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228"/>
  <workbookPr defaultThemeVersion="124226"/>
  <mc:AlternateContent xmlns:mc="http://schemas.openxmlformats.org/markup-compatibility/2006">
    <mc:Choice Requires="x15">
      <x15ac:absPath xmlns:x15ac="http://schemas.microsoft.com/office/spreadsheetml/2010/11/ac" url="T:\TEMP\"/>
    </mc:Choice>
  </mc:AlternateContent>
  <xr:revisionPtr revIDLastSave="0" documentId="13_ncr:1_{6D47BD09-31EE-492C-B7F1-40D4C96F4E66}" xr6:coauthVersionLast="47" xr6:coauthVersionMax="47" xr10:uidLastSave="{00000000-0000-0000-0000-000000000000}"/>
  <bookViews>
    <workbookView xWindow="-120" yWindow="-120" windowWidth="29040" windowHeight="15990" activeTab="2" xr2:uid="{00000000-000D-0000-FFFF-FFFF00000000}"/>
  </bookViews>
  <sheets>
    <sheet name="variables" sheetId="2" r:id="rId1"/>
    <sheet name="Planning" sheetId="1" r:id="rId2"/>
    <sheet name="MALEK" sheetId="11" r:id="rId3"/>
  </sheets>
  <externalReferences>
    <externalReference r:id="rId4"/>
  </externalReferences>
  <definedNames>
    <definedName name="_xlnm._FilterDatabase" localSheetId="1" hidden="1">Planning!$A$6:$U$6</definedName>
    <definedName name="AnnéeScol">[1]Paramètres!$C$18</definedName>
    <definedName name="CdPV">Chefs_Veilleurs[Chefs de poste et veilleur]</definedName>
    <definedName name="PauseIncluse">[1]Paramètres!$C$22</definedName>
    <definedName name="V_E">Veilleurs_Etudiants[veilleurs étudiants]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BW2" i="11" l="1"/>
  <c r="BC18" i="11"/>
  <c r="T29" i="11"/>
  <c r="Q7" i="11" a="1"/>
  <c r="Q7" i="11" s="1"/>
  <c r="T7" i="11" s="1"/>
  <c r="X7" i="11" a="1"/>
  <c r="X7" i="11" s="1"/>
  <c r="AA7" i="11" s="1"/>
  <c r="AE7" i="11" a="1"/>
  <c r="AE7" i="11" s="1"/>
  <c r="AH7" i="11" s="1"/>
  <c r="AL7" i="11" a="1"/>
  <c r="AL7" i="11" s="1"/>
  <c r="AO7" i="11" s="1"/>
  <c r="AS7" i="11" a="1"/>
  <c r="AS7" i="11" s="1"/>
  <c r="AV7" i="11" s="1"/>
  <c r="AZ7" i="11" a="1"/>
  <c r="AZ7" i="11" s="1"/>
  <c r="BC7" i="11" s="1"/>
  <c r="BG7" i="11" a="1"/>
  <c r="BG7" i="11" s="1"/>
  <c r="BJ7" i="11" s="1"/>
  <c r="BN7" i="11" a="1"/>
  <c r="BN7" i="11" s="1"/>
  <c r="BQ7" i="11" s="1"/>
  <c r="BU7" i="11" a="1"/>
  <c r="BU7" i="11" s="1"/>
  <c r="BX7" i="11" s="1"/>
  <c r="CB7" i="11" a="1"/>
  <c r="CB7" i="11" s="1"/>
  <c r="CE7" i="11" s="1"/>
  <c r="CB37" i="11" a="1"/>
  <c r="CB37" i="11" s="1"/>
  <c r="CE37" i="11" s="1"/>
  <c r="CB36" i="11" a="1"/>
  <c r="CB36" i="11" s="1"/>
  <c r="CE36" i="11" s="1"/>
  <c r="CB35" i="11" a="1"/>
  <c r="CB35" i="11" s="1"/>
  <c r="CE35" i="11" s="1"/>
  <c r="CB34" i="11" a="1"/>
  <c r="CB34" i="11" s="1"/>
  <c r="CE34" i="11" s="1"/>
  <c r="CB33" i="11" a="1"/>
  <c r="CB33" i="11" s="1"/>
  <c r="CE33" i="11" s="1"/>
  <c r="CB32" i="11" a="1"/>
  <c r="CB32" i="11" s="1"/>
  <c r="CE32" i="11" s="1"/>
  <c r="CB31" i="11" a="1"/>
  <c r="CB31" i="11" s="1"/>
  <c r="CE31" i="11" s="1"/>
  <c r="CB30" i="11" a="1"/>
  <c r="CB30" i="11" s="1"/>
  <c r="CE30" i="11" s="1"/>
  <c r="CB29" i="11" a="1"/>
  <c r="CB29" i="11" s="1"/>
  <c r="CE29" i="11" s="1"/>
  <c r="CB28" i="11" a="1"/>
  <c r="CB28" i="11" s="1"/>
  <c r="CE28" i="11" s="1"/>
  <c r="CB27" i="11" a="1"/>
  <c r="CB27" i="11" s="1"/>
  <c r="CE27" i="11" s="1"/>
  <c r="CB26" i="11" a="1"/>
  <c r="CB26" i="11" s="1"/>
  <c r="CE26" i="11" s="1"/>
  <c r="CB25" i="11" a="1"/>
  <c r="CB25" i="11" s="1"/>
  <c r="CE25" i="11" s="1"/>
  <c r="CB24" i="11" a="1"/>
  <c r="CB24" i="11" s="1"/>
  <c r="CE24" i="11" s="1"/>
  <c r="CB23" i="11" a="1"/>
  <c r="CB23" i="11" s="1"/>
  <c r="CE23" i="11" s="1"/>
  <c r="CB22" i="11" a="1"/>
  <c r="CB22" i="11" s="1"/>
  <c r="CE22" i="11" s="1"/>
  <c r="CB21" i="11" a="1"/>
  <c r="CB21" i="11" s="1"/>
  <c r="CE21" i="11" s="1"/>
  <c r="CB20" i="11" a="1"/>
  <c r="CB20" i="11" s="1"/>
  <c r="CE20" i="11" s="1"/>
  <c r="CB19" i="11" a="1"/>
  <c r="CB19" i="11" s="1"/>
  <c r="CE19" i="11" s="1"/>
  <c r="CB18" i="11" a="1"/>
  <c r="CB18" i="11" s="1"/>
  <c r="CE18" i="11" s="1"/>
  <c r="CB17" i="11" a="1"/>
  <c r="CB17" i="11" s="1"/>
  <c r="CE17" i="11" s="1"/>
  <c r="CB16" i="11" a="1"/>
  <c r="CB16" i="11" s="1"/>
  <c r="CE16" i="11" s="1"/>
  <c r="CB15" i="11" a="1"/>
  <c r="CB15" i="11" s="1"/>
  <c r="CE15" i="11" s="1"/>
  <c r="CB14" i="11" a="1"/>
  <c r="CB14" i="11" s="1"/>
  <c r="CE14" i="11" s="1"/>
  <c r="CB13" i="11" a="1"/>
  <c r="CB13" i="11" s="1"/>
  <c r="CE13" i="11" s="1"/>
  <c r="CB12" i="11" a="1"/>
  <c r="CB12" i="11" s="1"/>
  <c r="CE12" i="11" s="1"/>
  <c r="CB11" i="11" a="1"/>
  <c r="CB11" i="11" s="1"/>
  <c r="CE11" i="11" s="1"/>
  <c r="CB10" i="11" a="1"/>
  <c r="CB10" i="11" s="1"/>
  <c r="CE10" i="11" s="1"/>
  <c r="CB9" i="11" a="1"/>
  <c r="CB9" i="11" s="1"/>
  <c r="CE9" i="11" s="1"/>
  <c r="CB8" i="11" a="1"/>
  <c r="CB8" i="11" s="1"/>
  <c r="CE8" i="11" s="1"/>
  <c r="BU37" i="11" a="1"/>
  <c r="BU37" i="11" s="1"/>
  <c r="BX37" i="11" s="1"/>
  <c r="BU36" i="11" a="1"/>
  <c r="BU36" i="11" s="1"/>
  <c r="BX36" i="11" s="1"/>
  <c r="BU35" i="11" a="1"/>
  <c r="BU35" i="11" s="1"/>
  <c r="BX35" i="11" s="1"/>
  <c r="BU34" i="11" a="1"/>
  <c r="BU34" i="11" s="1"/>
  <c r="BX34" i="11" s="1"/>
  <c r="BU33" i="11" a="1"/>
  <c r="BU33" i="11" s="1"/>
  <c r="BX33" i="11" s="1"/>
  <c r="BU32" i="11" a="1"/>
  <c r="BU32" i="11" s="1"/>
  <c r="BX32" i="11" s="1"/>
  <c r="BU31" i="11" a="1"/>
  <c r="BU31" i="11" s="1"/>
  <c r="BX31" i="11" s="1"/>
  <c r="BU30" i="11" a="1"/>
  <c r="BU30" i="11" s="1"/>
  <c r="BX30" i="11" s="1"/>
  <c r="BU29" i="11" a="1"/>
  <c r="BU29" i="11" s="1"/>
  <c r="BX29" i="11" s="1"/>
  <c r="BU28" i="11" a="1"/>
  <c r="BU28" i="11" s="1"/>
  <c r="BX28" i="11" s="1"/>
  <c r="BU27" i="11" a="1"/>
  <c r="BU27" i="11" s="1"/>
  <c r="BX27" i="11" s="1"/>
  <c r="BU26" i="11" a="1"/>
  <c r="BU26" i="11" s="1"/>
  <c r="BX26" i="11" s="1"/>
  <c r="BU25" i="11" a="1"/>
  <c r="BU25" i="11" s="1"/>
  <c r="BX25" i="11" s="1"/>
  <c r="BU24" i="11" a="1"/>
  <c r="BU24" i="11" s="1"/>
  <c r="BX24" i="11" s="1"/>
  <c r="BU23" i="11" a="1"/>
  <c r="BU23" i="11" s="1"/>
  <c r="BX23" i="11" s="1"/>
  <c r="BU22" i="11" a="1"/>
  <c r="BU22" i="11" s="1"/>
  <c r="BX22" i="11" s="1"/>
  <c r="BU21" i="11" a="1"/>
  <c r="BU21" i="11" s="1"/>
  <c r="BX21" i="11" s="1"/>
  <c r="BU20" i="11" a="1"/>
  <c r="BU20" i="11" s="1"/>
  <c r="BX20" i="11" s="1"/>
  <c r="BU19" i="11" a="1"/>
  <c r="BU19" i="11" s="1"/>
  <c r="BX19" i="11" s="1"/>
  <c r="BU18" i="11" a="1"/>
  <c r="BU18" i="11" s="1"/>
  <c r="BX18" i="11" s="1"/>
  <c r="BU17" i="11" a="1"/>
  <c r="BU17" i="11" s="1"/>
  <c r="BX17" i="11" s="1"/>
  <c r="BU16" i="11" a="1"/>
  <c r="BU16" i="11" s="1"/>
  <c r="BX16" i="11" s="1"/>
  <c r="BU15" i="11" a="1"/>
  <c r="BU15" i="11" s="1"/>
  <c r="BX15" i="11" s="1"/>
  <c r="BU14" i="11" a="1"/>
  <c r="BU14" i="11" s="1"/>
  <c r="BX14" i="11" s="1"/>
  <c r="BU13" i="11" a="1"/>
  <c r="BU13" i="11" s="1"/>
  <c r="BX13" i="11" s="1"/>
  <c r="BU12" i="11" a="1"/>
  <c r="BU12" i="11" s="1"/>
  <c r="BX12" i="11" s="1"/>
  <c r="BU11" i="11" a="1"/>
  <c r="BU11" i="11" s="1"/>
  <c r="BX11" i="11" s="1"/>
  <c r="BU10" i="11" a="1"/>
  <c r="BU10" i="11" s="1"/>
  <c r="BX10" i="11" s="1"/>
  <c r="BU9" i="11" a="1"/>
  <c r="BU9" i="11" s="1"/>
  <c r="BX9" i="11" s="1"/>
  <c r="BU8" i="11" a="1"/>
  <c r="BU8" i="11" s="1"/>
  <c r="BX8" i="11" s="1"/>
  <c r="BN37" i="11" a="1"/>
  <c r="BN37" i="11" s="1"/>
  <c r="BQ37" i="11" s="1"/>
  <c r="BN36" i="11" a="1"/>
  <c r="BN36" i="11" s="1"/>
  <c r="BQ36" i="11" s="1"/>
  <c r="BN35" i="11" a="1"/>
  <c r="BN35" i="11" s="1"/>
  <c r="BQ35" i="11" s="1"/>
  <c r="BN34" i="11" a="1"/>
  <c r="BN34" i="11" s="1"/>
  <c r="BQ34" i="11" s="1"/>
  <c r="BN33" i="11" a="1"/>
  <c r="BN33" i="11" s="1"/>
  <c r="BQ33" i="11" s="1"/>
  <c r="BN32" i="11" a="1"/>
  <c r="BN32" i="11" s="1"/>
  <c r="BQ32" i="11" s="1"/>
  <c r="BN31" i="11" a="1"/>
  <c r="BN31" i="11" s="1"/>
  <c r="BQ31" i="11" s="1"/>
  <c r="BN30" i="11" a="1"/>
  <c r="BN30" i="11" s="1"/>
  <c r="BQ30" i="11" s="1"/>
  <c r="BN29" i="11" a="1"/>
  <c r="BN29" i="11" s="1"/>
  <c r="BQ29" i="11" s="1"/>
  <c r="BN28" i="11" a="1"/>
  <c r="BN28" i="11" s="1"/>
  <c r="BQ28" i="11" s="1"/>
  <c r="BN27" i="11" a="1"/>
  <c r="BN27" i="11" s="1"/>
  <c r="BQ27" i="11" s="1"/>
  <c r="BN26" i="11" a="1"/>
  <c r="BN26" i="11" s="1"/>
  <c r="BQ26" i="11" s="1"/>
  <c r="BN25" i="11" a="1"/>
  <c r="BN25" i="11" s="1"/>
  <c r="BQ25" i="11" s="1"/>
  <c r="BN24" i="11" a="1"/>
  <c r="BN24" i="11" s="1"/>
  <c r="BQ24" i="11" s="1"/>
  <c r="BN23" i="11" a="1"/>
  <c r="BN23" i="11" s="1"/>
  <c r="BQ23" i="11" s="1"/>
  <c r="BN22" i="11" a="1"/>
  <c r="BN22" i="11" s="1"/>
  <c r="BQ22" i="11" s="1"/>
  <c r="BN21" i="11" a="1"/>
  <c r="BN21" i="11" s="1"/>
  <c r="BQ21" i="11" s="1"/>
  <c r="BN20" i="11" a="1"/>
  <c r="BN20" i="11" s="1"/>
  <c r="BQ20" i="11" s="1"/>
  <c r="BN19" i="11" a="1"/>
  <c r="BN19" i="11" s="1"/>
  <c r="BQ19" i="11" s="1"/>
  <c r="BN18" i="11" a="1"/>
  <c r="BN18" i="11" s="1"/>
  <c r="BQ18" i="11" s="1"/>
  <c r="BN17" i="11" a="1"/>
  <c r="BN17" i="11" s="1"/>
  <c r="BQ17" i="11" s="1"/>
  <c r="BN16" i="11" a="1"/>
  <c r="BN16" i="11" s="1"/>
  <c r="BQ16" i="11" s="1"/>
  <c r="BN15" i="11" a="1"/>
  <c r="BN15" i="11" s="1"/>
  <c r="BQ15" i="11" s="1"/>
  <c r="BN14" i="11" a="1"/>
  <c r="BN14" i="11" s="1"/>
  <c r="BQ14" i="11" s="1"/>
  <c r="BN13" i="11" a="1"/>
  <c r="BN13" i="11" s="1"/>
  <c r="BQ13" i="11" s="1"/>
  <c r="BN12" i="11" a="1"/>
  <c r="BN12" i="11" s="1"/>
  <c r="BQ12" i="11" s="1"/>
  <c r="BN11" i="11" a="1"/>
  <c r="BN11" i="11" s="1"/>
  <c r="BQ11" i="11" s="1"/>
  <c r="BN10" i="11" a="1"/>
  <c r="BN10" i="11" s="1"/>
  <c r="BQ10" i="11" s="1"/>
  <c r="BN9" i="11" a="1"/>
  <c r="BN9" i="11" s="1"/>
  <c r="BQ9" i="11" s="1"/>
  <c r="BN8" i="11" a="1"/>
  <c r="BN8" i="11" s="1"/>
  <c r="BQ8" i="11" s="1"/>
  <c r="BG37" i="11" a="1"/>
  <c r="BG37" i="11" s="1"/>
  <c r="BJ37" i="11" s="1"/>
  <c r="BG36" i="11" a="1"/>
  <c r="BG36" i="11" s="1"/>
  <c r="BJ36" i="11" s="1"/>
  <c r="BG35" i="11" a="1"/>
  <c r="BG35" i="11" s="1"/>
  <c r="BJ35" i="11" s="1"/>
  <c r="BG34" i="11" a="1"/>
  <c r="BG34" i="11" s="1"/>
  <c r="BJ34" i="11" s="1"/>
  <c r="BG33" i="11" a="1"/>
  <c r="BG33" i="11" s="1"/>
  <c r="BJ33" i="11" s="1"/>
  <c r="BG32" i="11" a="1"/>
  <c r="BG32" i="11" s="1"/>
  <c r="BJ32" i="11" s="1"/>
  <c r="BG31" i="11" a="1"/>
  <c r="BG31" i="11" s="1"/>
  <c r="BJ31" i="11" s="1"/>
  <c r="BG30" i="11" a="1"/>
  <c r="BG30" i="11" s="1"/>
  <c r="BJ30" i="11" s="1"/>
  <c r="BG29" i="11" a="1"/>
  <c r="BG29" i="11" s="1"/>
  <c r="BJ29" i="11" s="1"/>
  <c r="BG28" i="11" a="1"/>
  <c r="BG28" i="11" s="1"/>
  <c r="BJ28" i="11" s="1"/>
  <c r="BG27" i="11" a="1"/>
  <c r="BG27" i="11" s="1"/>
  <c r="BJ27" i="11" s="1"/>
  <c r="BG26" i="11" a="1"/>
  <c r="BG26" i="11" s="1"/>
  <c r="BJ26" i="11" s="1"/>
  <c r="BG25" i="11" a="1"/>
  <c r="BG25" i="11" s="1"/>
  <c r="BJ25" i="11" s="1"/>
  <c r="BG24" i="11" a="1"/>
  <c r="BG24" i="11" s="1"/>
  <c r="BJ24" i="11" s="1"/>
  <c r="BG23" i="11" a="1"/>
  <c r="BG23" i="11" s="1"/>
  <c r="BJ23" i="11" s="1"/>
  <c r="BG22" i="11" a="1"/>
  <c r="BG22" i="11" s="1"/>
  <c r="BJ22" i="11" s="1"/>
  <c r="BG21" i="11" a="1"/>
  <c r="BG21" i="11" s="1"/>
  <c r="BJ21" i="11" s="1"/>
  <c r="BG20" i="11" a="1"/>
  <c r="BG20" i="11" s="1"/>
  <c r="BJ20" i="11" s="1"/>
  <c r="BG19" i="11" a="1"/>
  <c r="BG19" i="11" s="1"/>
  <c r="BJ19" i="11" s="1"/>
  <c r="BG18" i="11" a="1"/>
  <c r="BG18" i="11" s="1"/>
  <c r="BJ18" i="11" s="1"/>
  <c r="BG17" i="11" a="1"/>
  <c r="BG17" i="11" s="1"/>
  <c r="BJ17" i="11" s="1"/>
  <c r="BG16" i="11" a="1"/>
  <c r="BG16" i="11" s="1"/>
  <c r="BJ16" i="11" s="1"/>
  <c r="BG15" i="11" a="1"/>
  <c r="BG15" i="11" s="1"/>
  <c r="BJ15" i="11" s="1"/>
  <c r="BG14" i="11" a="1"/>
  <c r="BG14" i="11" s="1"/>
  <c r="BJ14" i="11" s="1"/>
  <c r="BG13" i="11" a="1"/>
  <c r="BG13" i="11" s="1"/>
  <c r="BJ13" i="11" s="1"/>
  <c r="BG12" i="11" a="1"/>
  <c r="BG12" i="11" s="1"/>
  <c r="BJ12" i="11" s="1"/>
  <c r="BG11" i="11" a="1"/>
  <c r="BG11" i="11" s="1"/>
  <c r="BJ11" i="11" s="1"/>
  <c r="BG10" i="11" a="1"/>
  <c r="BG10" i="11" s="1"/>
  <c r="BJ10" i="11" s="1"/>
  <c r="BG9" i="11" a="1"/>
  <c r="BG9" i="11" s="1"/>
  <c r="BJ9" i="11" s="1"/>
  <c r="BG8" i="11" a="1"/>
  <c r="BG8" i="11" s="1"/>
  <c r="BJ8" i="11" s="1"/>
  <c r="AZ37" i="11" a="1"/>
  <c r="AZ37" i="11" s="1"/>
  <c r="BC37" i="11" s="1"/>
  <c r="AZ36" i="11" a="1"/>
  <c r="AZ36" i="11" s="1"/>
  <c r="BC36" i="11" s="1"/>
  <c r="AZ35" i="11" a="1"/>
  <c r="AZ35" i="11" s="1"/>
  <c r="BC35" i="11" s="1"/>
  <c r="AZ34" i="11" a="1"/>
  <c r="AZ34" i="11" s="1"/>
  <c r="BC34" i="11" s="1"/>
  <c r="AZ33" i="11" a="1"/>
  <c r="AZ33" i="11" s="1"/>
  <c r="BC33" i="11" s="1"/>
  <c r="AZ32" i="11" a="1"/>
  <c r="AZ32" i="11" s="1"/>
  <c r="BC32" i="11" s="1"/>
  <c r="AZ31" i="11" a="1"/>
  <c r="AZ31" i="11" s="1"/>
  <c r="BC31" i="11" s="1"/>
  <c r="AZ30" i="11" a="1"/>
  <c r="AZ30" i="11" s="1"/>
  <c r="BC30" i="11" s="1"/>
  <c r="AZ29" i="11" a="1"/>
  <c r="AZ29" i="11" s="1"/>
  <c r="BC29" i="11" s="1"/>
  <c r="AZ28" i="11" a="1"/>
  <c r="AZ28" i="11" s="1"/>
  <c r="BC28" i="11" s="1"/>
  <c r="AZ27" i="11" a="1"/>
  <c r="AZ27" i="11" s="1"/>
  <c r="BC27" i="11" s="1"/>
  <c r="AZ26" i="11" a="1"/>
  <c r="AZ26" i="11" s="1"/>
  <c r="BC26" i="11" s="1"/>
  <c r="AZ25" i="11" a="1"/>
  <c r="AZ25" i="11" s="1"/>
  <c r="BC25" i="11" s="1"/>
  <c r="AZ24" i="11" a="1"/>
  <c r="AZ24" i="11" s="1"/>
  <c r="BC24" i="11" s="1"/>
  <c r="AZ23" i="11" a="1"/>
  <c r="AZ23" i="11" s="1"/>
  <c r="BC23" i="11" s="1"/>
  <c r="AZ22" i="11" a="1"/>
  <c r="AZ22" i="11" s="1"/>
  <c r="BC22" i="11" s="1"/>
  <c r="AZ21" i="11" a="1"/>
  <c r="AZ21" i="11" s="1"/>
  <c r="BC21" i="11" s="1"/>
  <c r="AZ20" i="11" a="1"/>
  <c r="AZ20" i="11" s="1"/>
  <c r="BC20" i="11" s="1"/>
  <c r="AZ19" i="11" a="1"/>
  <c r="AZ19" i="11" s="1"/>
  <c r="BC19" i="11" s="1"/>
  <c r="AZ18" i="11" a="1"/>
  <c r="AZ18" i="11" s="1"/>
  <c r="AZ17" i="11" a="1"/>
  <c r="AZ17" i="11" s="1"/>
  <c r="BC17" i="11" s="1"/>
  <c r="AZ16" i="11" a="1"/>
  <c r="AZ16" i="11" s="1"/>
  <c r="BC16" i="11" s="1"/>
  <c r="AZ15" i="11" a="1"/>
  <c r="AZ15" i="11" s="1"/>
  <c r="BC15" i="11" s="1"/>
  <c r="AZ14" i="11" a="1"/>
  <c r="AZ14" i="11" s="1"/>
  <c r="BC14" i="11" s="1"/>
  <c r="AZ13" i="11" a="1"/>
  <c r="AZ13" i="11" s="1"/>
  <c r="BC13" i="11" s="1"/>
  <c r="AZ12" i="11" a="1"/>
  <c r="AZ12" i="11" s="1"/>
  <c r="BC12" i="11" s="1"/>
  <c r="AZ11" i="11" a="1"/>
  <c r="AZ11" i="11" s="1"/>
  <c r="BC11" i="11" s="1"/>
  <c r="AZ10" i="11" a="1"/>
  <c r="AZ10" i="11" s="1"/>
  <c r="BC10" i="11" s="1"/>
  <c r="AZ9" i="11" a="1"/>
  <c r="AZ9" i="11" s="1"/>
  <c r="BC9" i="11" s="1"/>
  <c r="AZ8" i="11" a="1"/>
  <c r="AZ8" i="11" s="1"/>
  <c r="BC8" i="11" s="1"/>
  <c r="AS37" i="11" a="1"/>
  <c r="AS37" i="11" s="1"/>
  <c r="AV37" i="11" s="1"/>
  <c r="AS36" i="11" a="1"/>
  <c r="AS36" i="11" s="1"/>
  <c r="AV36" i="11" s="1"/>
  <c r="AS35" i="11" a="1"/>
  <c r="AS35" i="11" s="1"/>
  <c r="AV35" i="11" s="1"/>
  <c r="AS34" i="11" a="1"/>
  <c r="AS34" i="11" s="1"/>
  <c r="AV34" i="11" s="1"/>
  <c r="AS33" i="11" a="1"/>
  <c r="AS33" i="11" s="1"/>
  <c r="AV33" i="11" s="1"/>
  <c r="AS32" i="11" a="1"/>
  <c r="AS32" i="11" s="1"/>
  <c r="AV32" i="11" s="1"/>
  <c r="AS31" i="11" a="1"/>
  <c r="AS31" i="11" s="1"/>
  <c r="AV31" i="11" s="1"/>
  <c r="AS30" i="11" a="1"/>
  <c r="AS30" i="11" s="1"/>
  <c r="AV30" i="11" s="1"/>
  <c r="AS29" i="11" a="1"/>
  <c r="AS29" i="11" s="1"/>
  <c r="AV29" i="11" s="1"/>
  <c r="AS28" i="11" a="1"/>
  <c r="AS28" i="11" s="1"/>
  <c r="AV28" i="11" s="1"/>
  <c r="AS27" i="11" a="1"/>
  <c r="AS27" i="11" s="1"/>
  <c r="AV27" i="11" s="1"/>
  <c r="AS26" i="11" a="1"/>
  <c r="AS26" i="11" s="1"/>
  <c r="AV26" i="11" s="1"/>
  <c r="AS25" i="11" a="1"/>
  <c r="AS25" i="11" s="1"/>
  <c r="AV25" i="11" s="1"/>
  <c r="AS24" i="11" a="1"/>
  <c r="AS24" i="11" s="1"/>
  <c r="AV24" i="11" s="1"/>
  <c r="AS23" i="11" a="1"/>
  <c r="AS23" i="11" s="1"/>
  <c r="AV23" i="11" s="1"/>
  <c r="AS22" i="11" a="1"/>
  <c r="AS22" i="11" s="1"/>
  <c r="AV22" i="11" s="1"/>
  <c r="AS21" i="11" a="1"/>
  <c r="AS21" i="11" s="1"/>
  <c r="AV21" i="11" s="1"/>
  <c r="AS20" i="11" a="1"/>
  <c r="AS20" i="11" s="1"/>
  <c r="AV20" i="11" s="1"/>
  <c r="AS19" i="11" a="1"/>
  <c r="AS19" i="11" s="1"/>
  <c r="AV19" i="11" s="1"/>
  <c r="AS18" i="11" a="1"/>
  <c r="AS18" i="11" s="1"/>
  <c r="AV18" i="11" s="1"/>
  <c r="AS17" i="11" a="1"/>
  <c r="AS17" i="11" s="1"/>
  <c r="AV17" i="11" s="1"/>
  <c r="AS16" i="11" a="1"/>
  <c r="AS16" i="11" s="1"/>
  <c r="AV16" i="11" s="1"/>
  <c r="AS15" i="11" a="1"/>
  <c r="AS15" i="11" s="1"/>
  <c r="AV15" i="11" s="1"/>
  <c r="AS14" i="11" a="1"/>
  <c r="AS14" i="11" s="1"/>
  <c r="AV14" i="11" s="1"/>
  <c r="AS13" i="11" a="1"/>
  <c r="AS13" i="11" s="1"/>
  <c r="AV13" i="11" s="1"/>
  <c r="AS12" i="11" a="1"/>
  <c r="AS12" i="11" s="1"/>
  <c r="AV12" i="11" s="1"/>
  <c r="AS11" i="11" a="1"/>
  <c r="AS11" i="11" s="1"/>
  <c r="AV11" i="11" s="1"/>
  <c r="AS10" i="11" a="1"/>
  <c r="AS10" i="11" s="1"/>
  <c r="AV10" i="11" s="1"/>
  <c r="AS9" i="11" a="1"/>
  <c r="AS9" i="11" s="1"/>
  <c r="AV9" i="11" s="1"/>
  <c r="AS8" i="11" a="1"/>
  <c r="AS8" i="11" s="1"/>
  <c r="AV8" i="11" s="1"/>
  <c r="AL37" i="11" a="1"/>
  <c r="AL37" i="11" s="1"/>
  <c r="AO37" i="11" s="1"/>
  <c r="AL36" i="11" a="1"/>
  <c r="AL36" i="11" s="1"/>
  <c r="AO36" i="11" s="1"/>
  <c r="AL35" i="11" a="1"/>
  <c r="AL35" i="11" s="1"/>
  <c r="AO35" i="11" s="1"/>
  <c r="AL34" i="11" a="1"/>
  <c r="AL34" i="11" s="1"/>
  <c r="AO34" i="11" s="1"/>
  <c r="AL33" i="11" a="1"/>
  <c r="AL33" i="11" s="1"/>
  <c r="AO33" i="11" s="1"/>
  <c r="AL32" i="11" a="1"/>
  <c r="AL32" i="11" s="1"/>
  <c r="AO32" i="11" s="1"/>
  <c r="AL31" i="11" a="1"/>
  <c r="AL31" i="11" s="1"/>
  <c r="AO31" i="11" s="1"/>
  <c r="AL30" i="11" a="1"/>
  <c r="AL30" i="11" s="1"/>
  <c r="AO30" i="11" s="1"/>
  <c r="AL29" i="11" a="1"/>
  <c r="AL29" i="11" s="1"/>
  <c r="AO29" i="11" s="1"/>
  <c r="AL28" i="11" a="1"/>
  <c r="AL28" i="11" s="1"/>
  <c r="AO28" i="11" s="1"/>
  <c r="AL27" i="11" a="1"/>
  <c r="AL27" i="11" s="1"/>
  <c r="AO27" i="11" s="1"/>
  <c r="AL26" i="11" a="1"/>
  <c r="AL26" i="11" s="1"/>
  <c r="AO26" i="11" s="1"/>
  <c r="AL25" i="11" a="1"/>
  <c r="AL25" i="11" s="1"/>
  <c r="AO25" i="11" s="1"/>
  <c r="AL24" i="11" a="1"/>
  <c r="AL24" i="11" s="1"/>
  <c r="AO24" i="11" s="1"/>
  <c r="AL23" i="11" a="1"/>
  <c r="AL23" i="11" s="1"/>
  <c r="AO23" i="11" s="1"/>
  <c r="AL22" i="11" a="1"/>
  <c r="AL22" i="11" s="1"/>
  <c r="AO22" i="11" s="1"/>
  <c r="AL21" i="11" a="1"/>
  <c r="AL21" i="11" s="1"/>
  <c r="AO21" i="11" s="1"/>
  <c r="AL20" i="11" a="1"/>
  <c r="AL20" i="11" s="1"/>
  <c r="AO20" i="11" s="1"/>
  <c r="AL19" i="11" a="1"/>
  <c r="AL19" i="11" s="1"/>
  <c r="AO19" i="11" s="1"/>
  <c r="AL18" i="11" a="1"/>
  <c r="AL18" i="11" s="1"/>
  <c r="AO18" i="11" s="1"/>
  <c r="AL17" i="11" a="1"/>
  <c r="AL17" i="11" s="1"/>
  <c r="AO17" i="11" s="1"/>
  <c r="AL16" i="11" a="1"/>
  <c r="AL16" i="11" s="1"/>
  <c r="AO16" i="11" s="1"/>
  <c r="AL15" i="11" a="1"/>
  <c r="AL15" i="11" s="1"/>
  <c r="AO15" i="11" s="1"/>
  <c r="AL14" i="11" a="1"/>
  <c r="AL14" i="11" s="1"/>
  <c r="AO14" i="11" s="1"/>
  <c r="AL13" i="11" a="1"/>
  <c r="AL13" i="11" s="1"/>
  <c r="AO13" i="11" s="1"/>
  <c r="AL12" i="11" a="1"/>
  <c r="AL12" i="11" s="1"/>
  <c r="AO12" i="11" s="1"/>
  <c r="AL11" i="11" a="1"/>
  <c r="AL11" i="11" s="1"/>
  <c r="AO11" i="11" s="1"/>
  <c r="AL10" i="11" a="1"/>
  <c r="AL10" i="11" s="1"/>
  <c r="AO10" i="11" s="1"/>
  <c r="AL9" i="11" a="1"/>
  <c r="AL9" i="11" s="1"/>
  <c r="AO9" i="11" s="1"/>
  <c r="AL8" i="11" a="1"/>
  <c r="AL8" i="11" s="1"/>
  <c r="AO8" i="11" s="1"/>
  <c r="AE37" i="11" a="1"/>
  <c r="AE37" i="11" s="1"/>
  <c r="AH37" i="11" s="1"/>
  <c r="AE36" i="11" a="1"/>
  <c r="AE36" i="11" s="1"/>
  <c r="AH36" i="11" s="1"/>
  <c r="AE35" i="11" a="1"/>
  <c r="AE35" i="11" s="1"/>
  <c r="AH35" i="11" s="1"/>
  <c r="AE34" i="11" a="1"/>
  <c r="AE34" i="11" s="1"/>
  <c r="AH34" i="11" s="1"/>
  <c r="AE33" i="11" a="1"/>
  <c r="AE33" i="11" s="1"/>
  <c r="AH33" i="11" s="1"/>
  <c r="AE32" i="11" a="1"/>
  <c r="AE32" i="11" s="1"/>
  <c r="AH32" i="11" s="1"/>
  <c r="AE31" i="11" a="1"/>
  <c r="AE31" i="11" s="1"/>
  <c r="AH31" i="11" s="1"/>
  <c r="AE30" i="11" a="1"/>
  <c r="AE30" i="11" s="1"/>
  <c r="AH30" i="11" s="1"/>
  <c r="AE29" i="11" a="1"/>
  <c r="AE29" i="11" s="1"/>
  <c r="AH29" i="11" s="1"/>
  <c r="AE28" i="11" a="1"/>
  <c r="AE28" i="11" s="1"/>
  <c r="AH28" i="11" s="1"/>
  <c r="AE27" i="11" a="1"/>
  <c r="AE27" i="11" s="1"/>
  <c r="AH27" i="11" s="1"/>
  <c r="AE26" i="11" a="1"/>
  <c r="AE26" i="11" s="1"/>
  <c r="AH26" i="11" s="1"/>
  <c r="AE25" i="11" a="1"/>
  <c r="AE25" i="11" s="1"/>
  <c r="AH25" i="11" s="1"/>
  <c r="AE24" i="11" a="1"/>
  <c r="AE24" i="11" s="1"/>
  <c r="AH24" i="11" s="1"/>
  <c r="AE23" i="11" a="1"/>
  <c r="AE23" i="11" s="1"/>
  <c r="AH23" i="11" s="1"/>
  <c r="AE22" i="11" a="1"/>
  <c r="AE22" i="11" s="1"/>
  <c r="AH22" i="11" s="1"/>
  <c r="AE21" i="11" a="1"/>
  <c r="AE21" i="11" s="1"/>
  <c r="AH21" i="11" s="1"/>
  <c r="AE20" i="11" a="1"/>
  <c r="AE20" i="11" s="1"/>
  <c r="AH20" i="11" s="1"/>
  <c r="AE19" i="11" a="1"/>
  <c r="AE19" i="11" s="1"/>
  <c r="AH19" i="11" s="1"/>
  <c r="AE18" i="11" a="1"/>
  <c r="AE18" i="11" s="1"/>
  <c r="AH18" i="11" s="1"/>
  <c r="AE17" i="11" a="1"/>
  <c r="AE17" i="11" s="1"/>
  <c r="AH17" i="11" s="1"/>
  <c r="AE16" i="11" a="1"/>
  <c r="AE16" i="11" s="1"/>
  <c r="AH16" i="11" s="1"/>
  <c r="AE15" i="11" a="1"/>
  <c r="AE15" i="11" s="1"/>
  <c r="AH15" i="11" s="1"/>
  <c r="AE14" i="11" a="1"/>
  <c r="AE14" i="11" s="1"/>
  <c r="AH14" i="11" s="1"/>
  <c r="AE13" i="11" a="1"/>
  <c r="AE13" i="11" s="1"/>
  <c r="AH13" i="11" s="1"/>
  <c r="AE12" i="11" a="1"/>
  <c r="AE12" i="11" s="1"/>
  <c r="AH12" i="11" s="1"/>
  <c r="AE11" i="11" a="1"/>
  <c r="AE11" i="11" s="1"/>
  <c r="AH11" i="11" s="1"/>
  <c r="AE10" i="11" a="1"/>
  <c r="AE10" i="11" s="1"/>
  <c r="AH10" i="11" s="1"/>
  <c r="AE9" i="11" a="1"/>
  <c r="AE9" i="11" s="1"/>
  <c r="AH9" i="11" s="1"/>
  <c r="AE8" i="11" a="1"/>
  <c r="AE8" i="11" s="1"/>
  <c r="AH8" i="11" s="1"/>
  <c r="X37" i="11" a="1"/>
  <c r="X37" i="11" s="1"/>
  <c r="AA37" i="11" s="1"/>
  <c r="X36" i="11" a="1"/>
  <c r="X36" i="11" s="1"/>
  <c r="AA36" i="11" s="1"/>
  <c r="X35" i="11" a="1"/>
  <c r="X35" i="11" s="1"/>
  <c r="AA35" i="11" s="1"/>
  <c r="X34" i="11" a="1"/>
  <c r="X34" i="11" s="1"/>
  <c r="AA34" i="11" s="1"/>
  <c r="X33" i="11" a="1"/>
  <c r="X33" i="11" s="1"/>
  <c r="AA33" i="11" s="1"/>
  <c r="X32" i="11" a="1"/>
  <c r="X32" i="11" s="1"/>
  <c r="AA32" i="11" s="1"/>
  <c r="X31" i="11" a="1"/>
  <c r="X31" i="11" s="1"/>
  <c r="AA31" i="11" s="1"/>
  <c r="X30" i="11" a="1"/>
  <c r="X30" i="11" s="1"/>
  <c r="AA30" i="11" s="1"/>
  <c r="X29" i="11" a="1"/>
  <c r="X29" i="11" s="1"/>
  <c r="AA29" i="11" s="1"/>
  <c r="X28" i="11" a="1"/>
  <c r="X28" i="11" s="1"/>
  <c r="AA28" i="11" s="1"/>
  <c r="X27" i="11" a="1"/>
  <c r="X27" i="11" s="1"/>
  <c r="AA27" i="11" s="1"/>
  <c r="X26" i="11" a="1"/>
  <c r="X26" i="11" s="1"/>
  <c r="AA26" i="11" s="1"/>
  <c r="X25" i="11" a="1"/>
  <c r="X25" i="11" s="1"/>
  <c r="AA25" i="11" s="1"/>
  <c r="X24" i="11" a="1"/>
  <c r="X24" i="11" s="1"/>
  <c r="AA24" i="11" s="1"/>
  <c r="X23" i="11" a="1"/>
  <c r="X23" i="11" s="1"/>
  <c r="AA23" i="11" s="1"/>
  <c r="X22" i="11" a="1"/>
  <c r="X22" i="11" s="1"/>
  <c r="AA22" i="11" s="1"/>
  <c r="X21" i="11" a="1"/>
  <c r="X21" i="11" s="1"/>
  <c r="AA21" i="11" s="1"/>
  <c r="X20" i="11" a="1"/>
  <c r="X20" i="11" s="1"/>
  <c r="AA20" i="11" s="1"/>
  <c r="X19" i="11" a="1"/>
  <c r="X19" i="11" s="1"/>
  <c r="AA19" i="11" s="1"/>
  <c r="X18" i="11" a="1"/>
  <c r="X18" i="11" s="1"/>
  <c r="AA18" i="11" s="1"/>
  <c r="X17" i="11" a="1"/>
  <c r="X17" i="11" s="1"/>
  <c r="AA17" i="11" s="1"/>
  <c r="X16" i="11" a="1"/>
  <c r="X16" i="11" s="1"/>
  <c r="AA16" i="11" s="1"/>
  <c r="X15" i="11" a="1"/>
  <c r="X15" i="11" s="1"/>
  <c r="AA15" i="11" s="1"/>
  <c r="X14" i="11" a="1"/>
  <c r="X14" i="11" s="1"/>
  <c r="AA14" i="11" s="1"/>
  <c r="X13" i="11" a="1"/>
  <c r="X13" i="11" s="1"/>
  <c r="AA13" i="11" s="1"/>
  <c r="X12" i="11" a="1"/>
  <c r="X12" i="11" s="1"/>
  <c r="AA12" i="11" s="1"/>
  <c r="X11" i="11" a="1"/>
  <c r="X11" i="11" s="1"/>
  <c r="AA11" i="11" s="1"/>
  <c r="X10" i="11" a="1"/>
  <c r="X10" i="11" s="1"/>
  <c r="AA10" i="11" s="1"/>
  <c r="X9" i="11" a="1"/>
  <c r="X9" i="11" s="1"/>
  <c r="AA9" i="11" s="1"/>
  <c r="X8" i="11" a="1"/>
  <c r="X8" i="11" s="1"/>
  <c r="AA8" i="11" s="1"/>
  <c r="Q37" i="11" a="1"/>
  <c r="Q37" i="11" s="1"/>
  <c r="T37" i="11" s="1"/>
  <c r="Q36" i="11" a="1"/>
  <c r="Q36" i="11" s="1"/>
  <c r="T36" i="11" s="1"/>
  <c r="Q35" i="11" a="1"/>
  <c r="Q35" i="11" s="1"/>
  <c r="T35" i="11" s="1"/>
  <c r="Q34" i="11" a="1"/>
  <c r="Q34" i="11" s="1"/>
  <c r="T34" i="11" s="1"/>
  <c r="Q33" i="11" a="1"/>
  <c r="Q33" i="11" s="1"/>
  <c r="T33" i="11" s="1"/>
  <c r="Q32" i="11" a="1"/>
  <c r="Q32" i="11" s="1"/>
  <c r="T32" i="11" s="1"/>
  <c r="Q31" i="11" a="1"/>
  <c r="Q31" i="11" s="1"/>
  <c r="T31" i="11" s="1"/>
  <c r="Q30" i="11" a="1"/>
  <c r="Q30" i="11" s="1"/>
  <c r="T30" i="11" s="1"/>
  <c r="Q29" i="11" a="1"/>
  <c r="Q29" i="11" s="1"/>
  <c r="Q28" i="11" a="1"/>
  <c r="Q28" i="11" s="1"/>
  <c r="T28" i="11" s="1"/>
  <c r="Q27" i="11" a="1"/>
  <c r="Q27" i="11" s="1"/>
  <c r="T27" i="11" s="1"/>
  <c r="Q26" i="11" a="1"/>
  <c r="Q26" i="11" s="1"/>
  <c r="T26" i="11" s="1"/>
  <c r="Q25" i="11" a="1"/>
  <c r="Q25" i="11" s="1"/>
  <c r="T25" i="11" s="1"/>
  <c r="Q24" i="11" a="1"/>
  <c r="Q24" i="11" s="1"/>
  <c r="T24" i="11" s="1"/>
  <c r="Q23" i="11" a="1"/>
  <c r="Q23" i="11" s="1"/>
  <c r="T23" i="11" s="1"/>
  <c r="Q22" i="11" a="1"/>
  <c r="Q22" i="11" s="1"/>
  <c r="T22" i="11" s="1"/>
  <c r="Q21" i="11" a="1"/>
  <c r="Q21" i="11" s="1"/>
  <c r="T21" i="11" s="1"/>
  <c r="Q20" i="11" a="1"/>
  <c r="Q20" i="11" s="1"/>
  <c r="T20" i="11" s="1"/>
  <c r="Q19" i="11" a="1"/>
  <c r="Q19" i="11" s="1"/>
  <c r="T19" i="11" s="1"/>
  <c r="Q18" i="11" a="1"/>
  <c r="Q18" i="11" s="1"/>
  <c r="T18" i="11" s="1"/>
  <c r="Q17" i="11" a="1"/>
  <c r="Q17" i="11" s="1"/>
  <c r="T17" i="11" s="1"/>
  <c r="Q16" i="11" a="1"/>
  <c r="Q16" i="11" s="1"/>
  <c r="T16" i="11" s="1"/>
  <c r="Q15" i="11" a="1"/>
  <c r="Q15" i="11" s="1"/>
  <c r="T15" i="11" s="1"/>
  <c r="Q14" i="11" a="1"/>
  <c r="Q14" i="11" s="1"/>
  <c r="T14" i="11" s="1"/>
  <c r="Q13" i="11" a="1"/>
  <c r="Q13" i="11" s="1"/>
  <c r="T13" i="11" s="1"/>
  <c r="Q12" i="11" a="1"/>
  <c r="Q12" i="11" s="1"/>
  <c r="T12" i="11" s="1"/>
  <c r="Q11" i="11" a="1"/>
  <c r="Q11" i="11" s="1"/>
  <c r="T11" i="11" s="1"/>
  <c r="Q10" i="11" a="1"/>
  <c r="Q10" i="11" s="1"/>
  <c r="T10" i="11" s="1"/>
  <c r="Q9" i="11" a="1"/>
  <c r="Q9" i="11" s="1"/>
  <c r="T9" i="11" s="1"/>
  <c r="Q8" i="11" a="1"/>
  <c r="Q8" i="11" s="1"/>
  <c r="T8" i="11" s="1"/>
  <c r="J37" i="11" a="1"/>
  <c r="J37" i="11" s="1"/>
  <c r="M37" i="11" s="1"/>
  <c r="J36" i="11" a="1"/>
  <c r="J36" i="11" s="1"/>
  <c r="M36" i="11" s="1"/>
  <c r="J35" i="11" a="1"/>
  <c r="J35" i="11" s="1"/>
  <c r="M35" i="11" s="1"/>
  <c r="J34" i="11" a="1"/>
  <c r="J34" i="11" s="1"/>
  <c r="M34" i="11" s="1"/>
  <c r="J33" i="11" a="1"/>
  <c r="J33" i="11" s="1"/>
  <c r="M33" i="11" s="1"/>
  <c r="J32" i="11" a="1"/>
  <c r="J32" i="11" s="1"/>
  <c r="M32" i="11" s="1"/>
  <c r="J31" i="11" a="1"/>
  <c r="J31" i="11" s="1"/>
  <c r="M31" i="11" s="1"/>
  <c r="J30" i="11" a="1"/>
  <c r="J30" i="11" s="1"/>
  <c r="M30" i="11" s="1"/>
  <c r="J29" i="11" a="1"/>
  <c r="J29" i="11" s="1"/>
  <c r="M29" i="11" s="1"/>
  <c r="J28" i="11" a="1"/>
  <c r="J28" i="11" s="1"/>
  <c r="M28" i="11" s="1"/>
  <c r="J27" i="11" a="1"/>
  <c r="J27" i="11" s="1"/>
  <c r="M27" i="11" s="1"/>
  <c r="J26" i="11" a="1"/>
  <c r="J26" i="11" s="1"/>
  <c r="M26" i="11" s="1"/>
  <c r="J25" i="11" a="1"/>
  <c r="J25" i="11" s="1"/>
  <c r="M25" i="11" s="1"/>
  <c r="J24" i="11" a="1"/>
  <c r="J24" i="11" s="1"/>
  <c r="M24" i="11" s="1"/>
  <c r="J23" i="11" a="1"/>
  <c r="J23" i="11" s="1"/>
  <c r="M23" i="11" s="1"/>
  <c r="J22" i="11" a="1"/>
  <c r="J22" i="11" s="1"/>
  <c r="M22" i="11" s="1"/>
  <c r="J21" i="11" a="1"/>
  <c r="J21" i="11" s="1"/>
  <c r="M21" i="11" s="1"/>
  <c r="J20" i="11" a="1"/>
  <c r="J20" i="11" s="1"/>
  <c r="M20" i="11" s="1"/>
  <c r="J19" i="11" a="1"/>
  <c r="J19" i="11" s="1"/>
  <c r="M19" i="11" s="1"/>
  <c r="J18" i="11" a="1"/>
  <c r="J18" i="11" s="1"/>
  <c r="M18" i="11" s="1"/>
  <c r="J17" i="11" a="1"/>
  <c r="J17" i="11" s="1"/>
  <c r="M17" i="11" s="1"/>
  <c r="J16" i="11" a="1"/>
  <c r="J16" i="11" s="1"/>
  <c r="M16" i="11" s="1"/>
  <c r="J15" i="11" a="1"/>
  <c r="J15" i="11" s="1"/>
  <c r="M15" i="11" s="1"/>
  <c r="J14" i="11" a="1"/>
  <c r="J14" i="11" s="1"/>
  <c r="M14" i="11" s="1"/>
  <c r="J13" i="11" a="1"/>
  <c r="J13" i="11" s="1"/>
  <c r="M13" i="11" s="1"/>
  <c r="J12" i="11" a="1"/>
  <c r="J12" i="11" s="1"/>
  <c r="M12" i="11" s="1"/>
  <c r="J11" i="11" a="1"/>
  <c r="J11" i="11" s="1"/>
  <c r="M11" i="11" s="1"/>
  <c r="J10" i="11" a="1"/>
  <c r="J10" i="11" s="1"/>
  <c r="M10" i="11" s="1"/>
  <c r="J9" i="11" a="1"/>
  <c r="J9" i="11" s="1"/>
  <c r="M9" i="11" s="1"/>
  <c r="J8" i="11" a="1"/>
  <c r="J8" i="11" s="1"/>
  <c r="M8" i="11" s="1"/>
  <c r="J7" i="11" a="1"/>
  <c r="J7" i="11" s="1"/>
  <c r="M7" i="11" s="1"/>
  <c r="C37" i="11" a="1"/>
  <c r="C37" i="11" s="1"/>
  <c r="F37" i="11" s="1"/>
  <c r="C8" i="11" l="1" a="1"/>
  <c r="C8" i="11" s="1"/>
  <c r="F8" i="11" s="1"/>
  <c r="C9" i="11" a="1"/>
  <c r="C9" i="11" s="1"/>
  <c r="F9" i="11" s="1"/>
  <c r="C10" i="11" a="1"/>
  <c r="C10" i="11" s="1"/>
  <c r="F10" i="11" s="1"/>
  <c r="C11" i="11" a="1"/>
  <c r="C11" i="11" s="1"/>
  <c r="F11" i="11" s="1"/>
  <c r="C12" i="11" a="1"/>
  <c r="C12" i="11" s="1"/>
  <c r="F12" i="11" s="1"/>
  <c r="C13" i="11" a="1"/>
  <c r="C13" i="11" s="1"/>
  <c r="F13" i="11" s="1"/>
  <c r="C14" i="11" a="1"/>
  <c r="C14" i="11" s="1"/>
  <c r="F14" i="11" s="1"/>
  <c r="C15" i="11" a="1"/>
  <c r="C15" i="11" s="1"/>
  <c r="F15" i="11" s="1"/>
  <c r="C16" i="11" a="1"/>
  <c r="C16" i="11" s="1"/>
  <c r="F16" i="11" s="1"/>
  <c r="C17" i="11" a="1"/>
  <c r="C17" i="11" s="1"/>
  <c r="F17" i="11" s="1"/>
  <c r="C18" i="11" a="1"/>
  <c r="C18" i="11" s="1"/>
  <c r="F18" i="11" s="1"/>
  <c r="C19" i="11" a="1"/>
  <c r="C19" i="11" s="1"/>
  <c r="F19" i="11" s="1"/>
  <c r="C20" i="11" a="1"/>
  <c r="C20" i="11" s="1"/>
  <c r="F20" i="11" s="1"/>
  <c r="C21" i="11" a="1"/>
  <c r="C21" i="11" s="1"/>
  <c r="F21" i="11" s="1"/>
  <c r="C22" i="11" a="1"/>
  <c r="C22" i="11" s="1"/>
  <c r="F22" i="11" s="1"/>
  <c r="C23" i="11" a="1"/>
  <c r="C23" i="11" s="1"/>
  <c r="F23" i="11" s="1"/>
  <c r="C24" i="11" a="1"/>
  <c r="C24" i="11" s="1"/>
  <c r="F24" i="11" s="1"/>
  <c r="C25" i="11" a="1"/>
  <c r="C25" i="11" s="1"/>
  <c r="F25" i="11" s="1"/>
  <c r="C26" i="11" a="1"/>
  <c r="C26" i="11" s="1"/>
  <c r="F26" i="11" s="1"/>
  <c r="C27" i="11" a="1"/>
  <c r="C27" i="11" s="1"/>
  <c r="F27" i="11" s="1"/>
  <c r="C28" i="11" a="1"/>
  <c r="C28" i="11" s="1"/>
  <c r="F28" i="11" s="1"/>
  <c r="C29" i="11" a="1"/>
  <c r="C29" i="11" s="1"/>
  <c r="F29" i="11" s="1"/>
  <c r="C30" i="11" a="1"/>
  <c r="C30" i="11" s="1"/>
  <c r="F30" i="11" s="1"/>
  <c r="C31" i="11" a="1"/>
  <c r="C31" i="11" s="1"/>
  <c r="F31" i="11" s="1"/>
  <c r="C32" i="11" a="1"/>
  <c r="C32" i="11" s="1"/>
  <c r="F32" i="11" s="1"/>
  <c r="C33" i="11" a="1"/>
  <c r="C33" i="11" s="1"/>
  <c r="F33" i="11" s="1"/>
  <c r="C34" i="11" a="1"/>
  <c r="C34" i="11" s="1"/>
  <c r="F34" i="11" s="1"/>
  <c r="C35" i="11" a="1"/>
  <c r="C35" i="11" s="1"/>
  <c r="F35" i="11" s="1"/>
  <c r="C36" i="11" a="1"/>
  <c r="C36" i="11" s="1"/>
  <c r="F36" i="11" s="1"/>
  <c r="C7" i="11" a="1"/>
  <c r="C7" i="11" s="1"/>
  <c r="F7" i="11" s="1"/>
  <c r="CD39" i="11"/>
  <c r="BW39" i="11"/>
  <c r="BP39" i="11"/>
  <c r="BI39" i="11"/>
  <c r="BB39" i="11"/>
  <c r="AU39" i="11"/>
  <c r="AN39" i="11"/>
  <c r="AG39" i="11"/>
  <c r="Z39" i="11"/>
  <c r="S39" i="11"/>
  <c r="L39" i="11"/>
  <c r="E39" i="11"/>
  <c r="BR3" i="11"/>
  <c r="BB38" i="11" l="1"/>
  <c r="AU38" i="11"/>
  <c r="E38" i="11"/>
  <c r="BP38" i="11"/>
  <c r="BI38" i="11"/>
  <c r="AN38" i="11"/>
  <c r="AG38" i="11"/>
  <c r="Z38" i="11"/>
  <c r="S38" i="11"/>
  <c r="L38" i="11"/>
  <c r="CD38" i="11"/>
  <c r="BW3" i="11"/>
  <c r="CA3" i="11" s="1"/>
  <c r="BW38" i="11"/>
  <c r="F18" i="2" l="1"/>
  <c r="F19" i="2" s="1"/>
  <c r="CA2" i="11" l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Clara BRANDEL</author>
  </authors>
  <commentList>
    <comment ref="BR3" authorId="0" shapeId="0" xr:uid="{00000000-0006-0000-0200-000001000000}">
      <text>
        <r>
          <rPr>
            <b/>
            <sz val="9"/>
            <color indexed="81"/>
            <rFont val="Tahoma"/>
            <family val="2"/>
          </rPr>
          <t>Clara BRANDEL:</t>
        </r>
        <r>
          <rPr>
            <sz val="9"/>
            <color indexed="81"/>
            <rFont val="Tahoma"/>
            <family val="2"/>
          </rPr>
          <t xml:space="preserve">
+4CA report 2020-2021
</t>
        </r>
      </text>
    </comment>
  </commentList>
</comments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<sst xmlns="http://schemas.openxmlformats.org/spreadsheetml/2006/main" count="2802" uniqueCount="79">
  <si>
    <t>Planning PSSI 2021-2022</t>
  </si>
  <si>
    <t>Chef de poste</t>
  </si>
  <si>
    <t>Me</t>
  </si>
  <si>
    <t>J</t>
  </si>
  <si>
    <t>V</t>
  </si>
  <si>
    <t>S</t>
  </si>
  <si>
    <t>D</t>
  </si>
  <si>
    <t>L</t>
  </si>
  <si>
    <t xml:space="preserve">M </t>
  </si>
  <si>
    <t>Veilleur 1</t>
  </si>
  <si>
    <t>Veilleur 2</t>
  </si>
  <si>
    <t>19h-21h</t>
  </si>
  <si>
    <t xml:space="preserve">Loge  </t>
  </si>
  <si>
    <t>07h-14h</t>
  </si>
  <si>
    <t>14h-21h</t>
  </si>
  <si>
    <t>Autres horaires</t>
  </si>
  <si>
    <t>durée horaire</t>
  </si>
  <si>
    <t>PSSI</t>
  </si>
  <si>
    <t>VERDIERE</t>
  </si>
  <si>
    <t>PRIGENT</t>
  </si>
  <si>
    <t>GUEYE</t>
  </si>
  <si>
    <t>VALERE</t>
  </si>
  <si>
    <t>SOUDAIS</t>
  </si>
  <si>
    <t>GAMOUH</t>
  </si>
  <si>
    <t>MALEK</t>
  </si>
  <si>
    <t>AMRICHE</t>
  </si>
  <si>
    <t>BERKANI</t>
  </si>
  <si>
    <t>DIALLO</t>
  </si>
  <si>
    <t>HADJ ALI</t>
  </si>
  <si>
    <t>HACID</t>
  </si>
  <si>
    <t>SOW</t>
  </si>
  <si>
    <t>ETUDIANT</t>
  </si>
  <si>
    <t>Chefs de poste et veilleur</t>
  </si>
  <si>
    <t>veilleurs étudiants</t>
  </si>
  <si>
    <t>SEPTEMBRE</t>
  </si>
  <si>
    <t>OCTOBRE</t>
  </si>
  <si>
    <t>NOVEMBRE</t>
  </si>
  <si>
    <t>JANVIER</t>
  </si>
  <si>
    <t>MARS</t>
  </si>
  <si>
    <t>AVRIL</t>
  </si>
  <si>
    <t>MAI</t>
  </si>
  <si>
    <t>C</t>
  </si>
  <si>
    <t/>
  </si>
  <si>
    <t>Septembre</t>
  </si>
  <si>
    <t>Octobre</t>
  </si>
  <si>
    <t>Novembre</t>
  </si>
  <si>
    <t>Décembre</t>
  </si>
  <si>
    <t>Janvier</t>
  </si>
  <si>
    <t>Février</t>
  </si>
  <si>
    <t>Mars</t>
  </si>
  <si>
    <t>Avril</t>
  </si>
  <si>
    <t>Mai</t>
  </si>
  <si>
    <t>Juin</t>
  </si>
  <si>
    <t>Juillet</t>
  </si>
  <si>
    <t>M</t>
  </si>
  <si>
    <t>A</t>
  </si>
  <si>
    <t>Aout</t>
  </si>
  <si>
    <t>Planning personnel 2021-2022</t>
  </si>
  <si>
    <t xml:space="preserve">Commentaires 2021-2022: </t>
  </si>
  <si>
    <t>CA</t>
  </si>
  <si>
    <t>h</t>
  </si>
  <si>
    <t>Congé annuel</t>
  </si>
  <si>
    <t>T</t>
  </si>
  <si>
    <t>16h-19h</t>
  </si>
  <si>
    <t>TITULAIRE</t>
  </si>
  <si>
    <t xml:space="preserve">heures du mois </t>
  </si>
  <si>
    <t>heures du mois</t>
  </si>
  <si>
    <t>congé annuel</t>
  </si>
  <si>
    <t>Heures</t>
  </si>
  <si>
    <t>Prévisionnel</t>
  </si>
  <si>
    <t>Effectuées</t>
  </si>
  <si>
    <t>Reste à réaliser</t>
  </si>
  <si>
    <t>F</t>
  </si>
  <si>
    <t>DECEMBRE</t>
  </si>
  <si>
    <t>FEVRIER</t>
  </si>
  <si>
    <t>PROGENT</t>
  </si>
  <si>
    <t>GUE</t>
  </si>
  <si>
    <t>Jour</t>
  </si>
  <si>
    <t>Date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</si>
</sst>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dd/mm/yy;@"/>
    <numFmt numFmtId="165" formatCode="d"/>
    <numFmt numFmtId="169" formatCode="0;;;"/>
  </numFmts>
  <fonts count="1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rgb="FFFFFFFF"/>
      <name val="Calibri"/>
      <family val="2"/>
    </font>
    <font>
      <b/>
      <sz val="11"/>
      <color rgb="FF000000"/>
      <name val="Calibri"/>
      <family val="2"/>
    </font>
    <font>
      <sz val="12"/>
      <color rgb="FF000000"/>
      <name val="Calibri"/>
      <family val="2"/>
      <scheme val="minor"/>
    </font>
    <font>
      <sz val="9"/>
      <color rgb="FF000000"/>
      <name val="Calibri"/>
      <family val="2"/>
      <scheme val="minor"/>
    </font>
    <font>
      <sz val="11"/>
      <color rgb="FF000000"/>
      <name val="Calibri"/>
      <family val="2"/>
    </font>
    <font>
      <sz val="9"/>
      <color rgb="FF000000"/>
      <name val="Calibri"/>
      <family val="2"/>
    </font>
    <font>
      <sz val="20"/>
      <color theme="1"/>
      <name val="Calibri"/>
      <family val="2"/>
      <scheme val="minor"/>
    </font>
    <font>
      <sz val="22"/>
      <color theme="1"/>
      <name val="Calibri"/>
      <family val="2"/>
      <scheme val="minor"/>
    </font>
    <font>
      <sz val="18"/>
      <color theme="1"/>
      <name val="Calibri"/>
      <family val="2"/>
      <scheme val="minor"/>
    </font>
    <font>
      <sz val="26"/>
      <color theme="1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8">
    <fill>
      <patternFill patternType="none"/>
    </fill>
    <fill>
      <patternFill patternType="gray125"/>
    </fill>
    <fill>
      <patternFill patternType="solid">
        <fgColor rgb="FF757171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5"/>
        <bgColor indexed="64"/>
      </patternFill>
    </fill>
  </fills>
  <borders count="2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40">
    <xf numFmtId="0" fontId="0" fillId="0" borderId="0" xfId="0"/>
    <xf numFmtId="164" fontId="0" fillId="0" borderId="0" xfId="0" applyNumberFormat="1"/>
    <xf numFmtId="0" fontId="0" fillId="0" borderId="0" xfId="0" applyAlignment="1">
      <alignment horizontal="center"/>
    </xf>
    <xf numFmtId="0" fontId="0" fillId="0" borderId="0" xfId="0" applyAlignment="1">
      <alignment horizontal="left" vertical="center" wrapText="1"/>
    </xf>
    <xf numFmtId="164" fontId="0" fillId="0" borderId="0" xfId="0" applyNumberFormat="1" applyAlignment="1">
      <alignment horizontal="left" vertical="center" wrapText="1"/>
    </xf>
    <xf numFmtId="0" fontId="1" fillId="0" borderId="1" xfId="0" applyFont="1" applyBorder="1" applyAlignment="1">
      <alignment horizontal="left" vertical="center" wrapText="1"/>
    </xf>
    <xf numFmtId="0" fontId="3" fillId="3" borderId="0" xfId="0" applyFont="1" applyFill="1" applyBorder="1" applyAlignment="1" applyProtection="1">
      <alignment horizontal="center" vertical="center"/>
      <protection hidden="1"/>
    </xf>
    <xf numFmtId="0" fontId="4" fillId="3" borderId="0" xfId="0" applyFont="1" applyFill="1" applyBorder="1" applyAlignment="1" applyProtection="1">
      <alignment horizontal="right" vertical="top"/>
      <protection hidden="1"/>
    </xf>
    <xf numFmtId="0" fontId="5" fillId="3" borderId="0" xfId="0" applyFont="1" applyFill="1" applyBorder="1" applyAlignment="1" applyProtection="1">
      <alignment horizontal="center" vertical="center" wrapText="1"/>
      <protection hidden="1"/>
    </xf>
    <xf numFmtId="0" fontId="4" fillId="3" borderId="0" xfId="0" applyFont="1" applyFill="1" applyBorder="1" applyProtection="1">
      <protection hidden="1"/>
    </xf>
    <xf numFmtId="165" fontId="6" fillId="3" borderId="0" xfId="0" applyNumberFormat="1" applyFont="1" applyFill="1" applyBorder="1" applyAlignment="1" applyProtection="1">
      <alignment horizontal="left" vertical="top" indent="1"/>
      <protection hidden="1"/>
    </xf>
    <xf numFmtId="165" fontId="6" fillId="4" borderId="0" xfId="0" applyNumberFormat="1" applyFont="1" applyFill="1" applyBorder="1" applyAlignment="1" applyProtection="1">
      <alignment horizontal="left" vertical="top" indent="1"/>
      <protection hidden="1"/>
    </xf>
    <xf numFmtId="165" fontId="6" fillId="3" borderId="0" xfId="0" applyNumberFormat="1" applyFont="1" applyFill="1" applyBorder="1" applyAlignment="1" applyProtection="1">
      <alignment horizontal="right" vertical="top"/>
      <protection hidden="1"/>
    </xf>
    <xf numFmtId="165" fontId="7" fillId="3" borderId="0" xfId="0" applyNumberFormat="1" applyFont="1" applyFill="1" applyBorder="1" applyAlignment="1" applyProtection="1">
      <alignment horizontal="center" vertical="center" wrapText="1"/>
      <protection hidden="1"/>
    </xf>
    <xf numFmtId="165" fontId="7" fillId="4" borderId="1" xfId="0" applyNumberFormat="1" applyFont="1" applyFill="1" applyBorder="1" applyAlignment="1" applyProtection="1">
      <alignment horizontal="center" vertical="center" wrapText="1"/>
      <protection hidden="1"/>
    </xf>
    <xf numFmtId="165" fontId="7" fillId="5" borderId="1" xfId="0" applyNumberFormat="1" applyFont="1" applyFill="1" applyBorder="1" applyAlignment="1" applyProtection="1">
      <alignment horizontal="center" vertical="center" wrapText="1"/>
      <protection hidden="1"/>
    </xf>
    <xf numFmtId="165" fontId="7" fillId="6" borderId="1" xfId="0" applyNumberFormat="1" applyFont="1" applyFill="1" applyBorder="1" applyAlignment="1" applyProtection="1">
      <alignment horizontal="center" vertical="center" wrapText="1"/>
      <protection hidden="1"/>
    </xf>
    <xf numFmtId="0" fontId="0" fillId="0" borderId="2" xfId="0" applyBorder="1"/>
    <xf numFmtId="165" fontId="6" fillId="4" borderId="3" xfId="0" applyNumberFormat="1" applyFont="1" applyFill="1" applyBorder="1" applyAlignment="1" applyProtection="1">
      <alignment horizontal="right" vertical="top"/>
      <protection hidden="1"/>
    </xf>
    <xf numFmtId="165" fontId="6" fillId="3" borderId="3" xfId="0" applyNumberFormat="1" applyFont="1" applyFill="1" applyBorder="1" applyAlignment="1" applyProtection="1">
      <alignment horizontal="right" vertical="top"/>
      <protection hidden="1"/>
    </xf>
    <xf numFmtId="0" fontId="0" fillId="6" borderId="2" xfId="0" applyFill="1" applyBorder="1"/>
    <xf numFmtId="165" fontId="6" fillId="6" borderId="3" xfId="0" applyNumberFormat="1" applyFont="1" applyFill="1" applyBorder="1" applyAlignment="1" applyProtection="1">
      <alignment horizontal="right" vertical="top"/>
      <protection hidden="1"/>
    </xf>
    <xf numFmtId="0" fontId="0" fillId="5" borderId="2" xfId="0" applyFill="1" applyBorder="1"/>
    <xf numFmtId="165" fontId="6" fillId="5" borderId="3" xfId="0" applyNumberFormat="1" applyFont="1" applyFill="1" applyBorder="1" applyAlignment="1" applyProtection="1">
      <alignment horizontal="right" vertical="top"/>
      <protection hidden="1"/>
    </xf>
    <xf numFmtId="165" fontId="6" fillId="0" borderId="3" xfId="0" applyNumberFormat="1" applyFont="1" applyFill="1" applyBorder="1" applyAlignment="1" applyProtection="1">
      <alignment horizontal="right" vertical="top"/>
      <protection hidden="1"/>
    </xf>
    <xf numFmtId="165" fontId="7" fillId="0" borderId="1" xfId="0" applyNumberFormat="1" applyFont="1" applyFill="1" applyBorder="1" applyAlignment="1" applyProtection="1">
      <alignment horizontal="center" vertical="center" wrapText="1"/>
      <protection hidden="1"/>
    </xf>
    <xf numFmtId="0" fontId="0" fillId="0" borderId="2" xfId="0" applyFill="1" applyBorder="1"/>
    <xf numFmtId="0" fontId="0" fillId="0" borderId="8" xfId="0" applyFill="1" applyBorder="1"/>
    <xf numFmtId="165" fontId="6" fillId="0" borderId="8" xfId="0" applyNumberFormat="1" applyFont="1" applyFill="1" applyBorder="1" applyAlignment="1" applyProtection="1">
      <alignment horizontal="right" vertical="top"/>
      <protection hidden="1"/>
    </xf>
    <xf numFmtId="165" fontId="7" fillId="0" borderId="8" xfId="0" applyNumberFormat="1" applyFont="1" applyFill="1" applyBorder="1" applyAlignment="1" applyProtection="1">
      <alignment horizontal="center" vertical="center" wrapText="1"/>
      <protection hidden="1"/>
    </xf>
    <xf numFmtId="0" fontId="0" fillId="7" borderId="2" xfId="0" applyFill="1" applyBorder="1"/>
    <xf numFmtId="165" fontId="6" fillId="7" borderId="3" xfId="0" applyNumberFormat="1" applyFont="1" applyFill="1" applyBorder="1" applyAlignment="1" applyProtection="1">
      <alignment horizontal="right" vertical="top"/>
      <protection hidden="1"/>
    </xf>
    <xf numFmtId="165" fontId="7" fillId="7" borderId="1" xfId="0" applyNumberFormat="1" applyFont="1" applyFill="1" applyBorder="1" applyAlignment="1" applyProtection="1">
      <alignment horizontal="center" vertical="center" wrapText="1"/>
      <protection hidden="1"/>
    </xf>
    <xf numFmtId="165" fontId="6" fillId="0" borderId="0" xfId="0" applyNumberFormat="1" applyFont="1" applyFill="1" applyBorder="1" applyAlignment="1" applyProtection="1">
      <alignment horizontal="left" vertical="top" indent="1"/>
      <protection hidden="1"/>
    </xf>
    <xf numFmtId="0" fontId="0" fillId="0" borderId="0" xfId="0" applyFill="1" applyBorder="1"/>
    <xf numFmtId="165" fontId="6" fillId="0" borderId="0" xfId="0" applyNumberFormat="1" applyFont="1" applyFill="1" applyBorder="1" applyAlignment="1" applyProtection="1">
      <alignment horizontal="right" vertical="top"/>
      <protection hidden="1"/>
    </xf>
    <xf numFmtId="165" fontId="7" fillId="0" borderId="0" xfId="0" applyNumberFormat="1" applyFont="1" applyFill="1" applyBorder="1" applyAlignment="1" applyProtection="1">
      <alignment horizontal="center" vertical="center" wrapText="1"/>
      <protection hidden="1"/>
    </xf>
    <xf numFmtId="0" fontId="0" fillId="0" borderId="1" xfId="0" applyFill="1" applyBorder="1"/>
    <xf numFmtId="165" fontId="6" fillId="4" borderId="19" xfId="0" applyNumberFormat="1" applyFont="1" applyFill="1" applyBorder="1" applyAlignment="1" applyProtection="1">
      <alignment horizontal="center" vertical="center" wrapText="1"/>
      <protection hidden="1"/>
    </xf>
    <xf numFmtId="0" fontId="0" fillId="0" borderId="0" xfId="0" applyAlignment="1">
      <alignment horizontal="center" vertical="center" wrapText="1"/>
    </xf>
    <xf numFmtId="165" fontId="6" fillId="3" borderId="4" xfId="0" applyNumberFormat="1" applyFont="1" applyFill="1" applyBorder="1" applyAlignment="1" applyProtection="1">
      <alignment horizontal="center" vertical="center" wrapText="1"/>
      <protection hidden="1"/>
    </xf>
    <xf numFmtId="165" fontId="6" fillId="3" borderId="5" xfId="0" applyNumberFormat="1" applyFont="1" applyFill="1" applyBorder="1" applyAlignment="1" applyProtection="1">
      <alignment horizontal="center" vertical="center" wrapText="1"/>
      <protection hidden="1"/>
    </xf>
    <xf numFmtId="165" fontId="6" fillId="4" borderId="0" xfId="0" applyNumberFormat="1" applyFont="1" applyFill="1" applyBorder="1" applyAlignment="1" applyProtection="1">
      <alignment horizontal="center" vertical="center" wrapText="1"/>
      <protection hidden="1"/>
    </xf>
    <xf numFmtId="1" fontId="6" fillId="3" borderId="9" xfId="0" applyNumberFormat="1" applyFont="1" applyFill="1" applyBorder="1" applyAlignment="1" applyProtection="1">
      <alignment vertical="center" wrapText="1"/>
      <protection hidden="1"/>
    </xf>
    <xf numFmtId="0" fontId="0" fillId="5" borderId="6" xfId="0" applyFill="1" applyBorder="1"/>
    <xf numFmtId="165" fontId="6" fillId="5" borderId="7" xfId="0" applyNumberFormat="1" applyFont="1" applyFill="1" applyBorder="1" applyAlignment="1" applyProtection="1">
      <alignment horizontal="right" vertical="top"/>
      <protection hidden="1"/>
    </xf>
    <xf numFmtId="165" fontId="7" fillId="5" borderId="20" xfId="0" applyNumberFormat="1" applyFont="1" applyFill="1" applyBorder="1" applyAlignment="1" applyProtection="1">
      <alignment horizontal="center" vertical="center" wrapText="1"/>
      <protection hidden="1"/>
    </xf>
    <xf numFmtId="1" fontId="6" fillId="3" borderId="10" xfId="0" applyNumberFormat="1" applyFont="1" applyFill="1" applyBorder="1" applyAlignment="1" applyProtection="1">
      <alignment vertical="center" wrapText="1"/>
      <protection hidden="1"/>
    </xf>
    <xf numFmtId="165" fontId="6" fillId="4" borderId="4" xfId="0" applyNumberFormat="1" applyFont="1" applyFill="1" applyBorder="1" applyAlignment="1" applyProtection="1">
      <alignment horizontal="center" vertical="center" wrapText="1"/>
      <protection hidden="1"/>
    </xf>
    <xf numFmtId="0" fontId="0" fillId="0" borderId="6" xfId="0" applyFill="1" applyBorder="1"/>
    <xf numFmtId="165" fontId="6" fillId="0" borderId="7" xfId="0" applyNumberFormat="1" applyFont="1" applyFill="1" applyBorder="1" applyAlignment="1" applyProtection="1">
      <alignment horizontal="right" vertical="top"/>
      <protection hidden="1"/>
    </xf>
    <xf numFmtId="165" fontId="7" fillId="0" borderId="20" xfId="0" applyNumberFormat="1" applyFont="1" applyFill="1" applyBorder="1" applyAlignment="1" applyProtection="1">
      <alignment horizontal="center" vertical="center" wrapText="1"/>
      <protection hidden="1"/>
    </xf>
    <xf numFmtId="1" fontId="6" fillId="3" borderId="5" xfId="0" applyNumberFormat="1" applyFont="1" applyFill="1" applyBorder="1" applyAlignment="1" applyProtection="1">
      <alignment vertical="center" wrapText="1"/>
      <protection hidden="1"/>
    </xf>
    <xf numFmtId="165" fontId="6" fillId="4" borderId="5" xfId="0" applyNumberFormat="1" applyFont="1" applyFill="1" applyBorder="1" applyAlignment="1" applyProtection="1">
      <alignment horizontal="center" vertical="center" wrapText="1"/>
      <protection hidden="1"/>
    </xf>
    <xf numFmtId="165" fontId="6" fillId="4" borderId="21" xfId="0" applyNumberFormat="1" applyFont="1" applyFill="1" applyBorder="1" applyAlignment="1" applyProtection="1">
      <alignment horizontal="center" vertical="center" wrapText="1"/>
      <protection hidden="1"/>
    </xf>
    <xf numFmtId="0" fontId="0" fillId="0" borderId="20" xfId="0" applyFill="1" applyBorder="1"/>
    <xf numFmtId="165" fontId="6" fillId="0" borderId="20" xfId="0" applyNumberFormat="1" applyFont="1" applyFill="1" applyBorder="1" applyAlignment="1" applyProtection="1">
      <alignment horizontal="right" vertical="top"/>
      <protection hidden="1"/>
    </xf>
    <xf numFmtId="1" fontId="6" fillId="3" borderId="22" xfId="0" applyNumberFormat="1" applyFont="1" applyFill="1" applyBorder="1" applyAlignment="1" applyProtection="1">
      <alignment vertical="center" wrapText="1"/>
      <protection hidden="1"/>
    </xf>
    <xf numFmtId="165" fontId="6" fillId="5" borderId="20" xfId="0" applyNumberFormat="1" applyFont="1" applyFill="1" applyBorder="1" applyAlignment="1" applyProtection="1">
      <alignment horizontal="right" vertical="top"/>
      <protection hidden="1"/>
    </xf>
    <xf numFmtId="1" fontId="0" fillId="0" borderId="0" xfId="0" applyNumberFormat="1" applyAlignment="1">
      <alignment horizontal="center" vertical="center" wrapText="1"/>
    </xf>
    <xf numFmtId="0" fontId="0" fillId="0" borderId="0" xfId="0" applyFont="1" applyAlignment="1">
      <alignment vertical="center"/>
    </xf>
    <xf numFmtId="0" fontId="0" fillId="7" borderId="0" xfId="0" applyFill="1" applyAlignment="1">
      <alignment horizontal="center"/>
    </xf>
    <xf numFmtId="164" fontId="0" fillId="7" borderId="0" xfId="0" applyNumberFormat="1" applyFill="1"/>
    <xf numFmtId="0" fontId="0" fillId="7" borderId="0" xfId="0" applyFill="1"/>
    <xf numFmtId="0" fontId="0" fillId="0" borderId="0" xfId="0" applyFill="1"/>
    <xf numFmtId="0" fontId="1" fillId="0" borderId="1" xfId="0" applyFont="1" applyBorder="1" applyAlignment="1">
      <alignment horizontal="center" vertical="center" wrapText="1"/>
    </xf>
    <xf numFmtId="1" fontId="0" fillId="0" borderId="0" xfId="0" applyNumberFormat="1"/>
    <xf numFmtId="0" fontId="0" fillId="4" borderId="2" xfId="0" applyFill="1" applyBorder="1"/>
    <xf numFmtId="165" fontId="6" fillId="4" borderId="17" xfId="0" applyNumberFormat="1" applyFont="1" applyFill="1" applyBorder="1" applyAlignment="1" applyProtection="1">
      <alignment horizontal="center" vertical="center" wrapText="1"/>
      <protection hidden="1"/>
    </xf>
    <xf numFmtId="165" fontId="6" fillId="4" borderId="10" xfId="0" applyNumberFormat="1" applyFont="1" applyFill="1" applyBorder="1" applyAlignment="1" applyProtection="1">
      <alignment horizontal="center" vertical="center" wrapText="1"/>
      <protection hidden="1"/>
    </xf>
    <xf numFmtId="165" fontId="6" fillId="4" borderId="22" xfId="0" applyNumberFormat="1" applyFont="1" applyFill="1" applyBorder="1" applyAlignment="1" applyProtection="1">
      <alignment horizontal="center" vertical="center" wrapText="1"/>
      <protection hidden="1"/>
    </xf>
    <xf numFmtId="1" fontId="6" fillId="3" borderId="4" xfId="0" applyNumberFormat="1" applyFont="1" applyFill="1" applyBorder="1" applyAlignment="1" applyProtection="1">
      <alignment horizontal="center" vertical="center" wrapText="1"/>
      <protection hidden="1"/>
    </xf>
    <xf numFmtId="1" fontId="6" fillId="3" borderId="9" xfId="0" applyNumberFormat="1" applyFont="1" applyFill="1" applyBorder="1" applyAlignment="1" applyProtection="1">
      <alignment horizontal="center" vertical="center" wrapText="1"/>
      <protection hidden="1"/>
    </xf>
    <xf numFmtId="1" fontId="6" fillId="3" borderId="5" xfId="0" applyNumberFormat="1" applyFont="1" applyFill="1" applyBorder="1" applyAlignment="1" applyProtection="1">
      <alignment horizontal="center" vertical="center" wrapText="1"/>
      <protection hidden="1"/>
    </xf>
    <xf numFmtId="0" fontId="1" fillId="0" borderId="1" xfId="0" applyFont="1" applyBorder="1" applyAlignment="1">
      <alignment horizontal="center"/>
    </xf>
    <xf numFmtId="0" fontId="10" fillId="0" borderId="23" xfId="0" applyFont="1" applyBorder="1" applyAlignment="1">
      <alignment horizontal="center" vertical="center" textRotation="90"/>
    </xf>
    <xf numFmtId="0" fontId="10" fillId="0" borderId="21" xfId="0" applyFont="1" applyBorder="1" applyAlignment="1">
      <alignment horizontal="center" vertical="center" textRotation="90"/>
    </xf>
    <xf numFmtId="0" fontId="10" fillId="0" borderId="24" xfId="0" applyFont="1" applyBorder="1" applyAlignment="1">
      <alignment horizontal="center" vertical="center" textRotation="90"/>
    </xf>
    <xf numFmtId="0" fontId="8" fillId="4" borderId="23" xfId="0" applyFont="1" applyFill="1" applyBorder="1" applyAlignment="1">
      <alignment horizontal="center" vertical="center" textRotation="90"/>
    </xf>
    <xf numFmtId="0" fontId="8" fillId="4" borderId="21" xfId="0" applyFont="1" applyFill="1" applyBorder="1" applyAlignment="1">
      <alignment horizontal="center" vertical="center" textRotation="90"/>
    </xf>
    <xf numFmtId="0" fontId="8" fillId="4" borderId="24" xfId="0" applyFont="1" applyFill="1" applyBorder="1" applyAlignment="1">
      <alignment horizontal="center" vertical="center" textRotation="90"/>
    </xf>
    <xf numFmtId="0" fontId="8" fillId="0" borderId="23" xfId="0" applyFont="1" applyFill="1" applyBorder="1" applyAlignment="1">
      <alignment horizontal="center" vertical="center" textRotation="90"/>
    </xf>
    <xf numFmtId="0" fontId="8" fillId="0" borderId="21" xfId="0" applyFont="1" applyFill="1" applyBorder="1" applyAlignment="1">
      <alignment horizontal="center" vertical="center" textRotation="90"/>
    </xf>
    <xf numFmtId="0" fontId="8" fillId="0" borderId="16" xfId="0" applyFont="1" applyFill="1" applyBorder="1" applyAlignment="1">
      <alignment horizontal="center" vertical="center" textRotation="90"/>
    </xf>
    <xf numFmtId="0" fontId="8" fillId="0" borderId="0" xfId="0" applyFont="1" applyFill="1" applyBorder="1" applyAlignment="1">
      <alignment horizontal="center" vertical="center" textRotation="90"/>
    </xf>
    <xf numFmtId="0" fontId="8" fillId="0" borderId="24" xfId="0" applyFont="1" applyFill="1" applyBorder="1" applyAlignment="1">
      <alignment horizontal="center" vertical="center" textRotation="90"/>
    </xf>
    <xf numFmtId="165" fontId="6" fillId="4" borderId="17" xfId="0" applyNumberFormat="1" applyFont="1" applyFill="1" applyBorder="1" applyAlignment="1" applyProtection="1">
      <alignment horizontal="center" vertical="center" wrapText="1"/>
      <protection hidden="1"/>
    </xf>
    <xf numFmtId="165" fontId="6" fillId="4" borderId="10" xfId="0" applyNumberFormat="1" applyFont="1" applyFill="1" applyBorder="1" applyAlignment="1" applyProtection="1">
      <alignment horizontal="center" vertical="center" wrapText="1"/>
      <protection hidden="1"/>
    </xf>
    <xf numFmtId="165" fontId="6" fillId="4" borderId="22" xfId="0" applyNumberFormat="1" applyFont="1" applyFill="1" applyBorder="1" applyAlignment="1" applyProtection="1">
      <alignment horizontal="center" vertical="center" wrapText="1"/>
      <protection hidden="1"/>
    </xf>
    <xf numFmtId="165" fontId="6" fillId="4" borderId="18" xfId="0" applyNumberFormat="1" applyFont="1" applyFill="1" applyBorder="1" applyAlignment="1" applyProtection="1">
      <alignment horizontal="center" vertical="center" wrapText="1"/>
      <protection hidden="1"/>
    </xf>
    <xf numFmtId="0" fontId="0" fillId="0" borderId="6" xfId="0" applyBorder="1" applyAlignment="1">
      <alignment horizontal="left" vertical="top"/>
    </xf>
    <xf numFmtId="0" fontId="0" fillId="0" borderId="8" xfId="0" applyBorder="1" applyAlignment="1">
      <alignment horizontal="left" vertical="top"/>
    </xf>
    <xf numFmtId="0" fontId="0" fillId="0" borderId="7" xfId="0" applyBorder="1" applyAlignment="1">
      <alignment horizontal="left" vertical="top"/>
    </xf>
    <xf numFmtId="0" fontId="0" fillId="0" borderId="12" xfId="0" applyBorder="1" applyAlignment="1">
      <alignment horizontal="left" vertical="top"/>
    </xf>
    <xf numFmtId="0" fontId="0" fillId="0" borderId="0" xfId="0" applyBorder="1" applyAlignment="1">
      <alignment horizontal="left" vertical="top"/>
    </xf>
    <xf numFmtId="0" fontId="0" fillId="0" borderId="13" xfId="0" applyBorder="1" applyAlignment="1">
      <alignment horizontal="left" vertical="top"/>
    </xf>
    <xf numFmtId="0" fontId="0" fillId="0" borderId="14" xfId="0" applyBorder="1" applyAlignment="1">
      <alignment horizontal="left" vertical="top"/>
    </xf>
    <xf numFmtId="0" fontId="0" fillId="0" borderId="11" xfId="0" applyBorder="1" applyAlignment="1">
      <alignment horizontal="left" vertical="top"/>
    </xf>
    <xf numFmtId="0" fontId="0" fillId="0" borderId="15" xfId="0" applyBorder="1" applyAlignment="1">
      <alignment horizontal="left" vertical="top"/>
    </xf>
    <xf numFmtId="1" fontId="6" fillId="3" borderId="18" xfId="0" applyNumberFormat="1" applyFont="1" applyFill="1" applyBorder="1" applyAlignment="1" applyProtection="1">
      <alignment horizontal="center" vertical="center" wrapText="1"/>
      <protection hidden="1"/>
    </xf>
    <xf numFmtId="0" fontId="0" fillId="0" borderId="18" xfId="0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2" fillId="2" borderId="0" xfId="0" applyFont="1" applyFill="1" applyBorder="1" applyAlignment="1" applyProtection="1">
      <alignment horizontal="center" vertical="center"/>
      <protection hidden="1"/>
    </xf>
    <xf numFmtId="0" fontId="0" fillId="0" borderId="18" xfId="0" applyFill="1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0" borderId="9" xfId="0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1" fontId="6" fillId="3" borderId="4" xfId="0" applyNumberFormat="1" applyFont="1" applyFill="1" applyBorder="1" applyAlignment="1" applyProtection="1">
      <alignment horizontal="center" vertical="center" wrapText="1"/>
      <protection hidden="1"/>
    </xf>
    <xf numFmtId="1" fontId="6" fillId="3" borderId="9" xfId="0" applyNumberFormat="1" applyFont="1" applyFill="1" applyBorder="1" applyAlignment="1" applyProtection="1">
      <alignment horizontal="center" vertical="center" wrapText="1"/>
      <protection hidden="1"/>
    </xf>
    <xf numFmtId="1" fontId="6" fillId="3" borderId="5" xfId="0" applyNumberFormat="1" applyFont="1" applyFill="1" applyBorder="1" applyAlignment="1" applyProtection="1">
      <alignment horizontal="center" vertical="center" wrapText="1"/>
      <protection hidden="1"/>
    </xf>
    <xf numFmtId="0" fontId="9" fillId="0" borderId="0" xfId="0" applyFont="1" applyAlignment="1">
      <alignment horizontal="center" vertical="center"/>
    </xf>
    <xf numFmtId="0" fontId="11" fillId="0" borderId="0" xfId="0" applyFont="1" applyAlignment="1">
      <alignment horizontal="center" vertical="center"/>
    </xf>
    <xf numFmtId="1" fontId="0" fillId="0" borderId="4" xfId="0" applyNumberFormat="1" applyFont="1" applyBorder="1" applyAlignment="1">
      <alignment horizontal="center" vertical="center"/>
    </xf>
    <xf numFmtId="1" fontId="0" fillId="0" borderId="9" xfId="0" applyNumberFormat="1" applyFont="1" applyBorder="1" applyAlignment="1">
      <alignment horizontal="center" vertical="center"/>
    </xf>
    <xf numFmtId="1" fontId="0" fillId="0" borderId="5" xfId="0" applyNumberFormat="1" applyFont="1" applyBorder="1" applyAlignment="1">
      <alignment horizontal="center" vertical="center"/>
    </xf>
    <xf numFmtId="0" fontId="1" fillId="0" borderId="17" xfId="0" applyFont="1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0" fontId="1" fillId="0" borderId="22" xfId="0" applyFont="1" applyBorder="1" applyAlignment="1">
      <alignment horizontal="center" vertical="center"/>
    </xf>
    <xf numFmtId="1" fontId="0" fillId="0" borderId="17" xfId="0" applyNumberFormat="1" applyFont="1" applyBorder="1" applyAlignment="1">
      <alignment horizontal="center" vertical="center"/>
    </xf>
    <xf numFmtId="1" fontId="0" fillId="0" borderId="10" xfId="0" applyNumberFormat="1" applyFont="1" applyBorder="1" applyAlignment="1">
      <alignment horizontal="center" vertical="center"/>
    </xf>
    <xf numFmtId="1" fontId="0" fillId="0" borderId="22" xfId="0" applyNumberFormat="1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1" fontId="0" fillId="0" borderId="0" xfId="0" applyNumberFormat="1" applyFont="1" applyBorder="1" applyAlignment="1">
      <alignment horizontal="center" vertical="center"/>
    </xf>
    <xf numFmtId="1" fontId="7" fillId="4" borderId="1" xfId="0" applyNumberFormat="1" applyFont="1" applyFill="1" applyBorder="1" applyAlignment="1" applyProtection="1">
      <alignment horizontal="center" vertical="center" wrapText="1"/>
      <protection hidden="1"/>
    </xf>
    <xf numFmtId="1" fontId="7" fillId="6" borderId="1" xfId="0" applyNumberFormat="1" applyFont="1" applyFill="1" applyBorder="1" applyAlignment="1" applyProtection="1">
      <alignment horizontal="center" vertical="center" wrapText="1"/>
      <protection hidden="1"/>
    </xf>
    <xf numFmtId="1" fontId="7" fillId="5" borderId="1" xfId="0" applyNumberFormat="1" applyFont="1" applyFill="1" applyBorder="1" applyAlignment="1" applyProtection="1">
      <alignment horizontal="center" vertical="center" wrapText="1"/>
      <protection hidden="1"/>
    </xf>
    <xf numFmtId="1" fontId="7" fillId="0" borderId="1" xfId="0" applyNumberFormat="1" applyFont="1" applyFill="1" applyBorder="1" applyAlignment="1" applyProtection="1">
      <alignment horizontal="center" vertical="center" wrapText="1"/>
      <protection hidden="1"/>
    </xf>
    <xf numFmtId="1" fontId="7" fillId="5" borderId="20" xfId="0" applyNumberFormat="1" applyFont="1" applyFill="1" applyBorder="1" applyAlignment="1" applyProtection="1">
      <alignment horizontal="center" vertical="center" wrapText="1"/>
      <protection hidden="1"/>
    </xf>
    <xf numFmtId="169" fontId="7" fillId="4" borderId="1" xfId="0" applyNumberFormat="1" applyFont="1" applyFill="1" applyBorder="1" applyAlignment="1" applyProtection="1">
      <alignment horizontal="center" vertical="center" wrapText="1"/>
      <protection hidden="1"/>
    </xf>
    <xf numFmtId="169" fontId="7" fillId="6" borderId="1" xfId="0" applyNumberFormat="1" applyFont="1" applyFill="1" applyBorder="1" applyAlignment="1" applyProtection="1">
      <alignment horizontal="center" vertical="center" wrapText="1"/>
      <protection hidden="1"/>
    </xf>
    <xf numFmtId="169" fontId="7" fillId="5" borderId="1" xfId="0" applyNumberFormat="1" applyFont="1" applyFill="1" applyBorder="1" applyAlignment="1" applyProtection="1">
      <alignment horizontal="center" vertical="center" wrapText="1"/>
      <protection hidden="1"/>
    </xf>
    <xf numFmtId="169" fontId="7" fillId="3" borderId="0" xfId="0" applyNumberFormat="1" applyFont="1" applyFill="1" applyBorder="1" applyAlignment="1" applyProtection="1">
      <alignment horizontal="center" vertical="center" wrapText="1"/>
      <protection hidden="1"/>
    </xf>
    <xf numFmtId="169" fontId="7" fillId="0" borderId="1" xfId="0" applyNumberFormat="1" applyFont="1" applyFill="1" applyBorder="1" applyAlignment="1" applyProtection="1">
      <alignment horizontal="center" vertical="center" wrapText="1"/>
      <protection hidden="1"/>
    </xf>
    <xf numFmtId="169" fontId="7" fillId="5" borderId="20" xfId="0" applyNumberFormat="1" applyFont="1" applyFill="1" applyBorder="1" applyAlignment="1" applyProtection="1">
      <alignment horizontal="center" vertical="center" wrapText="1"/>
      <protection hidden="1"/>
    </xf>
    <xf numFmtId="169" fontId="7" fillId="7" borderId="1" xfId="0" applyNumberFormat="1" applyFont="1" applyFill="1" applyBorder="1" applyAlignment="1" applyProtection="1">
      <alignment horizontal="center" vertical="center" wrapText="1"/>
      <protection hidden="1"/>
    </xf>
    <xf numFmtId="169" fontId="7" fillId="0" borderId="8" xfId="0" applyNumberFormat="1" applyFont="1" applyFill="1" applyBorder="1" applyAlignment="1" applyProtection="1">
      <alignment horizontal="center" vertical="center" wrapText="1"/>
      <protection hidden="1"/>
    </xf>
    <xf numFmtId="169" fontId="7" fillId="0" borderId="20" xfId="0" applyNumberFormat="1" applyFont="1" applyFill="1" applyBorder="1" applyAlignment="1" applyProtection="1">
      <alignment horizontal="center" vertical="center" wrapText="1"/>
      <protection hidden="1"/>
    </xf>
    <xf numFmtId="169" fontId="7" fillId="0" borderId="0" xfId="0" applyNumberFormat="1" applyFont="1" applyFill="1" applyBorder="1" applyAlignment="1" applyProtection="1">
      <alignment horizontal="center" vertical="center" wrapText="1"/>
      <protection hidden="1"/>
    </xf>
  </cellXfs>
  <cellStyles count="1">
    <cellStyle name="Normal" xfId="0" builtinId="0"/>
  </cellStyles>
  <dxfs count="25">
    <dxf>
      <fill>
        <patternFill patternType="darkUp">
          <fgColor theme="5" tint="0.79998168889431442"/>
        </patternFill>
      </fill>
    </dxf>
    <dxf>
      <fill>
        <patternFill patternType="lightUp">
          <fgColor theme="5" tint="-0.24994659260841701"/>
          <bgColor theme="5" tint="0.59996337778862885"/>
        </patternFill>
      </fill>
    </dxf>
    <dxf>
      <fill>
        <patternFill patternType="darkUp">
          <fgColor theme="5" tint="-0.24994659260841701"/>
        </patternFill>
      </fill>
    </dxf>
    <dxf>
      <fill>
        <patternFill patternType="darkUp">
          <fgColor theme="5" tint="-0.24994659260841701"/>
        </patternFill>
      </fill>
    </dxf>
    <dxf>
      <fill>
        <patternFill>
          <bgColor theme="5"/>
        </patternFill>
      </fill>
    </dxf>
    <dxf>
      <fill>
        <patternFill>
          <bgColor theme="5"/>
        </patternFill>
      </fill>
    </dxf>
    <dxf>
      <fill>
        <patternFill>
          <bgColor theme="5"/>
        </patternFill>
      </fill>
    </dxf>
    <dxf>
      <fill>
        <patternFill>
          <bgColor theme="5"/>
        </patternFill>
      </fill>
    </dxf>
    <dxf>
      <fill>
        <patternFill>
          <bgColor theme="5"/>
        </patternFill>
      </fill>
    </dxf>
    <dxf>
      <fill>
        <patternFill>
          <bgColor theme="5"/>
        </patternFill>
      </fill>
    </dxf>
    <dxf>
      <fill>
        <patternFill>
          <bgColor theme="5"/>
        </patternFill>
      </fill>
    </dxf>
    <dxf>
      <font>
        <color auto="1"/>
      </font>
      <fill>
        <patternFill>
          <bgColor theme="5" tint="0.59996337778862885"/>
        </patternFill>
      </fill>
    </dxf>
    <dxf>
      <fill>
        <patternFill>
          <bgColor theme="5" tint="0.39994506668294322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164" formatCode="dd/mm/yy;@"/>
    </dxf>
    <dxf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eetMetadata" Target="metadata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10" Type="http://schemas.openxmlformats.org/officeDocument/2006/relationships/customXml" Target="../customXml/item1.xml"/><Relationship Id="rId4" Type="http://schemas.openxmlformats.org/officeDocument/2006/relationships/externalLink" Target="externalLinks/externalLink1.xml"/><Relationship Id="rId9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Ru%20Panorama\Commun\Direction\2020%20-%202021\PLANNING\PLANNING%20PANORAMA%202020%20-%202021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VARAHINE ok "/>
      <sheetName val="LEVIONNOIS ok"/>
      <sheetName val="ANGOT ok "/>
      <sheetName val="STAIGRE ok "/>
      <sheetName val="CUADRADO "/>
      <sheetName val="BERNARDIN"/>
      <sheetName val="MAUGER"/>
      <sheetName val="SAROYAN"/>
      <sheetName val="LE CAM ok"/>
      <sheetName val="SAUVE "/>
      <sheetName val="PERMENTIER ok "/>
      <sheetName val="DE CARVALHO OK"/>
      <sheetName val="DUVAL "/>
      <sheetName val="OUSBANE"/>
      <sheetName val="BOUGET"/>
      <sheetName val="BAUDOUIN"/>
      <sheetName val="DJELTI OK"/>
      <sheetName val="BA "/>
      <sheetName val="MARCO MENDES"/>
      <sheetName val="JEANDIN "/>
      <sheetName val="LEVASSEUR "/>
      <sheetName val="Paramètres"/>
      <sheetName val="EXEMPLE COMMENTE"/>
      <sheetName val="FicheVierge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>
        <row r="2">
          <cell r="B2" t="str">
            <v/>
          </cell>
        </row>
        <row r="18">
          <cell r="C18">
            <v>2020</v>
          </cell>
        </row>
        <row r="22">
          <cell r="C22" t="str">
            <v>OUI</v>
          </cell>
        </row>
      </sheetData>
      <sheetData sheetId="22"/>
      <sheetData sheetId="23">
        <row r="2">
          <cell r="CP2">
            <v>0</v>
          </cell>
        </row>
      </sheetData>
    </sheetDataSet>
  </externalBook>
</externalLink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64E89286-4376-4904-B4D3-AD900B488037}" name="Chefs_Veilleurs" displayName="Chefs_Veilleurs" ref="A2:A16" totalsRowShown="0">
  <autoFilter ref="A2:A16" xr:uid="{64E89286-4376-4904-B4D3-AD900B488037}"/>
  <tableColumns count="1">
    <tableColumn id="1" xr3:uid="{6E262BC3-A7AB-4014-8931-1BD05E236857}" name="Chefs de poste et veilleur"/>
  </tableColumns>
  <tableStyleInfo name="TableStyleLight9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57FF9305-DAE4-487B-8300-C8B98DCE6ED4}" name="Veilleurs_Etudiants" displayName="Veilleurs_Etudiants" ref="C2:C10" totalsRowShown="0">
  <autoFilter ref="C2:C10" xr:uid="{57FF9305-DAE4-487B-8300-C8B98DCE6ED4}"/>
  <tableColumns count="1">
    <tableColumn id="1" xr3:uid="{48AF5470-0A25-4171-BFE6-0DF0329227F5}" name="veilleurs étudiants"/>
  </tableColumns>
  <tableStyleInfo name="TableStyleLight9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B641829D-B115-466E-8E8F-78407C5C94B7}" name="Planning" displayName="Planning" ref="C6:M371" totalsRowShown="0" headerRowDxfId="13" dataDxfId="14">
  <autoFilter ref="C6:M371" xr:uid="{B641829D-B115-466E-8E8F-78407C5C94B7}"/>
  <tableColumns count="11">
    <tableColumn id="1" xr3:uid="{3F5B5C7B-8F4C-440C-9B17-5A1FEAAD50C4}" name="Jour" dataDxfId="24"/>
    <tableColumn id="2" xr3:uid="{8A550E4B-0FD5-4090-B161-8BFA7FAE48B3}" name="Date" dataDxfId="23"/>
    <tableColumn id="3" xr3:uid="{FC55301B-666F-402B-AAE8-922EE537C31C}" name="Chef de poste" dataDxfId="22"/>
    <tableColumn id="4" xr3:uid="{501EFA50-2536-47E6-8A3C-99A2E5093D7C}" name="Veilleur 1" dataDxfId="21"/>
    <tableColumn id="5" xr3:uid="{AB4EA500-3E44-4CC8-8BDE-9F869C074830}" name="Veilleur 2" dataDxfId="20"/>
    <tableColumn id="6" xr3:uid="{2C948443-1E83-4A63-9429-73FFB94BC4A0}" name="19h-21h" dataDxfId="19"/>
    <tableColumn id="7" xr3:uid="{D39A2AB1-3F49-4383-93F6-EB55FDEE4245}" name="16h-19h" dataDxfId="18"/>
    <tableColumn id="8" xr3:uid="{84E609B1-A221-43E1-AE61-446686602260}" name="07h-14h" dataDxfId="17"/>
    <tableColumn id="9" xr3:uid="{60E08492-E9F1-499A-8F76-301D1227110E}" name="14h-21h" dataDxfId="16"/>
    <tableColumn id="10" xr3:uid="{C18AF0EA-B64C-4775-8864-C2A9B4116BC5}" name="Autres horaires" dataDxfId="15"/>
    <tableColumn id="11" xr3:uid="{62670B6A-C652-4B18-9DBF-823DCE33D2F0}" name="durée horaire"/>
  </tableColumns>
  <tableStyleInfo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F19"/>
  <sheetViews>
    <sheetView workbookViewId="0">
      <selection activeCell="A3" sqref="A3:A16"/>
    </sheetView>
  </sheetViews>
  <sheetFormatPr baseColWidth="10" defaultRowHeight="15" x14ac:dyDescent="0.25"/>
  <cols>
    <col min="1" max="1" width="25.85546875" customWidth="1"/>
    <col min="2" max="2" width="24" customWidth="1"/>
    <col min="3" max="3" width="19.7109375" customWidth="1"/>
  </cols>
  <sheetData>
    <row r="2" spans="1:3" x14ac:dyDescent="0.25">
      <c r="A2" t="s">
        <v>32</v>
      </c>
      <c r="C2" t="s">
        <v>33</v>
      </c>
    </row>
    <row r="3" spans="1:3" x14ac:dyDescent="0.25">
      <c r="A3" t="s">
        <v>18</v>
      </c>
      <c r="C3" t="s">
        <v>31</v>
      </c>
    </row>
    <row r="4" spans="1:3" x14ac:dyDescent="0.25">
      <c r="A4" t="s">
        <v>19</v>
      </c>
      <c r="C4" t="s">
        <v>25</v>
      </c>
    </row>
    <row r="5" spans="1:3" x14ac:dyDescent="0.25">
      <c r="A5" t="s">
        <v>20</v>
      </c>
      <c r="C5" t="s">
        <v>26</v>
      </c>
    </row>
    <row r="6" spans="1:3" x14ac:dyDescent="0.25">
      <c r="A6" t="s">
        <v>21</v>
      </c>
      <c r="C6" t="s">
        <v>27</v>
      </c>
    </row>
    <row r="7" spans="1:3" x14ac:dyDescent="0.25">
      <c r="A7" t="s">
        <v>22</v>
      </c>
      <c r="C7" t="s">
        <v>28</v>
      </c>
    </row>
    <row r="8" spans="1:3" x14ac:dyDescent="0.25">
      <c r="A8" t="s">
        <v>23</v>
      </c>
      <c r="C8" t="s">
        <v>29</v>
      </c>
    </row>
    <row r="9" spans="1:3" x14ac:dyDescent="0.25">
      <c r="A9" t="s">
        <v>24</v>
      </c>
      <c r="C9" t="s">
        <v>30</v>
      </c>
    </row>
    <row r="10" spans="1:3" x14ac:dyDescent="0.25">
      <c r="A10" t="s">
        <v>31</v>
      </c>
      <c r="C10" t="s">
        <v>64</v>
      </c>
    </row>
    <row r="11" spans="1:3" x14ac:dyDescent="0.25">
      <c r="A11" t="s">
        <v>25</v>
      </c>
    </row>
    <row r="12" spans="1:3" x14ac:dyDescent="0.25">
      <c r="A12" t="s">
        <v>26</v>
      </c>
    </row>
    <row r="13" spans="1:3" x14ac:dyDescent="0.25">
      <c r="A13" t="s">
        <v>27</v>
      </c>
    </row>
    <row r="14" spans="1:3" x14ac:dyDescent="0.25">
      <c r="A14" t="s">
        <v>28</v>
      </c>
    </row>
    <row r="15" spans="1:3" x14ac:dyDescent="0.25">
      <c r="A15" t="s">
        <v>29</v>
      </c>
    </row>
    <row r="16" spans="1:3" x14ac:dyDescent="0.25">
      <c r="A16" t="s">
        <v>30</v>
      </c>
    </row>
    <row r="18" spans="6:6" x14ac:dyDescent="0.25">
      <c r="F18">
        <f>1580/12</f>
        <v>131.66666666666666</v>
      </c>
    </row>
    <row r="19" spans="6:6" x14ac:dyDescent="0.25">
      <c r="F19">
        <f>F18*4</f>
        <v>526.66666666666663</v>
      </c>
    </row>
  </sheetData>
  <pageMargins left="0.7" right="0.7" top="0.75" bottom="0.75" header="0.3" footer="0.3"/>
  <tableParts count="2">
    <tablePart r:id="rId1"/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2:U371"/>
  <sheetViews>
    <sheetView zoomScale="115" zoomScaleNormal="115" workbookViewId="0">
      <pane xSplit="4" ySplit="6" topLeftCell="E7" activePane="bottomRight" state="frozen"/>
      <selection pane="topRight" activeCell="E1" sqref="E1"/>
      <selection pane="bottomLeft" activeCell="A7" sqref="A7"/>
      <selection pane="bottomRight" activeCell="C7" sqref="C7"/>
    </sheetView>
  </sheetViews>
  <sheetFormatPr baseColWidth="10" defaultRowHeight="15" x14ac:dyDescent="0.25"/>
  <cols>
    <col min="1" max="1" width="2" bestFit="1" customWidth="1"/>
    <col min="2" max="2" width="3.7109375" bestFit="1" customWidth="1"/>
    <col min="3" max="3" width="6.28515625" style="2" customWidth="1"/>
    <col min="4" max="4" width="10.7109375" style="1" customWidth="1"/>
    <col min="5" max="5" width="15.28515625" style="2" customWidth="1"/>
    <col min="6" max="11" width="11.42578125" style="2"/>
    <col min="12" max="12" width="16.28515625" style="2" customWidth="1"/>
    <col min="13" max="13" width="14.7109375" customWidth="1"/>
    <col min="14" max="15" width="0" hidden="1" customWidth="1"/>
  </cols>
  <sheetData>
    <row r="2" spans="2:20" x14ac:dyDescent="0.25">
      <c r="E2" s="2" t="s">
        <v>0</v>
      </c>
    </row>
    <row r="5" spans="2:20" x14ac:dyDescent="0.25">
      <c r="E5" s="74" t="s">
        <v>17</v>
      </c>
      <c r="F5" s="74"/>
      <c r="G5" s="74"/>
      <c r="H5" s="74" t="s">
        <v>12</v>
      </c>
      <c r="I5" s="74"/>
      <c r="J5" s="74"/>
      <c r="K5" s="74"/>
      <c r="L5" s="74"/>
      <c r="M5" s="74"/>
    </row>
    <row r="6" spans="2:20" s="3" customFormat="1" ht="30.75" thickBot="1" x14ac:dyDescent="0.3">
      <c r="C6" s="3" t="s">
        <v>77</v>
      </c>
      <c r="D6" s="4" t="s">
        <v>78</v>
      </c>
      <c r="E6" s="65" t="s">
        <v>1</v>
      </c>
      <c r="F6" s="65" t="s">
        <v>9</v>
      </c>
      <c r="G6" s="65" t="s">
        <v>10</v>
      </c>
      <c r="H6" s="65" t="s">
        <v>11</v>
      </c>
      <c r="I6" s="65" t="s">
        <v>63</v>
      </c>
      <c r="J6" s="65" t="s">
        <v>13</v>
      </c>
      <c r="K6" s="65" t="s">
        <v>14</v>
      </c>
      <c r="L6" s="65" t="s">
        <v>15</v>
      </c>
      <c r="M6" s="5" t="s">
        <v>16</v>
      </c>
    </row>
    <row r="7" spans="2:20" x14ac:dyDescent="0.25">
      <c r="B7" s="75" t="s">
        <v>34</v>
      </c>
      <c r="C7" s="2" t="s">
        <v>2</v>
      </c>
      <c r="D7" s="1">
        <v>44440</v>
      </c>
      <c r="E7" s="2" t="s">
        <v>19</v>
      </c>
      <c r="F7" s="2" t="s">
        <v>21</v>
      </c>
      <c r="G7" s="2" t="s">
        <v>23</v>
      </c>
      <c r="H7" s="2" t="s">
        <v>31</v>
      </c>
      <c r="I7" s="2" t="s">
        <v>64</v>
      </c>
    </row>
    <row r="8" spans="2:20" x14ac:dyDescent="0.25">
      <c r="B8" s="76"/>
      <c r="C8" s="2" t="s">
        <v>3</v>
      </c>
      <c r="D8" s="1">
        <v>44441</v>
      </c>
      <c r="E8" s="2" t="s">
        <v>20</v>
      </c>
      <c r="F8" s="2" t="s">
        <v>21</v>
      </c>
      <c r="G8" s="2" t="s">
        <v>23</v>
      </c>
      <c r="H8" s="2" t="s">
        <v>31</v>
      </c>
      <c r="I8" s="2" t="s">
        <v>64</v>
      </c>
    </row>
    <row r="9" spans="2:20" x14ac:dyDescent="0.25">
      <c r="B9" s="76"/>
      <c r="C9" s="2" t="s">
        <v>4</v>
      </c>
      <c r="D9" s="1">
        <v>44442</v>
      </c>
      <c r="E9" s="2" t="s">
        <v>20</v>
      </c>
      <c r="F9" s="2" t="s">
        <v>21</v>
      </c>
      <c r="G9" s="2" t="s">
        <v>24</v>
      </c>
      <c r="H9" s="2" t="s">
        <v>31</v>
      </c>
      <c r="I9" s="2" t="s">
        <v>64</v>
      </c>
    </row>
    <row r="10" spans="2:20" x14ac:dyDescent="0.25">
      <c r="B10" s="76"/>
      <c r="C10" s="2" t="s">
        <v>5</v>
      </c>
      <c r="D10" s="1">
        <v>44443</v>
      </c>
      <c r="E10" s="2" t="s">
        <v>20</v>
      </c>
      <c r="F10" s="2" t="s">
        <v>31</v>
      </c>
      <c r="G10" s="2" t="s">
        <v>24</v>
      </c>
      <c r="J10" s="2" t="s">
        <v>31</v>
      </c>
      <c r="K10" s="2" t="s">
        <v>31</v>
      </c>
    </row>
    <row r="11" spans="2:20" x14ac:dyDescent="0.25">
      <c r="B11" s="76"/>
      <c r="C11" s="2" t="s">
        <v>6</v>
      </c>
      <c r="D11" s="1">
        <v>44444</v>
      </c>
      <c r="E11" s="2" t="s">
        <v>20</v>
      </c>
      <c r="F11" s="2" t="s">
        <v>22</v>
      </c>
      <c r="G11" s="2" t="s">
        <v>24</v>
      </c>
      <c r="J11" s="2" t="s">
        <v>31</v>
      </c>
      <c r="K11" s="2" t="s">
        <v>31</v>
      </c>
    </row>
    <row r="12" spans="2:20" x14ac:dyDescent="0.25">
      <c r="B12" s="76"/>
      <c r="C12" s="2" t="s">
        <v>7</v>
      </c>
      <c r="D12" s="1">
        <v>44445</v>
      </c>
      <c r="E12" s="2" t="s">
        <v>18</v>
      </c>
      <c r="F12" s="2" t="s">
        <v>22</v>
      </c>
      <c r="G12" s="2" t="s">
        <v>24</v>
      </c>
      <c r="H12" s="2" t="s">
        <v>31</v>
      </c>
      <c r="I12" s="2" t="s">
        <v>64</v>
      </c>
    </row>
    <row r="13" spans="2:20" x14ac:dyDescent="0.25">
      <c r="B13" s="76"/>
      <c r="C13" s="2" t="s">
        <v>8</v>
      </c>
      <c r="D13" s="1">
        <v>44446</v>
      </c>
      <c r="E13" s="2" t="s">
        <v>18</v>
      </c>
      <c r="F13" s="2" t="s">
        <v>22</v>
      </c>
      <c r="G13" s="2" t="s">
        <v>23</v>
      </c>
      <c r="H13" s="2" t="s">
        <v>31</v>
      </c>
      <c r="I13" s="2" t="s">
        <v>64</v>
      </c>
    </row>
    <row r="14" spans="2:20" x14ac:dyDescent="0.25">
      <c r="B14" s="76"/>
      <c r="C14" s="2" t="s">
        <v>2</v>
      </c>
      <c r="D14" s="1">
        <v>44447</v>
      </c>
      <c r="E14" s="2" t="s">
        <v>18</v>
      </c>
      <c r="F14" s="2" t="s">
        <v>22</v>
      </c>
      <c r="G14" s="2" t="s">
        <v>23</v>
      </c>
      <c r="H14" s="2" t="s">
        <v>31</v>
      </c>
      <c r="I14" s="2" t="s">
        <v>64</v>
      </c>
    </row>
    <row r="15" spans="2:20" x14ac:dyDescent="0.25">
      <c r="B15" s="76"/>
      <c r="C15" s="2" t="s">
        <v>3</v>
      </c>
      <c r="D15" s="1">
        <v>44448</v>
      </c>
      <c r="E15" s="2" t="s">
        <v>18</v>
      </c>
      <c r="F15" s="2" t="s">
        <v>24</v>
      </c>
      <c r="G15" s="2" t="s">
        <v>23</v>
      </c>
      <c r="H15" s="2" t="s">
        <v>31</v>
      </c>
      <c r="I15" s="2" t="s">
        <v>64</v>
      </c>
    </row>
    <row r="16" spans="2:20" x14ac:dyDescent="0.25">
      <c r="B16" s="76"/>
      <c r="C16" s="2" t="s">
        <v>4</v>
      </c>
      <c r="D16" s="1">
        <v>44449</v>
      </c>
      <c r="E16" s="2" t="s">
        <v>19</v>
      </c>
      <c r="F16" s="2" t="s">
        <v>24</v>
      </c>
      <c r="G16" s="2" t="s">
        <v>23</v>
      </c>
      <c r="H16" s="2" t="s">
        <v>31</v>
      </c>
      <c r="I16" s="2" t="s">
        <v>64</v>
      </c>
      <c r="T16" t="s">
        <v>18</v>
      </c>
    </row>
    <row r="17" spans="2:20" x14ac:dyDescent="0.25">
      <c r="B17" s="76"/>
      <c r="C17" s="2" t="s">
        <v>5</v>
      </c>
      <c r="D17" s="1">
        <v>44450</v>
      </c>
      <c r="E17" s="2" t="s">
        <v>19</v>
      </c>
      <c r="F17" s="2" t="s">
        <v>24</v>
      </c>
      <c r="G17" s="2" t="s">
        <v>31</v>
      </c>
      <c r="J17" s="2" t="s">
        <v>31</v>
      </c>
      <c r="K17" s="2" t="s">
        <v>31</v>
      </c>
      <c r="R17" s="66"/>
      <c r="T17" t="s">
        <v>18</v>
      </c>
    </row>
    <row r="18" spans="2:20" x14ac:dyDescent="0.25">
      <c r="B18" s="76"/>
      <c r="C18" s="2" t="s">
        <v>6</v>
      </c>
      <c r="D18" s="1">
        <v>44451</v>
      </c>
      <c r="E18" s="2" t="s">
        <v>19</v>
      </c>
      <c r="F18" s="2" t="s">
        <v>24</v>
      </c>
      <c r="G18" s="2" t="s">
        <v>31</v>
      </c>
      <c r="J18" s="2" t="s">
        <v>31</v>
      </c>
      <c r="K18" s="2" t="s">
        <v>31</v>
      </c>
      <c r="T18" t="s">
        <v>18</v>
      </c>
    </row>
    <row r="19" spans="2:20" x14ac:dyDescent="0.25">
      <c r="B19" s="76"/>
      <c r="C19" s="2" t="s">
        <v>7</v>
      </c>
      <c r="D19" s="1">
        <v>44452</v>
      </c>
      <c r="E19" s="2" t="s">
        <v>19</v>
      </c>
      <c r="F19" s="2" t="s">
        <v>31</v>
      </c>
      <c r="G19" s="2" t="s">
        <v>21</v>
      </c>
      <c r="H19" s="2" t="s">
        <v>31</v>
      </c>
      <c r="I19" s="2" t="s">
        <v>64</v>
      </c>
      <c r="T19" t="s">
        <v>18</v>
      </c>
    </row>
    <row r="20" spans="2:20" x14ac:dyDescent="0.25">
      <c r="B20" s="76"/>
      <c r="C20" s="2" t="s">
        <v>8</v>
      </c>
      <c r="D20" s="1">
        <v>44453</v>
      </c>
      <c r="E20" s="2" t="s">
        <v>20</v>
      </c>
      <c r="F20" s="2" t="s">
        <v>22</v>
      </c>
      <c r="G20" s="2" t="s">
        <v>21</v>
      </c>
      <c r="H20" s="2" t="s">
        <v>31</v>
      </c>
      <c r="I20" s="2" t="s">
        <v>64</v>
      </c>
      <c r="T20" t="s">
        <v>18</v>
      </c>
    </row>
    <row r="21" spans="2:20" x14ac:dyDescent="0.25">
      <c r="B21" s="76"/>
      <c r="C21" s="2" t="s">
        <v>2</v>
      </c>
      <c r="D21" s="1">
        <v>44454</v>
      </c>
      <c r="E21" s="2" t="s">
        <v>20</v>
      </c>
      <c r="F21" s="2" t="s">
        <v>22</v>
      </c>
      <c r="G21" s="2" t="s">
        <v>21</v>
      </c>
      <c r="H21" s="2" t="s">
        <v>31</v>
      </c>
      <c r="I21" s="2" t="s">
        <v>64</v>
      </c>
      <c r="T21" t="s">
        <v>18</v>
      </c>
    </row>
    <row r="22" spans="2:20" x14ac:dyDescent="0.25">
      <c r="B22" s="76"/>
      <c r="C22" s="2" t="s">
        <v>3</v>
      </c>
      <c r="D22" s="1">
        <v>44455</v>
      </c>
      <c r="E22" s="2" t="s">
        <v>20</v>
      </c>
      <c r="F22" s="2" t="s">
        <v>22</v>
      </c>
      <c r="G22" s="2" t="s">
        <v>21</v>
      </c>
      <c r="H22" s="2" t="s">
        <v>31</v>
      </c>
      <c r="I22" s="2" t="s">
        <v>64</v>
      </c>
      <c r="T22" t="s">
        <v>18</v>
      </c>
    </row>
    <row r="23" spans="2:20" x14ac:dyDescent="0.25">
      <c r="B23" s="76"/>
      <c r="C23" s="2" t="s">
        <v>4</v>
      </c>
      <c r="D23" s="1">
        <v>44456</v>
      </c>
      <c r="E23" s="2" t="s">
        <v>20</v>
      </c>
      <c r="F23" s="2" t="s">
        <v>22</v>
      </c>
      <c r="G23" s="2" t="s">
        <v>31</v>
      </c>
      <c r="H23" s="2" t="s">
        <v>31</v>
      </c>
      <c r="I23" s="2" t="s">
        <v>64</v>
      </c>
      <c r="T23" t="s">
        <v>18</v>
      </c>
    </row>
    <row r="24" spans="2:20" x14ac:dyDescent="0.25">
      <c r="B24" s="76"/>
      <c r="C24" s="2" t="s">
        <v>5</v>
      </c>
      <c r="D24" s="1">
        <v>44457</v>
      </c>
      <c r="E24" s="2" t="s">
        <v>19</v>
      </c>
      <c r="F24" s="2" t="s">
        <v>23</v>
      </c>
      <c r="G24" s="2" t="s">
        <v>31</v>
      </c>
      <c r="J24" s="2" t="s">
        <v>31</v>
      </c>
      <c r="K24" s="2" t="s">
        <v>31</v>
      </c>
    </row>
    <row r="25" spans="2:20" x14ac:dyDescent="0.25">
      <c r="B25" s="76"/>
      <c r="C25" s="2" t="s">
        <v>6</v>
      </c>
      <c r="D25" s="1">
        <v>44458</v>
      </c>
      <c r="E25" s="2" t="s">
        <v>19</v>
      </c>
      <c r="F25" s="2" t="s">
        <v>23</v>
      </c>
      <c r="G25" s="2" t="s">
        <v>31</v>
      </c>
      <c r="J25" s="2" t="s">
        <v>31</v>
      </c>
      <c r="K25" s="2" t="s">
        <v>31</v>
      </c>
    </row>
    <row r="26" spans="2:20" x14ac:dyDescent="0.25">
      <c r="B26" s="76"/>
      <c r="C26" s="2" t="s">
        <v>7</v>
      </c>
      <c r="D26" s="1">
        <v>44459</v>
      </c>
      <c r="E26" s="2" t="s">
        <v>19</v>
      </c>
      <c r="F26" s="2" t="s">
        <v>23</v>
      </c>
      <c r="G26" s="2" t="s">
        <v>24</v>
      </c>
      <c r="H26" s="2" t="s">
        <v>31</v>
      </c>
      <c r="I26" s="2" t="s">
        <v>64</v>
      </c>
    </row>
    <row r="27" spans="2:20" x14ac:dyDescent="0.25">
      <c r="B27" s="76"/>
      <c r="C27" s="2" t="s">
        <v>8</v>
      </c>
      <c r="D27" s="1">
        <v>44460</v>
      </c>
      <c r="E27" s="2" t="s">
        <v>19</v>
      </c>
      <c r="F27" s="2" t="s">
        <v>23</v>
      </c>
      <c r="G27" s="2" t="s">
        <v>24</v>
      </c>
      <c r="H27" s="2" t="s">
        <v>31</v>
      </c>
      <c r="I27" s="2" t="s">
        <v>64</v>
      </c>
    </row>
    <row r="28" spans="2:20" x14ac:dyDescent="0.25">
      <c r="B28" s="76"/>
      <c r="C28" s="2" t="s">
        <v>2</v>
      </c>
      <c r="D28" s="1">
        <v>44461</v>
      </c>
      <c r="E28" s="2" t="s">
        <v>18</v>
      </c>
      <c r="F28" s="2" t="s">
        <v>31</v>
      </c>
      <c r="G28" s="2" t="s">
        <v>24</v>
      </c>
      <c r="H28" s="2" t="s">
        <v>31</v>
      </c>
      <c r="I28" s="2" t="s">
        <v>64</v>
      </c>
    </row>
    <row r="29" spans="2:20" x14ac:dyDescent="0.25">
      <c r="B29" s="76"/>
      <c r="C29" s="2" t="s">
        <v>3</v>
      </c>
      <c r="D29" s="1">
        <v>44462</v>
      </c>
      <c r="E29" s="2" t="s">
        <v>18</v>
      </c>
      <c r="F29" s="2" t="s">
        <v>21</v>
      </c>
      <c r="G29" s="2" t="s">
        <v>24</v>
      </c>
      <c r="H29" s="2" t="s">
        <v>31</v>
      </c>
      <c r="I29" s="2" t="s">
        <v>64</v>
      </c>
    </row>
    <row r="30" spans="2:20" x14ac:dyDescent="0.25">
      <c r="B30" s="76"/>
      <c r="C30" s="2" t="s">
        <v>4</v>
      </c>
      <c r="D30" s="1">
        <v>44463</v>
      </c>
      <c r="E30" s="2" t="s">
        <v>20</v>
      </c>
      <c r="F30" s="2" t="s">
        <v>21</v>
      </c>
      <c r="G30" s="2" t="s">
        <v>31</v>
      </c>
      <c r="H30" s="2" t="s">
        <v>31</v>
      </c>
      <c r="I30" s="2" t="s">
        <v>64</v>
      </c>
    </row>
    <row r="31" spans="2:20" x14ac:dyDescent="0.25">
      <c r="B31" s="76"/>
      <c r="C31" s="2" t="s">
        <v>5</v>
      </c>
      <c r="D31" s="1">
        <v>44464</v>
      </c>
      <c r="E31" s="2" t="s">
        <v>20</v>
      </c>
      <c r="F31" s="2" t="s">
        <v>21</v>
      </c>
      <c r="G31" s="2" t="s">
        <v>22</v>
      </c>
      <c r="J31" s="2" t="s">
        <v>31</v>
      </c>
      <c r="K31" s="2" t="s">
        <v>31</v>
      </c>
    </row>
    <row r="32" spans="2:20" x14ac:dyDescent="0.25">
      <c r="B32" s="76"/>
      <c r="C32" s="2" t="s">
        <v>6</v>
      </c>
      <c r="D32" s="1">
        <v>44465</v>
      </c>
      <c r="E32" s="2" t="s">
        <v>20</v>
      </c>
      <c r="F32" s="2" t="s">
        <v>21</v>
      </c>
      <c r="G32" s="2" t="s">
        <v>22</v>
      </c>
      <c r="J32" s="2" t="s">
        <v>31</v>
      </c>
      <c r="K32" s="2" t="s">
        <v>31</v>
      </c>
    </row>
    <row r="33" spans="2:20" x14ac:dyDescent="0.25">
      <c r="B33" s="76"/>
      <c r="C33" s="2" t="s">
        <v>7</v>
      </c>
      <c r="D33" s="1">
        <v>44466</v>
      </c>
      <c r="E33" s="2" t="s">
        <v>20</v>
      </c>
      <c r="F33" s="2" t="s">
        <v>31</v>
      </c>
      <c r="G33" s="2" t="s">
        <v>22</v>
      </c>
      <c r="H33" s="2" t="s">
        <v>31</v>
      </c>
    </row>
    <row r="34" spans="2:20" x14ac:dyDescent="0.25">
      <c r="B34" s="76"/>
      <c r="C34" s="2" t="s">
        <v>8</v>
      </c>
      <c r="D34" s="1">
        <v>44467</v>
      </c>
      <c r="E34" s="2" t="s">
        <v>18</v>
      </c>
      <c r="F34" s="2" t="s">
        <v>23</v>
      </c>
      <c r="G34" s="2" t="s">
        <v>22</v>
      </c>
      <c r="H34" s="2" t="s">
        <v>31</v>
      </c>
    </row>
    <row r="35" spans="2:20" x14ac:dyDescent="0.25">
      <c r="B35" s="76"/>
      <c r="C35" s="2" t="s">
        <v>2</v>
      </c>
      <c r="D35" s="1">
        <v>44468</v>
      </c>
      <c r="E35" s="2" t="s">
        <v>18</v>
      </c>
      <c r="F35" s="2" t="s">
        <v>23</v>
      </c>
      <c r="G35" s="2" t="s">
        <v>31</v>
      </c>
      <c r="H35" s="2" t="s">
        <v>31</v>
      </c>
    </row>
    <row r="36" spans="2:20" ht="15.75" thickBot="1" x14ac:dyDescent="0.3">
      <c r="B36" s="77"/>
      <c r="C36" s="2" t="s">
        <v>3</v>
      </c>
      <c r="D36" s="1">
        <v>44469</v>
      </c>
      <c r="E36" s="2" t="s">
        <v>18</v>
      </c>
      <c r="F36" s="2" t="s">
        <v>23</v>
      </c>
      <c r="G36" s="2" t="s">
        <v>21</v>
      </c>
      <c r="H36" s="2" t="s">
        <v>31</v>
      </c>
    </row>
    <row r="37" spans="2:20" x14ac:dyDescent="0.25">
      <c r="B37" s="75" t="s">
        <v>35</v>
      </c>
      <c r="C37" s="2" t="s">
        <v>4</v>
      </c>
      <c r="D37" s="1">
        <v>44470</v>
      </c>
      <c r="E37" s="2" t="s">
        <v>18</v>
      </c>
      <c r="F37" s="2" t="s">
        <v>23</v>
      </c>
      <c r="G37" s="2" t="s">
        <v>21</v>
      </c>
      <c r="H37" s="2" t="s">
        <v>31</v>
      </c>
      <c r="T37" t="s">
        <v>18</v>
      </c>
    </row>
    <row r="38" spans="2:20" x14ac:dyDescent="0.25">
      <c r="B38" s="76"/>
      <c r="C38" s="2" t="s">
        <v>5</v>
      </c>
      <c r="D38" s="1">
        <v>44471</v>
      </c>
      <c r="E38" s="2" t="s">
        <v>19</v>
      </c>
      <c r="F38" s="2" t="s">
        <v>22</v>
      </c>
      <c r="G38" s="2" t="s">
        <v>21</v>
      </c>
      <c r="J38" s="2" t="s">
        <v>31</v>
      </c>
      <c r="K38" s="2" t="s">
        <v>31</v>
      </c>
      <c r="N38" t="s">
        <v>18</v>
      </c>
      <c r="P38" t="s">
        <v>24</v>
      </c>
      <c r="T38" t="s">
        <v>18</v>
      </c>
    </row>
    <row r="39" spans="2:20" x14ac:dyDescent="0.25">
      <c r="B39" s="76"/>
      <c r="C39" s="2" t="s">
        <v>6</v>
      </c>
      <c r="D39" s="1">
        <v>44472</v>
      </c>
      <c r="E39" s="2" t="s">
        <v>19</v>
      </c>
      <c r="F39" s="2" t="s">
        <v>22</v>
      </c>
      <c r="G39" s="2" t="s">
        <v>21</v>
      </c>
      <c r="J39" s="2" t="s">
        <v>31</v>
      </c>
      <c r="K39" s="2" t="s">
        <v>31</v>
      </c>
      <c r="N39" t="s">
        <v>18</v>
      </c>
      <c r="P39" t="s">
        <v>24</v>
      </c>
      <c r="T39" t="s">
        <v>18</v>
      </c>
    </row>
    <row r="40" spans="2:20" x14ac:dyDescent="0.25">
      <c r="B40" s="76"/>
      <c r="C40" s="2" t="s">
        <v>7</v>
      </c>
      <c r="D40" s="1">
        <v>44473</v>
      </c>
      <c r="E40" s="2" t="s">
        <v>19</v>
      </c>
      <c r="F40" s="2" t="s">
        <v>22</v>
      </c>
      <c r="G40" s="2" t="s">
        <v>31</v>
      </c>
      <c r="H40" s="2" t="s">
        <v>31</v>
      </c>
      <c r="N40" t="s">
        <v>18</v>
      </c>
      <c r="P40" t="s">
        <v>24</v>
      </c>
      <c r="T40" t="s">
        <v>18</v>
      </c>
    </row>
    <row r="41" spans="2:20" x14ac:dyDescent="0.25">
      <c r="B41" s="76"/>
      <c r="C41" s="2" t="s">
        <v>8</v>
      </c>
      <c r="D41" s="1">
        <v>44474</v>
      </c>
      <c r="E41" s="2" t="s">
        <v>19</v>
      </c>
      <c r="F41" s="2" t="s">
        <v>22</v>
      </c>
      <c r="G41" s="2" t="s">
        <v>31</v>
      </c>
      <c r="H41" s="2" t="s">
        <v>31</v>
      </c>
      <c r="N41" t="s">
        <v>18</v>
      </c>
      <c r="P41" t="s">
        <v>24</v>
      </c>
      <c r="T41" t="s">
        <v>18</v>
      </c>
    </row>
    <row r="42" spans="2:20" x14ac:dyDescent="0.25">
      <c r="B42" s="76"/>
      <c r="C42" s="2" t="s">
        <v>2</v>
      </c>
      <c r="D42" s="1">
        <v>44475</v>
      </c>
      <c r="E42" s="2" t="s">
        <v>20</v>
      </c>
      <c r="F42" s="2" t="s">
        <v>31</v>
      </c>
      <c r="G42" s="2" t="s">
        <v>23</v>
      </c>
      <c r="H42" s="2" t="s">
        <v>31</v>
      </c>
      <c r="N42" t="s">
        <v>18</v>
      </c>
      <c r="P42" t="s">
        <v>24</v>
      </c>
      <c r="T42" t="s">
        <v>18</v>
      </c>
    </row>
    <row r="43" spans="2:20" x14ac:dyDescent="0.25">
      <c r="B43" s="76"/>
      <c r="C43" s="2" t="s">
        <v>3</v>
      </c>
      <c r="D43" s="1">
        <v>44476</v>
      </c>
      <c r="E43" s="2" t="s">
        <v>20</v>
      </c>
      <c r="F43" s="2" t="s">
        <v>21</v>
      </c>
      <c r="G43" s="2" t="s">
        <v>23</v>
      </c>
      <c r="H43" s="2" t="s">
        <v>31</v>
      </c>
      <c r="N43" t="s">
        <v>18</v>
      </c>
      <c r="P43" t="s">
        <v>24</v>
      </c>
      <c r="T43" t="s">
        <v>18</v>
      </c>
    </row>
    <row r="44" spans="2:20" x14ac:dyDescent="0.25">
      <c r="B44" s="76"/>
      <c r="C44" s="2" t="s">
        <v>4</v>
      </c>
      <c r="D44" s="1">
        <v>44477</v>
      </c>
      <c r="E44" s="2" t="s">
        <v>20</v>
      </c>
      <c r="F44" s="2" t="s">
        <v>21</v>
      </c>
      <c r="G44" s="2" t="s">
        <v>23</v>
      </c>
      <c r="H44" s="2" t="s">
        <v>31</v>
      </c>
      <c r="N44" t="s">
        <v>18</v>
      </c>
      <c r="P44" t="s">
        <v>24</v>
      </c>
      <c r="T44" t="s">
        <v>18</v>
      </c>
    </row>
    <row r="45" spans="2:20" x14ac:dyDescent="0.25">
      <c r="B45" s="76"/>
      <c r="C45" s="2" t="s">
        <v>5</v>
      </c>
      <c r="D45" s="1">
        <v>44478</v>
      </c>
      <c r="E45" s="2" t="s">
        <v>20</v>
      </c>
      <c r="G45" s="2" t="s">
        <v>23</v>
      </c>
      <c r="N45" t="s">
        <v>18</v>
      </c>
      <c r="P45" t="s">
        <v>24</v>
      </c>
      <c r="T45" t="s">
        <v>18</v>
      </c>
    </row>
    <row r="46" spans="2:20" x14ac:dyDescent="0.25">
      <c r="B46" s="76"/>
      <c r="C46" s="2" t="s">
        <v>6</v>
      </c>
      <c r="D46" s="1">
        <v>44479</v>
      </c>
      <c r="E46" s="2" t="s">
        <v>19</v>
      </c>
      <c r="F46" s="2" t="s">
        <v>22</v>
      </c>
      <c r="G46" s="2" t="s">
        <v>31</v>
      </c>
      <c r="N46" t="s">
        <v>18</v>
      </c>
      <c r="P46" t="s">
        <v>24</v>
      </c>
      <c r="T46" t="s">
        <v>18</v>
      </c>
    </row>
    <row r="47" spans="2:20" x14ac:dyDescent="0.25">
      <c r="B47" s="76"/>
      <c r="C47" s="2" t="s">
        <v>7</v>
      </c>
      <c r="D47" s="1">
        <v>44480</v>
      </c>
      <c r="E47" s="2" t="s">
        <v>19</v>
      </c>
      <c r="F47" s="2" t="s">
        <v>22</v>
      </c>
      <c r="G47" s="2" t="s">
        <v>31</v>
      </c>
      <c r="H47" s="2" t="s">
        <v>31</v>
      </c>
      <c r="N47" t="s">
        <v>18</v>
      </c>
      <c r="P47" t="s">
        <v>24</v>
      </c>
      <c r="T47" t="s">
        <v>18</v>
      </c>
    </row>
    <row r="48" spans="2:20" x14ac:dyDescent="0.25">
      <c r="B48" s="76"/>
      <c r="C48" s="2" t="s">
        <v>8</v>
      </c>
      <c r="D48" s="1">
        <v>44481</v>
      </c>
      <c r="E48" s="2" t="s">
        <v>19</v>
      </c>
      <c r="F48" s="2" t="s">
        <v>22</v>
      </c>
      <c r="G48" s="2" t="s">
        <v>31</v>
      </c>
      <c r="H48" s="2" t="s">
        <v>31</v>
      </c>
      <c r="P48" t="s">
        <v>23</v>
      </c>
      <c r="Q48" t="s">
        <v>24</v>
      </c>
    </row>
    <row r="49" spans="2:21" x14ac:dyDescent="0.25">
      <c r="B49" s="76"/>
      <c r="C49" s="2" t="s">
        <v>2</v>
      </c>
      <c r="D49" s="1">
        <v>44482</v>
      </c>
      <c r="E49" s="2" t="s">
        <v>19</v>
      </c>
      <c r="F49" s="2" t="s">
        <v>22</v>
      </c>
      <c r="G49" s="2" t="s">
        <v>21</v>
      </c>
      <c r="H49" s="2" t="s">
        <v>31</v>
      </c>
      <c r="P49" t="s">
        <v>23</v>
      </c>
    </row>
    <row r="50" spans="2:21" x14ac:dyDescent="0.25">
      <c r="B50" s="76"/>
      <c r="C50" s="2" t="s">
        <v>3</v>
      </c>
      <c r="D50" s="1">
        <v>44483</v>
      </c>
      <c r="E50" s="2" t="s">
        <v>18</v>
      </c>
      <c r="F50" s="2" t="s">
        <v>24</v>
      </c>
      <c r="G50" s="2" t="s">
        <v>21</v>
      </c>
      <c r="H50" s="2" t="s">
        <v>31</v>
      </c>
      <c r="P50" t="s">
        <v>23</v>
      </c>
    </row>
    <row r="51" spans="2:21" x14ac:dyDescent="0.25">
      <c r="B51" s="76"/>
      <c r="C51" s="2" t="s">
        <v>4</v>
      </c>
      <c r="D51" s="1">
        <v>44484</v>
      </c>
      <c r="E51" s="2" t="s">
        <v>18</v>
      </c>
      <c r="F51" s="2" t="s">
        <v>24</v>
      </c>
      <c r="G51" s="2" t="s">
        <v>21</v>
      </c>
      <c r="H51" s="2" t="s">
        <v>31</v>
      </c>
      <c r="P51" t="s">
        <v>23</v>
      </c>
    </row>
    <row r="52" spans="2:21" x14ac:dyDescent="0.25">
      <c r="B52" s="76"/>
      <c r="C52" s="2" t="s">
        <v>5</v>
      </c>
      <c r="D52" s="1">
        <v>44485</v>
      </c>
      <c r="E52" s="2" t="s">
        <v>18</v>
      </c>
      <c r="F52" s="2" t="s">
        <v>24</v>
      </c>
      <c r="N52" t="s">
        <v>20</v>
      </c>
      <c r="P52" t="s">
        <v>23</v>
      </c>
    </row>
    <row r="53" spans="2:21" x14ac:dyDescent="0.25">
      <c r="B53" s="76"/>
      <c r="C53" s="2" t="s">
        <v>6</v>
      </c>
      <c r="D53" s="1">
        <v>44486</v>
      </c>
      <c r="E53" s="2" t="s">
        <v>18</v>
      </c>
      <c r="F53" s="2" t="s">
        <v>24</v>
      </c>
      <c r="N53" t="s">
        <v>20</v>
      </c>
      <c r="P53" t="s">
        <v>23</v>
      </c>
    </row>
    <row r="54" spans="2:21" x14ac:dyDescent="0.25">
      <c r="B54" s="76"/>
      <c r="C54" s="2" t="s">
        <v>7</v>
      </c>
      <c r="D54" s="1">
        <v>44487</v>
      </c>
      <c r="E54" s="2" t="s">
        <v>19</v>
      </c>
      <c r="F54" s="2" t="s">
        <v>31</v>
      </c>
      <c r="G54" s="2" t="s">
        <v>22</v>
      </c>
      <c r="H54" s="2" t="s">
        <v>31</v>
      </c>
      <c r="N54" t="s">
        <v>20</v>
      </c>
      <c r="P54" t="s">
        <v>23</v>
      </c>
    </row>
    <row r="55" spans="2:21" x14ac:dyDescent="0.25">
      <c r="B55" s="76"/>
      <c r="C55" s="2" t="s">
        <v>8</v>
      </c>
      <c r="D55" s="1">
        <v>44488</v>
      </c>
      <c r="E55" s="2" t="s">
        <v>19</v>
      </c>
      <c r="F55" s="2" t="s">
        <v>31</v>
      </c>
      <c r="G55" s="2" t="s">
        <v>22</v>
      </c>
      <c r="H55" s="2" t="s">
        <v>31</v>
      </c>
      <c r="N55" t="s">
        <v>20</v>
      </c>
      <c r="P55" t="s">
        <v>23</v>
      </c>
      <c r="U55" t="s">
        <v>20</v>
      </c>
    </row>
    <row r="56" spans="2:21" x14ac:dyDescent="0.25">
      <c r="B56" s="76"/>
      <c r="C56" s="2" t="s">
        <v>2</v>
      </c>
      <c r="D56" s="1">
        <v>44489</v>
      </c>
      <c r="E56" s="2" t="s">
        <v>19</v>
      </c>
      <c r="F56" s="2" t="s">
        <v>21</v>
      </c>
      <c r="G56" s="2" t="s">
        <v>22</v>
      </c>
      <c r="H56" s="2" t="s">
        <v>31</v>
      </c>
      <c r="N56" t="s">
        <v>20</v>
      </c>
      <c r="P56" t="s">
        <v>23</v>
      </c>
      <c r="U56" t="s">
        <v>20</v>
      </c>
    </row>
    <row r="57" spans="2:21" x14ac:dyDescent="0.25">
      <c r="B57" s="76"/>
      <c r="C57" s="2" t="s">
        <v>3</v>
      </c>
      <c r="D57" s="1">
        <v>44490</v>
      </c>
      <c r="E57" s="2" t="s">
        <v>19</v>
      </c>
      <c r="F57" s="2" t="s">
        <v>21</v>
      </c>
      <c r="G57" s="2" t="s">
        <v>22</v>
      </c>
      <c r="H57" s="2" t="s">
        <v>31</v>
      </c>
      <c r="N57" t="s">
        <v>20</v>
      </c>
      <c r="P57" t="s">
        <v>23</v>
      </c>
      <c r="U57" t="s">
        <v>20</v>
      </c>
    </row>
    <row r="58" spans="2:21" x14ac:dyDescent="0.25">
      <c r="B58" s="76"/>
      <c r="C58" s="2" t="s">
        <v>4</v>
      </c>
      <c r="D58" s="1">
        <v>44491</v>
      </c>
      <c r="E58" s="2" t="s">
        <v>18</v>
      </c>
      <c r="F58" s="2" t="s">
        <v>21</v>
      </c>
      <c r="G58" s="2" t="s">
        <v>23</v>
      </c>
      <c r="H58" s="2" t="s">
        <v>31</v>
      </c>
      <c r="N58" t="s">
        <v>20</v>
      </c>
      <c r="U58" t="s">
        <v>20</v>
      </c>
    </row>
    <row r="59" spans="2:21" x14ac:dyDescent="0.25">
      <c r="B59" s="76"/>
      <c r="C59" s="2" t="s">
        <v>5</v>
      </c>
      <c r="D59" s="1">
        <v>44492</v>
      </c>
      <c r="E59" s="2" t="s">
        <v>18</v>
      </c>
      <c r="F59" s="2" t="s">
        <v>21</v>
      </c>
      <c r="G59" s="2" t="s">
        <v>23</v>
      </c>
      <c r="N59" t="s">
        <v>19</v>
      </c>
    </row>
    <row r="60" spans="2:21" x14ac:dyDescent="0.25">
      <c r="B60" s="76"/>
      <c r="C60" s="2" t="s">
        <v>6</v>
      </c>
      <c r="D60" s="1">
        <v>44493</v>
      </c>
      <c r="E60" s="2" t="s">
        <v>18</v>
      </c>
      <c r="F60" s="2" t="s">
        <v>24</v>
      </c>
      <c r="G60" s="2" t="s">
        <v>23</v>
      </c>
      <c r="N60" t="s">
        <v>19</v>
      </c>
    </row>
    <row r="61" spans="2:21" x14ac:dyDescent="0.25">
      <c r="B61" s="76"/>
      <c r="C61" s="2" t="s">
        <v>7</v>
      </c>
      <c r="D61" s="1">
        <v>44494</v>
      </c>
      <c r="E61" s="2" t="s">
        <v>20</v>
      </c>
      <c r="F61" s="2" t="s">
        <v>24</v>
      </c>
      <c r="G61" s="2" t="s">
        <v>23</v>
      </c>
      <c r="H61" s="2" t="s">
        <v>31</v>
      </c>
      <c r="N61" t="s">
        <v>19</v>
      </c>
      <c r="P61" t="s">
        <v>21</v>
      </c>
      <c r="S61" t="s">
        <v>19</v>
      </c>
    </row>
    <row r="62" spans="2:21" x14ac:dyDescent="0.25">
      <c r="B62" s="76"/>
      <c r="C62" s="2" t="s">
        <v>8</v>
      </c>
      <c r="D62" s="1">
        <v>44495</v>
      </c>
      <c r="E62" s="2" t="s">
        <v>20</v>
      </c>
      <c r="F62" s="2" t="s">
        <v>24</v>
      </c>
      <c r="G62" s="2" t="s">
        <v>22</v>
      </c>
      <c r="H62" s="2" t="s">
        <v>31</v>
      </c>
      <c r="N62" t="s">
        <v>19</v>
      </c>
      <c r="P62" t="s">
        <v>21</v>
      </c>
      <c r="S62" t="s">
        <v>19</v>
      </c>
    </row>
    <row r="63" spans="2:21" x14ac:dyDescent="0.25">
      <c r="B63" s="76"/>
      <c r="C63" s="2" t="s">
        <v>2</v>
      </c>
      <c r="D63" s="1">
        <v>44496</v>
      </c>
      <c r="E63" s="2" t="s">
        <v>18</v>
      </c>
      <c r="F63" s="2" t="s">
        <v>24</v>
      </c>
      <c r="G63" s="2" t="s">
        <v>22</v>
      </c>
      <c r="H63" s="2" t="s">
        <v>31</v>
      </c>
      <c r="N63" t="s">
        <v>19</v>
      </c>
      <c r="P63" t="s">
        <v>21</v>
      </c>
      <c r="S63" t="s">
        <v>19</v>
      </c>
    </row>
    <row r="64" spans="2:21" x14ac:dyDescent="0.25">
      <c r="B64" s="76"/>
      <c r="C64" s="2" t="s">
        <v>3</v>
      </c>
      <c r="D64" s="1">
        <v>44497</v>
      </c>
      <c r="E64" s="2" t="s">
        <v>18</v>
      </c>
      <c r="F64" s="2" t="s">
        <v>31</v>
      </c>
      <c r="G64" s="2" t="s">
        <v>22</v>
      </c>
      <c r="H64" s="2" t="s">
        <v>31</v>
      </c>
      <c r="N64" t="s">
        <v>19</v>
      </c>
      <c r="P64" t="s">
        <v>21</v>
      </c>
      <c r="S64" t="s">
        <v>19</v>
      </c>
    </row>
    <row r="65" spans="1:20" x14ac:dyDescent="0.25">
      <c r="B65" s="76"/>
      <c r="C65" s="2" t="s">
        <v>4</v>
      </c>
      <c r="D65" s="1">
        <v>44498</v>
      </c>
      <c r="E65" s="2" t="s">
        <v>18</v>
      </c>
      <c r="F65" s="2" t="s">
        <v>31</v>
      </c>
      <c r="G65" s="2" t="s">
        <v>22</v>
      </c>
      <c r="H65" s="2" t="s">
        <v>31</v>
      </c>
      <c r="N65" t="s">
        <v>19</v>
      </c>
      <c r="P65" t="s">
        <v>21</v>
      </c>
      <c r="S65" t="s">
        <v>19</v>
      </c>
    </row>
    <row r="66" spans="1:20" x14ac:dyDescent="0.25">
      <c r="B66" s="76"/>
      <c r="C66" s="2" t="s">
        <v>5</v>
      </c>
      <c r="D66" s="1">
        <v>44499</v>
      </c>
      <c r="E66" s="2" t="s">
        <v>20</v>
      </c>
      <c r="F66" s="2" t="s">
        <v>21</v>
      </c>
      <c r="G66" s="2" t="s">
        <v>23</v>
      </c>
      <c r="N66" t="s">
        <v>19</v>
      </c>
    </row>
    <row r="67" spans="1:20" ht="15.75" thickBot="1" x14ac:dyDescent="0.3">
      <c r="B67" s="77"/>
      <c r="C67" s="2" t="s">
        <v>6</v>
      </c>
      <c r="D67" s="1">
        <v>44500</v>
      </c>
      <c r="E67" s="2" t="s">
        <v>20</v>
      </c>
      <c r="F67" s="2" t="s">
        <v>21</v>
      </c>
      <c r="G67" s="2" t="s">
        <v>23</v>
      </c>
      <c r="N67" t="s">
        <v>19</v>
      </c>
    </row>
    <row r="68" spans="1:20" x14ac:dyDescent="0.25">
      <c r="A68" s="64" t="s">
        <v>72</v>
      </c>
      <c r="B68" s="78" t="s">
        <v>36</v>
      </c>
      <c r="C68" s="61" t="s">
        <v>7</v>
      </c>
      <c r="D68" s="62">
        <v>44501</v>
      </c>
      <c r="E68" s="61" t="s">
        <v>20</v>
      </c>
      <c r="F68" s="61" t="s">
        <v>21</v>
      </c>
      <c r="G68" s="61" t="s">
        <v>23</v>
      </c>
      <c r="I68" s="61"/>
      <c r="J68" s="61"/>
      <c r="K68" s="61"/>
      <c r="L68" s="61"/>
      <c r="M68" s="63"/>
      <c r="N68" t="s">
        <v>19</v>
      </c>
    </row>
    <row r="69" spans="1:20" x14ac:dyDescent="0.25">
      <c r="B69" s="79"/>
      <c r="C69" s="2" t="s">
        <v>8</v>
      </c>
      <c r="D69" s="1">
        <v>44502</v>
      </c>
      <c r="E69" s="2" t="s">
        <v>20</v>
      </c>
      <c r="F69" s="2" t="s">
        <v>21</v>
      </c>
      <c r="G69" s="2" t="s">
        <v>23</v>
      </c>
      <c r="H69" s="2" t="s">
        <v>31</v>
      </c>
    </row>
    <row r="70" spans="1:20" x14ac:dyDescent="0.25">
      <c r="B70" s="79"/>
      <c r="C70" s="2" t="s">
        <v>2</v>
      </c>
      <c r="D70" s="1">
        <v>44503</v>
      </c>
      <c r="E70" s="2" t="s">
        <v>19</v>
      </c>
      <c r="F70" s="2" t="s">
        <v>31</v>
      </c>
      <c r="G70" s="2" t="s">
        <v>31</v>
      </c>
      <c r="H70" s="2" t="s">
        <v>31</v>
      </c>
      <c r="P70" t="s">
        <v>24</v>
      </c>
    </row>
    <row r="71" spans="1:20" x14ac:dyDescent="0.25">
      <c r="B71" s="79"/>
      <c r="C71" s="2" t="s">
        <v>3</v>
      </c>
      <c r="D71" s="1">
        <v>44504</v>
      </c>
      <c r="E71" s="2" t="s">
        <v>19</v>
      </c>
      <c r="F71" s="2" t="s">
        <v>31</v>
      </c>
      <c r="G71" s="2" t="s">
        <v>31</v>
      </c>
      <c r="H71" s="2" t="s">
        <v>31</v>
      </c>
      <c r="P71" t="s">
        <v>24</v>
      </c>
    </row>
    <row r="72" spans="1:20" x14ac:dyDescent="0.25">
      <c r="B72" s="79"/>
      <c r="C72" s="2" t="s">
        <v>4</v>
      </c>
      <c r="D72" s="1">
        <v>44505</v>
      </c>
      <c r="E72" s="2" t="s">
        <v>19</v>
      </c>
      <c r="F72" s="2" t="s">
        <v>31</v>
      </c>
      <c r="G72" s="2" t="s">
        <v>22</v>
      </c>
      <c r="H72" s="2" t="s">
        <v>31</v>
      </c>
      <c r="P72" t="s">
        <v>24</v>
      </c>
    </row>
    <row r="73" spans="1:20" x14ac:dyDescent="0.25">
      <c r="B73" s="79"/>
      <c r="C73" s="2" t="s">
        <v>5</v>
      </c>
      <c r="D73" s="1">
        <v>44506</v>
      </c>
      <c r="E73" s="2" t="s">
        <v>18</v>
      </c>
      <c r="F73" s="2" t="s">
        <v>31</v>
      </c>
      <c r="G73" s="2" t="s">
        <v>22</v>
      </c>
      <c r="P73" t="s">
        <v>24</v>
      </c>
    </row>
    <row r="74" spans="1:20" x14ac:dyDescent="0.25">
      <c r="B74" s="79"/>
      <c r="C74" s="2" t="s">
        <v>6</v>
      </c>
      <c r="D74" s="1">
        <v>44507</v>
      </c>
      <c r="E74" s="2" t="s">
        <v>18</v>
      </c>
      <c r="F74" s="2" t="s">
        <v>23</v>
      </c>
      <c r="G74" s="2" t="s">
        <v>22</v>
      </c>
      <c r="P74" t="s">
        <v>24</v>
      </c>
    </row>
    <row r="75" spans="1:20" x14ac:dyDescent="0.25">
      <c r="B75" s="79"/>
      <c r="C75" s="2" t="s">
        <v>7</v>
      </c>
      <c r="D75" s="1">
        <v>44508</v>
      </c>
      <c r="E75" s="2" t="s">
        <v>18</v>
      </c>
      <c r="F75" s="2" t="s">
        <v>23</v>
      </c>
      <c r="G75" s="2" t="s">
        <v>22</v>
      </c>
      <c r="H75" s="2" t="s">
        <v>31</v>
      </c>
      <c r="P75" t="s">
        <v>24</v>
      </c>
    </row>
    <row r="76" spans="1:20" x14ac:dyDescent="0.25">
      <c r="B76" s="79"/>
      <c r="C76" s="2" t="s">
        <v>8</v>
      </c>
      <c r="D76" s="1">
        <v>44509</v>
      </c>
      <c r="E76" s="2" t="s">
        <v>18</v>
      </c>
      <c r="F76" s="2" t="s">
        <v>23</v>
      </c>
      <c r="G76" s="2" t="s">
        <v>21</v>
      </c>
      <c r="H76" s="2" t="s">
        <v>31</v>
      </c>
      <c r="P76" t="s">
        <v>24</v>
      </c>
    </row>
    <row r="77" spans="1:20" x14ac:dyDescent="0.25">
      <c r="B77" s="79"/>
      <c r="C77" s="2" t="s">
        <v>2</v>
      </c>
      <c r="D77" s="1">
        <v>44510</v>
      </c>
      <c r="E77" s="2" t="s">
        <v>20</v>
      </c>
      <c r="F77" s="2" t="s">
        <v>23</v>
      </c>
      <c r="G77" s="2" t="s">
        <v>21</v>
      </c>
      <c r="H77" s="2" t="s">
        <v>31</v>
      </c>
    </row>
    <row r="78" spans="1:20" x14ac:dyDescent="0.25">
      <c r="A78" t="s">
        <v>72</v>
      </c>
      <c r="B78" s="79"/>
      <c r="C78" s="61" t="s">
        <v>3</v>
      </c>
      <c r="D78" s="62">
        <v>44511</v>
      </c>
      <c r="E78" s="2" t="s">
        <v>20</v>
      </c>
      <c r="F78" s="61" t="s">
        <v>24</v>
      </c>
      <c r="G78" s="61" t="s">
        <v>21</v>
      </c>
      <c r="I78" s="61"/>
      <c r="J78" s="61"/>
      <c r="K78" s="61"/>
      <c r="L78" s="61"/>
      <c r="M78" s="63"/>
    </row>
    <row r="79" spans="1:20" x14ac:dyDescent="0.25">
      <c r="B79" s="79"/>
      <c r="C79" s="2" t="s">
        <v>4</v>
      </c>
      <c r="D79" s="1">
        <v>44512</v>
      </c>
      <c r="E79" s="2" t="s">
        <v>20</v>
      </c>
      <c r="F79" s="2" t="s">
        <v>24</v>
      </c>
      <c r="G79" s="2" t="s">
        <v>21</v>
      </c>
      <c r="H79" s="2" t="s">
        <v>31</v>
      </c>
      <c r="N79" t="s">
        <v>18</v>
      </c>
      <c r="T79" t="s">
        <v>18</v>
      </c>
    </row>
    <row r="80" spans="1:20" x14ac:dyDescent="0.25">
      <c r="B80" s="79"/>
      <c r="C80" s="2" t="s">
        <v>5</v>
      </c>
      <c r="D80" s="1">
        <v>44513</v>
      </c>
      <c r="E80" s="2" t="s">
        <v>19</v>
      </c>
      <c r="F80" s="2" t="s">
        <v>24</v>
      </c>
      <c r="G80" s="2" t="s">
        <v>22</v>
      </c>
      <c r="N80" t="s">
        <v>18</v>
      </c>
      <c r="T80" t="s">
        <v>18</v>
      </c>
    </row>
    <row r="81" spans="2:20" x14ac:dyDescent="0.25">
      <c r="B81" s="79"/>
      <c r="C81" s="2" t="s">
        <v>6</v>
      </c>
      <c r="D81" s="1">
        <v>44514</v>
      </c>
      <c r="E81" s="2" t="s">
        <v>19</v>
      </c>
      <c r="F81" s="2" t="s">
        <v>24</v>
      </c>
      <c r="G81" s="2" t="s">
        <v>22</v>
      </c>
      <c r="N81" t="s">
        <v>18</v>
      </c>
      <c r="T81" t="s">
        <v>18</v>
      </c>
    </row>
    <row r="82" spans="2:20" x14ac:dyDescent="0.25">
      <c r="B82" s="79"/>
      <c r="C82" s="2" t="s">
        <v>7</v>
      </c>
      <c r="D82" s="1">
        <v>44515</v>
      </c>
      <c r="E82" s="2" t="s">
        <v>19</v>
      </c>
      <c r="F82" s="2" t="s">
        <v>23</v>
      </c>
      <c r="G82" s="2" t="s">
        <v>22</v>
      </c>
      <c r="H82" s="2" t="s">
        <v>31</v>
      </c>
      <c r="N82" t="s">
        <v>18</v>
      </c>
      <c r="T82" t="s">
        <v>18</v>
      </c>
    </row>
    <row r="83" spans="2:20" x14ac:dyDescent="0.25">
      <c r="B83" s="79"/>
      <c r="C83" s="2" t="s">
        <v>8</v>
      </c>
      <c r="D83" s="1">
        <v>44516</v>
      </c>
      <c r="E83" s="2" t="s">
        <v>19</v>
      </c>
      <c r="F83" s="2" t="s">
        <v>23</v>
      </c>
      <c r="G83" s="2" t="s">
        <v>22</v>
      </c>
      <c r="H83" s="2" t="s">
        <v>31</v>
      </c>
      <c r="N83" t="s">
        <v>18</v>
      </c>
      <c r="T83" t="s">
        <v>18</v>
      </c>
    </row>
    <row r="84" spans="2:20" x14ac:dyDescent="0.25">
      <c r="B84" s="79"/>
      <c r="C84" s="2" t="s">
        <v>2</v>
      </c>
      <c r="D84" s="1">
        <v>44517</v>
      </c>
      <c r="E84" s="2" t="s">
        <v>20</v>
      </c>
      <c r="F84" s="2" t="s">
        <v>23</v>
      </c>
      <c r="G84" s="2" t="s">
        <v>31</v>
      </c>
      <c r="H84" s="2" t="s">
        <v>31</v>
      </c>
      <c r="N84" t="s">
        <v>18</v>
      </c>
      <c r="T84" t="s">
        <v>18</v>
      </c>
    </row>
    <row r="85" spans="2:20" x14ac:dyDescent="0.25">
      <c r="B85" s="79"/>
      <c r="C85" s="2" t="s">
        <v>3</v>
      </c>
      <c r="D85" s="1">
        <v>44518</v>
      </c>
      <c r="E85" s="2" t="s">
        <v>20</v>
      </c>
      <c r="F85" s="2" t="s">
        <v>23</v>
      </c>
      <c r="G85" s="2" t="s">
        <v>31</v>
      </c>
      <c r="H85" s="2" t="s">
        <v>31</v>
      </c>
      <c r="N85" t="s">
        <v>18</v>
      </c>
      <c r="T85" t="s">
        <v>18</v>
      </c>
    </row>
    <row r="86" spans="2:20" x14ac:dyDescent="0.25">
      <c r="B86" s="79"/>
      <c r="C86" s="2" t="s">
        <v>4</v>
      </c>
      <c r="D86" s="1">
        <v>44519</v>
      </c>
      <c r="E86" s="2" t="s">
        <v>20</v>
      </c>
      <c r="F86" s="2" t="s">
        <v>21</v>
      </c>
      <c r="G86" s="2" t="s">
        <v>24</v>
      </c>
      <c r="H86" s="2" t="s">
        <v>31</v>
      </c>
      <c r="N86" t="s">
        <v>18</v>
      </c>
      <c r="T86" t="s">
        <v>18</v>
      </c>
    </row>
    <row r="87" spans="2:20" x14ac:dyDescent="0.25">
      <c r="B87" s="79"/>
      <c r="C87" s="2" t="s">
        <v>5</v>
      </c>
      <c r="D87" s="1">
        <v>44520</v>
      </c>
      <c r="E87" s="2" t="s">
        <v>20</v>
      </c>
      <c r="F87" s="2" t="s">
        <v>21</v>
      </c>
      <c r="G87" s="2" t="s">
        <v>24</v>
      </c>
      <c r="N87" t="s">
        <v>18</v>
      </c>
    </row>
    <row r="88" spans="2:20" x14ac:dyDescent="0.25">
      <c r="B88" s="79"/>
      <c r="C88" s="2" t="s">
        <v>6</v>
      </c>
      <c r="D88" s="1">
        <v>44521</v>
      </c>
      <c r="E88" s="2" t="s">
        <v>19</v>
      </c>
      <c r="F88" s="2" t="s">
        <v>21</v>
      </c>
      <c r="G88" s="2" t="s">
        <v>24</v>
      </c>
      <c r="N88" t="s">
        <v>18</v>
      </c>
    </row>
    <row r="89" spans="2:20" x14ac:dyDescent="0.25">
      <c r="B89" s="79"/>
      <c r="C89" s="2" t="s">
        <v>7</v>
      </c>
      <c r="D89" s="1">
        <v>44522</v>
      </c>
      <c r="E89" s="2" t="s">
        <v>19</v>
      </c>
      <c r="F89" s="2" t="s">
        <v>21</v>
      </c>
      <c r="G89" s="2" t="s">
        <v>24</v>
      </c>
      <c r="H89" s="2" t="s">
        <v>31</v>
      </c>
    </row>
    <row r="90" spans="2:20" x14ac:dyDescent="0.25">
      <c r="B90" s="79"/>
      <c r="C90" s="2" t="s">
        <v>8</v>
      </c>
      <c r="D90" s="1">
        <v>44523</v>
      </c>
      <c r="E90" s="2" t="s">
        <v>19</v>
      </c>
      <c r="F90" s="2" t="s">
        <v>22</v>
      </c>
      <c r="G90" s="2" t="s">
        <v>23</v>
      </c>
      <c r="H90" s="2" t="s">
        <v>31</v>
      </c>
    </row>
    <row r="91" spans="2:20" x14ac:dyDescent="0.25">
      <c r="B91" s="79"/>
      <c r="C91" s="2" t="s">
        <v>2</v>
      </c>
      <c r="D91" s="1">
        <v>44524</v>
      </c>
      <c r="E91" s="2" t="s">
        <v>19</v>
      </c>
      <c r="F91" s="2" t="s">
        <v>22</v>
      </c>
      <c r="G91" s="2" t="s">
        <v>23</v>
      </c>
      <c r="H91" s="2" t="s">
        <v>31</v>
      </c>
    </row>
    <row r="92" spans="2:20" x14ac:dyDescent="0.25">
      <c r="B92" s="79"/>
      <c r="C92" s="2" t="s">
        <v>3</v>
      </c>
      <c r="D92" s="1">
        <v>44525</v>
      </c>
      <c r="E92" s="2" t="s">
        <v>18</v>
      </c>
      <c r="F92" s="2" t="s">
        <v>22</v>
      </c>
      <c r="G92" s="2" t="s">
        <v>23</v>
      </c>
      <c r="H92" s="2" t="s">
        <v>31</v>
      </c>
    </row>
    <row r="93" spans="2:20" x14ac:dyDescent="0.25">
      <c r="B93" s="79"/>
      <c r="C93" s="2" t="s">
        <v>4</v>
      </c>
      <c r="D93" s="1">
        <v>44526</v>
      </c>
      <c r="E93" s="2" t="s">
        <v>18</v>
      </c>
      <c r="F93" s="2" t="s">
        <v>22</v>
      </c>
      <c r="G93" s="2" t="s">
        <v>23</v>
      </c>
      <c r="H93" s="2" t="s">
        <v>31</v>
      </c>
    </row>
    <row r="94" spans="2:20" x14ac:dyDescent="0.25">
      <c r="B94" s="79"/>
      <c r="C94" s="2" t="s">
        <v>5</v>
      </c>
      <c r="D94" s="1">
        <v>44527</v>
      </c>
      <c r="E94" s="2" t="s">
        <v>18</v>
      </c>
      <c r="F94" s="2" t="s">
        <v>21</v>
      </c>
      <c r="G94" s="2" t="s">
        <v>24</v>
      </c>
    </row>
    <row r="95" spans="2:20" x14ac:dyDescent="0.25">
      <c r="B95" s="79"/>
      <c r="C95" s="2" t="s">
        <v>6</v>
      </c>
      <c r="D95" s="1">
        <v>44528</v>
      </c>
      <c r="E95" s="2" t="s">
        <v>18</v>
      </c>
      <c r="F95" s="2" t="s">
        <v>21</v>
      </c>
      <c r="G95" s="2" t="s">
        <v>24</v>
      </c>
    </row>
    <row r="96" spans="2:20" x14ac:dyDescent="0.25">
      <c r="B96" s="79"/>
      <c r="C96" s="2" t="s">
        <v>7</v>
      </c>
      <c r="D96" s="1">
        <v>44529</v>
      </c>
      <c r="E96" s="2" t="s">
        <v>20</v>
      </c>
      <c r="F96" s="2" t="s">
        <v>21</v>
      </c>
      <c r="G96" s="2" t="s">
        <v>24</v>
      </c>
      <c r="H96" s="2" t="s">
        <v>31</v>
      </c>
    </row>
    <row r="97" spans="2:8" ht="15.75" thickBot="1" x14ac:dyDescent="0.3">
      <c r="B97" s="80"/>
      <c r="C97" s="2" t="s">
        <v>8</v>
      </c>
      <c r="D97" s="1">
        <v>44530</v>
      </c>
      <c r="E97" s="2" t="s">
        <v>20</v>
      </c>
      <c r="F97" s="2" t="s">
        <v>21</v>
      </c>
      <c r="G97" s="2" t="s">
        <v>24</v>
      </c>
      <c r="H97" s="2" t="s">
        <v>31</v>
      </c>
    </row>
    <row r="98" spans="2:8" ht="15" customHeight="1" x14ac:dyDescent="0.25">
      <c r="B98" s="83" t="s">
        <v>73</v>
      </c>
      <c r="C98" s="2" t="s">
        <v>2</v>
      </c>
      <c r="D98" s="1">
        <v>44531</v>
      </c>
      <c r="E98" s="2" t="s">
        <v>20</v>
      </c>
      <c r="F98" s="2" t="s">
        <v>31</v>
      </c>
      <c r="G98" s="2" t="s">
        <v>31</v>
      </c>
      <c r="H98" s="2" t="s">
        <v>31</v>
      </c>
    </row>
    <row r="99" spans="2:8" x14ac:dyDescent="0.25">
      <c r="B99" s="84"/>
      <c r="C99" s="2" t="s">
        <v>3</v>
      </c>
      <c r="D99" s="1">
        <v>44532</v>
      </c>
      <c r="E99" s="2" t="s">
        <v>20</v>
      </c>
      <c r="F99" s="2" t="s">
        <v>23</v>
      </c>
      <c r="G99" s="2" t="s">
        <v>22</v>
      </c>
      <c r="H99" s="2" t="s">
        <v>31</v>
      </c>
    </row>
    <row r="100" spans="2:8" x14ac:dyDescent="0.25">
      <c r="B100" s="84"/>
      <c r="C100" s="2" t="s">
        <v>4</v>
      </c>
      <c r="D100" s="1">
        <v>44533</v>
      </c>
      <c r="E100" s="2" t="s">
        <v>19</v>
      </c>
      <c r="F100" s="2" t="s">
        <v>23</v>
      </c>
      <c r="G100" s="2" t="s">
        <v>22</v>
      </c>
      <c r="H100" s="2" t="s">
        <v>31</v>
      </c>
    </row>
    <row r="101" spans="2:8" x14ac:dyDescent="0.25">
      <c r="B101" s="84"/>
      <c r="C101" s="2" t="s">
        <v>5</v>
      </c>
      <c r="D101" s="1">
        <v>44534</v>
      </c>
      <c r="E101" s="2" t="s">
        <v>19</v>
      </c>
      <c r="F101" s="2" t="s">
        <v>23</v>
      </c>
      <c r="G101" s="2" t="s">
        <v>22</v>
      </c>
    </row>
    <row r="102" spans="2:8" x14ac:dyDescent="0.25">
      <c r="B102" s="84"/>
      <c r="C102" s="2" t="s">
        <v>6</v>
      </c>
      <c r="D102" s="1">
        <v>44535</v>
      </c>
      <c r="E102" s="2" t="s">
        <v>19</v>
      </c>
      <c r="F102" s="2" t="s">
        <v>23</v>
      </c>
      <c r="G102" s="2" t="s">
        <v>22</v>
      </c>
    </row>
    <row r="103" spans="2:8" x14ac:dyDescent="0.25">
      <c r="B103" s="84"/>
      <c r="C103" s="2" t="s">
        <v>7</v>
      </c>
      <c r="D103" s="1">
        <v>44536</v>
      </c>
      <c r="E103" s="2" t="s">
        <v>19</v>
      </c>
      <c r="F103" s="2" t="s">
        <v>21</v>
      </c>
      <c r="G103" s="2" t="s">
        <v>24</v>
      </c>
      <c r="H103" s="2" t="s">
        <v>31</v>
      </c>
    </row>
    <row r="104" spans="2:8" x14ac:dyDescent="0.25">
      <c r="B104" s="84"/>
      <c r="C104" s="2" t="s">
        <v>8</v>
      </c>
      <c r="D104" s="1">
        <v>44537</v>
      </c>
      <c r="E104" s="2" t="s">
        <v>18</v>
      </c>
      <c r="F104" s="2" t="s">
        <v>21</v>
      </c>
      <c r="G104" s="2" t="s">
        <v>24</v>
      </c>
      <c r="H104" s="2" t="s">
        <v>31</v>
      </c>
    </row>
    <row r="105" spans="2:8" x14ac:dyDescent="0.25">
      <c r="B105" s="84"/>
      <c r="C105" s="2" t="s">
        <v>2</v>
      </c>
      <c r="D105" s="1">
        <v>44538</v>
      </c>
      <c r="E105" s="2" t="s">
        <v>18</v>
      </c>
      <c r="F105" s="2" t="s">
        <v>21</v>
      </c>
      <c r="G105" s="2" t="s">
        <v>24</v>
      </c>
      <c r="H105" s="2" t="s">
        <v>31</v>
      </c>
    </row>
    <row r="106" spans="2:8" x14ac:dyDescent="0.25">
      <c r="B106" s="84"/>
      <c r="C106" s="2" t="s">
        <v>3</v>
      </c>
      <c r="D106" s="1">
        <v>44539</v>
      </c>
      <c r="E106" s="2" t="s">
        <v>18</v>
      </c>
      <c r="F106" s="2" t="s">
        <v>21</v>
      </c>
      <c r="G106" s="2" t="s">
        <v>24</v>
      </c>
      <c r="H106" s="2" t="s">
        <v>31</v>
      </c>
    </row>
    <row r="107" spans="2:8" x14ac:dyDescent="0.25">
      <c r="B107" s="84"/>
      <c r="C107" s="2" t="s">
        <v>4</v>
      </c>
      <c r="D107" s="1">
        <v>44540</v>
      </c>
      <c r="E107" s="2" t="s">
        <v>18</v>
      </c>
      <c r="F107" s="2" t="s">
        <v>23</v>
      </c>
      <c r="G107" s="2" t="s">
        <v>31</v>
      </c>
      <c r="H107" s="2" t="s">
        <v>31</v>
      </c>
    </row>
    <row r="108" spans="2:8" x14ac:dyDescent="0.25">
      <c r="B108" s="84"/>
      <c r="C108" s="2" t="s">
        <v>5</v>
      </c>
      <c r="D108" s="1">
        <v>44541</v>
      </c>
      <c r="E108" s="2" t="s">
        <v>20</v>
      </c>
      <c r="F108" s="2" t="s">
        <v>23</v>
      </c>
      <c r="G108" s="2" t="s">
        <v>22</v>
      </c>
    </row>
    <row r="109" spans="2:8" x14ac:dyDescent="0.25">
      <c r="B109" s="84"/>
      <c r="C109" s="2" t="s">
        <v>6</v>
      </c>
      <c r="D109" s="1">
        <v>44542</v>
      </c>
      <c r="E109" s="2" t="s">
        <v>20</v>
      </c>
      <c r="F109" s="2" t="s">
        <v>23</v>
      </c>
      <c r="G109" s="2" t="s">
        <v>22</v>
      </c>
    </row>
    <row r="110" spans="2:8" x14ac:dyDescent="0.25">
      <c r="B110" s="84"/>
      <c r="C110" s="2" t="s">
        <v>7</v>
      </c>
      <c r="D110" s="1">
        <v>44543</v>
      </c>
      <c r="E110" s="2" t="s">
        <v>20</v>
      </c>
      <c r="F110" s="2" t="s">
        <v>23</v>
      </c>
      <c r="G110" s="2" t="s">
        <v>22</v>
      </c>
      <c r="H110" s="2" t="s">
        <v>31</v>
      </c>
    </row>
    <row r="111" spans="2:8" x14ac:dyDescent="0.25">
      <c r="B111" s="84"/>
      <c r="C111" s="2" t="s">
        <v>8</v>
      </c>
      <c r="D111" s="1">
        <v>44544</v>
      </c>
      <c r="E111" s="2" t="s">
        <v>20</v>
      </c>
      <c r="F111" s="2" t="s">
        <v>21</v>
      </c>
      <c r="G111" s="2" t="s">
        <v>22</v>
      </c>
      <c r="H111" s="2" t="s">
        <v>31</v>
      </c>
    </row>
    <row r="112" spans="2:8" x14ac:dyDescent="0.25">
      <c r="B112" s="84"/>
      <c r="C112" s="2" t="s">
        <v>2</v>
      </c>
      <c r="D112" s="1">
        <v>44545</v>
      </c>
      <c r="E112" s="2" t="s">
        <v>19</v>
      </c>
      <c r="F112" s="2" t="s">
        <v>21</v>
      </c>
      <c r="G112" s="2" t="s">
        <v>24</v>
      </c>
      <c r="H112" s="2" t="s">
        <v>31</v>
      </c>
    </row>
    <row r="113" spans="1:21" x14ac:dyDescent="0.25">
      <c r="B113" s="84"/>
      <c r="C113" s="2" t="s">
        <v>3</v>
      </c>
      <c r="D113" s="1">
        <v>44546</v>
      </c>
      <c r="E113" s="2" t="s">
        <v>19</v>
      </c>
      <c r="F113" s="2" t="s">
        <v>21</v>
      </c>
      <c r="G113" s="2" t="s">
        <v>24</v>
      </c>
      <c r="H113" s="2" t="s">
        <v>31</v>
      </c>
    </row>
    <row r="114" spans="1:21" x14ac:dyDescent="0.25">
      <c r="B114" s="84"/>
      <c r="C114" s="2" t="s">
        <v>4</v>
      </c>
      <c r="D114" s="1">
        <v>44547</v>
      </c>
      <c r="E114" s="2" t="s">
        <v>19</v>
      </c>
      <c r="F114" s="2" t="s">
        <v>21</v>
      </c>
      <c r="G114" s="2" t="s">
        <v>24</v>
      </c>
      <c r="H114" s="2" t="s">
        <v>31</v>
      </c>
    </row>
    <row r="115" spans="1:21" x14ac:dyDescent="0.25">
      <c r="B115" s="84"/>
      <c r="C115" s="2" t="s">
        <v>5</v>
      </c>
      <c r="D115" s="1">
        <v>44548</v>
      </c>
      <c r="E115" s="2" t="s">
        <v>19</v>
      </c>
      <c r="F115" s="2" t="s">
        <v>23</v>
      </c>
      <c r="G115" s="2" t="s">
        <v>24</v>
      </c>
      <c r="N115" t="s">
        <v>20</v>
      </c>
      <c r="P115" t="s">
        <v>21</v>
      </c>
    </row>
    <row r="116" spans="1:21" x14ac:dyDescent="0.25">
      <c r="B116" s="84"/>
      <c r="C116" s="2" t="s">
        <v>6</v>
      </c>
      <c r="D116" s="1">
        <v>44549</v>
      </c>
      <c r="E116" s="2" t="s">
        <v>18</v>
      </c>
      <c r="F116" s="2" t="s">
        <v>23</v>
      </c>
      <c r="G116" s="2" t="s">
        <v>23</v>
      </c>
      <c r="N116" t="s">
        <v>20</v>
      </c>
      <c r="P116" t="s">
        <v>21</v>
      </c>
    </row>
    <row r="117" spans="1:21" x14ac:dyDescent="0.25">
      <c r="B117" s="84"/>
      <c r="C117" s="2" t="s">
        <v>7</v>
      </c>
      <c r="D117" s="1">
        <v>44550</v>
      </c>
      <c r="E117" s="2" t="s">
        <v>18</v>
      </c>
      <c r="F117" s="2" t="s">
        <v>23</v>
      </c>
      <c r="G117" s="2" t="s">
        <v>22</v>
      </c>
      <c r="H117" s="2" t="s">
        <v>31</v>
      </c>
      <c r="N117" t="s">
        <v>20</v>
      </c>
      <c r="P117" t="s">
        <v>21</v>
      </c>
    </row>
    <row r="118" spans="1:21" x14ac:dyDescent="0.25">
      <c r="B118" s="84"/>
      <c r="C118" s="2" t="s">
        <v>8</v>
      </c>
      <c r="D118" s="1">
        <v>44551</v>
      </c>
      <c r="E118" s="2" t="s">
        <v>19</v>
      </c>
      <c r="F118" s="2" t="s">
        <v>23</v>
      </c>
      <c r="G118" s="2" t="s">
        <v>22</v>
      </c>
      <c r="H118" s="2" t="s">
        <v>31</v>
      </c>
      <c r="N118" t="s">
        <v>20</v>
      </c>
      <c r="P118" t="s">
        <v>21</v>
      </c>
    </row>
    <row r="119" spans="1:21" x14ac:dyDescent="0.25">
      <c r="B119" s="84"/>
      <c r="C119" s="2" t="s">
        <v>2</v>
      </c>
      <c r="D119" s="1">
        <v>44552</v>
      </c>
      <c r="E119" s="2" t="s">
        <v>20</v>
      </c>
      <c r="F119" s="2" t="s">
        <v>31</v>
      </c>
      <c r="G119" s="2" t="s">
        <v>22</v>
      </c>
      <c r="H119" s="2" t="s">
        <v>31</v>
      </c>
      <c r="N119" t="s">
        <v>19</v>
      </c>
      <c r="O119" t="s">
        <v>76</v>
      </c>
      <c r="P119" t="s">
        <v>21</v>
      </c>
      <c r="S119" t="s">
        <v>19</v>
      </c>
    </row>
    <row r="120" spans="1:21" x14ac:dyDescent="0.25">
      <c r="B120" s="84"/>
      <c r="C120" s="2" t="s">
        <v>3</v>
      </c>
      <c r="D120" s="1">
        <v>44553</v>
      </c>
      <c r="E120" s="2" t="s">
        <v>18</v>
      </c>
      <c r="F120" s="2" t="s">
        <v>24</v>
      </c>
      <c r="G120" s="2" t="s">
        <v>22</v>
      </c>
      <c r="H120" s="2" t="s">
        <v>31</v>
      </c>
      <c r="N120" t="s">
        <v>19</v>
      </c>
      <c r="O120" t="s">
        <v>76</v>
      </c>
      <c r="P120" t="s">
        <v>21</v>
      </c>
      <c r="S120" t="s">
        <v>19</v>
      </c>
      <c r="U120" t="s">
        <v>20</v>
      </c>
    </row>
    <row r="121" spans="1:21" x14ac:dyDescent="0.25">
      <c r="B121" s="84"/>
      <c r="C121" s="2" t="s">
        <v>4</v>
      </c>
      <c r="D121" s="1">
        <v>44554</v>
      </c>
      <c r="E121" s="2" t="s">
        <v>18</v>
      </c>
      <c r="F121" s="2" t="s">
        <v>24</v>
      </c>
      <c r="G121" s="2" t="s">
        <v>23</v>
      </c>
      <c r="H121" s="2" t="s">
        <v>31</v>
      </c>
      <c r="N121" t="s">
        <v>19</v>
      </c>
      <c r="P121" t="s">
        <v>21</v>
      </c>
      <c r="S121" t="s">
        <v>19</v>
      </c>
      <c r="U121" t="s">
        <v>20</v>
      </c>
    </row>
    <row r="122" spans="1:21" x14ac:dyDescent="0.25">
      <c r="A122" t="s">
        <v>72</v>
      </c>
      <c r="B122" s="84"/>
      <c r="C122" s="61" t="s">
        <v>5</v>
      </c>
      <c r="D122" s="62">
        <v>44555</v>
      </c>
      <c r="E122" s="2" t="s">
        <v>18</v>
      </c>
      <c r="F122" s="61" t="s">
        <v>24</v>
      </c>
      <c r="G122" s="61" t="s">
        <v>23</v>
      </c>
      <c r="H122" s="61"/>
      <c r="I122" s="61"/>
      <c r="J122" s="61"/>
      <c r="K122" s="61"/>
      <c r="L122" s="61"/>
      <c r="M122" s="63"/>
      <c r="N122" t="s">
        <v>19</v>
      </c>
      <c r="P122" t="s">
        <v>21</v>
      </c>
      <c r="S122" t="s">
        <v>19</v>
      </c>
      <c r="U122" t="s">
        <v>20</v>
      </c>
    </row>
    <row r="123" spans="1:21" x14ac:dyDescent="0.25">
      <c r="B123" s="84"/>
      <c r="C123" s="2" t="s">
        <v>6</v>
      </c>
      <c r="D123" s="1">
        <v>44556</v>
      </c>
      <c r="E123" s="2" t="s">
        <v>18</v>
      </c>
      <c r="F123" s="2" t="s">
        <v>24</v>
      </c>
      <c r="G123" s="2" t="s">
        <v>23</v>
      </c>
      <c r="N123" t="s">
        <v>19</v>
      </c>
      <c r="P123" t="s">
        <v>21</v>
      </c>
      <c r="S123" t="s">
        <v>19</v>
      </c>
      <c r="U123" t="s">
        <v>20</v>
      </c>
    </row>
    <row r="124" spans="1:21" x14ac:dyDescent="0.25">
      <c r="B124" s="84"/>
      <c r="C124" s="2" t="s">
        <v>7</v>
      </c>
      <c r="D124" s="1">
        <v>44557</v>
      </c>
      <c r="E124" s="2" t="s">
        <v>31</v>
      </c>
      <c r="F124" s="2" t="s">
        <v>21</v>
      </c>
      <c r="G124" s="2" t="s">
        <v>23</v>
      </c>
      <c r="H124" s="2" t="s">
        <v>31</v>
      </c>
      <c r="N124" t="s">
        <v>18</v>
      </c>
      <c r="O124" t="s">
        <v>75</v>
      </c>
      <c r="S124" t="s">
        <v>19</v>
      </c>
      <c r="T124" t="s">
        <v>18</v>
      </c>
      <c r="U124" t="s">
        <v>20</v>
      </c>
    </row>
    <row r="125" spans="1:21" x14ac:dyDescent="0.25">
      <c r="B125" s="84"/>
      <c r="C125" s="2" t="s">
        <v>8</v>
      </c>
      <c r="D125" s="1">
        <v>44558</v>
      </c>
      <c r="E125" s="2" t="s">
        <v>31</v>
      </c>
      <c r="F125" s="2" t="s">
        <v>21</v>
      </c>
      <c r="G125" s="2" t="s">
        <v>22</v>
      </c>
      <c r="H125" s="2" t="s">
        <v>31</v>
      </c>
      <c r="N125" t="s">
        <v>18</v>
      </c>
      <c r="O125" t="s">
        <v>75</v>
      </c>
      <c r="S125" t="s">
        <v>19</v>
      </c>
      <c r="T125" t="s">
        <v>18</v>
      </c>
      <c r="U125" t="s">
        <v>20</v>
      </c>
    </row>
    <row r="126" spans="1:21" x14ac:dyDescent="0.25">
      <c r="B126" s="84"/>
      <c r="C126" s="2" t="s">
        <v>2</v>
      </c>
      <c r="D126" s="1">
        <v>44559</v>
      </c>
      <c r="E126" s="2" t="s">
        <v>31</v>
      </c>
      <c r="F126" s="2" t="s">
        <v>21</v>
      </c>
      <c r="G126" s="2" t="s">
        <v>22</v>
      </c>
      <c r="H126" s="2" t="s">
        <v>31</v>
      </c>
      <c r="N126" t="s">
        <v>18</v>
      </c>
      <c r="O126" t="s">
        <v>75</v>
      </c>
      <c r="R126" t="s">
        <v>24</v>
      </c>
      <c r="S126" t="s">
        <v>19</v>
      </c>
      <c r="T126" t="s">
        <v>18</v>
      </c>
      <c r="U126" t="s">
        <v>20</v>
      </c>
    </row>
    <row r="127" spans="1:21" x14ac:dyDescent="0.25">
      <c r="B127" s="84"/>
      <c r="C127" s="2" t="s">
        <v>3</v>
      </c>
      <c r="D127" s="1">
        <v>44560</v>
      </c>
      <c r="E127" s="2" t="s">
        <v>20</v>
      </c>
      <c r="F127" s="2" t="s">
        <v>21</v>
      </c>
      <c r="G127" s="2" t="s">
        <v>22</v>
      </c>
      <c r="H127" s="2" t="s">
        <v>31</v>
      </c>
      <c r="N127" t="s">
        <v>18</v>
      </c>
      <c r="O127" t="s">
        <v>75</v>
      </c>
      <c r="R127" t="s">
        <v>24</v>
      </c>
      <c r="S127" t="s">
        <v>19</v>
      </c>
      <c r="T127" t="s">
        <v>18</v>
      </c>
    </row>
    <row r="128" spans="1:21" ht="15.75" thickBot="1" x14ac:dyDescent="0.3">
      <c r="B128" s="84"/>
      <c r="C128" s="2" t="s">
        <v>4</v>
      </c>
      <c r="D128" s="1">
        <v>44561</v>
      </c>
      <c r="E128" s="2" t="s">
        <v>20</v>
      </c>
      <c r="F128" s="2" t="s">
        <v>31</v>
      </c>
      <c r="G128" s="2" t="s">
        <v>31</v>
      </c>
      <c r="H128" s="2" t="s">
        <v>31</v>
      </c>
      <c r="N128" t="s">
        <v>18</v>
      </c>
      <c r="O128" t="s">
        <v>75</v>
      </c>
      <c r="P128" t="s">
        <v>22</v>
      </c>
      <c r="Q128" t="s">
        <v>23</v>
      </c>
      <c r="R128" t="s">
        <v>24</v>
      </c>
      <c r="S128" t="s">
        <v>19</v>
      </c>
      <c r="T128" t="s">
        <v>18</v>
      </c>
    </row>
    <row r="129" spans="1:20" x14ac:dyDescent="0.25">
      <c r="A129" t="s">
        <v>72</v>
      </c>
      <c r="B129" s="83" t="s">
        <v>37</v>
      </c>
      <c r="C129" s="2" t="s">
        <v>5</v>
      </c>
      <c r="D129" s="1">
        <v>44562</v>
      </c>
      <c r="E129" s="2" t="s">
        <v>20</v>
      </c>
      <c r="F129" s="2" t="s">
        <v>31</v>
      </c>
      <c r="G129" s="2" t="s">
        <v>31</v>
      </c>
      <c r="N129" t="s">
        <v>18</v>
      </c>
      <c r="O129" t="s">
        <v>75</v>
      </c>
      <c r="P129" t="s">
        <v>22</v>
      </c>
      <c r="Q129" t="s">
        <v>23</v>
      </c>
      <c r="R129" t="s">
        <v>24</v>
      </c>
      <c r="T129" t="s">
        <v>18</v>
      </c>
    </row>
    <row r="130" spans="1:20" x14ac:dyDescent="0.25">
      <c r="B130" s="84"/>
      <c r="C130" s="2" t="s">
        <v>6</v>
      </c>
      <c r="D130" s="1">
        <v>44563</v>
      </c>
      <c r="E130" s="2" t="s">
        <v>20</v>
      </c>
      <c r="F130" s="2" t="s">
        <v>31</v>
      </c>
      <c r="G130" s="2" t="s">
        <v>31</v>
      </c>
      <c r="N130" t="s">
        <v>18</v>
      </c>
      <c r="O130" t="s">
        <v>75</v>
      </c>
      <c r="P130" t="s">
        <v>22</v>
      </c>
      <c r="Q130" t="s">
        <v>23</v>
      </c>
      <c r="R130" t="s">
        <v>24</v>
      </c>
      <c r="T130" t="s">
        <v>18</v>
      </c>
    </row>
    <row r="131" spans="1:20" x14ac:dyDescent="0.25">
      <c r="B131" s="84"/>
      <c r="C131" s="2" t="s">
        <v>7</v>
      </c>
      <c r="D131" s="1">
        <v>44564</v>
      </c>
      <c r="E131" s="2" t="s">
        <v>19</v>
      </c>
      <c r="F131" s="2" t="s">
        <v>31</v>
      </c>
      <c r="G131" s="2" t="s">
        <v>23</v>
      </c>
      <c r="N131" t="s">
        <v>18</v>
      </c>
      <c r="P131" t="s">
        <v>22</v>
      </c>
      <c r="R131" t="s">
        <v>24</v>
      </c>
      <c r="T131" t="s">
        <v>18</v>
      </c>
    </row>
    <row r="132" spans="1:20" x14ac:dyDescent="0.25">
      <c r="B132" s="84"/>
      <c r="C132" s="2" t="s">
        <v>8</v>
      </c>
      <c r="D132" s="1">
        <v>44565</v>
      </c>
      <c r="E132" s="2" t="s">
        <v>19</v>
      </c>
      <c r="F132" s="2" t="s">
        <v>21</v>
      </c>
      <c r="G132" s="2" t="s">
        <v>23</v>
      </c>
      <c r="N132" t="s">
        <v>18</v>
      </c>
      <c r="P132" t="s">
        <v>22</v>
      </c>
      <c r="R132" t="s">
        <v>24</v>
      </c>
      <c r="T132" t="s">
        <v>18</v>
      </c>
    </row>
    <row r="133" spans="1:20" x14ac:dyDescent="0.25">
      <c r="B133" s="84"/>
      <c r="C133" s="2" t="s">
        <v>2</v>
      </c>
      <c r="D133" s="1">
        <v>44566</v>
      </c>
      <c r="E133" s="2" t="s">
        <v>19</v>
      </c>
      <c r="F133" s="2" t="s">
        <v>21</v>
      </c>
      <c r="G133" s="2" t="s">
        <v>24</v>
      </c>
      <c r="N133" t="s">
        <v>18</v>
      </c>
      <c r="P133" t="s">
        <v>22</v>
      </c>
      <c r="Q133" t="s">
        <v>23</v>
      </c>
      <c r="T133" t="s">
        <v>18</v>
      </c>
    </row>
    <row r="134" spans="1:20" x14ac:dyDescent="0.25">
      <c r="B134" s="84"/>
      <c r="C134" s="2" t="s">
        <v>3</v>
      </c>
      <c r="D134" s="1">
        <v>44567</v>
      </c>
      <c r="E134" s="2" t="s">
        <v>19</v>
      </c>
      <c r="F134" s="2" t="s">
        <v>21</v>
      </c>
      <c r="G134" s="2" t="s">
        <v>24</v>
      </c>
      <c r="N134" t="s">
        <v>18</v>
      </c>
      <c r="P134" t="s">
        <v>22</v>
      </c>
      <c r="Q134" t="s">
        <v>23</v>
      </c>
      <c r="T134" t="s">
        <v>18</v>
      </c>
    </row>
    <row r="135" spans="1:20" x14ac:dyDescent="0.25">
      <c r="B135" s="84"/>
      <c r="C135" s="2" t="s">
        <v>4</v>
      </c>
      <c r="D135" s="1">
        <v>44568</v>
      </c>
      <c r="E135" s="2" t="s">
        <v>20</v>
      </c>
      <c r="F135" s="2" t="s">
        <v>21</v>
      </c>
      <c r="G135" s="2" t="s">
        <v>24</v>
      </c>
      <c r="N135" t="s">
        <v>18</v>
      </c>
      <c r="P135" t="s">
        <v>22</v>
      </c>
      <c r="Q135" t="s">
        <v>23</v>
      </c>
      <c r="T135" t="s">
        <v>18</v>
      </c>
    </row>
    <row r="136" spans="1:20" x14ac:dyDescent="0.25">
      <c r="B136" s="84"/>
      <c r="C136" s="2" t="s">
        <v>5</v>
      </c>
      <c r="D136" s="1">
        <v>44569</v>
      </c>
      <c r="E136" s="2" t="s">
        <v>20</v>
      </c>
      <c r="F136" s="2" t="s">
        <v>22</v>
      </c>
      <c r="G136" s="2" t="s">
        <v>24</v>
      </c>
      <c r="N136" t="s">
        <v>18</v>
      </c>
      <c r="Q136" t="s">
        <v>23</v>
      </c>
    </row>
    <row r="137" spans="1:20" x14ac:dyDescent="0.25">
      <c r="B137" s="84"/>
      <c r="C137" s="2" t="s">
        <v>6</v>
      </c>
      <c r="D137" s="1">
        <v>44570</v>
      </c>
      <c r="E137" s="2" t="s">
        <v>20</v>
      </c>
      <c r="F137" s="2" t="s">
        <v>22</v>
      </c>
      <c r="G137" s="2" t="s">
        <v>31</v>
      </c>
      <c r="N137" t="s">
        <v>18</v>
      </c>
      <c r="Q137" t="s">
        <v>23</v>
      </c>
    </row>
    <row r="138" spans="1:20" x14ac:dyDescent="0.25">
      <c r="B138" s="84"/>
      <c r="C138" s="2" t="s">
        <v>7</v>
      </c>
      <c r="D138" s="1">
        <v>44571</v>
      </c>
      <c r="E138" s="2" t="s">
        <v>20</v>
      </c>
      <c r="F138" s="2" t="s">
        <v>22</v>
      </c>
      <c r="G138" s="2" t="s">
        <v>31</v>
      </c>
    </row>
    <row r="139" spans="1:20" x14ac:dyDescent="0.25">
      <c r="B139" s="84"/>
      <c r="C139" s="2" t="s">
        <v>8</v>
      </c>
      <c r="D139" s="1">
        <v>44572</v>
      </c>
      <c r="E139" s="2" t="s">
        <v>19</v>
      </c>
      <c r="F139" s="2" t="s">
        <v>22</v>
      </c>
      <c r="G139" s="2" t="s">
        <v>31</v>
      </c>
    </row>
    <row r="140" spans="1:20" x14ac:dyDescent="0.25">
      <c r="B140" s="84"/>
      <c r="C140" s="2" t="s">
        <v>2</v>
      </c>
      <c r="D140" s="1">
        <v>44573</v>
      </c>
      <c r="E140" s="2" t="s">
        <v>19</v>
      </c>
      <c r="F140" s="2" t="s">
        <v>23</v>
      </c>
      <c r="G140" s="2" t="s">
        <v>21</v>
      </c>
    </row>
    <row r="141" spans="1:20" x14ac:dyDescent="0.25">
      <c r="B141" s="84"/>
      <c r="C141" s="2" t="s">
        <v>3</v>
      </c>
      <c r="D141" s="1">
        <v>44574</v>
      </c>
      <c r="E141" s="2" t="s">
        <v>18</v>
      </c>
      <c r="F141" s="2" t="s">
        <v>23</v>
      </c>
      <c r="G141" s="2" t="s">
        <v>21</v>
      </c>
    </row>
    <row r="142" spans="1:20" x14ac:dyDescent="0.25">
      <c r="B142" s="84"/>
      <c r="C142" s="2" t="s">
        <v>4</v>
      </c>
      <c r="D142" s="1">
        <v>44575</v>
      </c>
      <c r="E142" s="2" t="s">
        <v>18</v>
      </c>
      <c r="F142" s="2" t="s">
        <v>23</v>
      </c>
      <c r="G142" s="2" t="s">
        <v>21</v>
      </c>
    </row>
    <row r="143" spans="1:20" x14ac:dyDescent="0.25">
      <c r="B143" s="84"/>
      <c r="C143" s="2" t="s">
        <v>5</v>
      </c>
      <c r="D143" s="1">
        <v>44576</v>
      </c>
      <c r="E143" s="2" t="s">
        <v>18</v>
      </c>
      <c r="F143" s="2" t="s">
        <v>23</v>
      </c>
      <c r="G143" s="2" t="s">
        <v>21</v>
      </c>
    </row>
    <row r="144" spans="1:20" x14ac:dyDescent="0.25">
      <c r="B144" s="84"/>
      <c r="C144" s="2" t="s">
        <v>6</v>
      </c>
      <c r="D144" s="1">
        <v>44577</v>
      </c>
      <c r="E144" s="2" t="s">
        <v>18</v>
      </c>
      <c r="F144" s="2" t="s">
        <v>31</v>
      </c>
      <c r="G144" s="2" t="s">
        <v>24</v>
      </c>
    </row>
    <row r="145" spans="2:7" x14ac:dyDescent="0.25">
      <c r="B145" s="84"/>
      <c r="C145" s="2" t="s">
        <v>7</v>
      </c>
      <c r="D145" s="1">
        <v>44578</v>
      </c>
      <c r="E145" s="2" t="s">
        <v>20</v>
      </c>
      <c r="F145" s="2" t="s">
        <v>22</v>
      </c>
      <c r="G145" s="2" t="s">
        <v>24</v>
      </c>
    </row>
    <row r="146" spans="2:7" x14ac:dyDescent="0.25">
      <c r="B146" s="84"/>
      <c r="C146" s="2" t="s">
        <v>8</v>
      </c>
      <c r="D146" s="1">
        <v>44579</v>
      </c>
      <c r="E146" s="2" t="s">
        <v>20</v>
      </c>
      <c r="F146" s="2" t="s">
        <v>22</v>
      </c>
      <c r="G146" s="2" t="s">
        <v>24</v>
      </c>
    </row>
    <row r="147" spans="2:7" x14ac:dyDescent="0.25">
      <c r="B147" s="84"/>
      <c r="C147" s="2" t="s">
        <v>2</v>
      </c>
      <c r="D147" s="1">
        <v>44580</v>
      </c>
      <c r="E147" s="2" t="s">
        <v>20</v>
      </c>
      <c r="F147" s="2" t="s">
        <v>22</v>
      </c>
      <c r="G147" s="2" t="s">
        <v>24</v>
      </c>
    </row>
    <row r="148" spans="2:7" x14ac:dyDescent="0.25">
      <c r="B148" s="84"/>
      <c r="C148" s="2" t="s">
        <v>3</v>
      </c>
      <c r="D148" s="1">
        <v>44581</v>
      </c>
      <c r="E148" s="2" t="s">
        <v>20</v>
      </c>
      <c r="F148" s="2" t="s">
        <v>22</v>
      </c>
      <c r="G148" s="2" t="s">
        <v>23</v>
      </c>
    </row>
    <row r="149" spans="2:7" x14ac:dyDescent="0.25">
      <c r="B149" s="84"/>
      <c r="C149" s="2" t="s">
        <v>4</v>
      </c>
      <c r="D149" s="1">
        <v>44582</v>
      </c>
      <c r="E149" s="2" t="s">
        <v>19</v>
      </c>
      <c r="F149" s="2" t="s">
        <v>21</v>
      </c>
      <c r="G149" s="2" t="s">
        <v>23</v>
      </c>
    </row>
    <row r="150" spans="2:7" x14ac:dyDescent="0.25">
      <c r="B150" s="84"/>
      <c r="C150" s="2" t="s">
        <v>5</v>
      </c>
      <c r="D150" s="1">
        <v>44583</v>
      </c>
      <c r="E150" s="2" t="s">
        <v>19</v>
      </c>
      <c r="F150" s="2" t="s">
        <v>21</v>
      </c>
      <c r="G150" s="2" t="s">
        <v>23</v>
      </c>
    </row>
    <row r="151" spans="2:7" x14ac:dyDescent="0.25">
      <c r="B151" s="84"/>
      <c r="C151" s="2" t="s">
        <v>6</v>
      </c>
      <c r="D151" s="1">
        <v>44584</v>
      </c>
      <c r="E151" s="2" t="s">
        <v>19</v>
      </c>
      <c r="F151" s="2" t="s">
        <v>21</v>
      </c>
      <c r="G151" s="2" t="s">
        <v>23</v>
      </c>
    </row>
    <row r="152" spans="2:7" x14ac:dyDescent="0.25">
      <c r="B152" s="84"/>
      <c r="C152" s="2" t="s">
        <v>7</v>
      </c>
      <c r="D152" s="1">
        <v>44585</v>
      </c>
      <c r="E152" s="2" t="s">
        <v>19</v>
      </c>
      <c r="F152" s="2" t="s">
        <v>21</v>
      </c>
      <c r="G152" s="2" t="s">
        <v>24</v>
      </c>
    </row>
    <row r="153" spans="2:7" x14ac:dyDescent="0.25">
      <c r="B153" s="84"/>
      <c r="C153" s="2" t="s">
        <v>8</v>
      </c>
      <c r="D153" s="1">
        <v>44586</v>
      </c>
      <c r="E153" s="2" t="s">
        <v>18</v>
      </c>
      <c r="F153" s="2" t="s">
        <v>22</v>
      </c>
      <c r="G153" s="2" t="s">
        <v>24</v>
      </c>
    </row>
    <row r="154" spans="2:7" x14ac:dyDescent="0.25">
      <c r="B154" s="84"/>
      <c r="C154" s="2" t="s">
        <v>2</v>
      </c>
      <c r="D154" s="1">
        <v>44587</v>
      </c>
      <c r="E154" s="2" t="s">
        <v>18</v>
      </c>
      <c r="F154" s="2" t="s">
        <v>22</v>
      </c>
      <c r="G154" s="2" t="s">
        <v>24</v>
      </c>
    </row>
    <row r="155" spans="2:7" x14ac:dyDescent="0.25">
      <c r="B155" s="84"/>
      <c r="C155" s="2" t="s">
        <v>3</v>
      </c>
      <c r="D155" s="1">
        <v>44588</v>
      </c>
      <c r="E155" s="2" t="s">
        <v>20</v>
      </c>
      <c r="F155" s="2" t="s">
        <v>22</v>
      </c>
      <c r="G155" s="2" t="s">
        <v>24</v>
      </c>
    </row>
    <row r="156" spans="2:7" x14ac:dyDescent="0.25">
      <c r="B156" s="84"/>
      <c r="C156" s="2" t="s">
        <v>4</v>
      </c>
      <c r="D156" s="1">
        <v>44589</v>
      </c>
      <c r="E156" s="2" t="s">
        <v>20</v>
      </c>
      <c r="F156" s="2" t="s">
        <v>22</v>
      </c>
      <c r="G156" s="2" t="s">
        <v>23</v>
      </c>
    </row>
    <row r="157" spans="2:7" x14ac:dyDescent="0.25">
      <c r="B157" s="84"/>
      <c r="C157" s="2" t="s">
        <v>5</v>
      </c>
      <c r="D157" s="1">
        <v>44590</v>
      </c>
      <c r="E157" s="2" t="s">
        <v>18</v>
      </c>
      <c r="F157" s="2" t="s">
        <v>21</v>
      </c>
      <c r="G157" s="2" t="s">
        <v>23</v>
      </c>
    </row>
    <row r="158" spans="2:7" x14ac:dyDescent="0.25">
      <c r="B158" s="84"/>
      <c r="C158" s="2" t="s">
        <v>6</v>
      </c>
      <c r="D158" s="1">
        <v>44591</v>
      </c>
      <c r="E158" s="2" t="s">
        <v>18</v>
      </c>
      <c r="F158" s="2" t="s">
        <v>21</v>
      </c>
      <c r="G158" s="2" t="s">
        <v>23</v>
      </c>
    </row>
    <row r="159" spans="2:7" ht="15.75" thickBot="1" x14ac:dyDescent="0.3">
      <c r="B159" s="84"/>
      <c r="C159" s="2" t="s">
        <v>7</v>
      </c>
      <c r="D159" s="1">
        <v>44592</v>
      </c>
      <c r="E159" s="2" t="s">
        <v>18</v>
      </c>
      <c r="F159" s="2" t="s">
        <v>21</v>
      </c>
      <c r="G159" s="2" t="s">
        <v>23</v>
      </c>
    </row>
    <row r="160" spans="2:7" x14ac:dyDescent="0.25">
      <c r="B160" s="81" t="s">
        <v>74</v>
      </c>
      <c r="C160" s="2" t="s">
        <v>8</v>
      </c>
      <c r="D160" s="1">
        <v>44593</v>
      </c>
      <c r="E160" s="2" t="s">
        <v>18</v>
      </c>
      <c r="F160" s="2" t="s">
        <v>21</v>
      </c>
      <c r="G160" s="2" t="s">
        <v>24</v>
      </c>
    </row>
    <row r="161" spans="2:19" x14ac:dyDescent="0.25">
      <c r="B161" s="82"/>
      <c r="C161" s="2" t="s">
        <v>2</v>
      </c>
      <c r="D161" s="1">
        <v>44594</v>
      </c>
      <c r="E161" s="2" t="s">
        <v>19</v>
      </c>
      <c r="F161" s="2" t="s">
        <v>31</v>
      </c>
      <c r="G161" s="2" t="s">
        <v>24</v>
      </c>
    </row>
    <row r="162" spans="2:19" x14ac:dyDescent="0.25">
      <c r="B162" s="82"/>
      <c r="C162" s="2" t="s">
        <v>3</v>
      </c>
      <c r="D162" s="1">
        <v>44595</v>
      </c>
      <c r="E162" s="2" t="s">
        <v>19</v>
      </c>
      <c r="F162" s="2" t="s">
        <v>22</v>
      </c>
      <c r="G162" s="2" t="s">
        <v>24</v>
      </c>
    </row>
    <row r="163" spans="2:19" x14ac:dyDescent="0.25">
      <c r="B163" s="82"/>
      <c r="C163" s="2" t="s">
        <v>4</v>
      </c>
      <c r="D163" s="1">
        <v>44596</v>
      </c>
      <c r="E163" s="2" t="s">
        <v>20</v>
      </c>
      <c r="F163" s="2" t="s">
        <v>22</v>
      </c>
      <c r="G163" s="2" t="s">
        <v>24</v>
      </c>
    </row>
    <row r="164" spans="2:19" x14ac:dyDescent="0.25">
      <c r="B164" s="82"/>
      <c r="C164" s="2" t="s">
        <v>5</v>
      </c>
      <c r="D164" s="1">
        <v>44597</v>
      </c>
      <c r="E164" s="2" t="s">
        <v>20</v>
      </c>
      <c r="F164" s="2" t="s">
        <v>22</v>
      </c>
      <c r="G164" s="2" t="s">
        <v>31</v>
      </c>
    </row>
    <row r="165" spans="2:19" x14ac:dyDescent="0.25">
      <c r="B165" s="82"/>
      <c r="C165" s="2" t="s">
        <v>6</v>
      </c>
      <c r="D165" s="1">
        <v>44598</v>
      </c>
      <c r="E165" s="2" t="s">
        <v>20</v>
      </c>
      <c r="F165" s="2" t="s">
        <v>22</v>
      </c>
      <c r="G165" s="2" t="s">
        <v>23</v>
      </c>
    </row>
    <row r="166" spans="2:19" x14ac:dyDescent="0.25">
      <c r="B166" s="82"/>
      <c r="C166" s="2" t="s">
        <v>7</v>
      </c>
      <c r="D166" s="1">
        <v>44599</v>
      </c>
      <c r="E166" s="2" t="s">
        <v>20</v>
      </c>
      <c r="F166" s="2" t="s">
        <v>21</v>
      </c>
      <c r="G166" s="2" t="s">
        <v>23</v>
      </c>
      <c r="N166" t="s">
        <v>19</v>
      </c>
      <c r="S166" t="s">
        <v>19</v>
      </c>
    </row>
    <row r="167" spans="2:19" x14ac:dyDescent="0.25">
      <c r="B167" s="82"/>
      <c r="C167" s="2" t="s">
        <v>8</v>
      </c>
      <c r="D167" s="1">
        <v>44600</v>
      </c>
      <c r="E167" s="2" t="s">
        <v>18</v>
      </c>
      <c r="F167" s="2" t="s">
        <v>21</v>
      </c>
      <c r="G167" s="2" t="s">
        <v>23</v>
      </c>
      <c r="N167" t="s">
        <v>19</v>
      </c>
      <c r="S167" t="s">
        <v>19</v>
      </c>
    </row>
    <row r="168" spans="2:19" x14ac:dyDescent="0.25">
      <c r="B168" s="82"/>
      <c r="C168" s="2" t="s">
        <v>2</v>
      </c>
      <c r="D168" s="1">
        <v>44601</v>
      </c>
      <c r="E168" s="2" t="s">
        <v>18</v>
      </c>
      <c r="F168" s="2" t="s">
        <v>21</v>
      </c>
      <c r="G168" s="2" t="s">
        <v>23</v>
      </c>
      <c r="N168" t="s">
        <v>19</v>
      </c>
      <c r="S168" t="s">
        <v>19</v>
      </c>
    </row>
    <row r="169" spans="2:19" x14ac:dyDescent="0.25">
      <c r="B169" s="82"/>
      <c r="C169" s="2" t="s">
        <v>3</v>
      </c>
      <c r="D169" s="1">
        <v>44602</v>
      </c>
      <c r="E169" s="2" t="s">
        <v>20</v>
      </c>
      <c r="F169" s="2" t="s">
        <v>21</v>
      </c>
      <c r="G169" s="2" t="s">
        <v>24</v>
      </c>
      <c r="N169" t="s">
        <v>19</v>
      </c>
      <c r="S169" t="s">
        <v>19</v>
      </c>
    </row>
    <row r="170" spans="2:19" x14ac:dyDescent="0.25">
      <c r="B170" s="82"/>
      <c r="C170" s="2" t="s">
        <v>4</v>
      </c>
      <c r="D170" s="1">
        <v>44603</v>
      </c>
      <c r="E170" s="2" t="s">
        <v>20</v>
      </c>
      <c r="F170" s="2" t="s">
        <v>31</v>
      </c>
      <c r="G170" s="2" t="s">
        <v>24</v>
      </c>
      <c r="N170" t="s">
        <v>19</v>
      </c>
      <c r="S170" t="s">
        <v>19</v>
      </c>
    </row>
    <row r="171" spans="2:19" x14ac:dyDescent="0.25">
      <c r="B171" s="82"/>
      <c r="C171" s="2" t="s">
        <v>5</v>
      </c>
      <c r="D171" s="1">
        <v>44604</v>
      </c>
      <c r="E171" s="2" t="s">
        <v>18</v>
      </c>
      <c r="F171" s="2" t="s">
        <v>31</v>
      </c>
      <c r="G171" s="2" t="s">
        <v>24</v>
      </c>
    </row>
    <row r="172" spans="2:19" x14ac:dyDescent="0.25">
      <c r="B172" s="82"/>
      <c r="C172" s="2" t="s">
        <v>6</v>
      </c>
      <c r="D172" s="1">
        <v>44605</v>
      </c>
      <c r="E172" s="2" t="s">
        <v>18</v>
      </c>
      <c r="F172" s="2" t="s">
        <v>22</v>
      </c>
      <c r="G172" s="2" t="s">
        <v>24</v>
      </c>
    </row>
    <row r="173" spans="2:19" x14ac:dyDescent="0.25">
      <c r="B173" s="82"/>
      <c r="C173" s="2" t="s">
        <v>7</v>
      </c>
      <c r="D173" s="1">
        <v>44606</v>
      </c>
      <c r="E173" s="2" t="s">
        <v>19</v>
      </c>
      <c r="F173" s="2" t="s">
        <v>22</v>
      </c>
      <c r="G173" s="2" t="s">
        <v>23</v>
      </c>
    </row>
    <row r="174" spans="2:19" x14ac:dyDescent="0.25">
      <c r="B174" s="82"/>
      <c r="C174" s="2" t="s">
        <v>8</v>
      </c>
      <c r="D174" s="1">
        <v>44607</v>
      </c>
      <c r="E174" s="2" t="s">
        <v>19</v>
      </c>
      <c r="F174" s="2" t="s">
        <v>22</v>
      </c>
      <c r="G174" s="2" t="s">
        <v>23</v>
      </c>
    </row>
    <row r="175" spans="2:19" x14ac:dyDescent="0.25">
      <c r="B175" s="82"/>
      <c r="C175" s="2" t="s">
        <v>2</v>
      </c>
      <c r="D175" s="1">
        <v>44608</v>
      </c>
      <c r="E175" s="2" t="s">
        <v>19</v>
      </c>
      <c r="F175" s="2" t="s">
        <v>22</v>
      </c>
      <c r="G175" s="2" t="s">
        <v>23</v>
      </c>
    </row>
    <row r="176" spans="2:19" x14ac:dyDescent="0.25">
      <c r="B176" s="82"/>
      <c r="C176" s="2" t="s">
        <v>3</v>
      </c>
      <c r="D176" s="1">
        <v>44609</v>
      </c>
      <c r="E176" s="2" t="s">
        <v>19</v>
      </c>
      <c r="F176" s="2" t="s">
        <v>21</v>
      </c>
      <c r="G176" s="2" t="s">
        <v>23</v>
      </c>
    </row>
    <row r="177" spans="2:21" x14ac:dyDescent="0.25">
      <c r="B177" s="82"/>
      <c r="C177" s="2" t="s">
        <v>4</v>
      </c>
      <c r="D177" s="1">
        <v>44610</v>
      </c>
      <c r="E177" s="2" t="s">
        <v>20</v>
      </c>
      <c r="F177" s="2" t="s">
        <v>21</v>
      </c>
      <c r="G177" s="2" t="s">
        <v>24</v>
      </c>
      <c r="N177" t="s">
        <v>18</v>
      </c>
      <c r="T177" t="s">
        <v>18</v>
      </c>
    </row>
    <row r="178" spans="2:21" x14ac:dyDescent="0.25">
      <c r="B178" s="82"/>
      <c r="C178" s="2" t="s">
        <v>5</v>
      </c>
      <c r="D178" s="1">
        <v>44611</v>
      </c>
      <c r="E178" s="2" t="s">
        <v>20</v>
      </c>
      <c r="F178" s="2" t="s">
        <v>21</v>
      </c>
      <c r="G178" s="2" t="s">
        <v>24</v>
      </c>
      <c r="N178" t="s">
        <v>18</v>
      </c>
      <c r="T178" t="s">
        <v>18</v>
      </c>
    </row>
    <row r="179" spans="2:21" x14ac:dyDescent="0.25">
      <c r="B179" s="82"/>
      <c r="C179" s="2" t="s">
        <v>6</v>
      </c>
      <c r="D179" s="1">
        <v>44612</v>
      </c>
      <c r="E179" s="2" t="s">
        <v>20</v>
      </c>
      <c r="F179" s="2" t="s">
        <v>21</v>
      </c>
      <c r="G179" s="2" t="s">
        <v>24</v>
      </c>
      <c r="N179" t="s">
        <v>18</v>
      </c>
      <c r="T179" t="s">
        <v>18</v>
      </c>
    </row>
    <row r="180" spans="2:21" x14ac:dyDescent="0.25">
      <c r="B180" s="82"/>
      <c r="C180" s="2" t="s">
        <v>7</v>
      </c>
      <c r="D180" s="1">
        <v>44613</v>
      </c>
      <c r="E180" s="2" t="s">
        <v>31</v>
      </c>
      <c r="F180" s="2" t="s">
        <v>22</v>
      </c>
      <c r="G180" s="2" t="s">
        <v>31</v>
      </c>
      <c r="N180" t="s">
        <v>18</v>
      </c>
      <c r="P180" t="s">
        <v>24</v>
      </c>
      <c r="T180" t="s">
        <v>18</v>
      </c>
      <c r="U180" t="s">
        <v>20</v>
      </c>
    </row>
    <row r="181" spans="2:21" x14ac:dyDescent="0.25">
      <c r="B181" s="82"/>
      <c r="C181" s="2" t="s">
        <v>8</v>
      </c>
      <c r="D181" s="1">
        <v>44614</v>
      </c>
      <c r="E181" s="2" t="s">
        <v>31</v>
      </c>
      <c r="F181" s="2" t="s">
        <v>22</v>
      </c>
      <c r="G181" s="2" t="s">
        <v>23</v>
      </c>
      <c r="N181" t="s">
        <v>18</v>
      </c>
      <c r="O181" t="s">
        <v>20</v>
      </c>
      <c r="P181" t="s">
        <v>24</v>
      </c>
      <c r="T181" t="s">
        <v>18</v>
      </c>
      <c r="U181" t="s">
        <v>20</v>
      </c>
    </row>
    <row r="182" spans="2:21" x14ac:dyDescent="0.25">
      <c r="B182" s="82"/>
      <c r="C182" s="2" t="s">
        <v>2</v>
      </c>
      <c r="D182" s="1">
        <v>44615</v>
      </c>
      <c r="E182" s="2" t="s">
        <v>31</v>
      </c>
      <c r="F182" s="2" t="s">
        <v>22</v>
      </c>
      <c r="G182" s="2" t="s">
        <v>23</v>
      </c>
      <c r="N182" t="s">
        <v>18</v>
      </c>
      <c r="O182" t="s">
        <v>20</v>
      </c>
      <c r="P182" t="s">
        <v>24</v>
      </c>
      <c r="T182" t="s">
        <v>18</v>
      </c>
      <c r="U182" t="s">
        <v>20</v>
      </c>
    </row>
    <row r="183" spans="2:21" x14ac:dyDescent="0.25">
      <c r="B183" s="82"/>
      <c r="C183" s="2" t="s">
        <v>3</v>
      </c>
      <c r="D183" s="1">
        <v>44616</v>
      </c>
      <c r="E183" s="2" t="s">
        <v>19</v>
      </c>
      <c r="F183" s="2" t="s">
        <v>22</v>
      </c>
      <c r="G183" s="2" t="s">
        <v>23</v>
      </c>
      <c r="N183" t="s">
        <v>18</v>
      </c>
      <c r="O183" t="s">
        <v>20</v>
      </c>
      <c r="P183" t="s">
        <v>24</v>
      </c>
      <c r="T183" t="s">
        <v>18</v>
      </c>
      <c r="U183" t="s">
        <v>20</v>
      </c>
    </row>
    <row r="184" spans="2:21" x14ac:dyDescent="0.25">
      <c r="B184" s="82"/>
      <c r="C184" s="2" t="s">
        <v>4</v>
      </c>
      <c r="D184" s="1">
        <v>44617</v>
      </c>
      <c r="E184" s="2" t="s">
        <v>19</v>
      </c>
      <c r="F184" s="2" t="s">
        <v>21</v>
      </c>
      <c r="G184" s="2" t="s">
        <v>23</v>
      </c>
      <c r="N184" t="s">
        <v>18</v>
      </c>
      <c r="O184" t="s">
        <v>20</v>
      </c>
      <c r="P184" t="s">
        <v>24</v>
      </c>
      <c r="T184" t="s">
        <v>18</v>
      </c>
      <c r="U184" t="s">
        <v>20</v>
      </c>
    </row>
    <row r="185" spans="2:21" x14ac:dyDescent="0.25">
      <c r="B185" s="82"/>
      <c r="C185" s="2" t="s">
        <v>5</v>
      </c>
      <c r="D185" s="1">
        <v>44618</v>
      </c>
      <c r="E185" s="2" t="s">
        <v>19</v>
      </c>
      <c r="F185" s="2" t="s">
        <v>21</v>
      </c>
      <c r="G185" s="2" t="s">
        <v>24</v>
      </c>
      <c r="N185" t="s">
        <v>18</v>
      </c>
      <c r="O185" t="s">
        <v>20</v>
      </c>
      <c r="T185" t="s">
        <v>18</v>
      </c>
    </row>
    <row r="186" spans="2:21" x14ac:dyDescent="0.25">
      <c r="B186" s="82"/>
      <c r="C186" s="2" t="s">
        <v>6</v>
      </c>
      <c r="D186" s="1">
        <v>44619</v>
      </c>
      <c r="E186" s="2" t="s">
        <v>19</v>
      </c>
      <c r="F186" s="2" t="s">
        <v>21</v>
      </c>
      <c r="G186" s="2" t="s">
        <v>24</v>
      </c>
      <c r="N186" t="s">
        <v>18</v>
      </c>
      <c r="O186" t="s">
        <v>20</v>
      </c>
      <c r="T186" t="s">
        <v>18</v>
      </c>
    </row>
    <row r="187" spans="2:21" ht="15.75" thickBot="1" x14ac:dyDescent="0.3">
      <c r="B187" s="85"/>
      <c r="C187" s="2" t="s">
        <v>7</v>
      </c>
      <c r="D187" s="1">
        <v>44620</v>
      </c>
      <c r="E187" s="2" t="s">
        <v>20</v>
      </c>
      <c r="F187" s="2" t="s">
        <v>31</v>
      </c>
      <c r="G187" s="2" t="s">
        <v>24</v>
      </c>
      <c r="N187" t="s">
        <v>18</v>
      </c>
      <c r="P187" t="s">
        <v>21</v>
      </c>
      <c r="T187" t="s">
        <v>18</v>
      </c>
    </row>
    <row r="188" spans="2:21" ht="15" customHeight="1" x14ac:dyDescent="0.25">
      <c r="B188" s="81" t="s">
        <v>38</v>
      </c>
      <c r="C188" s="2" t="s">
        <v>8</v>
      </c>
      <c r="D188" s="1">
        <v>44621</v>
      </c>
      <c r="E188" s="2" t="s">
        <v>20</v>
      </c>
      <c r="F188" s="2" t="s">
        <v>31</v>
      </c>
      <c r="G188" s="2" t="s">
        <v>24</v>
      </c>
      <c r="P188" t="s">
        <v>21</v>
      </c>
    </row>
    <row r="189" spans="2:21" x14ac:dyDescent="0.25">
      <c r="B189" s="82"/>
      <c r="C189" s="2" t="s">
        <v>2</v>
      </c>
      <c r="D189" s="1">
        <v>44622</v>
      </c>
      <c r="E189" s="2" t="s">
        <v>20</v>
      </c>
      <c r="F189" s="2" t="s">
        <v>22</v>
      </c>
      <c r="G189" s="2" t="s">
        <v>31</v>
      </c>
      <c r="P189" t="s">
        <v>21</v>
      </c>
    </row>
    <row r="190" spans="2:21" x14ac:dyDescent="0.25">
      <c r="B190" s="82"/>
      <c r="C190" s="2" t="s">
        <v>3</v>
      </c>
      <c r="D190" s="1">
        <v>44623</v>
      </c>
      <c r="E190" s="2" t="s">
        <v>18</v>
      </c>
      <c r="F190" s="2" t="s">
        <v>22</v>
      </c>
      <c r="G190" s="2" t="s">
        <v>23</v>
      </c>
      <c r="P190" t="s">
        <v>21</v>
      </c>
    </row>
    <row r="191" spans="2:21" x14ac:dyDescent="0.25">
      <c r="B191" s="82"/>
      <c r="C191" s="2" t="s">
        <v>4</v>
      </c>
      <c r="D191" s="1">
        <v>44624</v>
      </c>
      <c r="E191" s="2" t="s">
        <v>18</v>
      </c>
      <c r="F191" s="2" t="s">
        <v>22</v>
      </c>
      <c r="G191" s="2" t="s">
        <v>23</v>
      </c>
      <c r="P191" t="s">
        <v>21</v>
      </c>
    </row>
    <row r="192" spans="2:21" x14ac:dyDescent="0.25">
      <c r="B192" s="82"/>
      <c r="C192" s="2" t="s">
        <v>5</v>
      </c>
      <c r="D192" s="1">
        <v>44625</v>
      </c>
      <c r="E192" s="2" t="s">
        <v>18</v>
      </c>
      <c r="F192" s="2" t="s">
        <v>22</v>
      </c>
      <c r="G192" s="2" t="s">
        <v>23</v>
      </c>
    </row>
    <row r="193" spans="2:20" x14ac:dyDescent="0.25">
      <c r="B193" s="82"/>
      <c r="C193" s="2" t="s">
        <v>6</v>
      </c>
      <c r="D193" s="1">
        <v>44626</v>
      </c>
      <c r="E193" s="2" t="s">
        <v>18</v>
      </c>
      <c r="F193" s="2" t="s">
        <v>21</v>
      </c>
      <c r="G193" s="2" t="s">
        <v>23</v>
      </c>
    </row>
    <row r="194" spans="2:20" x14ac:dyDescent="0.25">
      <c r="B194" s="82"/>
      <c r="C194" s="2" t="s">
        <v>7</v>
      </c>
      <c r="D194" s="1">
        <v>44627</v>
      </c>
      <c r="E194" s="2" t="s">
        <v>19</v>
      </c>
      <c r="F194" s="2" t="s">
        <v>21</v>
      </c>
      <c r="G194" s="2" t="s">
        <v>24</v>
      </c>
      <c r="N194" t="s">
        <v>18</v>
      </c>
      <c r="T194" t="s">
        <v>18</v>
      </c>
    </row>
    <row r="195" spans="2:20" x14ac:dyDescent="0.25">
      <c r="B195" s="82"/>
      <c r="C195" s="2" t="s">
        <v>8</v>
      </c>
      <c r="D195" s="1">
        <v>44628</v>
      </c>
      <c r="E195" s="2" t="s">
        <v>19</v>
      </c>
      <c r="F195" s="2" t="s">
        <v>21</v>
      </c>
      <c r="G195" s="2" t="s">
        <v>24</v>
      </c>
      <c r="N195" t="s">
        <v>18</v>
      </c>
      <c r="T195" t="s">
        <v>18</v>
      </c>
    </row>
    <row r="196" spans="2:20" x14ac:dyDescent="0.25">
      <c r="B196" s="82"/>
      <c r="C196" s="2" t="s">
        <v>2</v>
      </c>
      <c r="D196" s="1">
        <v>44629</v>
      </c>
      <c r="E196" s="2" t="s">
        <v>19</v>
      </c>
      <c r="F196" s="2" t="s">
        <v>21</v>
      </c>
      <c r="G196" s="2" t="s">
        <v>24</v>
      </c>
      <c r="N196" t="s">
        <v>18</v>
      </c>
      <c r="P196" t="s">
        <v>23</v>
      </c>
      <c r="T196" t="s">
        <v>18</v>
      </c>
    </row>
    <row r="197" spans="2:20" x14ac:dyDescent="0.25">
      <c r="B197" s="82"/>
      <c r="C197" s="2" t="s">
        <v>3</v>
      </c>
      <c r="D197" s="1">
        <v>44630</v>
      </c>
      <c r="E197" s="2" t="s">
        <v>19</v>
      </c>
      <c r="F197" s="2" t="s">
        <v>22</v>
      </c>
      <c r="G197" s="2" t="s">
        <v>24</v>
      </c>
      <c r="N197" t="s">
        <v>18</v>
      </c>
      <c r="P197" t="s">
        <v>23</v>
      </c>
      <c r="T197" t="s">
        <v>18</v>
      </c>
    </row>
    <row r="198" spans="2:20" x14ac:dyDescent="0.25">
      <c r="B198" s="82"/>
      <c r="C198" s="2" t="s">
        <v>4</v>
      </c>
      <c r="D198" s="1">
        <v>44631</v>
      </c>
      <c r="E198" s="2" t="s">
        <v>20</v>
      </c>
      <c r="F198" s="2" t="s">
        <v>22</v>
      </c>
      <c r="G198" s="2" t="s">
        <v>31</v>
      </c>
      <c r="N198" t="s">
        <v>18</v>
      </c>
      <c r="P198" t="s">
        <v>23</v>
      </c>
      <c r="T198" t="s">
        <v>18</v>
      </c>
    </row>
    <row r="199" spans="2:20" x14ac:dyDescent="0.25">
      <c r="B199" s="82"/>
      <c r="C199" s="2" t="s">
        <v>5</v>
      </c>
      <c r="D199" s="1">
        <v>44632</v>
      </c>
      <c r="E199" s="2" t="s">
        <v>20</v>
      </c>
      <c r="F199" s="2" t="s">
        <v>22</v>
      </c>
      <c r="G199" s="2" t="s">
        <v>23</v>
      </c>
    </row>
    <row r="200" spans="2:20" x14ac:dyDescent="0.25">
      <c r="B200" s="82"/>
      <c r="C200" s="2" t="s">
        <v>6</v>
      </c>
      <c r="D200" s="1">
        <v>44633</v>
      </c>
      <c r="E200" s="2" t="s">
        <v>20</v>
      </c>
      <c r="F200" s="2" t="s">
        <v>22</v>
      </c>
      <c r="G200" s="2" t="s">
        <v>23</v>
      </c>
    </row>
    <row r="201" spans="2:20" x14ac:dyDescent="0.25">
      <c r="B201" s="82"/>
      <c r="C201" s="2" t="s">
        <v>7</v>
      </c>
      <c r="D201" s="1">
        <v>44634</v>
      </c>
      <c r="E201" s="2" t="s">
        <v>20</v>
      </c>
      <c r="F201" s="2" t="s">
        <v>21</v>
      </c>
      <c r="G201" s="2" t="s">
        <v>23</v>
      </c>
    </row>
    <row r="202" spans="2:20" x14ac:dyDescent="0.25">
      <c r="B202" s="82"/>
      <c r="C202" s="2" t="s">
        <v>8</v>
      </c>
      <c r="D202" s="1">
        <v>44635</v>
      </c>
      <c r="E202" s="2" t="s">
        <v>18</v>
      </c>
      <c r="F202" s="2" t="s">
        <v>21</v>
      </c>
      <c r="G202" s="2" t="s">
        <v>23</v>
      </c>
    </row>
    <row r="203" spans="2:20" x14ac:dyDescent="0.25">
      <c r="B203" s="82"/>
      <c r="C203" s="2" t="s">
        <v>2</v>
      </c>
      <c r="D203" s="1">
        <v>44636</v>
      </c>
      <c r="E203" s="2" t="s">
        <v>18</v>
      </c>
      <c r="F203" s="2" t="s">
        <v>21</v>
      </c>
      <c r="G203" s="2" t="s">
        <v>24</v>
      </c>
    </row>
    <row r="204" spans="2:20" x14ac:dyDescent="0.25">
      <c r="B204" s="82"/>
      <c r="C204" s="2" t="s">
        <v>3</v>
      </c>
      <c r="D204" s="1">
        <v>44637</v>
      </c>
      <c r="E204" s="2" t="s">
        <v>18</v>
      </c>
      <c r="F204" s="2" t="s">
        <v>21</v>
      </c>
      <c r="G204" s="2" t="s">
        <v>24</v>
      </c>
    </row>
    <row r="205" spans="2:20" x14ac:dyDescent="0.25">
      <c r="B205" s="82"/>
      <c r="C205" s="2" t="s">
        <v>4</v>
      </c>
      <c r="D205" s="1">
        <v>44638</v>
      </c>
      <c r="E205" s="2" t="s">
        <v>18</v>
      </c>
      <c r="F205" s="2" t="s">
        <v>31</v>
      </c>
      <c r="G205" s="2" t="s">
        <v>24</v>
      </c>
    </row>
    <row r="206" spans="2:20" x14ac:dyDescent="0.25">
      <c r="B206" s="82"/>
      <c r="C206" s="2" t="s">
        <v>5</v>
      </c>
      <c r="D206" s="1">
        <v>44639</v>
      </c>
      <c r="E206" s="2" t="s">
        <v>19</v>
      </c>
      <c r="F206" s="2" t="s">
        <v>22</v>
      </c>
      <c r="G206" s="2" t="s">
        <v>24</v>
      </c>
    </row>
    <row r="207" spans="2:20" x14ac:dyDescent="0.25">
      <c r="B207" s="82"/>
      <c r="C207" s="2" t="s">
        <v>6</v>
      </c>
      <c r="D207" s="1">
        <v>44640</v>
      </c>
      <c r="E207" s="2" t="s">
        <v>19</v>
      </c>
      <c r="F207" s="2" t="s">
        <v>22</v>
      </c>
      <c r="G207" s="2" t="s">
        <v>23</v>
      </c>
    </row>
    <row r="208" spans="2:20" x14ac:dyDescent="0.25">
      <c r="B208" s="82"/>
      <c r="C208" s="2" t="s">
        <v>7</v>
      </c>
      <c r="D208" s="1">
        <v>44641</v>
      </c>
      <c r="E208" s="2" t="s">
        <v>19</v>
      </c>
      <c r="F208" s="2" t="s">
        <v>31</v>
      </c>
      <c r="G208" s="2" t="s">
        <v>23</v>
      </c>
      <c r="P208" t="s">
        <v>22</v>
      </c>
    </row>
    <row r="209" spans="2:16" x14ac:dyDescent="0.25">
      <c r="B209" s="82"/>
      <c r="C209" s="2" t="s">
        <v>8</v>
      </c>
      <c r="D209" s="1">
        <v>44642</v>
      </c>
      <c r="E209" s="2" t="s">
        <v>19</v>
      </c>
      <c r="F209" s="2" t="s">
        <v>31</v>
      </c>
      <c r="G209" s="2" t="s">
        <v>23</v>
      </c>
      <c r="P209" t="s">
        <v>22</v>
      </c>
    </row>
    <row r="210" spans="2:16" x14ac:dyDescent="0.25">
      <c r="B210" s="82"/>
      <c r="C210" s="2" t="s">
        <v>2</v>
      </c>
      <c r="D210" s="1">
        <v>44643</v>
      </c>
      <c r="E210" s="2" t="s">
        <v>20</v>
      </c>
      <c r="F210" s="2" t="s">
        <v>21</v>
      </c>
      <c r="G210" s="2" t="s">
        <v>23</v>
      </c>
      <c r="P210" t="s">
        <v>22</v>
      </c>
    </row>
    <row r="211" spans="2:16" x14ac:dyDescent="0.25">
      <c r="B211" s="82"/>
      <c r="C211" s="2" t="s">
        <v>3</v>
      </c>
      <c r="D211" s="1">
        <v>44644</v>
      </c>
      <c r="E211" s="2" t="s">
        <v>20</v>
      </c>
      <c r="F211" s="2" t="s">
        <v>21</v>
      </c>
      <c r="G211" s="2" t="s">
        <v>24</v>
      </c>
      <c r="P211" t="s">
        <v>22</v>
      </c>
    </row>
    <row r="212" spans="2:16" x14ac:dyDescent="0.25">
      <c r="B212" s="82"/>
      <c r="C212" s="2" t="s">
        <v>4</v>
      </c>
      <c r="D212" s="1">
        <v>44645</v>
      </c>
      <c r="E212" s="2" t="s">
        <v>20</v>
      </c>
      <c r="F212" s="2" t="s">
        <v>21</v>
      </c>
      <c r="G212" s="2" t="s">
        <v>24</v>
      </c>
      <c r="P212" t="s">
        <v>22</v>
      </c>
    </row>
    <row r="213" spans="2:16" x14ac:dyDescent="0.25">
      <c r="B213" s="82"/>
      <c r="C213" s="2" t="s">
        <v>5</v>
      </c>
      <c r="D213" s="1">
        <v>44646</v>
      </c>
      <c r="E213" s="2" t="s">
        <v>18</v>
      </c>
      <c r="F213" s="2" t="s">
        <v>21</v>
      </c>
      <c r="G213" s="2" t="s">
        <v>24</v>
      </c>
    </row>
    <row r="214" spans="2:16" x14ac:dyDescent="0.25">
      <c r="B214" s="82"/>
      <c r="C214" s="2" t="s">
        <v>6</v>
      </c>
      <c r="D214" s="1">
        <v>44647</v>
      </c>
      <c r="E214" s="2" t="s">
        <v>18</v>
      </c>
      <c r="F214" s="2" t="s">
        <v>22</v>
      </c>
      <c r="G214" s="2" t="s">
        <v>24</v>
      </c>
    </row>
    <row r="215" spans="2:16" x14ac:dyDescent="0.25">
      <c r="B215" s="82"/>
      <c r="C215" s="2" t="s">
        <v>7</v>
      </c>
      <c r="D215" s="1">
        <v>44648</v>
      </c>
      <c r="E215" s="2" t="s">
        <v>18</v>
      </c>
      <c r="F215" s="2" t="s">
        <v>22</v>
      </c>
      <c r="G215" s="2" t="s">
        <v>23</v>
      </c>
    </row>
    <row r="216" spans="2:16" x14ac:dyDescent="0.25">
      <c r="B216" s="82"/>
      <c r="C216" s="2" t="s">
        <v>8</v>
      </c>
      <c r="D216" s="1">
        <v>44649</v>
      </c>
      <c r="E216" s="2" t="s">
        <v>18</v>
      </c>
      <c r="F216" s="2" t="s">
        <v>22</v>
      </c>
      <c r="G216" s="2" t="s">
        <v>23</v>
      </c>
    </row>
    <row r="217" spans="2:16" x14ac:dyDescent="0.25">
      <c r="B217" s="82"/>
      <c r="C217" s="2" t="s">
        <v>2</v>
      </c>
      <c r="D217" s="1">
        <v>44650</v>
      </c>
      <c r="E217" s="2" t="s">
        <v>19</v>
      </c>
      <c r="F217" s="2" t="s">
        <v>22</v>
      </c>
      <c r="G217" s="2" t="s">
        <v>23</v>
      </c>
    </row>
    <row r="218" spans="2:16" ht="15.75" thickBot="1" x14ac:dyDescent="0.3">
      <c r="B218" s="82"/>
      <c r="C218" s="2" t="s">
        <v>3</v>
      </c>
      <c r="D218" s="1">
        <v>44651</v>
      </c>
      <c r="E218" s="2" t="s">
        <v>19</v>
      </c>
      <c r="F218" s="2" t="s">
        <v>21</v>
      </c>
      <c r="G218" s="2" t="s">
        <v>23</v>
      </c>
    </row>
    <row r="219" spans="2:16" x14ac:dyDescent="0.25">
      <c r="B219" s="81" t="s">
        <v>39</v>
      </c>
      <c r="C219" s="2" t="s">
        <v>4</v>
      </c>
      <c r="D219" s="1">
        <v>44652</v>
      </c>
      <c r="E219" s="2" t="s">
        <v>19</v>
      </c>
      <c r="F219" s="2" t="s">
        <v>21</v>
      </c>
      <c r="G219" s="2" t="s">
        <v>24</v>
      </c>
    </row>
    <row r="220" spans="2:16" x14ac:dyDescent="0.25">
      <c r="B220" s="82"/>
      <c r="C220" s="2" t="s">
        <v>5</v>
      </c>
      <c r="D220" s="1">
        <v>44653</v>
      </c>
      <c r="E220" s="2" t="s">
        <v>20</v>
      </c>
      <c r="F220" s="2" t="s">
        <v>21</v>
      </c>
      <c r="G220" s="2" t="s">
        <v>24</v>
      </c>
    </row>
    <row r="221" spans="2:16" x14ac:dyDescent="0.25">
      <c r="B221" s="82"/>
      <c r="C221" s="2" t="s">
        <v>6</v>
      </c>
      <c r="D221" s="1">
        <v>44654</v>
      </c>
      <c r="E221" s="2" t="s">
        <v>20</v>
      </c>
      <c r="F221" s="2" t="s">
        <v>21</v>
      </c>
      <c r="G221" s="2" t="s">
        <v>24</v>
      </c>
    </row>
    <row r="222" spans="2:16" x14ac:dyDescent="0.25">
      <c r="B222" s="82"/>
      <c r="C222" s="2" t="s">
        <v>7</v>
      </c>
      <c r="D222" s="1">
        <v>44655</v>
      </c>
      <c r="E222" s="2" t="s">
        <v>20</v>
      </c>
      <c r="F222" s="2" t="s">
        <v>31</v>
      </c>
      <c r="G222" s="2" t="s">
        <v>24</v>
      </c>
    </row>
    <row r="223" spans="2:16" x14ac:dyDescent="0.25">
      <c r="B223" s="82"/>
      <c r="C223" s="2" t="s">
        <v>8</v>
      </c>
      <c r="D223" s="1">
        <v>44656</v>
      </c>
      <c r="E223" s="2" t="s">
        <v>20</v>
      </c>
      <c r="F223" s="2" t="s">
        <v>22</v>
      </c>
      <c r="G223" s="2" t="s">
        <v>31</v>
      </c>
    </row>
    <row r="224" spans="2:16" x14ac:dyDescent="0.25">
      <c r="B224" s="82"/>
      <c r="C224" s="2" t="s">
        <v>2</v>
      </c>
      <c r="D224" s="1">
        <v>44657</v>
      </c>
      <c r="E224" s="2" t="s">
        <v>19</v>
      </c>
      <c r="F224" s="2" t="s">
        <v>22</v>
      </c>
      <c r="G224" s="2" t="s">
        <v>23</v>
      </c>
    </row>
    <row r="225" spans="1:19" x14ac:dyDescent="0.25">
      <c r="B225" s="82"/>
      <c r="C225" s="2" t="s">
        <v>3</v>
      </c>
      <c r="D225" s="1">
        <v>44658</v>
      </c>
      <c r="E225" s="2" t="s">
        <v>19</v>
      </c>
      <c r="F225" s="2" t="s">
        <v>22</v>
      </c>
      <c r="G225" s="2" t="s">
        <v>23</v>
      </c>
    </row>
    <row r="226" spans="1:19" x14ac:dyDescent="0.25">
      <c r="B226" s="82"/>
      <c r="C226" s="2" t="s">
        <v>4</v>
      </c>
      <c r="D226" s="1">
        <v>44659</v>
      </c>
      <c r="E226" s="2" t="s">
        <v>19</v>
      </c>
      <c r="F226" s="2" t="s">
        <v>22</v>
      </c>
      <c r="G226" s="2" t="s">
        <v>23</v>
      </c>
    </row>
    <row r="227" spans="1:19" x14ac:dyDescent="0.25">
      <c r="B227" s="82"/>
      <c r="C227" s="2" t="s">
        <v>5</v>
      </c>
      <c r="D227" s="1">
        <v>44660</v>
      </c>
      <c r="E227" s="2" t="s">
        <v>18</v>
      </c>
      <c r="F227" s="2" t="s">
        <v>21</v>
      </c>
      <c r="G227" s="2" t="s">
        <v>23</v>
      </c>
    </row>
    <row r="228" spans="1:19" x14ac:dyDescent="0.25">
      <c r="B228" s="82"/>
      <c r="C228" s="2" t="s">
        <v>6</v>
      </c>
      <c r="D228" s="1">
        <v>44661</v>
      </c>
      <c r="E228" s="2" t="s">
        <v>18</v>
      </c>
      <c r="F228" s="2" t="s">
        <v>21</v>
      </c>
      <c r="G228" s="2" t="s">
        <v>24</v>
      </c>
    </row>
    <row r="229" spans="1:19" x14ac:dyDescent="0.25">
      <c r="B229" s="82"/>
      <c r="C229" s="2" t="s">
        <v>7</v>
      </c>
      <c r="D229" s="1">
        <v>44662</v>
      </c>
      <c r="E229" s="2" t="s">
        <v>18</v>
      </c>
      <c r="F229" s="2" t="s">
        <v>21</v>
      </c>
      <c r="G229" s="2" t="s">
        <v>24</v>
      </c>
      <c r="N229" t="s">
        <v>19</v>
      </c>
      <c r="S229" t="s">
        <v>19</v>
      </c>
    </row>
    <row r="230" spans="1:19" x14ac:dyDescent="0.25">
      <c r="B230" s="82"/>
      <c r="C230" s="2" t="s">
        <v>8</v>
      </c>
      <c r="D230" s="1">
        <v>44663</v>
      </c>
      <c r="E230" s="2" t="s">
        <v>18</v>
      </c>
      <c r="F230" s="2" t="s">
        <v>21</v>
      </c>
      <c r="G230" s="2" t="s">
        <v>24</v>
      </c>
      <c r="N230" t="s">
        <v>19</v>
      </c>
      <c r="S230" t="s">
        <v>19</v>
      </c>
    </row>
    <row r="231" spans="1:19" x14ac:dyDescent="0.25">
      <c r="B231" s="82"/>
      <c r="C231" s="2" t="s">
        <v>2</v>
      </c>
      <c r="D231" s="1">
        <v>44664</v>
      </c>
      <c r="E231" s="2" t="s">
        <v>20</v>
      </c>
      <c r="F231" s="2" t="s">
        <v>22</v>
      </c>
      <c r="G231" s="2" t="s">
        <v>24</v>
      </c>
      <c r="N231" t="s">
        <v>19</v>
      </c>
      <c r="S231" t="s">
        <v>19</v>
      </c>
    </row>
    <row r="232" spans="1:19" x14ac:dyDescent="0.25">
      <c r="B232" s="82"/>
      <c r="C232" s="2" t="s">
        <v>3</v>
      </c>
      <c r="D232" s="1">
        <v>44665</v>
      </c>
      <c r="E232" s="2" t="s">
        <v>20</v>
      </c>
      <c r="F232" s="2" t="s">
        <v>22</v>
      </c>
      <c r="G232" s="2" t="s">
        <v>31</v>
      </c>
      <c r="N232" t="s">
        <v>19</v>
      </c>
      <c r="S232" t="s">
        <v>19</v>
      </c>
    </row>
    <row r="233" spans="1:19" x14ac:dyDescent="0.25">
      <c r="B233" s="82"/>
      <c r="C233" s="2" t="s">
        <v>4</v>
      </c>
      <c r="D233" s="1">
        <v>44666</v>
      </c>
      <c r="E233" s="2" t="s">
        <v>20</v>
      </c>
      <c r="F233" s="2" t="s">
        <v>22</v>
      </c>
      <c r="G233" s="2" t="s">
        <v>23</v>
      </c>
      <c r="N233" t="s">
        <v>19</v>
      </c>
      <c r="S233" t="s">
        <v>19</v>
      </c>
    </row>
    <row r="234" spans="1:19" x14ac:dyDescent="0.25">
      <c r="B234" s="82"/>
      <c r="C234" s="2" t="s">
        <v>5</v>
      </c>
      <c r="D234" s="1">
        <v>44667</v>
      </c>
      <c r="E234" s="2" t="s">
        <v>20</v>
      </c>
      <c r="F234" s="2" t="s">
        <v>22</v>
      </c>
      <c r="G234" s="2" t="s">
        <v>23</v>
      </c>
    </row>
    <row r="235" spans="1:19" x14ac:dyDescent="0.25">
      <c r="B235" s="82"/>
      <c r="C235" s="2" t="s">
        <v>6</v>
      </c>
      <c r="D235" s="1">
        <v>44668</v>
      </c>
      <c r="E235" s="2" t="s">
        <v>18</v>
      </c>
      <c r="F235" s="2" t="s">
        <v>31</v>
      </c>
      <c r="G235" s="2" t="s">
        <v>23</v>
      </c>
    </row>
    <row r="236" spans="1:19" x14ac:dyDescent="0.25">
      <c r="A236" t="s">
        <v>72</v>
      </c>
      <c r="B236" s="82"/>
      <c r="C236" s="2" t="s">
        <v>7</v>
      </c>
      <c r="D236" s="1">
        <v>44669</v>
      </c>
      <c r="E236" s="2" t="s">
        <v>18</v>
      </c>
      <c r="F236" s="2" t="s">
        <v>21</v>
      </c>
      <c r="G236" s="2" t="s">
        <v>23</v>
      </c>
    </row>
    <row r="237" spans="1:19" x14ac:dyDescent="0.25">
      <c r="B237" s="82"/>
      <c r="C237" s="2" t="s">
        <v>8</v>
      </c>
      <c r="D237" s="1">
        <v>44670</v>
      </c>
      <c r="E237" s="2" t="s">
        <v>18</v>
      </c>
      <c r="F237" s="2" t="s">
        <v>21</v>
      </c>
      <c r="G237" s="2" t="s">
        <v>31</v>
      </c>
      <c r="S237" t="s">
        <v>24</v>
      </c>
    </row>
    <row r="238" spans="1:19" x14ac:dyDescent="0.25">
      <c r="B238" s="82"/>
      <c r="C238" s="2" t="s">
        <v>2</v>
      </c>
      <c r="D238" s="1">
        <v>44671</v>
      </c>
      <c r="E238" s="2" t="s">
        <v>18</v>
      </c>
      <c r="F238" s="2" t="s">
        <v>21</v>
      </c>
      <c r="G238" s="2" t="s">
        <v>31</v>
      </c>
      <c r="S238" t="s">
        <v>24</v>
      </c>
    </row>
    <row r="239" spans="1:19" x14ac:dyDescent="0.25">
      <c r="B239" s="82"/>
      <c r="C239" s="2" t="s">
        <v>3</v>
      </c>
      <c r="D239" s="1">
        <v>44672</v>
      </c>
      <c r="E239" s="2" t="s">
        <v>19</v>
      </c>
      <c r="F239" s="2" t="s">
        <v>21</v>
      </c>
      <c r="G239" s="2" t="s">
        <v>31</v>
      </c>
      <c r="P239" t="s">
        <v>23</v>
      </c>
      <c r="S239" t="s">
        <v>24</v>
      </c>
    </row>
    <row r="240" spans="1:19" x14ac:dyDescent="0.25">
      <c r="B240" s="82"/>
      <c r="C240" s="2" t="s">
        <v>4</v>
      </c>
      <c r="D240" s="1">
        <v>44673</v>
      </c>
      <c r="E240" s="2" t="s">
        <v>19</v>
      </c>
      <c r="F240" s="2" t="s">
        <v>31</v>
      </c>
      <c r="G240" s="2" t="s">
        <v>22</v>
      </c>
      <c r="P240" t="s">
        <v>23</v>
      </c>
      <c r="S240" t="s">
        <v>24</v>
      </c>
    </row>
    <row r="241" spans="1:21" x14ac:dyDescent="0.25">
      <c r="B241" s="82"/>
      <c r="C241" s="2" t="s">
        <v>5</v>
      </c>
      <c r="D241" s="1">
        <v>44674</v>
      </c>
      <c r="E241" s="2" t="s">
        <v>19</v>
      </c>
      <c r="F241" s="2" t="s">
        <v>31</v>
      </c>
      <c r="G241" s="2" t="s">
        <v>22</v>
      </c>
      <c r="P241" t="s">
        <v>23</v>
      </c>
      <c r="S241" t="s">
        <v>24</v>
      </c>
    </row>
    <row r="242" spans="1:21" x14ac:dyDescent="0.25">
      <c r="B242" s="82"/>
      <c r="C242" s="2" t="s">
        <v>6</v>
      </c>
      <c r="D242" s="1">
        <v>44675</v>
      </c>
      <c r="E242" s="2" t="s">
        <v>19</v>
      </c>
      <c r="F242" s="2" t="s">
        <v>31</v>
      </c>
      <c r="G242" s="2" t="s">
        <v>22</v>
      </c>
      <c r="P242" t="s">
        <v>23</v>
      </c>
      <c r="S242" t="s">
        <v>24</v>
      </c>
    </row>
    <row r="243" spans="1:21" x14ac:dyDescent="0.25">
      <c r="B243" s="82"/>
      <c r="C243" s="2" t="s">
        <v>7</v>
      </c>
      <c r="D243" s="1">
        <v>44676</v>
      </c>
      <c r="E243" s="2" t="s">
        <v>18</v>
      </c>
      <c r="F243" s="2" t="s">
        <v>31</v>
      </c>
      <c r="G243" s="2" t="s">
        <v>31</v>
      </c>
      <c r="N243" t="s">
        <v>20</v>
      </c>
      <c r="P243" t="s">
        <v>21</v>
      </c>
      <c r="Q243" t="s">
        <v>22</v>
      </c>
      <c r="R243" t="s">
        <v>23</v>
      </c>
      <c r="S243" t="s">
        <v>24</v>
      </c>
      <c r="U243" t="s">
        <v>20</v>
      </c>
    </row>
    <row r="244" spans="1:21" x14ac:dyDescent="0.25">
      <c r="B244" s="82"/>
      <c r="C244" s="2" t="s">
        <v>8</v>
      </c>
      <c r="D244" s="1">
        <v>44677</v>
      </c>
      <c r="E244" s="2" t="s">
        <v>18</v>
      </c>
      <c r="F244" s="2" t="s">
        <v>31</v>
      </c>
      <c r="G244" s="2" t="s">
        <v>31</v>
      </c>
      <c r="N244" t="s">
        <v>20</v>
      </c>
      <c r="P244" t="s">
        <v>21</v>
      </c>
      <c r="Q244" t="s">
        <v>22</v>
      </c>
      <c r="R244" t="s">
        <v>23</v>
      </c>
      <c r="S244" t="s">
        <v>24</v>
      </c>
      <c r="U244" t="s">
        <v>20</v>
      </c>
    </row>
    <row r="245" spans="1:21" x14ac:dyDescent="0.25">
      <c r="B245" s="82"/>
      <c r="C245" s="2" t="s">
        <v>2</v>
      </c>
      <c r="D245" s="1">
        <v>44678</v>
      </c>
      <c r="E245" s="2" t="s">
        <v>18</v>
      </c>
      <c r="F245" s="2" t="s">
        <v>31</v>
      </c>
      <c r="G245" s="2" t="s">
        <v>31</v>
      </c>
      <c r="N245" t="s">
        <v>20</v>
      </c>
      <c r="P245" t="s">
        <v>21</v>
      </c>
      <c r="Q245" t="s">
        <v>22</v>
      </c>
      <c r="R245" t="s">
        <v>23</v>
      </c>
      <c r="S245" t="s">
        <v>24</v>
      </c>
      <c r="U245" t="s">
        <v>20</v>
      </c>
    </row>
    <row r="246" spans="1:21" x14ac:dyDescent="0.25">
      <c r="B246" s="82"/>
      <c r="C246" s="2" t="s">
        <v>3</v>
      </c>
      <c r="D246" s="1">
        <v>44679</v>
      </c>
      <c r="E246" s="2" t="s">
        <v>18</v>
      </c>
      <c r="F246" s="2" t="s">
        <v>31</v>
      </c>
      <c r="G246" s="2" t="s">
        <v>31</v>
      </c>
      <c r="N246" t="s">
        <v>20</v>
      </c>
      <c r="P246" t="s">
        <v>21</v>
      </c>
      <c r="Q246" t="s">
        <v>22</v>
      </c>
      <c r="R246" t="s">
        <v>23</v>
      </c>
      <c r="S246" t="s">
        <v>24</v>
      </c>
      <c r="U246" t="s">
        <v>20</v>
      </c>
    </row>
    <row r="247" spans="1:21" x14ac:dyDescent="0.25">
      <c r="B247" s="82"/>
      <c r="C247" s="2" t="s">
        <v>4</v>
      </c>
      <c r="D247" s="1">
        <v>44680</v>
      </c>
      <c r="E247" s="2" t="s">
        <v>19</v>
      </c>
      <c r="F247" s="2" t="s">
        <v>31</v>
      </c>
      <c r="G247" s="2" t="s">
        <v>31</v>
      </c>
      <c r="N247" t="s">
        <v>20</v>
      </c>
      <c r="P247" t="s">
        <v>21</v>
      </c>
      <c r="Q247" t="s">
        <v>22</v>
      </c>
      <c r="R247" t="s">
        <v>23</v>
      </c>
      <c r="S247" t="s">
        <v>24</v>
      </c>
      <c r="U247" t="s">
        <v>20</v>
      </c>
    </row>
    <row r="248" spans="1:21" ht="15.75" thickBot="1" x14ac:dyDescent="0.3">
      <c r="B248" s="82"/>
      <c r="C248" s="2" t="s">
        <v>5</v>
      </c>
      <c r="D248" s="1">
        <v>44681</v>
      </c>
      <c r="E248" s="2" t="s">
        <v>19</v>
      </c>
      <c r="F248" s="2" t="s">
        <v>31</v>
      </c>
      <c r="G248" s="2" t="s">
        <v>31</v>
      </c>
      <c r="P248" t="s">
        <v>21</v>
      </c>
      <c r="Q248" t="s">
        <v>22</v>
      </c>
      <c r="R248" t="s">
        <v>23</v>
      </c>
      <c r="S248" t="s">
        <v>24</v>
      </c>
    </row>
    <row r="249" spans="1:21" ht="15" customHeight="1" x14ac:dyDescent="0.25">
      <c r="A249" t="s">
        <v>72</v>
      </c>
      <c r="B249" s="81" t="s">
        <v>40</v>
      </c>
      <c r="C249" s="2" t="s">
        <v>6</v>
      </c>
      <c r="D249" s="1">
        <v>44682</v>
      </c>
      <c r="E249" s="2" t="s">
        <v>19</v>
      </c>
      <c r="F249" s="2" t="s">
        <v>31</v>
      </c>
      <c r="G249" s="2" t="s">
        <v>31</v>
      </c>
      <c r="P249" t="s">
        <v>21</v>
      </c>
      <c r="Q249" t="s">
        <v>22</v>
      </c>
      <c r="R249" t="s">
        <v>23</v>
      </c>
      <c r="S249" t="s">
        <v>24</v>
      </c>
    </row>
    <row r="250" spans="1:21" x14ac:dyDescent="0.25">
      <c r="B250" s="82"/>
      <c r="C250" s="2" t="s">
        <v>7</v>
      </c>
      <c r="D250" s="1">
        <v>44683</v>
      </c>
      <c r="E250" s="2" t="s">
        <v>19</v>
      </c>
      <c r="F250" s="2" t="s">
        <v>22</v>
      </c>
      <c r="G250" s="2" t="s">
        <v>23</v>
      </c>
      <c r="P250" t="s">
        <v>21</v>
      </c>
    </row>
    <row r="251" spans="1:21" x14ac:dyDescent="0.25">
      <c r="B251" s="82"/>
      <c r="C251" s="2" t="s">
        <v>8</v>
      </c>
      <c r="D251" s="1">
        <v>44684</v>
      </c>
      <c r="E251" s="2" t="s">
        <v>18</v>
      </c>
      <c r="F251" s="2" t="s">
        <v>22</v>
      </c>
      <c r="G251" s="2" t="s">
        <v>23</v>
      </c>
      <c r="P251" t="s">
        <v>21</v>
      </c>
    </row>
    <row r="252" spans="1:21" x14ac:dyDescent="0.25">
      <c r="B252" s="82"/>
      <c r="C252" s="2" t="s">
        <v>2</v>
      </c>
      <c r="D252" s="1">
        <v>44685</v>
      </c>
      <c r="E252" s="2" t="s">
        <v>18</v>
      </c>
      <c r="F252" s="2" t="s">
        <v>22</v>
      </c>
      <c r="G252" s="2" t="s">
        <v>23</v>
      </c>
      <c r="P252" t="s">
        <v>21</v>
      </c>
    </row>
    <row r="253" spans="1:21" x14ac:dyDescent="0.25">
      <c r="B253" s="82"/>
      <c r="C253" s="2" t="s">
        <v>3</v>
      </c>
      <c r="D253" s="1">
        <v>44686</v>
      </c>
      <c r="E253" s="2" t="s">
        <v>18</v>
      </c>
      <c r="F253" s="2" t="s">
        <v>22</v>
      </c>
      <c r="G253" s="2" t="s">
        <v>23</v>
      </c>
      <c r="P253" t="s">
        <v>21</v>
      </c>
    </row>
    <row r="254" spans="1:21" x14ac:dyDescent="0.25">
      <c r="B254" s="82"/>
      <c r="C254" s="2" t="s">
        <v>4</v>
      </c>
      <c r="D254" s="1">
        <v>44687</v>
      </c>
      <c r="E254" s="2" t="s">
        <v>18</v>
      </c>
      <c r="F254" s="2" t="s">
        <v>31</v>
      </c>
      <c r="G254" s="2" t="s">
        <v>24</v>
      </c>
      <c r="P254" t="s">
        <v>21</v>
      </c>
    </row>
    <row r="255" spans="1:21" x14ac:dyDescent="0.25">
      <c r="B255" s="82"/>
      <c r="C255" s="2" t="s">
        <v>5</v>
      </c>
      <c r="D255" s="1">
        <v>44688</v>
      </c>
      <c r="E255" s="2" t="s">
        <v>20</v>
      </c>
      <c r="F255" s="2" t="s">
        <v>31</v>
      </c>
      <c r="G255" s="2" t="s">
        <v>24</v>
      </c>
      <c r="P255" t="s">
        <v>21</v>
      </c>
    </row>
    <row r="256" spans="1:21" x14ac:dyDescent="0.25">
      <c r="A256" t="s">
        <v>72</v>
      </c>
      <c r="B256" s="82"/>
      <c r="C256" s="2" t="s">
        <v>6</v>
      </c>
      <c r="D256" s="1">
        <v>44689</v>
      </c>
      <c r="E256" s="2" t="s">
        <v>20</v>
      </c>
      <c r="F256" s="2" t="s">
        <v>31</v>
      </c>
      <c r="G256" s="2" t="s">
        <v>24</v>
      </c>
      <c r="P256" t="s">
        <v>21</v>
      </c>
    </row>
    <row r="257" spans="2:20" x14ac:dyDescent="0.25">
      <c r="B257" s="82"/>
      <c r="C257" s="2" t="s">
        <v>7</v>
      </c>
      <c r="D257" s="1">
        <v>44690</v>
      </c>
      <c r="E257" s="2" t="s">
        <v>20</v>
      </c>
      <c r="F257" s="2" t="s">
        <v>21</v>
      </c>
      <c r="G257" s="2" t="s">
        <v>24</v>
      </c>
    </row>
    <row r="258" spans="2:20" x14ac:dyDescent="0.25">
      <c r="B258" s="82"/>
      <c r="C258" s="2" t="s">
        <v>8</v>
      </c>
      <c r="D258" s="1">
        <v>44691</v>
      </c>
      <c r="E258" s="2" t="s">
        <v>20</v>
      </c>
      <c r="F258" s="2" t="s">
        <v>21</v>
      </c>
      <c r="G258" s="2" t="s">
        <v>23</v>
      </c>
    </row>
    <row r="259" spans="2:20" x14ac:dyDescent="0.25">
      <c r="B259" s="82"/>
      <c r="C259" s="2" t="s">
        <v>2</v>
      </c>
      <c r="D259" s="1">
        <v>44692</v>
      </c>
      <c r="E259" s="2" t="s">
        <v>19</v>
      </c>
      <c r="F259" s="2" t="s">
        <v>21</v>
      </c>
      <c r="G259" s="2" t="s">
        <v>23</v>
      </c>
    </row>
    <row r="260" spans="2:20" x14ac:dyDescent="0.25">
      <c r="B260" s="82"/>
      <c r="C260" s="2" t="s">
        <v>3</v>
      </c>
      <c r="D260" s="1">
        <v>44693</v>
      </c>
      <c r="E260" s="2" t="s">
        <v>19</v>
      </c>
      <c r="F260" s="2" t="s">
        <v>21</v>
      </c>
      <c r="G260" s="2" t="s">
        <v>23</v>
      </c>
    </row>
    <row r="261" spans="2:20" x14ac:dyDescent="0.25">
      <c r="B261" s="82"/>
      <c r="C261" s="2" t="s">
        <v>4</v>
      </c>
      <c r="D261" s="1">
        <v>44694</v>
      </c>
      <c r="E261" s="2" t="s">
        <v>19</v>
      </c>
      <c r="F261" s="2" t="s">
        <v>22</v>
      </c>
      <c r="G261" s="2" t="s">
        <v>23</v>
      </c>
    </row>
    <row r="262" spans="2:20" x14ac:dyDescent="0.25">
      <c r="B262" s="82"/>
      <c r="C262" s="2" t="s">
        <v>5</v>
      </c>
      <c r="D262" s="1">
        <v>44695</v>
      </c>
      <c r="E262" s="2" t="s">
        <v>18</v>
      </c>
      <c r="F262" s="2" t="s">
        <v>22</v>
      </c>
      <c r="G262" s="2" t="s">
        <v>24</v>
      </c>
    </row>
    <row r="263" spans="2:20" x14ac:dyDescent="0.25">
      <c r="B263" s="82"/>
      <c r="C263" s="2" t="s">
        <v>6</v>
      </c>
      <c r="D263" s="1">
        <v>44696</v>
      </c>
      <c r="E263" s="2" t="s">
        <v>18</v>
      </c>
      <c r="F263" s="2" t="s">
        <v>22</v>
      </c>
      <c r="G263" s="2" t="s">
        <v>24</v>
      </c>
    </row>
    <row r="264" spans="2:20" x14ac:dyDescent="0.25">
      <c r="B264" s="82"/>
      <c r="C264" s="2" t="s">
        <v>7</v>
      </c>
      <c r="D264" s="1">
        <v>44697</v>
      </c>
      <c r="E264" s="2" t="s">
        <v>18</v>
      </c>
      <c r="F264" s="2" t="s">
        <v>21</v>
      </c>
      <c r="G264" s="2" t="s">
        <v>24</v>
      </c>
      <c r="P264" t="s">
        <v>22</v>
      </c>
    </row>
    <row r="265" spans="2:20" x14ac:dyDescent="0.25">
      <c r="B265" s="82"/>
      <c r="C265" s="2" t="s">
        <v>8</v>
      </c>
      <c r="D265" s="1">
        <v>44698</v>
      </c>
      <c r="E265" s="2" t="s">
        <v>18</v>
      </c>
      <c r="F265" s="2" t="s">
        <v>21</v>
      </c>
      <c r="G265" s="2" t="s">
        <v>24</v>
      </c>
      <c r="P265" t="s">
        <v>22</v>
      </c>
    </row>
    <row r="266" spans="2:20" x14ac:dyDescent="0.25">
      <c r="B266" s="82"/>
      <c r="C266" s="2" t="s">
        <v>2</v>
      </c>
      <c r="D266" s="1">
        <v>44699</v>
      </c>
      <c r="E266" s="2" t="s">
        <v>20</v>
      </c>
      <c r="F266" s="2" t="s">
        <v>21</v>
      </c>
      <c r="G266" s="2" t="s">
        <v>31</v>
      </c>
      <c r="P266" t="s">
        <v>22</v>
      </c>
    </row>
    <row r="267" spans="2:20" x14ac:dyDescent="0.25">
      <c r="B267" s="82"/>
      <c r="C267" s="2" t="s">
        <v>3</v>
      </c>
      <c r="D267" s="1">
        <v>44700</v>
      </c>
      <c r="E267" s="2" t="s">
        <v>20</v>
      </c>
      <c r="F267" s="2" t="s">
        <v>21</v>
      </c>
      <c r="G267" s="2" t="s">
        <v>31</v>
      </c>
      <c r="P267" t="s">
        <v>22</v>
      </c>
    </row>
    <row r="268" spans="2:20" x14ac:dyDescent="0.25">
      <c r="B268" s="82"/>
      <c r="C268" s="2" t="s">
        <v>4</v>
      </c>
      <c r="D268" s="1">
        <v>44701</v>
      </c>
      <c r="E268" s="2" t="s">
        <v>20</v>
      </c>
      <c r="F268" s="2" t="s">
        <v>31</v>
      </c>
      <c r="G268" s="2" t="s">
        <v>23</v>
      </c>
      <c r="P268" t="s">
        <v>22</v>
      </c>
    </row>
    <row r="269" spans="2:20" x14ac:dyDescent="0.25">
      <c r="B269" s="82"/>
      <c r="C269" s="2" t="s">
        <v>5</v>
      </c>
      <c r="D269" s="1">
        <v>44702</v>
      </c>
      <c r="E269" s="2" t="s">
        <v>19</v>
      </c>
      <c r="F269" s="2" t="s">
        <v>31</v>
      </c>
      <c r="G269" s="2" t="s">
        <v>23</v>
      </c>
    </row>
    <row r="270" spans="2:20" x14ac:dyDescent="0.25">
      <c r="B270" s="82"/>
      <c r="C270" s="2" t="s">
        <v>6</v>
      </c>
      <c r="D270" s="1">
        <v>44703</v>
      </c>
      <c r="E270" s="2" t="s">
        <v>19</v>
      </c>
      <c r="F270" s="2" t="s">
        <v>22</v>
      </c>
      <c r="G270" s="2" t="s">
        <v>23</v>
      </c>
    </row>
    <row r="271" spans="2:20" x14ac:dyDescent="0.25">
      <c r="B271" s="82"/>
      <c r="C271" s="2" t="s">
        <v>7</v>
      </c>
      <c r="D271" s="1">
        <v>44704</v>
      </c>
      <c r="E271" s="2" t="s">
        <v>19</v>
      </c>
      <c r="F271" s="2" t="s">
        <v>22</v>
      </c>
      <c r="G271" s="2" t="s">
        <v>23</v>
      </c>
      <c r="N271" t="s">
        <v>18</v>
      </c>
      <c r="T271" t="s">
        <v>18</v>
      </c>
    </row>
    <row r="272" spans="2:20" x14ac:dyDescent="0.25">
      <c r="B272" s="82"/>
      <c r="C272" s="2" t="s">
        <v>8</v>
      </c>
      <c r="D272" s="1">
        <v>44705</v>
      </c>
      <c r="E272" s="2" t="s">
        <v>19</v>
      </c>
      <c r="F272" s="2" t="s">
        <v>22</v>
      </c>
      <c r="G272" s="2" t="s">
        <v>24</v>
      </c>
      <c r="N272" t="s">
        <v>18</v>
      </c>
      <c r="T272" t="s">
        <v>18</v>
      </c>
    </row>
    <row r="273" spans="1:20" x14ac:dyDescent="0.25">
      <c r="B273" s="82"/>
      <c r="C273" s="2" t="s">
        <v>2</v>
      </c>
      <c r="D273" s="1">
        <v>44706</v>
      </c>
      <c r="E273" s="2" t="s">
        <v>20</v>
      </c>
      <c r="F273" s="2" t="s">
        <v>22</v>
      </c>
      <c r="G273" s="2" t="s">
        <v>24</v>
      </c>
      <c r="N273" t="s">
        <v>18</v>
      </c>
      <c r="T273" t="s">
        <v>18</v>
      </c>
    </row>
    <row r="274" spans="1:20" x14ac:dyDescent="0.25">
      <c r="A274" t="s">
        <v>72</v>
      </c>
      <c r="B274" s="82"/>
      <c r="C274" s="2" t="s">
        <v>3</v>
      </c>
      <c r="D274" s="1">
        <v>44707</v>
      </c>
      <c r="E274" s="2" t="s">
        <v>20</v>
      </c>
      <c r="F274" s="2" t="s">
        <v>21</v>
      </c>
      <c r="G274" s="2" t="s">
        <v>24</v>
      </c>
      <c r="N274" t="s">
        <v>18</v>
      </c>
      <c r="T274" t="s">
        <v>18</v>
      </c>
    </row>
    <row r="275" spans="1:20" x14ac:dyDescent="0.25">
      <c r="B275" s="82"/>
      <c r="C275" s="2" t="s">
        <v>4</v>
      </c>
      <c r="D275" s="1">
        <v>44708</v>
      </c>
      <c r="E275" s="2" t="s">
        <v>20</v>
      </c>
      <c r="F275" s="2" t="s">
        <v>21</v>
      </c>
      <c r="G275" s="2" t="s">
        <v>24</v>
      </c>
      <c r="N275" t="s">
        <v>18</v>
      </c>
      <c r="T275" t="s">
        <v>18</v>
      </c>
    </row>
    <row r="276" spans="1:20" x14ac:dyDescent="0.25">
      <c r="B276" s="82"/>
      <c r="C276" s="2" t="s">
        <v>5</v>
      </c>
      <c r="D276" s="1">
        <v>44709</v>
      </c>
      <c r="E276" s="2" t="s">
        <v>20</v>
      </c>
      <c r="F276" s="2" t="s">
        <v>21</v>
      </c>
      <c r="G276" s="2" t="s">
        <v>31</v>
      </c>
      <c r="N276" t="s">
        <v>18</v>
      </c>
    </row>
    <row r="277" spans="1:20" x14ac:dyDescent="0.25">
      <c r="B277" s="82"/>
      <c r="C277" s="2" t="s">
        <v>6</v>
      </c>
      <c r="D277" s="1">
        <v>44710</v>
      </c>
      <c r="F277" s="2" t="s">
        <v>21</v>
      </c>
      <c r="G277" s="2" t="s">
        <v>31</v>
      </c>
      <c r="N277" t="s">
        <v>18</v>
      </c>
    </row>
    <row r="278" spans="1:20" x14ac:dyDescent="0.25">
      <c r="B278" s="82"/>
      <c r="C278" s="2" t="s">
        <v>7</v>
      </c>
      <c r="D278" s="1">
        <v>44711</v>
      </c>
      <c r="E278" s="2" t="s">
        <v>18</v>
      </c>
      <c r="F278" s="2" t="s">
        <v>22</v>
      </c>
      <c r="G278" s="2" t="s">
        <v>31</v>
      </c>
    </row>
    <row r="279" spans="1:20" x14ac:dyDescent="0.25">
      <c r="B279" s="82"/>
      <c r="C279" s="2" t="s">
        <v>8</v>
      </c>
      <c r="D279" s="1">
        <v>44712</v>
      </c>
      <c r="E279" s="2" t="s">
        <v>18</v>
      </c>
      <c r="F279" s="2" t="s">
        <v>22</v>
      </c>
      <c r="G279" s="2" t="s">
        <v>31</v>
      </c>
    </row>
    <row r="280" spans="1:20" x14ac:dyDescent="0.25">
      <c r="C280" s="2" t="s">
        <v>2</v>
      </c>
      <c r="D280" s="1">
        <v>44713</v>
      </c>
      <c r="E280" s="2" t="s">
        <v>18</v>
      </c>
      <c r="F280" s="2" t="s">
        <v>31</v>
      </c>
      <c r="G280" s="2" t="s">
        <v>31</v>
      </c>
      <c r="P280" t="s">
        <v>22</v>
      </c>
    </row>
    <row r="281" spans="1:20" x14ac:dyDescent="0.25">
      <c r="C281" s="2" t="s">
        <v>3</v>
      </c>
      <c r="D281" s="1">
        <v>44714</v>
      </c>
      <c r="E281" s="2" t="s">
        <v>18</v>
      </c>
      <c r="F281" s="2" t="s">
        <v>31</v>
      </c>
      <c r="G281" s="2" t="s">
        <v>31</v>
      </c>
      <c r="P281" t="s">
        <v>22</v>
      </c>
    </row>
    <row r="282" spans="1:20" x14ac:dyDescent="0.25">
      <c r="C282" s="2" t="s">
        <v>4</v>
      </c>
      <c r="D282" s="1">
        <v>44715</v>
      </c>
      <c r="E282" s="2" t="s">
        <v>19</v>
      </c>
      <c r="F282" s="2" t="s">
        <v>21</v>
      </c>
      <c r="G282" s="2" t="s">
        <v>24</v>
      </c>
      <c r="P282" t="s">
        <v>22</v>
      </c>
    </row>
    <row r="283" spans="1:20" x14ac:dyDescent="0.25">
      <c r="C283" s="2" t="s">
        <v>5</v>
      </c>
      <c r="D283" s="1">
        <v>44716</v>
      </c>
      <c r="E283" s="2" t="s">
        <v>19</v>
      </c>
      <c r="F283" s="2" t="s">
        <v>21</v>
      </c>
      <c r="G283" s="2" t="s">
        <v>24</v>
      </c>
      <c r="P283" t="s">
        <v>22</v>
      </c>
    </row>
    <row r="284" spans="1:20" x14ac:dyDescent="0.25">
      <c r="C284" s="2" t="s">
        <v>6</v>
      </c>
      <c r="D284" s="1">
        <v>44717</v>
      </c>
      <c r="E284" s="2" t="s">
        <v>19</v>
      </c>
      <c r="F284" s="2" t="s">
        <v>21</v>
      </c>
      <c r="G284" s="2" t="s">
        <v>24</v>
      </c>
      <c r="P284" t="s">
        <v>22</v>
      </c>
    </row>
    <row r="285" spans="1:20" x14ac:dyDescent="0.25">
      <c r="A285" t="s">
        <v>72</v>
      </c>
      <c r="C285" s="2" t="s">
        <v>7</v>
      </c>
      <c r="D285" s="1">
        <v>44718</v>
      </c>
      <c r="E285" s="2" t="s">
        <v>19</v>
      </c>
      <c r="F285" s="2" t="s">
        <v>21</v>
      </c>
      <c r="G285" s="2" t="s">
        <v>24</v>
      </c>
      <c r="P285" t="s">
        <v>22</v>
      </c>
    </row>
    <row r="286" spans="1:20" x14ac:dyDescent="0.25">
      <c r="C286" s="2" t="s">
        <v>8</v>
      </c>
      <c r="D286" s="1">
        <v>44719</v>
      </c>
      <c r="E286" s="2" t="s">
        <v>20</v>
      </c>
      <c r="F286" s="2" t="s">
        <v>31</v>
      </c>
      <c r="G286" s="2" t="s">
        <v>23</v>
      </c>
      <c r="P286" t="s">
        <v>22</v>
      </c>
    </row>
    <row r="287" spans="1:20" x14ac:dyDescent="0.25">
      <c r="C287" s="2" t="s">
        <v>2</v>
      </c>
      <c r="D287" s="1">
        <v>44720</v>
      </c>
      <c r="E287" s="2" t="s">
        <v>20</v>
      </c>
      <c r="F287" s="2" t="s">
        <v>31</v>
      </c>
      <c r="G287" s="2" t="s">
        <v>23</v>
      </c>
      <c r="P287" t="s">
        <v>22</v>
      </c>
    </row>
    <row r="288" spans="1:20" x14ac:dyDescent="0.25">
      <c r="C288" s="2" t="s">
        <v>3</v>
      </c>
      <c r="D288" s="1">
        <v>44721</v>
      </c>
      <c r="E288" s="2" t="s">
        <v>20</v>
      </c>
      <c r="F288" s="2" t="s">
        <v>31</v>
      </c>
      <c r="G288" s="2" t="s">
        <v>23</v>
      </c>
      <c r="P288" t="s">
        <v>22</v>
      </c>
    </row>
    <row r="289" spans="3:20" x14ac:dyDescent="0.25">
      <c r="C289" s="2" t="s">
        <v>4</v>
      </c>
      <c r="D289" s="1">
        <v>44722</v>
      </c>
      <c r="E289" s="2" t="s">
        <v>20</v>
      </c>
      <c r="F289" s="2" t="s">
        <v>31</v>
      </c>
      <c r="G289" s="2" t="s">
        <v>23</v>
      </c>
      <c r="P289" t="s">
        <v>22</v>
      </c>
    </row>
    <row r="290" spans="3:20" x14ac:dyDescent="0.25">
      <c r="C290" s="2" t="s">
        <v>5</v>
      </c>
      <c r="D290" s="1">
        <v>44723</v>
      </c>
      <c r="E290" s="2" t="s">
        <v>18</v>
      </c>
      <c r="F290" s="2" t="s">
        <v>31</v>
      </c>
      <c r="G290" s="2" t="s">
        <v>24</v>
      </c>
      <c r="P290" t="s">
        <v>22</v>
      </c>
    </row>
    <row r="291" spans="3:20" x14ac:dyDescent="0.25">
      <c r="C291" s="2" t="s">
        <v>6</v>
      </c>
      <c r="D291" s="1">
        <v>44724</v>
      </c>
      <c r="E291" s="2" t="s">
        <v>18</v>
      </c>
      <c r="F291" s="2" t="s">
        <v>21</v>
      </c>
      <c r="G291" s="2" t="s">
        <v>24</v>
      </c>
      <c r="P291" t="s">
        <v>22</v>
      </c>
    </row>
    <row r="292" spans="3:20" x14ac:dyDescent="0.25">
      <c r="C292" s="2" t="s">
        <v>7</v>
      </c>
      <c r="D292" s="1">
        <v>44725</v>
      </c>
      <c r="E292" s="2" t="s">
        <v>18</v>
      </c>
      <c r="F292" s="2" t="s">
        <v>21</v>
      </c>
      <c r="G292" s="2" t="s">
        <v>24</v>
      </c>
    </row>
    <row r="293" spans="3:20" x14ac:dyDescent="0.25">
      <c r="C293" s="2" t="s">
        <v>8</v>
      </c>
      <c r="D293" s="1">
        <v>44726</v>
      </c>
      <c r="E293" s="2" t="s">
        <v>19</v>
      </c>
      <c r="F293" s="2" t="s">
        <v>21</v>
      </c>
      <c r="G293" s="2" t="s">
        <v>24</v>
      </c>
    </row>
    <row r="294" spans="3:20" x14ac:dyDescent="0.25">
      <c r="C294" s="2" t="s">
        <v>2</v>
      </c>
      <c r="D294" s="1">
        <v>44727</v>
      </c>
      <c r="E294" s="2" t="s">
        <v>19</v>
      </c>
      <c r="F294" s="2" t="s">
        <v>21</v>
      </c>
      <c r="G294" s="2" t="s">
        <v>22</v>
      </c>
    </row>
    <row r="295" spans="3:20" x14ac:dyDescent="0.25">
      <c r="C295" s="2" t="s">
        <v>3</v>
      </c>
      <c r="D295" s="1">
        <v>44728</v>
      </c>
      <c r="E295" s="2" t="s">
        <v>19</v>
      </c>
      <c r="F295" s="2" t="s">
        <v>23</v>
      </c>
      <c r="G295" s="2" t="s">
        <v>22</v>
      </c>
    </row>
    <row r="296" spans="3:20" x14ac:dyDescent="0.25">
      <c r="C296" s="2" t="s">
        <v>4</v>
      </c>
      <c r="D296" s="1">
        <v>44729</v>
      </c>
      <c r="E296" s="2" t="s">
        <v>19</v>
      </c>
      <c r="F296" s="2" t="s">
        <v>23</v>
      </c>
      <c r="G296" s="2" t="s">
        <v>22</v>
      </c>
    </row>
    <row r="297" spans="3:20" x14ac:dyDescent="0.25">
      <c r="C297" s="2" t="s">
        <v>5</v>
      </c>
      <c r="D297" s="1">
        <v>44730</v>
      </c>
      <c r="E297" s="2" t="s">
        <v>20</v>
      </c>
      <c r="F297" s="2" t="s">
        <v>23</v>
      </c>
      <c r="G297" s="2" t="s">
        <v>22</v>
      </c>
    </row>
    <row r="298" spans="3:20" x14ac:dyDescent="0.25">
      <c r="C298" s="2" t="s">
        <v>6</v>
      </c>
      <c r="D298" s="1">
        <v>44731</v>
      </c>
      <c r="E298" s="2" t="s">
        <v>20</v>
      </c>
      <c r="F298" s="2" t="s">
        <v>23</v>
      </c>
      <c r="G298" s="2" t="s">
        <v>31</v>
      </c>
    </row>
    <row r="299" spans="3:20" x14ac:dyDescent="0.25">
      <c r="C299" s="2" t="s">
        <v>7</v>
      </c>
      <c r="D299" s="1">
        <v>44732</v>
      </c>
      <c r="E299" s="2" t="s">
        <v>20</v>
      </c>
      <c r="F299" s="2" t="s">
        <v>24</v>
      </c>
      <c r="G299" s="2" t="s">
        <v>21</v>
      </c>
    </row>
    <row r="300" spans="3:20" x14ac:dyDescent="0.25">
      <c r="C300" s="2" t="s">
        <v>8</v>
      </c>
      <c r="D300" s="1">
        <v>44733</v>
      </c>
      <c r="E300" s="2" t="s">
        <v>20</v>
      </c>
      <c r="F300" s="2" t="s">
        <v>24</v>
      </c>
      <c r="G300" s="2" t="s">
        <v>21</v>
      </c>
    </row>
    <row r="301" spans="3:20" x14ac:dyDescent="0.25">
      <c r="C301" s="2" t="s">
        <v>2</v>
      </c>
      <c r="D301" s="1">
        <v>44734</v>
      </c>
      <c r="E301" s="2" t="s">
        <v>19</v>
      </c>
      <c r="F301" s="2" t="s">
        <v>24</v>
      </c>
      <c r="G301" s="2" t="s">
        <v>21</v>
      </c>
      <c r="N301" t="s">
        <v>18</v>
      </c>
      <c r="P301" t="s">
        <v>23</v>
      </c>
      <c r="T301" t="s">
        <v>18</v>
      </c>
    </row>
    <row r="302" spans="3:20" x14ac:dyDescent="0.25">
      <c r="C302" s="2" t="s">
        <v>3</v>
      </c>
      <c r="D302" s="1">
        <v>44735</v>
      </c>
      <c r="E302" s="2" t="s">
        <v>19</v>
      </c>
      <c r="F302" s="2" t="s">
        <v>24</v>
      </c>
      <c r="G302" s="2" t="s">
        <v>21</v>
      </c>
      <c r="N302" t="s">
        <v>18</v>
      </c>
      <c r="P302" t="s">
        <v>23</v>
      </c>
      <c r="T302" t="s">
        <v>18</v>
      </c>
    </row>
    <row r="303" spans="3:20" x14ac:dyDescent="0.25">
      <c r="C303" s="2" t="s">
        <v>4</v>
      </c>
      <c r="D303" s="1">
        <v>44736</v>
      </c>
      <c r="E303" s="2" t="s">
        <v>19</v>
      </c>
      <c r="F303" s="2" t="s">
        <v>22</v>
      </c>
      <c r="G303" s="2" t="s">
        <v>31</v>
      </c>
      <c r="N303" t="s">
        <v>18</v>
      </c>
      <c r="P303" t="s">
        <v>23</v>
      </c>
      <c r="T303" t="s">
        <v>18</v>
      </c>
    </row>
    <row r="304" spans="3:20" x14ac:dyDescent="0.25">
      <c r="C304" s="2" t="s">
        <v>5</v>
      </c>
      <c r="D304" s="1">
        <v>44737</v>
      </c>
      <c r="E304" s="2" t="s">
        <v>19</v>
      </c>
      <c r="F304" s="2" t="s">
        <v>22</v>
      </c>
      <c r="G304" s="2" t="s">
        <v>23</v>
      </c>
      <c r="N304" t="s">
        <v>18</v>
      </c>
      <c r="T304" t="s">
        <v>18</v>
      </c>
    </row>
    <row r="305" spans="3:21" x14ac:dyDescent="0.25">
      <c r="C305" s="2" t="s">
        <v>6</v>
      </c>
      <c r="D305" s="1">
        <v>44738</v>
      </c>
      <c r="E305" s="2" t="s">
        <v>20</v>
      </c>
      <c r="F305" s="2" t="s">
        <v>22</v>
      </c>
      <c r="G305" s="2" t="s">
        <v>23</v>
      </c>
      <c r="N305" t="s">
        <v>18</v>
      </c>
      <c r="T305" t="s">
        <v>18</v>
      </c>
    </row>
    <row r="306" spans="3:21" x14ac:dyDescent="0.25">
      <c r="C306" s="2" t="s">
        <v>7</v>
      </c>
      <c r="D306" s="1">
        <v>44739</v>
      </c>
      <c r="E306" s="2" t="s">
        <v>20</v>
      </c>
      <c r="F306" s="2" t="s">
        <v>22</v>
      </c>
      <c r="G306" s="2" t="s">
        <v>23</v>
      </c>
      <c r="N306" t="s">
        <v>18</v>
      </c>
      <c r="T306" t="s">
        <v>18</v>
      </c>
    </row>
    <row r="307" spans="3:21" x14ac:dyDescent="0.25">
      <c r="C307" s="2" t="s">
        <v>8</v>
      </c>
      <c r="D307" s="1">
        <v>44740</v>
      </c>
      <c r="E307" s="2" t="s">
        <v>20</v>
      </c>
      <c r="F307" s="2" t="s">
        <v>24</v>
      </c>
      <c r="G307" s="2" t="s">
        <v>21</v>
      </c>
      <c r="N307" t="s">
        <v>18</v>
      </c>
      <c r="T307" t="s">
        <v>18</v>
      </c>
    </row>
    <row r="308" spans="3:21" x14ac:dyDescent="0.25">
      <c r="C308" s="2" t="s">
        <v>2</v>
      </c>
      <c r="D308" s="1">
        <v>44741</v>
      </c>
      <c r="E308" s="2" t="s">
        <v>20</v>
      </c>
      <c r="F308" s="2" t="s">
        <v>24</v>
      </c>
      <c r="G308" s="2" t="s">
        <v>21</v>
      </c>
      <c r="N308" t="s">
        <v>18</v>
      </c>
      <c r="T308" t="s">
        <v>18</v>
      </c>
    </row>
    <row r="309" spans="3:21" x14ac:dyDescent="0.25">
      <c r="C309" s="2" t="s">
        <v>3</v>
      </c>
      <c r="D309" s="1">
        <v>44742</v>
      </c>
      <c r="E309" s="2" t="s">
        <v>19</v>
      </c>
      <c r="F309" s="2" t="s">
        <v>24</v>
      </c>
      <c r="G309" s="2" t="s">
        <v>21</v>
      </c>
      <c r="N309" t="s">
        <v>18</v>
      </c>
      <c r="T309" t="s">
        <v>18</v>
      </c>
    </row>
    <row r="310" spans="3:21" x14ac:dyDescent="0.25">
      <c r="C310" s="2" t="s">
        <v>4</v>
      </c>
      <c r="D310" s="1">
        <v>44743</v>
      </c>
      <c r="E310" s="2" t="s">
        <v>19</v>
      </c>
      <c r="F310" s="2" t="s">
        <v>24</v>
      </c>
      <c r="G310" s="2" t="s">
        <v>31</v>
      </c>
      <c r="P310" t="s">
        <v>21</v>
      </c>
      <c r="Q310" t="s">
        <v>24</v>
      </c>
      <c r="U310" t="s">
        <v>20</v>
      </c>
    </row>
    <row r="311" spans="3:21" x14ac:dyDescent="0.25">
      <c r="C311" s="2" t="s">
        <v>5</v>
      </c>
      <c r="D311" s="1">
        <v>44744</v>
      </c>
      <c r="E311" s="2" t="s">
        <v>19</v>
      </c>
      <c r="F311" s="2" t="s">
        <v>22</v>
      </c>
      <c r="G311" s="2" t="s">
        <v>23</v>
      </c>
      <c r="O311" t="s">
        <v>20</v>
      </c>
      <c r="P311" t="s">
        <v>21</v>
      </c>
      <c r="Q311" t="s">
        <v>24</v>
      </c>
      <c r="U311" t="s">
        <v>20</v>
      </c>
    </row>
    <row r="312" spans="3:21" x14ac:dyDescent="0.25">
      <c r="C312" s="2" t="s">
        <v>6</v>
      </c>
      <c r="D312" s="1">
        <v>44745</v>
      </c>
      <c r="E312" s="2" t="s">
        <v>19</v>
      </c>
      <c r="F312" s="2" t="s">
        <v>22</v>
      </c>
      <c r="G312" s="2" t="s">
        <v>23</v>
      </c>
      <c r="O312" t="s">
        <v>20</v>
      </c>
      <c r="P312" t="s">
        <v>21</v>
      </c>
      <c r="Q312" t="s">
        <v>24</v>
      </c>
      <c r="U312" t="s">
        <v>20</v>
      </c>
    </row>
    <row r="313" spans="3:21" x14ac:dyDescent="0.25">
      <c r="C313" s="2" t="s">
        <v>7</v>
      </c>
      <c r="D313" s="1">
        <v>44746</v>
      </c>
      <c r="E313" s="2" t="s">
        <v>18</v>
      </c>
      <c r="F313" s="2" t="s">
        <v>22</v>
      </c>
      <c r="G313" s="2" t="s">
        <v>23</v>
      </c>
      <c r="O313" t="s">
        <v>20</v>
      </c>
      <c r="P313" t="s">
        <v>21</v>
      </c>
      <c r="Q313" t="s">
        <v>24</v>
      </c>
      <c r="U313" t="s">
        <v>20</v>
      </c>
    </row>
    <row r="314" spans="3:21" x14ac:dyDescent="0.25">
      <c r="C314" s="2" t="s">
        <v>8</v>
      </c>
      <c r="D314" s="1">
        <v>44747</v>
      </c>
      <c r="E314" s="2" t="s">
        <v>18</v>
      </c>
      <c r="F314" s="2" t="s">
        <v>22</v>
      </c>
      <c r="G314" s="2" t="s">
        <v>23</v>
      </c>
      <c r="O314" t="s">
        <v>20</v>
      </c>
      <c r="P314" t="s">
        <v>21</v>
      </c>
      <c r="Q314" t="s">
        <v>24</v>
      </c>
      <c r="U314" t="s">
        <v>20</v>
      </c>
    </row>
    <row r="315" spans="3:21" x14ac:dyDescent="0.25">
      <c r="C315" s="2" t="s">
        <v>2</v>
      </c>
      <c r="D315" s="1">
        <v>44748</v>
      </c>
      <c r="E315" s="2" t="s">
        <v>18</v>
      </c>
      <c r="F315" s="2" t="s">
        <v>31</v>
      </c>
      <c r="G315" s="2" t="s">
        <v>31</v>
      </c>
      <c r="O315" t="s">
        <v>20</v>
      </c>
      <c r="P315" t="s">
        <v>21</v>
      </c>
      <c r="Q315" t="s">
        <v>24</v>
      </c>
      <c r="U315" t="s">
        <v>20</v>
      </c>
    </row>
    <row r="316" spans="3:21" x14ac:dyDescent="0.25">
      <c r="C316" s="2" t="s">
        <v>3</v>
      </c>
      <c r="D316" s="1">
        <v>44749</v>
      </c>
      <c r="E316" s="2" t="s">
        <v>18</v>
      </c>
      <c r="F316" s="2" t="s">
        <v>31</v>
      </c>
      <c r="G316" s="2" t="s">
        <v>31</v>
      </c>
      <c r="O316" t="s">
        <v>20</v>
      </c>
      <c r="P316" t="s">
        <v>21</v>
      </c>
      <c r="Q316" t="s">
        <v>24</v>
      </c>
      <c r="U316" t="s">
        <v>20</v>
      </c>
    </row>
    <row r="317" spans="3:21" x14ac:dyDescent="0.25">
      <c r="C317" s="2" t="s">
        <v>4</v>
      </c>
      <c r="D317" s="1">
        <v>44750</v>
      </c>
      <c r="E317" s="2" t="s">
        <v>19</v>
      </c>
      <c r="F317" s="2" t="s">
        <v>31</v>
      </c>
      <c r="G317" s="2" t="s">
        <v>31</v>
      </c>
      <c r="N317" t="s">
        <v>18</v>
      </c>
      <c r="O317" t="s">
        <v>20</v>
      </c>
      <c r="P317" t="s">
        <v>21</v>
      </c>
      <c r="Q317" t="s">
        <v>24</v>
      </c>
      <c r="T317" t="s">
        <v>18</v>
      </c>
      <c r="U317" t="s">
        <v>20</v>
      </c>
    </row>
    <row r="318" spans="3:21" x14ac:dyDescent="0.25">
      <c r="C318" s="2" t="s">
        <v>5</v>
      </c>
      <c r="D318" s="1">
        <v>44751</v>
      </c>
      <c r="E318" s="2" t="s">
        <v>19</v>
      </c>
      <c r="F318" s="2" t="s">
        <v>31</v>
      </c>
      <c r="G318" s="2" t="s">
        <v>31</v>
      </c>
      <c r="N318" t="s">
        <v>18</v>
      </c>
      <c r="O318" t="s">
        <v>20</v>
      </c>
      <c r="P318" t="s">
        <v>21</v>
      </c>
      <c r="Q318" t="s">
        <v>24</v>
      </c>
      <c r="T318" t="s">
        <v>18</v>
      </c>
      <c r="U318" t="s">
        <v>20</v>
      </c>
    </row>
    <row r="319" spans="3:21" x14ac:dyDescent="0.25">
      <c r="C319" s="2" t="s">
        <v>6</v>
      </c>
      <c r="D319" s="1">
        <v>44752</v>
      </c>
      <c r="E319" s="2" t="s">
        <v>31</v>
      </c>
      <c r="F319" s="2" t="s">
        <v>22</v>
      </c>
      <c r="G319" s="2" t="s">
        <v>23</v>
      </c>
      <c r="N319" t="s">
        <v>18</v>
      </c>
      <c r="O319" t="s">
        <v>20</v>
      </c>
      <c r="P319" t="s">
        <v>21</v>
      </c>
      <c r="Q319" t="s">
        <v>24</v>
      </c>
      <c r="T319" t="s">
        <v>18</v>
      </c>
      <c r="U319" t="s">
        <v>20</v>
      </c>
    </row>
    <row r="320" spans="3:21" x14ac:dyDescent="0.25">
      <c r="C320" s="2" t="s">
        <v>7</v>
      </c>
      <c r="D320" s="1">
        <v>44753</v>
      </c>
      <c r="E320" s="2" t="s">
        <v>31</v>
      </c>
      <c r="F320" s="2" t="s">
        <v>22</v>
      </c>
      <c r="G320" s="2" t="s">
        <v>23</v>
      </c>
      <c r="N320" t="s">
        <v>18</v>
      </c>
      <c r="O320" t="s">
        <v>20</v>
      </c>
      <c r="P320" t="s">
        <v>21</v>
      </c>
      <c r="Q320" t="s">
        <v>24</v>
      </c>
      <c r="T320" t="s">
        <v>18</v>
      </c>
      <c r="U320" t="s">
        <v>20</v>
      </c>
    </row>
    <row r="321" spans="1:21" x14ac:dyDescent="0.25">
      <c r="C321" s="2" t="s">
        <v>8</v>
      </c>
      <c r="D321" s="1">
        <v>44754</v>
      </c>
      <c r="E321" s="2" t="s">
        <v>19</v>
      </c>
      <c r="F321" s="2" t="s">
        <v>22</v>
      </c>
      <c r="G321" s="2" t="s">
        <v>23</v>
      </c>
      <c r="N321" t="s">
        <v>18</v>
      </c>
      <c r="O321" t="s">
        <v>20</v>
      </c>
      <c r="P321" t="s">
        <v>21</v>
      </c>
      <c r="Q321" t="s">
        <v>24</v>
      </c>
      <c r="T321" t="s">
        <v>18</v>
      </c>
      <c r="U321" t="s">
        <v>20</v>
      </c>
    </row>
    <row r="322" spans="1:21" x14ac:dyDescent="0.25">
      <c r="C322" s="2" t="s">
        <v>2</v>
      </c>
      <c r="D322" s="1">
        <v>44755</v>
      </c>
      <c r="E322" s="2" t="s">
        <v>19</v>
      </c>
      <c r="F322" s="2" t="s">
        <v>22</v>
      </c>
      <c r="G322" s="2" t="s">
        <v>31</v>
      </c>
      <c r="N322" t="s">
        <v>18</v>
      </c>
      <c r="O322" t="s">
        <v>20</v>
      </c>
      <c r="P322" t="s">
        <v>21</v>
      </c>
      <c r="Q322" t="s">
        <v>24</v>
      </c>
      <c r="T322" t="s">
        <v>18</v>
      </c>
      <c r="U322" t="s">
        <v>20</v>
      </c>
    </row>
    <row r="323" spans="1:21" x14ac:dyDescent="0.25">
      <c r="A323" t="s">
        <v>72</v>
      </c>
      <c r="C323" s="2" t="s">
        <v>3</v>
      </c>
      <c r="D323" s="1">
        <v>44756</v>
      </c>
      <c r="E323" s="2" t="s">
        <v>19</v>
      </c>
      <c r="F323" s="2" t="s">
        <v>31</v>
      </c>
      <c r="G323" s="2" t="s">
        <v>31</v>
      </c>
      <c r="N323" t="s">
        <v>18</v>
      </c>
      <c r="O323" t="s">
        <v>20</v>
      </c>
      <c r="P323" t="s">
        <v>21</v>
      </c>
      <c r="Q323" t="s">
        <v>24</v>
      </c>
      <c r="T323" t="s">
        <v>18</v>
      </c>
      <c r="U323" t="s">
        <v>20</v>
      </c>
    </row>
    <row r="324" spans="1:21" x14ac:dyDescent="0.25">
      <c r="C324" s="2" t="s">
        <v>4</v>
      </c>
      <c r="D324" s="1">
        <v>44757</v>
      </c>
      <c r="E324" s="2" t="s">
        <v>19</v>
      </c>
      <c r="F324" s="2" t="s">
        <v>31</v>
      </c>
      <c r="G324" s="2" t="s">
        <v>31</v>
      </c>
      <c r="N324" t="s">
        <v>18</v>
      </c>
      <c r="O324" t="s">
        <v>20</v>
      </c>
      <c r="P324" t="s">
        <v>21</v>
      </c>
      <c r="Q324" t="s">
        <v>24</v>
      </c>
      <c r="T324" t="s">
        <v>18</v>
      </c>
      <c r="U324" t="s">
        <v>20</v>
      </c>
    </row>
    <row r="325" spans="1:21" x14ac:dyDescent="0.25">
      <c r="C325" s="2" t="s">
        <v>5</v>
      </c>
      <c r="D325" s="1">
        <v>44758</v>
      </c>
      <c r="E325" s="2" t="s">
        <v>31</v>
      </c>
      <c r="F325" s="2" t="s">
        <v>31</v>
      </c>
      <c r="G325" s="2" t="s">
        <v>31</v>
      </c>
      <c r="N325" t="s">
        <v>18</v>
      </c>
      <c r="O325" t="s">
        <v>20</v>
      </c>
      <c r="P325" t="s">
        <v>21</v>
      </c>
      <c r="Q325" t="s">
        <v>24</v>
      </c>
      <c r="T325" t="s">
        <v>18</v>
      </c>
      <c r="U325" t="s">
        <v>20</v>
      </c>
    </row>
    <row r="326" spans="1:21" x14ac:dyDescent="0.25">
      <c r="C326" s="2" t="s">
        <v>6</v>
      </c>
      <c r="D326" s="1">
        <v>44759</v>
      </c>
      <c r="E326" s="2" t="s">
        <v>31</v>
      </c>
      <c r="F326" s="2" t="s">
        <v>31</v>
      </c>
      <c r="G326" s="2" t="s">
        <v>31</v>
      </c>
      <c r="N326" t="s">
        <v>18</v>
      </c>
      <c r="O326" t="s">
        <v>20</v>
      </c>
      <c r="P326" t="s">
        <v>21</v>
      </c>
      <c r="Q326" t="s">
        <v>24</v>
      </c>
      <c r="T326" t="s">
        <v>18</v>
      </c>
      <c r="U326" t="s">
        <v>20</v>
      </c>
    </row>
    <row r="327" spans="1:21" x14ac:dyDescent="0.25">
      <c r="C327" s="2" t="s">
        <v>7</v>
      </c>
      <c r="D327" s="1">
        <v>44760</v>
      </c>
      <c r="E327" s="2" t="s">
        <v>31</v>
      </c>
      <c r="F327" s="2" t="s">
        <v>22</v>
      </c>
      <c r="G327" s="2" t="s">
        <v>31</v>
      </c>
      <c r="N327" t="s">
        <v>18</v>
      </c>
      <c r="O327" t="s">
        <v>20</v>
      </c>
      <c r="P327" t="s">
        <v>21</v>
      </c>
      <c r="Q327" t="s">
        <v>24</v>
      </c>
      <c r="T327" t="s">
        <v>18</v>
      </c>
      <c r="U327" t="s">
        <v>20</v>
      </c>
    </row>
    <row r="328" spans="1:21" x14ac:dyDescent="0.25">
      <c r="C328" s="2" t="s">
        <v>8</v>
      </c>
      <c r="D328" s="1">
        <v>44761</v>
      </c>
      <c r="E328" s="2" t="s">
        <v>31</v>
      </c>
      <c r="F328" s="2" t="s">
        <v>22</v>
      </c>
      <c r="G328" s="2" t="s">
        <v>31</v>
      </c>
      <c r="N328" t="s">
        <v>18</v>
      </c>
      <c r="O328" t="s">
        <v>20</v>
      </c>
      <c r="P328" t="s">
        <v>21</v>
      </c>
      <c r="Q328" t="s">
        <v>24</v>
      </c>
      <c r="T328" t="s">
        <v>18</v>
      </c>
      <c r="U328" t="s">
        <v>20</v>
      </c>
    </row>
    <row r="329" spans="1:21" x14ac:dyDescent="0.25">
      <c r="C329" s="2" t="s">
        <v>2</v>
      </c>
      <c r="D329" s="1">
        <v>44762</v>
      </c>
      <c r="E329" s="2" t="s">
        <v>31</v>
      </c>
      <c r="F329" s="2" t="s">
        <v>22</v>
      </c>
      <c r="G329" s="2" t="s">
        <v>31</v>
      </c>
      <c r="N329" t="s">
        <v>18</v>
      </c>
      <c r="O329" t="s">
        <v>20</v>
      </c>
      <c r="P329" t="s">
        <v>21</v>
      </c>
      <c r="Q329" t="s">
        <v>24</v>
      </c>
      <c r="T329" t="s">
        <v>18</v>
      </c>
      <c r="U329" t="s">
        <v>20</v>
      </c>
    </row>
    <row r="330" spans="1:21" x14ac:dyDescent="0.25">
      <c r="C330" s="2" t="s">
        <v>3</v>
      </c>
      <c r="D330" s="1">
        <v>44763</v>
      </c>
      <c r="E330" s="2" t="s">
        <v>19</v>
      </c>
      <c r="F330" s="2" t="s">
        <v>22</v>
      </c>
      <c r="G330" s="2" t="s">
        <v>31</v>
      </c>
      <c r="N330" t="s">
        <v>18</v>
      </c>
      <c r="O330" t="s">
        <v>20</v>
      </c>
      <c r="P330" t="s">
        <v>21</v>
      </c>
      <c r="Q330" t="s">
        <v>24</v>
      </c>
      <c r="T330" t="s">
        <v>18</v>
      </c>
      <c r="U330" t="s">
        <v>20</v>
      </c>
    </row>
    <row r="331" spans="1:21" x14ac:dyDescent="0.25">
      <c r="C331" s="2" t="s">
        <v>4</v>
      </c>
      <c r="D331" s="1">
        <v>44764</v>
      </c>
      <c r="E331" s="2" t="s">
        <v>19</v>
      </c>
      <c r="F331" s="2" t="s">
        <v>31</v>
      </c>
      <c r="G331" s="2" t="s">
        <v>31</v>
      </c>
      <c r="N331" t="s">
        <v>18</v>
      </c>
      <c r="O331" t="s">
        <v>20</v>
      </c>
      <c r="P331" t="s">
        <v>21</v>
      </c>
      <c r="Q331" t="s">
        <v>24</v>
      </c>
      <c r="T331" t="s">
        <v>18</v>
      </c>
      <c r="U331" t="s">
        <v>20</v>
      </c>
    </row>
    <row r="332" spans="1:21" x14ac:dyDescent="0.25">
      <c r="C332" s="2" t="s">
        <v>5</v>
      </c>
      <c r="D332" s="1">
        <v>44765</v>
      </c>
      <c r="E332" s="2" t="s">
        <v>19</v>
      </c>
      <c r="F332" s="2" t="s">
        <v>31</v>
      </c>
      <c r="G332" s="2" t="s">
        <v>31</v>
      </c>
      <c r="N332" t="s">
        <v>18</v>
      </c>
      <c r="O332" t="s">
        <v>20</v>
      </c>
      <c r="P332" t="s">
        <v>21</v>
      </c>
      <c r="Q332" t="s">
        <v>24</v>
      </c>
      <c r="T332" t="s">
        <v>18</v>
      </c>
      <c r="U332" t="s">
        <v>20</v>
      </c>
    </row>
    <row r="333" spans="1:21" x14ac:dyDescent="0.25">
      <c r="C333" s="2" t="s">
        <v>6</v>
      </c>
      <c r="D333" s="1">
        <v>44766</v>
      </c>
      <c r="E333" s="2" t="s">
        <v>19</v>
      </c>
      <c r="F333" s="2" t="s">
        <v>31</v>
      </c>
      <c r="G333" s="2" t="s">
        <v>31</v>
      </c>
      <c r="N333" t="s">
        <v>18</v>
      </c>
      <c r="O333" t="s">
        <v>20</v>
      </c>
      <c r="P333" t="s">
        <v>21</v>
      </c>
      <c r="Q333" t="s">
        <v>24</v>
      </c>
      <c r="T333" t="s">
        <v>18</v>
      </c>
      <c r="U333" t="s">
        <v>20</v>
      </c>
    </row>
    <row r="334" spans="1:21" x14ac:dyDescent="0.25">
      <c r="C334" s="2" t="s">
        <v>7</v>
      </c>
      <c r="D334" s="1">
        <v>44767</v>
      </c>
      <c r="E334" s="2" t="s">
        <v>31</v>
      </c>
      <c r="F334" s="2" t="s">
        <v>31</v>
      </c>
      <c r="G334" s="2" t="s">
        <v>31</v>
      </c>
      <c r="N334" t="s">
        <v>18</v>
      </c>
      <c r="O334" t="s">
        <v>20</v>
      </c>
      <c r="P334" t="s">
        <v>21</v>
      </c>
      <c r="Q334" t="s">
        <v>24</v>
      </c>
      <c r="T334" t="s">
        <v>18</v>
      </c>
      <c r="U334" t="s">
        <v>20</v>
      </c>
    </row>
    <row r="335" spans="1:21" x14ac:dyDescent="0.25">
      <c r="C335" s="2" t="s">
        <v>8</v>
      </c>
      <c r="D335" s="1">
        <v>44768</v>
      </c>
      <c r="E335" s="2" t="s">
        <v>31</v>
      </c>
      <c r="F335" s="2" t="s">
        <v>31</v>
      </c>
      <c r="G335" s="2" t="s">
        <v>31</v>
      </c>
      <c r="N335" t="s">
        <v>18</v>
      </c>
      <c r="O335" t="s">
        <v>20</v>
      </c>
      <c r="P335" t="s">
        <v>21</v>
      </c>
      <c r="Q335" t="s">
        <v>24</v>
      </c>
      <c r="T335" t="s">
        <v>18</v>
      </c>
      <c r="U335" t="s">
        <v>20</v>
      </c>
    </row>
    <row r="336" spans="1:21" x14ac:dyDescent="0.25">
      <c r="C336" s="2" t="s">
        <v>2</v>
      </c>
      <c r="D336" s="1">
        <v>44769</v>
      </c>
      <c r="E336" s="2" t="s">
        <v>31</v>
      </c>
      <c r="F336" s="2" t="s">
        <v>31</v>
      </c>
      <c r="G336" s="2" t="s">
        <v>31</v>
      </c>
      <c r="N336" t="s">
        <v>18</v>
      </c>
      <c r="O336" t="s">
        <v>20</v>
      </c>
      <c r="P336" t="s">
        <v>21</v>
      </c>
      <c r="Q336" t="s">
        <v>24</v>
      </c>
      <c r="T336" t="s">
        <v>18</v>
      </c>
      <c r="U336" t="s">
        <v>20</v>
      </c>
    </row>
    <row r="337" spans="3:21" x14ac:dyDescent="0.25">
      <c r="C337" s="2" t="s">
        <v>3</v>
      </c>
      <c r="D337" s="1">
        <v>44770</v>
      </c>
      <c r="E337" s="2" t="s">
        <v>31</v>
      </c>
      <c r="F337" s="2" t="s">
        <v>31</v>
      </c>
      <c r="G337" s="2" t="s">
        <v>31</v>
      </c>
      <c r="N337" t="s">
        <v>18</v>
      </c>
      <c r="O337" t="s">
        <v>20</v>
      </c>
      <c r="P337" t="s">
        <v>21</v>
      </c>
      <c r="Q337" t="s">
        <v>24</v>
      </c>
      <c r="T337" t="s">
        <v>18</v>
      </c>
      <c r="U337" t="s">
        <v>20</v>
      </c>
    </row>
    <row r="338" spans="3:21" x14ac:dyDescent="0.25">
      <c r="C338" s="2" t="s">
        <v>4</v>
      </c>
      <c r="D338" s="1">
        <v>44771</v>
      </c>
      <c r="E338" s="2" t="s">
        <v>19</v>
      </c>
      <c r="F338" s="2" t="s">
        <v>31</v>
      </c>
      <c r="G338" s="2" t="s">
        <v>31</v>
      </c>
      <c r="N338" t="s">
        <v>18</v>
      </c>
      <c r="O338" t="s">
        <v>20</v>
      </c>
      <c r="P338" t="s">
        <v>21</v>
      </c>
      <c r="Q338" t="s">
        <v>24</v>
      </c>
      <c r="T338" t="s">
        <v>18</v>
      </c>
      <c r="U338" t="s">
        <v>20</v>
      </c>
    </row>
    <row r="339" spans="3:21" x14ac:dyDescent="0.25">
      <c r="C339" s="2" t="s">
        <v>5</v>
      </c>
      <c r="D339" s="1">
        <v>44772</v>
      </c>
      <c r="E339" s="2" t="s">
        <v>19</v>
      </c>
      <c r="F339" s="2" t="s">
        <v>22</v>
      </c>
      <c r="G339" s="2" t="s">
        <v>31</v>
      </c>
      <c r="N339" t="s">
        <v>18</v>
      </c>
      <c r="O339" t="s">
        <v>20</v>
      </c>
      <c r="P339" t="s">
        <v>21</v>
      </c>
      <c r="Q339" t="s">
        <v>24</v>
      </c>
      <c r="T339" t="s">
        <v>18</v>
      </c>
    </row>
    <row r="340" spans="3:21" x14ac:dyDescent="0.25">
      <c r="C340" s="2" t="s">
        <v>6</v>
      </c>
      <c r="D340" s="1">
        <v>44773</v>
      </c>
      <c r="E340" s="2" t="s">
        <v>19</v>
      </c>
      <c r="F340" s="2" t="s">
        <v>22</v>
      </c>
      <c r="G340" s="2" t="s">
        <v>31</v>
      </c>
      <c r="N340" t="s">
        <v>18</v>
      </c>
      <c r="O340" t="s">
        <v>20</v>
      </c>
      <c r="P340" t="s">
        <v>21</v>
      </c>
      <c r="Q340" t="s">
        <v>24</v>
      </c>
      <c r="T340" t="s">
        <v>18</v>
      </c>
    </row>
    <row r="341" spans="3:21" x14ac:dyDescent="0.25">
      <c r="C341" s="2" t="s">
        <v>7</v>
      </c>
      <c r="D341" s="1">
        <v>44774</v>
      </c>
      <c r="E341" s="2" t="s">
        <v>20</v>
      </c>
      <c r="F341" s="2" t="s">
        <v>31</v>
      </c>
      <c r="G341" s="2" t="s">
        <v>21</v>
      </c>
      <c r="N341" t="s">
        <v>18</v>
      </c>
      <c r="O341" t="s">
        <v>19</v>
      </c>
      <c r="P341" t="s">
        <v>22</v>
      </c>
      <c r="S341" t="s">
        <v>19</v>
      </c>
      <c r="T341" t="s">
        <v>18</v>
      </c>
    </row>
    <row r="342" spans="3:21" x14ac:dyDescent="0.25">
      <c r="C342" s="2" t="s">
        <v>8</v>
      </c>
      <c r="D342" s="1">
        <v>44775</v>
      </c>
      <c r="E342" s="2" t="s">
        <v>20</v>
      </c>
      <c r="F342" s="2" t="s">
        <v>31</v>
      </c>
      <c r="G342" s="2" t="s">
        <v>21</v>
      </c>
      <c r="N342" t="s">
        <v>18</v>
      </c>
      <c r="O342" t="s">
        <v>19</v>
      </c>
      <c r="P342" t="s">
        <v>22</v>
      </c>
      <c r="S342" t="s">
        <v>19</v>
      </c>
      <c r="T342" t="s">
        <v>18</v>
      </c>
    </row>
    <row r="343" spans="3:21" x14ac:dyDescent="0.25">
      <c r="C343" s="2" t="s">
        <v>2</v>
      </c>
      <c r="D343" s="1">
        <v>44776</v>
      </c>
      <c r="E343" s="2" t="s">
        <v>20</v>
      </c>
      <c r="F343" s="2" t="s">
        <v>31</v>
      </c>
      <c r="G343" s="2" t="s">
        <v>21</v>
      </c>
      <c r="N343" t="s">
        <v>18</v>
      </c>
      <c r="O343" t="s">
        <v>19</v>
      </c>
      <c r="P343" t="s">
        <v>22</v>
      </c>
      <c r="S343" t="s">
        <v>19</v>
      </c>
      <c r="T343" t="s">
        <v>18</v>
      </c>
    </row>
    <row r="344" spans="3:21" x14ac:dyDescent="0.25">
      <c r="C344" s="2" t="s">
        <v>3</v>
      </c>
      <c r="D344" s="1">
        <v>44777</v>
      </c>
      <c r="E344" s="2" t="s">
        <v>20</v>
      </c>
      <c r="F344" s="2" t="s">
        <v>31</v>
      </c>
      <c r="G344" s="2" t="s">
        <v>21</v>
      </c>
      <c r="N344" t="s">
        <v>18</v>
      </c>
      <c r="O344" t="s">
        <v>19</v>
      </c>
      <c r="P344" t="s">
        <v>22</v>
      </c>
      <c r="S344" t="s">
        <v>19</v>
      </c>
      <c r="T344" t="s">
        <v>18</v>
      </c>
    </row>
    <row r="345" spans="3:21" x14ac:dyDescent="0.25">
      <c r="C345" s="2" t="s">
        <v>4</v>
      </c>
      <c r="D345" s="1">
        <v>44778</v>
      </c>
      <c r="E345" s="2" t="s">
        <v>31</v>
      </c>
      <c r="F345" s="2" t="s">
        <v>31</v>
      </c>
      <c r="G345" s="2" t="s">
        <v>24</v>
      </c>
      <c r="N345" t="s">
        <v>18</v>
      </c>
      <c r="O345" t="s">
        <v>19</v>
      </c>
      <c r="P345" t="s">
        <v>22</v>
      </c>
      <c r="S345" t="s">
        <v>19</v>
      </c>
      <c r="T345" t="s">
        <v>18</v>
      </c>
    </row>
    <row r="346" spans="3:21" x14ac:dyDescent="0.25">
      <c r="C346" s="2" t="s">
        <v>5</v>
      </c>
      <c r="D346" s="1">
        <v>44779</v>
      </c>
      <c r="E346" s="2" t="s">
        <v>31</v>
      </c>
      <c r="F346" s="2" t="s">
        <v>31</v>
      </c>
      <c r="G346" s="2" t="s">
        <v>24</v>
      </c>
      <c r="N346" t="s">
        <v>18</v>
      </c>
      <c r="O346" t="s">
        <v>19</v>
      </c>
      <c r="P346" t="s">
        <v>22</v>
      </c>
      <c r="S346" t="s">
        <v>19</v>
      </c>
    </row>
    <row r="347" spans="3:21" x14ac:dyDescent="0.25">
      <c r="C347" s="2" t="s">
        <v>6</v>
      </c>
      <c r="D347" s="1">
        <v>44780</v>
      </c>
      <c r="E347" s="2" t="s">
        <v>31</v>
      </c>
      <c r="F347" s="2" t="s">
        <v>31</v>
      </c>
      <c r="G347" s="2" t="s">
        <v>24</v>
      </c>
      <c r="N347" t="s">
        <v>18</v>
      </c>
      <c r="O347" t="s">
        <v>19</v>
      </c>
      <c r="P347" t="s">
        <v>22</v>
      </c>
      <c r="S347" t="s">
        <v>19</v>
      </c>
    </row>
    <row r="348" spans="3:21" x14ac:dyDescent="0.25">
      <c r="C348" s="2" t="s">
        <v>7</v>
      </c>
      <c r="D348" s="1">
        <v>44781</v>
      </c>
      <c r="E348" s="2" t="s">
        <v>18</v>
      </c>
      <c r="F348" s="2" t="s">
        <v>31</v>
      </c>
      <c r="G348" s="2" t="s">
        <v>24</v>
      </c>
      <c r="O348" t="s">
        <v>19</v>
      </c>
      <c r="P348" t="s">
        <v>22</v>
      </c>
      <c r="Q348" t="s">
        <v>23</v>
      </c>
      <c r="S348" t="s">
        <v>19</v>
      </c>
    </row>
    <row r="349" spans="3:21" x14ac:dyDescent="0.25">
      <c r="C349" s="2" t="s">
        <v>8</v>
      </c>
      <c r="D349" s="1">
        <v>44782</v>
      </c>
      <c r="E349" s="2" t="s">
        <v>18</v>
      </c>
      <c r="F349" s="2" t="s">
        <v>31</v>
      </c>
      <c r="G349" s="2" t="s">
        <v>21</v>
      </c>
      <c r="O349" t="s">
        <v>19</v>
      </c>
      <c r="P349" t="s">
        <v>22</v>
      </c>
      <c r="Q349" t="s">
        <v>23</v>
      </c>
      <c r="S349" t="s">
        <v>19</v>
      </c>
    </row>
    <row r="350" spans="3:21" x14ac:dyDescent="0.25">
      <c r="C350" s="2" t="s">
        <v>2</v>
      </c>
      <c r="D350" s="1">
        <v>44783</v>
      </c>
      <c r="E350" s="2" t="s">
        <v>18</v>
      </c>
      <c r="F350" s="2" t="s">
        <v>31</v>
      </c>
      <c r="G350" s="2" t="s">
        <v>21</v>
      </c>
      <c r="O350" t="s">
        <v>19</v>
      </c>
      <c r="P350" t="s">
        <v>22</v>
      </c>
      <c r="Q350" t="s">
        <v>23</v>
      </c>
      <c r="S350" t="s">
        <v>19</v>
      </c>
    </row>
    <row r="351" spans="3:21" x14ac:dyDescent="0.25">
      <c r="C351" s="2" t="s">
        <v>3</v>
      </c>
      <c r="D351" s="1">
        <v>44784</v>
      </c>
      <c r="E351" s="2" t="s">
        <v>18</v>
      </c>
      <c r="F351" s="2" t="s">
        <v>31</v>
      </c>
      <c r="G351" s="2" t="s">
        <v>21</v>
      </c>
      <c r="O351" t="s">
        <v>19</v>
      </c>
      <c r="P351" t="s">
        <v>22</v>
      </c>
      <c r="Q351" t="s">
        <v>23</v>
      </c>
      <c r="S351" t="s">
        <v>19</v>
      </c>
    </row>
    <row r="352" spans="3:21" x14ac:dyDescent="0.25">
      <c r="C352" s="2" t="s">
        <v>4</v>
      </c>
      <c r="D352" s="1">
        <v>44785</v>
      </c>
      <c r="E352" s="2" t="s">
        <v>20</v>
      </c>
      <c r="F352" s="2" t="s">
        <v>31</v>
      </c>
      <c r="G352" s="2" t="s">
        <v>21</v>
      </c>
      <c r="O352" t="s">
        <v>19</v>
      </c>
      <c r="P352" t="s">
        <v>22</v>
      </c>
      <c r="Q352" t="s">
        <v>23</v>
      </c>
      <c r="S352" t="s">
        <v>19</v>
      </c>
    </row>
    <row r="353" spans="1:19" x14ac:dyDescent="0.25">
      <c r="C353" s="2" t="s">
        <v>5</v>
      </c>
      <c r="D353" s="1">
        <v>44786</v>
      </c>
      <c r="E353" s="2" t="s">
        <v>20</v>
      </c>
      <c r="F353" s="2" t="s">
        <v>31</v>
      </c>
      <c r="G353" s="2" t="s">
        <v>24</v>
      </c>
      <c r="O353" t="s">
        <v>19</v>
      </c>
      <c r="P353" t="s">
        <v>22</v>
      </c>
      <c r="Q353" t="s">
        <v>23</v>
      </c>
      <c r="S353" t="s">
        <v>19</v>
      </c>
    </row>
    <row r="354" spans="1:19" x14ac:dyDescent="0.25">
      <c r="C354" s="2" t="s">
        <v>6</v>
      </c>
      <c r="D354" s="1">
        <v>44787</v>
      </c>
      <c r="E354" s="2" t="s">
        <v>20</v>
      </c>
      <c r="F354" s="2" t="s">
        <v>31</v>
      </c>
      <c r="G354" s="2" t="s">
        <v>24</v>
      </c>
      <c r="O354" t="s">
        <v>19</v>
      </c>
      <c r="P354" t="s">
        <v>22</v>
      </c>
      <c r="Q354" t="s">
        <v>23</v>
      </c>
      <c r="S354" t="s">
        <v>19</v>
      </c>
    </row>
    <row r="355" spans="1:19" x14ac:dyDescent="0.25">
      <c r="A355" t="s">
        <v>72</v>
      </c>
      <c r="C355" s="2" t="s">
        <v>7</v>
      </c>
      <c r="D355" s="1">
        <v>44788</v>
      </c>
      <c r="E355" s="2" t="s">
        <v>20</v>
      </c>
      <c r="F355" s="2" t="s">
        <v>31</v>
      </c>
      <c r="G355" s="2" t="s">
        <v>24</v>
      </c>
      <c r="O355" t="s">
        <v>19</v>
      </c>
      <c r="P355" t="s">
        <v>22</v>
      </c>
      <c r="Q355" t="s">
        <v>23</v>
      </c>
      <c r="S355" t="s">
        <v>19</v>
      </c>
    </row>
    <row r="356" spans="1:19" x14ac:dyDescent="0.25">
      <c r="C356" s="2" t="s">
        <v>8</v>
      </c>
      <c r="D356" s="1">
        <v>44789</v>
      </c>
      <c r="E356" s="2" t="s">
        <v>31</v>
      </c>
      <c r="F356" s="2" t="s">
        <v>31</v>
      </c>
      <c r="G356" s="2" t="s">
        <v>24</v>
      </c>
      <c r="O356" t="s">
        <v>19</v>
      </c>
      <c r="P356" t="s">
        <v>22</v>
      </c>
      <c r="Q356" t="s">
        <v>23</v>
      </c>
      <c r="S356" t="s">
        <v>19</v>
      </c>
    </row>
    <row r="357" spans="1:19" x14ac:dyDescent="0.25">
      <c r="C357" s="2" t="s">
        <v>2</v>
      </c>
      <c r="D357" s="1">
        <v>44790</v>
      </c>
      <c r="E357" s="2" t="s">
        <v>31</v>
      </c>
      <c r="F357" s="2" t="s">
        <v>31</v>
      </c>
      <c r="G357" s="2" t="s">
        <v>21</v>
      </c>
      <c r="O357" t="s">
        <v>19</v>
      </c>
      <c r="P357" t="s">
        <v>22</v>
      </c>
      <c r="Q357" t="s">
        <v>23</v>
      </c>
      <c r="S357" t="s">
        <v>19</v>
      </c>
    </row>
    <row r="358" spans="1:19" x14ac:dyDescent="0.25">
      <c r="C358" s="2" t="s">
        <v>3</v>
      </c>
      <c r="D358" s="1">
        <v>44791</v>
      </c>
      <c r="E358" s="2" t="s">
        <v>18</v>
      </c>
      <c r="F358" s="2" t="s">
        <v>31</v>
      </c>
      <c r="G358" s="2" t="s">
        <v>21</v>
      </c>
      <c r="O358" t="s">
        <v>19</v>
      </c>
      <c r="P358" t="s">
        <v>22</v>
      </c>
      <c r="Q358" t="s">
        <v>23</v>
      </c>
      <c r="S358" t="s">
        <v>19</v>
      </c>
    </row>
    <row r="359" spans="1:19" x14ac:dyDescent="0.25">
      <c r="C359" s="2" t="s">
        <v>4</v>
      </c>
      <c r="D359" s="1">
        <v>44792</v>
      </c>
      <c r="E359" s="2" t="s">
        <v>18</v>
      </c>
      <c r="F359" s="2" t="s">
        <v>31</v>
      </c>
      <c r="G359" s="2" t="s">
        <v>21</v>
      </c>
      <c r="O359" t="s">
        <v>19</v>
      </c>
      <c r="P359" t="s">
        <v>22</v>
      </c>
      <c r="Q359" t="s">
        <v>23</v>
      </c>
      <c r="S359" t="s">
        <v>19</v>
      </c>
    </row>
    <row r="360" spans="1:19" x14ac:dyDescent="0.25">
      <c r="C360" s="2" t="s">
        <v>5</v>
      </c>
      <c r="D360" s="1">
        <v>44793</v>
      </c>
      <c r="E360" s="2" t="s">
        <v>18</v>
      </c>
      <c r="F360" s="2" t="s">
        <v>31</v>
      </c>
      <c r="O360" t="s">
        <v>19</v>
      </c>
      <c r="P360" t="s">
        <v>22</v>
      </c>
      <c r="Q360" t="s">
        <v>23</v>
      </c>
      <c r="S360" t="s">
        <v>19</v>
      </c>
    </row>
    <row r="361" spans="1:19" x14ac:dyDescent="0.25">
      <c r="C361" s="2" t="s">
        <v>6</v>
      </c>
      <c r="D361" s="1">
        <v>44794</v>
      </c>
      <c r="E361" s="2" t="s">
        <v>18</v>
      </c>
      <c r="F361" s="2" t="s">
        <v>31</v>
      </c>
      <c r="G361" s="2" t="s">
        <v>31</v>
      </c>
      <c r="O361" t="s">
        <v>19</v>
      </c>
      <c r="P361" t="s">
        <v>22</v>
      </c>
      <c r="Q361" t="s">
        <v>23</v>
      </c>
      <c r="S361" t="s">
        <v>19</v>
      </c>
    </row>
    <row r="362" spans="1:19" x14ac:dyDescent="0.25">
      <c r="C362" s="2" t="s">
        <v>7</v>
      </c>
      <c r="D362" s="1">
        <v>44795</v>
      </c>
      <c r="E362" s="2" t="s">
        <v>20</v>
      </c>
      <c r="F362" s="2" t="s">
        <v>31</v>
      </c>
      <c r="G362" s="2" t="s">
        <v>31</v>
      </c>
      <c r="O362" t="s">
        <v>19</v>
      </c>
      <c r="P362" t="s">
        <v>22</v>
      </c>
      <c r="Q362" t="s">
        <v>23</v>
      </c>
      <c r="S362" t="s">
        <v>19</v>
      </c>
    </row>
    <row r="363" spans="1:19" x14ac:dyDescent="0.25">
      <c r="C363" s="2" t="s">
        <v>8</v>
      </c>
      <c r="D363" s="1">
        <v>44796</v>
      </c>
      <c r="E363" s="2" t="s">
        <v>20</v>
      </c>
      <c r="F363" s="2" t="s">
        <v>31</v>
      </c>
      <c r="G363" s="2" t="s">
        <v>31</v>
      </c>
      <c r="O363" t="s">
        <v>19</v>
      </c>
      <c r="P363" t="s">
        <v>22</v>
      </c>
      <c r="Q363" t="s">
        <v>23</v>
      </c>
      <c r="S363" t="s">
        <v>19</v>
      </c>
    </row>
    <row r="364" spans="1:19" x14ac:dyDescent="0.25">
      <c r="C364" s="2" t="s">
        <v>2</v>
      </c>
      <c r="D364" s="1">
        <v>44797</v>
      </c>
      <c r="E364" s="2" t="s">
        <v>20</v>
      </c>
      <c r="F364" s="2" t="s">
        <v>31</v>
      </c>
      <c r="G364" s="2" t="s">
        <v>31</v>
      </c>
      <c r="O364" t="s">
        <v>19</v>
      </c>
      <c r="P364" t="s">
        <v>22</v>
      </c>
      <c r="Q364" t="s">
        <v>23</v>
      </c>
      <c r="S364" t="s">
        <v>19</v>
      </c>
    </row>
    <row r="365" spans="1:19" x14ac:dyDescent="0.25">
      <c r="C365" s="2" t="s">
        <v>3</v>
      </c>
      <c r="D365" s="1">
        <v>44798</v>
      </c>
      <c r="E365" s="2" t="s">
        <v>20</v>
      </c>
      <c r="F365" s="2" t="s">
        <v>31</v>
      </c>
      <c r="G365" s="2" t="s">
        <v>31</v>
      </c>
      <c r="O365" t="s">
        <v>19</v>
      </c>
      <c r="P365" t="s">
        <v>22</v>
      </c>
      <c r="Q365" t="s">
        <v>23</v>
      </c>
      <c r="S365" t="s">
        <v>19</v>
      </c>
    </row>
    <row r="366" spans="1:19" x14ac:dyDescent="0.25">
      <c r="C366" s="2" t="s">
        <v>4</v>
      </c>
      <c r="D366" s="1">
        <v>44799</v>
      </c>
      <c r="E366" s="2" t="s">
        <v>18</v>
      </c>
      <c r="F366" s="2" t="s">
        <v>31</v>
      </c>
      <c r="G366" s="2" t="s">
        <v>31</v>
      </c>
      <c r="O366" t="s">
        <v>19</v>
      </c>
      <c r="P366" t="s">
        <v>22</v>
      </c>
      <c r="Q366" t="s">
        <v>23</v>
      </c>
      <c r="S366" t="s">
        <v>19</v>
      </c>
    </row>
    <row r="367" spans="1:19" x14ac:dyDescent="0.25">
      <c r="C367" s="2" t="s">
        <v>5</v>
      </c>
      <c r="D367" s="1">
        <v>44800</v>
      </c>
      <c r="E367" s="2" t="s">
        <v>18</v>
      </c>
      <c r="F367" s="2" t="s">
        <v>31</v>
      </c>
      <c r="G367" s="2" t="s">
        <v>31</v>
      </c>
      <c r="O367" t="s">
        <v>19</v>
      </c>
      <c r="P367" t="s">
        <v>22</v>
      </c>
      <c r="Q367" t="s">
        <v>23</v>
      </c>
      <c r="S367" t="s">
        <v>19</v>
      </c>
    </row>
    <row r="368" spans="1:19" x14ac:dyDescent="0.25">
      <c r="C368" s="2" t="s">
        <v>6</v>
      </c>
      <c r="D368" s="1">
        <v>44801</v>
      </c>
      <c r="E368" s="2" t="s">
        <v>18</v>
      </c>
      <c r="F368" s="2" t="s">
        <v>31</v>
      </c>
      <c r="G368" s="2" t="s">
        <v>31</v>
      </c>
      <c r="O368" t="s">
        <v>19</v>
      </c>
      <c r="P368" t="s">
        <v>22</v>
      </c>
      <c r="Q368" t="s">
        <v>23</v>
      </c>
      <c r="S368" t="s">
        <v>19</v>
      </c>
    </row>
    <row r="369" spans="3:19" x14ac:dyDescent="0.25">
      <c r="C369" s="2" t="s">
        <v>7</v>
      </c>
      <c r="D369" s="1">
        <v>44802</v>
      </c>
      <c r="E369" s="2" t="s">
        <v>18</v>
      </c>
      <c r="F369" s="2" t="s">
        <v>31</v>
      </c>
      <c r="G369" s="2" t="s">
        <v>31</v>
      </c>
      <c r="O369" t="s">
        <v>19</v>
      </c>
      <c r="P369" t="s">
        <v>22</v>
      </c>
      <c r="Q369" t="s">
        <v>23</v>
      </c>
      <c r="S369" t="s">
        <v>19</v>
      </c>
    </row>
    <row r="370" spans="3:19" x14ac:dyDescent="0.25">
      <c r="C370" s="2" t="s">
        <v>8</v>
      </c>
      <c r="D370" s="1">
        <v>44803</v>
      </c>
      <c r="E370" s="2" t="s">
        <v>20</v>
      </c>
      <c r="F370" s="2" t="s">
        <v>31</v>
      </c>
      <c r="G370" s="2" t="s">
        <v>31</v>
      </c>
      <c r="O370" t="s">
        <v>19</v>
      </c>
      <c r="P370" t="s">
        <v>22</v>
      </c>
      <c r="Q370" t="s">
        <v>23</v>
      </c>
      <c r="S370" t="s">
        <v>19</v>
      </c>
    </row>
    <row r="371" spans="3:19" x14ac:dyDescent="0.25">
      <c r="C371" s="2" t="s">
        <v>2</v>
      </c>
      <c r="D371" s="1">
        <v>44804</v>
      </c>
      <c r="E371" s="2" t="s">
        <v>20</v>
      </c>
      <c r="F371" s="2" t="s">
        <v>31</v>
      </c>
      <c r="G371" s="2" t="s">
        <v>31</v>
      </c>
      <c r="O371" t="s">
        <v>19</v>
      </c>
      <c r="P371" t="s">
        <v>22</v>
      </c>
      <c r="Q371" t="s">
        <v>23</v>
      </c>
      <c r="S371" t="s">
        <v>19</v>
      </c>
    </row>
  </sheetData>
  <mergeCells count="11">
    <mergeCell ref="B219:B248"/>
    <mergeCell ref="B249:B279"/>
    <mergeCell ref="B98:B128"/>
    <mergeCell ref="B129:B159"/>
    <mergeCell ref="B160:B187"/>
    <mergeCell ref="B188:B218"/>
    <mergeCell ref="E5:G5"/>
    <mergeCell ref="H5:M5"/>
    <mergeCell ref="B7:B36"/>
    <mergeCell ref="B37:B67"/>
    <mergeCell ref="B68:B97"/>
  </mergeCells>
  <conditionalFormatting sqref="C7:M371">
    <cfRule type="expression" dxfId="12" priority="12">
      <formula>$C7="D"</formula>
    </cfRule>
    <cfRule type="expression" dxfId="11" priority="13">
      <formula>$C7="S"</formula>
    </cfRule>
  </conditionalFormatting>
  <conditionalFormatting sqref="A37:M37 A8:A36 A68:M68 A38:A67 A69:A279 H36:H73 C8:M36 E35:F37 E279:E281 C38:M67 C69:M279 A280:M371 A7:M7">
    <cfRule type="expression" dxfId="10" priority="11">
      <formula>$A7="F"</formula>
    </cfRule>
  </conditionalFormatting>
  <conditionalFormatting sqref="B98">
    <cfRule type="expression" dxfId="9" priority="10">
      <formula>$A98="F"</formula>
    </cfRule>
  </conditionalFormatting>
  <conditionalFormatting sqref="B129">
    <cfRule type="expression" dxfId="8" priority="9">
      <formula>$A129="F"</formula>
    </cfRule>
  </conditionalFormatting>
  <conditionalFormatting sqref="B160">
    <cfRule type="expression" dxfId="7" priority="8">
      <formula>$A160="F"</formula>
    </cfRule>
  </conditionalFormatting>
  <conditionalFormatting sqref="B188">
    <cfRule type="expression" dxfId="6" priority="7">
      <formula>$A188="F"</formula>
    </cfRule>
  </conditionalFormatting>
  <conditionalFormatting sqref="B219">
    <cfRule type="expression" dxfId="5" priority="6">
      <formula>$A219="F"</formula>
    </cfRule>
  </conditionalFormatting>
  <conditionalFormatting sqref="B249">
    <cfRule type="expression" dxfId="4" priority="5">
      <formula>$A249="F"</formula>
    </cfRule>
  </conditionalFormatting>
  <conditionalFormatting sqref="H7:I371">
    <cfRule type="expression" dxfId="3" priority="2">
      <formula>$A7="F"</formula>
    </cfRule>
    <cfRule type="expression" dxfId="2" priority="3">
      <formula>$C7="D"</formula>
    </cfRule>
    <cfRule type="expression" dxfId="1" priority="4">
      <formula>$C7="S"</formula>
    </cfRule>
  </conditionalFormatting>
  <conditionalFormatting sqref="J7:L371">
    <cfRule type="expression" dxfId="0" priority="1">
      <formula>AND($C7&lt;&gt;"S",$C7&lt;&gt;"D",$A7&lt;&gt;"F")</formula>
    </cfRule>
  </conditionalFormatting>
  <dataValidations count="2">
    <dataValidation type="list" allowBlank="1" showInputMessage="1" showErrorMessage="1" sqref="H7:L371" xr:uid="{00000000-0002-0000-0100-000001000000}">
      <formula1>V_E</formula1>
    </dataValidation>
    <dataValidation type="list" allowBlank="1" showInputMessage="1" showErrorMessage="1" sqref="E7:G371" xr:uid="{78C0759C-3C19-4170-86D1-A3413851166E}">
      <formula1>CdPV</formula1>
    </dataValidation>
  </dataValidations>
  <pageMargins left="0.7" right="0.7" top="0.75" bottom="0.75" header="0.3" footer="0.3"/>
  <pageSetup paperSize="9" orientation="portrait"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CH46"/>
  <sheetViews>
    <sheetView tabSelected="1" zoomScaleNormal="100" workbookViewId="0">
      <selection activeCell="AA32" sqref="AA32"/>
    </sheetView>
  </sheetViews>
  <sheetFormatPr baseColWidth="10" defaultRowHeight="15" x14ac:dyDescent="0.25"/>
  <cols>
    <col min="1" max="1" width="2.28515625" customWidth="1"/>
    <col min="2" max="2" width="3.5703125" bestFit="1" customWidth="1"/>
    <col min="3" max="6" width="4" customWidth="1"/>
    <col min="7" max="7" width="3.5703125" bestFit="1" customWidth="1"/>
    <col min="8" max="8" width="2.5703125" customWidth="1"/>
    <col min="9" max="9" width="3.140625" bestFit="1" customWidth="1"/>
    <col min="10" max="13" width="4" customWidth="1"/>
    <col min="14" max="14" width="1.85546875" customWidth="1"/>
    <col min="15" max="15" width="2.28515625" customWidth="1"/>
    <col min="16" max="16" width="3.140625" bestFit="1" customWidth="1"/>
    <col min="17" max="20" width="4" customWidth="1"/>
    <col min="21" max="21" width="1.85546875" customWidth="1"/>
    <col min="22" max="22" width="2.42578125" customWidth="1"/>
    <col min="23" max="23" width="3.140625" bestFit="1" customWidth="1"/>
    <col min="24" max="27" width="4" customWidth="1"/>
    <col min="28" max="28" width="1.85546875" customWidth="1"/>
    <col min="29" max="29" width="2.7109375" customWidth="1"/>
    <col min="30" max="30" width="3.140625" bestFit="1" customWidth="1"/>
    <col min="31" max="34" width="4" customWidth="1"/>
    <col min="35" max="35" width="1.85546875" customWidth="1"/>
    <col min="36" max="36" width="2.85546875" customWidth="1"/>
    <col min="37" max="37" width="3.140625" bestFit="1" customWidth="1"/>
    <col min="38" max="41" width="4" customWidth="1"/>
    <col min="42" max="42" width="1.85546875" customWidth="1"/>
    <col min="43" max="43" width="2.28515625" customWidth="1"/>
    <col min="44" max="44" width="3" customWidth="1"/>
    <col min="45" max="48" width="4" customWidth="1"/>
    <col min="49" max="49" width="1.85546875" customWidth="1"/>
    <col min="50" max="50" width="2.5703125" customWidth="1"/>
    <col min="51" max="51" width="4.42578125" customWidth="1"/>
    <col min="52" max="55" width="4" customWidth="1"/>
    <col min="56" max="56" width="1.85546875" customWidth="1"/>
    <col min="57" max="57" width="2.7109375" customWidth="1"/>
    <col min="58" max="58" width="3.140625" bestFit="1" customWidth="1"/>
    <col min="59" max="62" width="4" customWidth="1"/>
    <col min="63" max="63" width="1.85546875" customWidth="1"/>
    <col min="64" max="64" width="2.7109375" customWidth="1"/>
    <col min="65" max="65" width="3.140625" bestFit="1" customWidth="1"/>
    <col min="66" max="69" width="4" customWidth="1"/>
    <col min="70" max="70" width="1.85546875" customWidth="1"/>
    <col min="71" max="71" width="2.7109375" customWidth="1"/>
    <col min="72" max="72" width="3.140625" bestFit="1" customWidth="1"/>
    <col min="73" max="76" width="4" customWidth="1"/>
    <col min="77" max="77" width="1.85546875" customWidth="1"/>
    <col min="78" max="78" width="2.7109375" customWidth="1"/>
    <col min="79" max="79" width="3.140625" bestFit="1" customWidth="1"/>
    <col min="80" max="83" width="4" customWidth="1"/>
    <col min="84" max="84" width="1.42578125" customWidth="1"/>
    <col min="85" max="85" width="7" customWidth="1"/>
  </cols>
  <sheetData>
    <row r="1" spans="1:85" ht="15.75" thickBot="1" x14ac:dyDescent="0.3">
      <c r="A1" s="112" t="s">
        <v>24</v>
      </c>
      <c r="B1" s="112"/>
      <c r="C1" s="112"/>
      <c r="D1" s="112"/>
      <c r="E1" s="112"/>
      <c r="F1" s="112"/>
      <c r="G1" s="112"/>
      <c r="H1" s="112"/>
      <c r="I1" s="112"/>
      <c r="J1" s="112"/>
      <c r="K1" s="112"/>
      <c r="L1" s="112"/>
      <c r="M1" s="112"/>
      <c r="N1" s="112"/>
      <c r="O1" s="112"/>
      <c r="P1" s="112"/>
      <c r="Q1" s="112"/>
      <c r="R1" s="112"/>
      <c r="S1" s="112"/>
      <c r="T1" s="112"/>
      <c r="U1" s="113" t="s">
        <v>57</v>
      </c>
      <c r="V1" s="113"/>
      <c r="W1" s="113"/>
      <c r="X1" s="113"/>
      <c r="Y1" s="113"/>
      <c r="Z1" s="113"/>
      <c r="AA1" s="113"/>
      <c r="AB1" s="113"/>
      <c r="AC1" s="113"/>
      <c r="AD1" s="113"/>
      <c r="AE1" s="113"/>
      <c r="AF1" s="113"/>
      <c r="AG1" s="113"/>
      <c r="AH1" s="113"/>
      <c r="AI1" s="113"/>
      <c r="AJ1" s="113"/>
      <c r="AK1" s="113"/>
      <c r="AL1" s="113"/>
      <c r="AM1" s="113"/>
      <c r="AN1" s="113"/>
      <c r="AO1" s="113"/>
      <c r="AP1" s="113"/>
      <c r="AQ1" s="113"/>
      <c r="AR1" s="113"/>
      <c r="AS1" s="113"/>
      <c r="AT1" s="113"/>
      <c r="AU1" s="113"/>
      <c r="AV1" s="113"/>
      <c r="AW1" s="113"/>
      <c r="AX1" s="113"/>
      <c r="AY1" s="113"/>
      <c r="AZ1" s="113"/>
      <c r="BA1" s="113"/>
      <c r="BB1" s="113"/>
      <c r="BC1" s="113"/>
      <c r="BD1" s="113"/>
      <c r="BE1" s="113"/>
      <c r="BF1" s="113"/>
      <c r="BG1" s="113"/>
      <c r="BH1" s="113"/>
      <c r="BI1" s="113"/>
      <c r="BJ1" s="113"/>
      <c r="BK1" s="60"/>
      <c r="BL1" s="60"/>
      <c r="BM1" s="60"/>
      <c r="BN1" s="60"/>
      <c r="BO1" s="60"/>
      <c r="BP1" s="60"/>
      <c r="BQ1" s="60"/>
      <c r="BR1" s="101" t="s">
        <v>69</v>
      </c>
      <c r="BS1" s="102"/>
      <c r="BT1" s="102"/>
      <c r="BU1" s="102"/>
      <c r="BV1" s="102"/>
      <c r="BW1" s="101" t="s">
        <v>70</v>
      </c>
      <c r="BX1" s="102"/>
      <c r="BY1" s="102"/>
      <c r="BZ1" s="103"/>
      <c r="CA1" s="101" t="s">
        <v>71</v>
      </c>
      <c r="CB1" s="102"/>
      <c r="CC1" s="102"/>
      <c r="CD1" s="102"/>
      <c r="CE1" s="103"/>
      <c r="CF1" s="60"/>
    </row>
    <row r="2" spans="1:85" ht="14.25" customHeight="1" thickBot="1" x14ac:dyDescent="0.3">
      <c r="A2" s="112"/>
      <c r="B2" s="112"/>
      <c r="C2" s="112"/>
      <c r="D2" s="112"/>
      <c r="E2" s="112"/>
      <c r="F2" s="112"/>
      <c r="G2" s="112"/>
      <c r="H2" s="112"/>
      <c r="I2" s="112"/>
      <c r="J2" s="112"/>
      <c r="K2" s="112"/>
      <c r="L2" s="112"/>
      <c r="M2" s="112"/>
      <c r="N2" s="112"/>
      <c r="O2" s="112"/>
      <c r="P2" s="112"/>
      <c r="Q2" s="112"/>
      <c r="R2" s="112"/>
      <c r="S2" s="112"/>
      <c r="T2" s="112"/>
      <c r="U2" s="113"/>
      <c r="V2" s="113"/>
      <c r="W2" s="113"/>
      <c r="X2" s="113"/>
      <c r="Y2" s="113"/>
      <c r="Z2" s="113"/>
      <c r="AA2" s="113"/>
      <c r="AB2" s="113"/>
      <c r="AC2" s="113"/>
      <c r="AD2" s="113"/>
      <c r="AE2" s="113"/>
      <c r="AF2" s="113"/>
      <c r="AG2" s="113"/>
      <c r="AH2" s="113"/>
      <c r="AI2" s="113"/>
      <c r="AJ2" s="113"/>
      <c r="AK2" s="113"/>
      <c r="AL2" s="113"/>
      <c r="AM2" s="113"/>
      <c r="AN2" s="113"/>
      <c r="AO2" s="113"/>
      <c r="AP2" s="113"/>
      <c r="AQ2" s="113"/>
      <c r="AR2" s="113"/>
      <c r="AS2" s="113"/>
      <c r="AT2" s="113"/>
      <c r="AU2" s="113"/>
      <c r="AV2" s="113"/>
      <c r="AW2" s="113"/>
      <c r="AX2" s="113"/>
      <c r="AY2" s="113"/>
      <c r="AZ2" s="113"/>
      <c r="BA2" s="113"/>
      <c r="BB2" s="113"/>
      <c r="BC2" s="113"/>
      <c r="BD2" s="113"/>
      <c r="BE2" s="113"/>
      <c r="BF2" s="113"/>
      <c r="BG2" s="113"/>
      <c r="BH2" s="113"/>
      <c r="BI2" s="113"/>
      <c r="BJ2" s="113"/>
      <c r="BK2" s="60"/>
      <c r="BL2" s="60"/>
      <c r="BM2" s="60"/>
      <c r="BN2" s="101" t="s">
        <v>68</v>
      </c>
      <c r="BO2" s="102"/>
      <c r="BP2" s="102"/>
      <c r="BQ2" s="103"/>
      <c r="BR2" s="114">
        <v>1580</v>
      </c>
      <c r="BS2" s="115"/>
      <c r="BT2" s="115"/>
      <c r="BU2" s="115"/>
      <c r="BV2" s="115"/>
      <c r="BW2" s="114">
        <f>SUM(E38:CD38)</f>
        <v>2930</v>
      </c>
      <c r="BX2" s="115"/>
      <c r="BY2" s="115"/>
      <c r="BZ2" s="116"/>
      <c r="CA2" s="115">
        <f>BR2-BW2</f>
        <v>-1350</v>
      </c>
      <c r="CB2" s="115"/>
      <c r="CC2" s="115"/>
      <c r="CD2" s="115"/>
      <c r="CE2" s="116"/>
      <c r="CF2" s="60"/>
    </row>
    <row r="3" spans="1:85" ht="14.25" customHeight="1" thickBot="1" x14ac:dyDescent="0.3">
      <c r="A3" s="112"/>
      <c r="B3" s="112"/>
      <c r="C3" s="112"/>
      <c r="D3" s="112"/>
      <c r="E3" s="112"/>
      <c r="F3" s="112"/>
      <c r="G3" s="112"/>
      <c r="H3" s="112"/>
      <c r="I3" s="112"/>
      <c r="J3" s="112"/>
      <c r="K3" s="112"/>
      <c r="L3" s="112"/>
      <c r="M3" s="112"/>
      <c r="N3" s="112"/>
      <c r="O3" s="112"/>
      <c r="P3" s="112"/>
      <c r="Q3" s="112"/>
      <c r="R3" s="112"/>
      <c r="S3" s="112"/>
      <c r="T3" s="112"/>
      <c r="U3" s="113"/>
      <c r="V3" s="113"/>
      <c r="W3" s="113"/>
      <c r="X3" s="113"/>
      <c r="Y3" s="113"/>
      <c r="Z3" s="113"/>
      <c r="AA3" s="113"/>
      <c r="AB3" s="113"/>
      <c r="AC3" s="113"/>
      <c r="AD3" s="113"/>
      <c r="AE3" s="113"/>
      <c r="AF3" s="113"/>
      <c r="AG3" s="113"/>
      <c r="AH3" s="113"/>
      <c r="AI3" s="113"/>
      <c r="AJ3" s="113"/>
      <c r="AK3" s="113"/>
      <c r="AL3" s="113"/>
      <c r="AM3" s="113"/>
      <c r="AN3" s="113"/>
      <c r="AO3" s="113"/>
      <c r="AP3" s="113"/>
      <c r="AQ3" s="113"/>
      <c r="AR3" s="113"/>
      <c r="AS3" s="113"/>
      <c r="AT3" s="113"/>
      <c r="AU3" s="113"/>
      <c r="AV3" s="113"/>
      <c r="AW3" s="113"/>
      <c r="AX3" s="113"/>
      <c r="AY3" s="113"/>
      <c r="AZ3" s="113"/>
      <c r="BA3" s="113"/>
      <c r="BB3" s="113"/>
      <c r="BC3" s="113"/>
      <c r="BD3" s="113"/>
      <c r="BE3" s="113"/>
      <c r="BF3" s="113"/>
      <c r="BG3" s="113"/>
      <c r="BH3" s="113"/>
      <c r="BI3" s="113"/>
      <c r="BJ3" s="113"/>
      <c r="BK3" s="60"/>
      <c r="BL3" s="60"/>
      <c r="BM3" s="60"/>
      <c r="BN3" s="117" t="s">
        <v>61</v>
      </c>
      <c r="BO3" s="118"/>
      <c r="BP3" s="118"/>
      <c r="BQ3" s="119"/>
      <c r="BR3" s="120">
        <f>50+4</f>
        <v>54</v>
      </c>
      <c r="BS3" s="121"/>
      <c r="BT3" s="121"/>
      <c r="BU3" s="121"/>
      <c r="BV3" s="121"/>
      <c r="BW3" s="120">
        <f>SUM(E39:CD39)</f>
        <v>51</v>
      </c>
      <c r="BX3" s="121"/>
      <c r="BY3" s="121"/>
      <c r="BZ3" s="122"/>
      <c r="CA3" s="121">
        <f>BR3-BW3</f>
        <v>3</v>
      </c>
      <c r="CB3" s="121"/>
      <c r="CC3" s="121"/>
      <c r="CD3" s="121"/>
      <c r="CE3" s="122"/>
      <c r="CF3" s="60"/>
    </row>
    <row r="4" spans="1:85" ht="15" customHeight="1" x14ac:dyDescent="0.25">
      <c r="A4" s="112"/>
      <c r="B4" s="112"/>
      <c r="C4" s="112"/>
      <c r="D4" s="112"/>
      <c r="E4" s="112"/>
      <c r="F4" s="112"/>
      <c r="G4" s="112"/>
      <c r="H4" s="112"/>
      <c r="I4" s="112"/>
      <c r="J4" s="112"/>
      <c r="K4" s="112"/>
      <c r="L4" s="112"/>
      <c r="M4" s="112"/>
      <c r="N4" s="112"/>
      <c r="O4" s="112"/>
      <c r="P4" s="112"/>
      <c r="Q4" s="112"/>
      <c r="R4" s="112"/>
      <c r="S4" s="112"/>
      <c r="T4" s="112"/>
      <c r="U4" s="113"/>
      <c r="V4" s="113"/>
      <c r="W4" s="113"/>
      <c r="X4" s="113"/>
      <c r="Y4" s="113"/>
      <c r="Z4" s="113"/>
      <c r="AA4" s="113"/>
      <c r="AB4" s="113"/>
      <c r="AC4" s="113"/>
      <c r="AD4" s="113"/>
      <c r="AE4" s="113"/>
      <c r="AF4" s="113"/>
      <c r="AG4" s="113"/>
      <c r="AH4" s="113"/>
      <c r="AI4" s="113"/>
      <c r="AJ4" s="113"/>
      <c r="AK4" s="113"/>
      <c r="AL4" s="113"/>
      <c r="AM4" s="113"/>
      <c r="AN4" s="113"/>
      <c r="AO4" s="113"/>
      <c r="AP4" s="113"/>
      <c r="AQ4" s="113"/>
      <c r="AR4" s="113"/>
      <c r="AS4" s="113"/>
      <c r="AT4" s="113"/>
      <c r="AU4" s="113"/>
      <c r="AV4" s="113"/>
      <c r="AW4" s="113"/>
      <c r="AX4" s="113"/>
      <c r="AY4" s="113"/>
      <c r="AZ4" s="113"/>
      <c r="BA4" s="113"/>
      <c r="BB4" s="113"/>
      <c r="BC4" s="113"/>
      <c r="BD4" s="113"/>
      <c r="BE4" s="113"/>
      <c r="BF4" s="113"/>
      <c r="BG4" s="113"/>
      <c r="BH4" s="113"/>
      <c r="BI4" s="113"/>
      <c r="BJ4" s="113"/>
      <c r="BK4" s="60"/>
      <c r="BL4" s="60"/>
      <c r="BM4" s="60"/>
      <c r="BN4" s="123"/>
      <c r="BO4" s="123"/>
      <c r="BP4" s="123"/>
      <c r="BQ4" s="123"/>
      <c r="BR4" s="124"/>
      <c r="BS4" s="124"/>
      <c r="BT4" s="124"/>
      <c r="BU4" s="124"/>
      <c r="BV4" s="124"/>
      <c r="BW4" s="124"/>
      <c r="BX4" s="124"/>
      <c r="BY4" s="124"/>
      <c r="BZ4" s="124"/>
      <c r="CA4" s="124"/>
      <c r="CB4" s="124"/>
      <c r="CC4" s="124"/>
      <c r="CD4" s="124"/>
      <c r="CE4" s="124"/>
      <c r="CF4" s="60"/>
    </row>
    <row r="5" spans="1:85" ht="18.75" x14ac:dyDescent="0.25">
      <c r="A5" s="104" t="s">
        <v>43</v>
      </c>
      <c r="B5" s="104"/>
      <c r="C5" s="104"/>
      <c r="D5" s="104"/>
      <c r="E5" s="104"/>
      <c r="F5" s="104"/>
      <c r="G5" s="6"/>
      <c r="H5" s="104" t="s">
        <v>44</v>
      </c>
      <c r="I5" s="104"/>
      <c r="J5" s="104"/>
      <c r="K5" s="104"/>
      <c r="L5" s="104"/>
      <c r="M5" s="104"/>
      <c r="N5" s="6"/>
      <c r="O5" s="104" t="s">
        <v>45</v>
      </c>
      <c r="P5" s="104"/>
      <c r="Q5" s="104"/>
      <c r="R5" s="104"/>
      <c r="S5" s="104"/>
      <c r="T5" s="104"/>
      <c r="U5" s="6"/>
      <c r="V5" s="104" t="s">
        <v>46</v>
      </c>
      <c r="W5" s="104"/>
      <c r="X5" s="104"/>
      <c r="Y5" s="104"/>
      <c r="Z5" s="104"/>
      <c r="AA5" s="104"/>
      <c r="AB5" s="6"/>
      <c r="AC5" s="104" t="s">
        <v>47</v>
      </c>
      <c r="AD5" s="104"/>
      <c r="AE5" s="104"/>
      <c r="AF5" s="104"/>
      <c r="AG5" s="104"/>
      <c r="AH5" s="104"/>
      <c r="AI5" s="6"/>
      <c r="AJ5" s="104" t="s">
        <v>48</v>
      </c>
      <c r="AK5" s="104"/>
      <c r="AL5" s="104"/>
      <c r="AM5" s="104"/>
      <c r="AN5" s="104"/>
      <c r="AO5" s="104"/>
      <c r="AP5" s="6"/>
      <c r="AQ5" s="104" t="s">
        <v>49</v>
      </c>
      <c r="AR5" s="104"/>
      <c r="AS5" s="104"/>
      <c r="AT5" s="104"/>
      <c r="AU5" s="104"/>
      <c r="AV5" s="104"/>
      <c r="AW5" s="6"/>
      <c r="AX5" s="104" t="s">
        <v>50</v>
      </c>
      <c r="AY5" s="104"/>
      <c r="AZ5" s="104"/>
      <c r="BA5" s="104"/>
      <c r="BB5" s="104"/>
      <c r="BC5" s="104"/>
      <c r="BD5" s="6"/>
      <c r="BE5" s="104" t="s">
        <v>51</v>
      </c>
      <c r="BF5" s="104"/>
      <c r="BG5" s="104"/>
      <c r="BH5" s="104"/>
      <c r="BI5" s="104"/>
      <c r="BJ5" s="104"/>
      <c r="BK5" s="6"/>
      <c r="BL5" s="104" t="s">
        <v>52</v>
      </c>
      <c r="BM5" s="104"/>
      <c r="BN5" s="104"/>
      <c r="BO5" s="104"/>
      <c r="BP5" s="104"/>
      <c r="BQ5" s="104"/>
      <c r="BR5" s="6"/>
      <c r="BS5" s="104" t="s">
        <v>53</v>
      </c>
      <c r="BT5" s="104"/>
      <c r="BU5" s="104"/>
      <c r="BV5" s="104"/>
      <c r="BW5" s="104"/>
      <c r="BX5" s="104"/>
      <c r="BY5" s="6"/>
      <c r="BZ5" s="104" t="s">
        <v>56</v>
      </c>
      <c r="CA5" s="104"/>
      <c r="CB5" s="104"/>
      <c r="CC5" s="104"/>
      <c r="CD5" s="104"/>
      <c r="CE5" s="104"/>
      <c r="CF5" s="6"/>
      <c r="CG5" s="6"/>
    </row>
    <row r="6" spans="1:85" ht="15.75" x14ac:dyDescent="0.25">
      <c r="B6" s="7"/>
      <c r="C6" s="8" t="s">
        <v>62</v>
      </c>
      <c r="D6" s="8" t="s">
        <v>41</v>
      </c>
      <c r="E6" s="8" t="s">
        <v>55</v>
      </c>
      <c r="F6" s="8" t="s">
        <v>54</v>
      </c>
      <c r="G6" s="9"/>
      <c r="I6" s="7"/>
      <c r="J6" s="8" t="s">
        <v>62</v>
      </c>
      <c r="K6" s="8" t="s">
        <v>41</v>
      </c>
      <c r="L6" s="8" t="s">
        <v>55</v>
      </c>
      <c r="M6" s="8" t="s">
        <v>54</v>
      </c>
      <c r="N6" s="9"/>
      <c r="P6" s="7"/>
      <c r="Q6" s="8" t="s">
        <v>62</v>
      </c>
      <c r="R6" s="8" t="s">
        <v>41</v>
      </c>
      <c r="S6" s="8" t="s">
        <v>55</v>
      </c>
      <c r="T6" s="8" t="s">
        <v>54</v>
      </c>
      <c r="U6" s="9"/>
      <c r="W6" s="7"/>
      <c r="X6" s="8" t="s">
        <v>62</v>
      </c>
      <c r="Y6" s="8" t="s">
        <v>41</v>
      </c>
      <c r="Z6" s="8" t="s">
        <v>55</v>
      </c>
      <c r="AA6" s="8" t="s">
        <v>54</v>
      </c>
      <c r="AB6" s="9"/>
      <c r="AD6" s="7"/>
      <c r="AE6" s="8" t="s">
        <v>62</v>
      </c>
      <c r="AF6" s="8" t="s">
        <v>41</v>
      </c>
      <c r="AG6" s="8" t="s">
        <v>55</v>
      </c>
      <c r="AH6" s="8" t="s">
        <v>54</v>
      </c>
      <c r="AI6" s="9"/>
      <c r="AK6" s="7"/>
      <c r="AL6" s="8" t="s">
        <v>62</v>
      </c>
      <c r="AM6" s="8" t="s">
        <v>41</v>
      </c>
      <c r="AN6" s="8" t="s">
        <v>55</v>
      </c>
      <c r="AO6" s="8" t="s">
        <v>54</v>
      </c>
      <c r="AP6" s="9"/>
      <c r="AR6" s="7"/>
      <c r="AS6" s="8" t="s">
        <v>62</v>
      </c>
      <c r="AT6" s="8" t="s">
        <v>41</v>
      </c>
      <c r="AU6" s="8" t="s">
        <v>55</v>
      </c>
      <c r="AV6" s="8" t="s">
        <v>54</v>
      </c>
      <c r="AW6" s="9"/>
      <c r="AY6" s="7"/>
      <c r="AZ6" s="8" t="s">
        <v>62</v>
      </c>
      <c r="BA6" s="8" t="s">
        <v>41</v>
      </c>
      <c r="BB6" s="8" t="s">
        <v>55</v>
      </c>
      <c r="BC6" s="8" t="s">
        <v>54</v>
      </c>
      <c r="BD6" s="9"/>
      <c r="BF6" s="7"/>
      <c r="BG6" s="8" t="s">
        <v>62</v>
      </c>
      <c r="BH6" s="8" t="s">
        <v>41</v>
      </c>
      <c r="BI6" s="8" t="s">
        <v>55</v>
      </c>
      <c r="BJ6" s="8" t="s">
        <v>54</v>
      </c>
      <c r="BK6" s="9"/>
      <c r="BM6" s="7"/>
      <c r="BN6" s="8" t="s">
        <v>62</v>
      </c>
      <c r="BO6" s="8" t="s">
        <v>41</v>
      </c>
      <c r="BP6" s="8" t="s">
        <v>55</v>
      </c>
      <c r="BQ6" s="8" t="s">
        <v>54</v>
      </c>
      <c r="BR6" s="9"/>
      <c r="BT6" s="7"/>
      <c r="BU6" s="8" t="s">
        <v>62</v>
      </c>
      <c r="BV6" s="8" t="s">
        <v>41</v>
      </c>
      <c r="BW6" s="8" t="s">
        <v>55</v>
      </c>
      <c r="BX6" s="8" t="s">
        <v>54</v>
      </c>
      <c r="BY6" s="9"/>
      <c r="CA6" s="7"/>
      <c r="CB6" s="8" t="s">
        <v>62</v>
      </c>
      <c r="CC6" s="8" t="s">
        <v>41</v>
      </c>
      <c r="CD6" s="8" t="s">
        <v>55</v>
      </c>
      <c r="CE6" s="8" t="s">
        <v>54</v>
      </c>
      <c r="CF6" s="9"/>
      <c r="CG6" s="9"/>
    </row>
    <row r="7" spans="1:85" x14ac:dyDescent="0.25">
      <c r="A7" s="17" t="s">
        <v>2</v>
      </c>
      <c r="B7" s="18">
        <v>44440</v>
      </c>
      <c r="C7" s="14" t="str" cm="1">
        <f t="array" ref="C7">IF(SUMPRODUCT((Planning[Date]=B7)*((Planning[Chef de poste]=$A$1)+(Planning[Veilleur 1]=$A$1)+(Planning[Veilleur 2]=$A$1)))&gt;0,10,"")</f>
        <v/>
      </c>
      <c r="D7" s="14"/>
      <c r="E7" s="14"/>
      <c r="F7" s="130" t="str">
        <f t="shared" ref="F7:F30" si="0">IF(C7="","",PRODUCT(C7,IF(A7="S",1,IF(A7="D",2,0))))</f>
        <v/>
      </c>
      <c r="G7" s="10"/>
      <c r="H7" s="17" t="s">
        <v>4</v>
      </c>
      <c r="I7" s="18">
        <v>44440</v>
      </c>
      <c r="J7" s="14" t="str" cm="1">
        <f t="array" ref="J7">IF(SUMPRODUCT((Planning[Date]=I7)*((Planning[Chef de poste]=$A$1)+(Planning[Veilleur 1]=$A$1)+(Planning[Veilleur 2]=$A$1)))&gt;0,10,"")</f>
        <v/>
      </c>
      <c r="K7" s="125"/>
      <c r="L7" s="125"/>
      <c r="M7" s="130" t="str">
        <f t="shared" ref="M7:M30" si="1">IF(J7="","",PRODUCT(J7,IF(H7="S",1,IF(H7="D",2,0))))</f>
        <v/>
      </c>
      <c r="N7" s="10"/>
      <c r="O7" s="67" t="s">
        <v>7</v>
      </c>
      <c r="P7" s="18">
        <v>44440</v>
      </c>
      <c r="Q7" s="14" t="str" cm="1">
        <f t="array" ref="Q7">IF(SUMPRODUCT((Planning[Date]=P7)*((Planning[Chef de poste]=$A$1)+(Planning[Veilleur 1]=$A$1)+(Planning[Veilleur 2]=$A$1)))&gt;0,10,"")</f>
        <v/>
      </c>
      <c r="R7" s="14"/>
      <c r="S7" s="14"/>
      <c r="T7" s="130" t="str">
        <f t="shared" ref="T7:T30" si="2">IF(Q7="","",PRODUCT(Q7,IF(O7="S",1,IF(O7="D",2,0))))</f>
        <v/>
      </c>
      <c r="U7" s="10"/>
      <c r="V7" s="26" t="s">
        <v>2</v>
      </c>
      <c r="W7" s="24">
        <v>44440</v>
      </c>
      <c r="X7" s="25" t="str" cm="1">
        <f t="array" ref="X7">IF(SUMPRODUCT((Planning[Date]=W7)*((Planning[Chef de poste]=$A$1)+(Planning[Veilleur 1]=$A$1)+(Planning[Veilleur 2]=$A$1)))&gt;0,10,"")</f>
        <v/>
      </c>
      <c r="Y7" s="25"/>
      <c r="Z7" s="25"/>
      <c r="AA7" s="134" t="str">
        <f t="shared" ref="AA7:AA30" si="3">IF(X7="","",PRODUCT(X7,IF(V7="S",1,IF(V7="D",2,0))))</f>
        <v/>
      </c>
      <c r="AB7" s="10"/>
      <c r="AC7" s="67" t="s">
        <v>5</v>
      </c>
      <c r="AD7" s="18">
        <v>44440</v>
      </c>
      <c r="AE7" s="14" t="str" cm="1">
        <f t="array" ref="AE7">IF(SUMPRODUCT((Planning[Date]=AD7)*((Planning[Chef de poste]=$A$1)+(Planning[Veilleur 1]=$A$1)+(Planning[Veilleur 2]=$A$1)))&gt;0,10,"")</f>
        <v/>
      </c>
      <c r="AF7" s="14"/>
      <c r="AG7" s="14"/>
      <c r="AH7" s="130" t="str">
        <f t="shared" ref="AH7:AH30" si="4">IF(AE7="","",PRODUCT(AE7,IF(AC7="S",1,IF(AC7="D",2,0))))</f>
        <v/>
      </c>
      <c r="AI7" s="10"/>
      <c r="AJ7" s="26" t="s">
        <v>8</v>
      </c>
      <c r="AK7" s="24">
        <v>44440</v>
      </c>
      <c r="AL7" s="25" t="str" cm="1">
        <f t="array" ref="AL7">IF(SUMPRODUCT((Planning[Date]=AK7)*((Planning[Chef de poste]=$A$1)+(Planning[Veilleur 1]=$A$1)+(Planning[Veilleur 2]=$A$1)))&gt;0,10,"")</f>
        <v/>
      </c>
      <c r="AM7" s="25"/>
      <c r="AN7" s="25"/>
      <c r="AO7" s="134" t="str">
        <f t="shared" ref="AO7:AO30" si="5">IF(AL7="","",PRODUCT(AL7,IF(AJ7="S",1,IF(AJ7="D",2,0))))</f>
        <v/>
      </c>
      <c r="AP7" s="10"/>
      <c r="AQ7" s="26" t="s">
        <v>8</v>
      </c>
      <c r="AR7" s="24">
        <v>44440</v>
      </c>
      <c r="AS7" s="25" t="str" cm="1">
        <f t="array" ref="AS7">IF(SUMPRODUCT((Planning[Date]=AR7)*((Planning[Chef de poste]=$A$1)+(Planning[Veilleur 1]=$A$1)+(Planning[Veilleur 2]=$A$1)))&gt;0,10,"")</f>
        <v/>
      </c>
      <c r="AT7" s="25"/>
      <c r="AU7" s="25"/>
      <c r="AV7" s="134" t="str">
        <f t="shared" ref="AV7:AV30" si="6">IF(AS7="","",PRODUCT(AS7,IF(AQ7="S",1,IF(AQ7="D",2,0))))</f>
        <v/>
      </c>
      <c r="AW7" s="10"/>
      <c r="AX7" s="26" t="s">
        <v>4</v>
      </c>
      <c r="AY7" s="24">
        <v>44440</v>
      </c>
      <c r="AZ7" s="25" t="str" cm="1">
        <f t="array" ref="AZ7">IF(SUMPRODUCT((Planning[Date]=AY7)*((Planning[Chef de poste]=$A$1)+(Planning[Veilleur 1]=$A$1)+(Planning[Veilleur 2]=$A$1)))&gt;0,10,"")</f>
        <v/>
      </c>
      <c r="BA7" s="25"/>
      <c r="BB7" s="25"/>
      <c r="BC7" s="134" t="str">
        <f t="shared" ref="BC7:BC30" si="7">IF(AZ7="","",PRODUCT(AZ7,IF(AX7="S",1,IF(AX7="D",2,0))))</f>
        <v/>
      </c>
      <c r="BD7" s="10"/>
      <c r="BE7" s="67" t="s">
        <v>6</v>
      </c>
      <c r="BF7" s="18">
        <v>44440</v>
      </c>
      <c r="BG7" s="14" t="str" cm="1">
        <f t="array" ref="BG7">IF(SUMPRODUCT((Planning[Date]=BF7)*((Planning[Chef de poste]=$A$1)+(Planning[Veilleur 1]=$A$1)+(Planning[Veilleur 2]=$A$1)))&gt;0,10,"")</f>
        <v/>
      </c>
      <c r="BH7" s="14"/>
      <c r="BI7" s="14"/>
      <c r="BJ7" s="14" t="str">
        <f t="shared" ref="BJ7:BJ30" si="8">IF(BG7="","",PRODUCT(BG7,IF(BE7="S",1,IF(BE7="D",2,0))))</f>
        <v/>
      </c>
      <c r="BK7" s="10"/>
      <c r="BL7" s="26" t="s">
        <v>2</v>
      </c>
      <c r="BM7" s="24">
        <v>44440</v>
      </c>
      <c r="BN7" s="25" t="str" cm="1">
        <f t="array" ref="BN7">IF(SUMPRODUCT((Planning[Date]=BM7)*((Planning[Chef de poste]=$A$1)+(Planning[Veilleur 1]=$A$1)+(Planning[Veilleur 2]=$A$1)))&gt;0,10,"")</f>
        <v/>
      </c>
      <c r="BO7" s="25"/>
      <c r="BP7" s="25"/>
      <c r="BQ7" s="134" t="str">
        <f t="shared" ref="BQ7:BQ30" si="9">IF(BN7="","",PRODUCT(BN7,IF(BL7="S",1,IF(BL7="D",2,0))))</f>
        <v/>
      </c>
      <c r="BR7" s="10"/>
      <c r="BS7" s="26" t="s">
        <v>4</v>
      </c>
      <c r="BT7" s="24">
        <v>44440</v>
      </c>
      <c r="BU7" s="25" t="str" cm="1">
        <f t="array" ref="BU7">IF(SUMPRODUCT((Planning[Date]=BT7)*((Planning[Chef de poste]=$A$1)+(Planning[Veilleur 1]=$A$1)+(Planning[Veilleur 2]=$A$1)))&gt;0,10,"")</f>
        <v/>
      </c>
      <c r="BV7" s="25">
        <v>1</v>
      </c>
      <c r="BW7" s="25"/>
      <c r="BX7" s="134" t="str">
        <f t="shared" ref="BX7:BX30" si="10">IF(BU7="","",PRODUCT(BU7,IF(BS7="S",1,IF(BS7="D",2,0))))</f>
        <v/>
      </c>
      <c r="BY7" s="10"/>
      <c r="BZ7" s="26" t="s">
        <v>7</v>
      </c>
      <c r="CA7" s="24">
        <v>44440</v>
      </c>
      <c r="CB7" s="25" t="str" cm="1">
        <f t="array" ref="CB7">IF(SUMPRODUCT((Planning[Date]=CA7)*((Planning[Chef de poste]=$A$1)+(Planning[Veilleur 1]=$A$1)+(Planning[Veilleur 2]=$A$1)))&gt;0,10,"")</f>
        <v/>
      </c>
      <c r="CC7" s="25"/>
      <c r="CD7" s="25"/>
      <c r="CE7" s="134" t="str">
        <f t="shared" ref="CE7:CE30" si="11">IF(CB7="","",PRODUCT(CB7,IF(BZ7="S",1,IF(BZ7="D",2,0))))</f>
        <v/>
      </c>
      <c r="CF7" s="11"/>
      <c r="CG7" s="11"/>
    </row>
    <row r="8" spans="1:85" x14ac:dyDescent="0.25">
      <c r="A8" s="17" t="s">
        <v>3</v>
      </c>
      <c r="B8" s="19">
        <v>44441</v>
      </c>
      <c r="C8" s="14" t="str" cm="1">
        <f t="array" ref="C8">IF(SUMPRODUCT((Planning[Date]=B8)*((Planning[Chef de poste]=$A$1)+(Planning[Veilleur 1]=$A$1)+(Planning[Veilleur 2]=$A$1)))&gt;0,10,"")</f>
        <v/>
      </c>
      <c r="D8" s="14"/>
      <c r="E8" s="14"/>
      <c r="F8" s="130" t="str">
        <f t="shared" si="0"/>
        <v/>
      </c>
      <c r="G8" s="10"/>
      <c r="H8" s="20" t="s">
        <v>5</v>
      </c>
      <c r="I8" s="21">
        <v>44441</v>
      </c>
      <c r="J8" s="14" t="str" cm="1">
        <f t="array" ref="J8">IF(SUMPRODUCT((Planning[Date]=I8)*((Planning[Chef de poste]=$A$1)+(Planning[Veilleur 1]=$A$1)+(Planning[Veilleur 2]=$A$1)))&gt;0,10,"")</f>
        <v/>
      </c>
      <c r="K8" s="126"/>
      <c r="L8" s="126"/>
      <c r="M8" s="131" t="str">
        <f t="shared" si="1"/>
        <v/>
      </c>
      <c r="N8" s="10"/>
      <c r="O8" s="17" t="s">
        <v>8</v>
      </c>
      <c r="P8" s="24">
        <v>44441</v>
      </c>
      <c r="Q8" s="14" t="str" cm="1">
        <f t="array" ref="Q8">IF(SUMPRODUCT((Planning[Date]=P8)*((Planning[Chef de poste]=$A$1)+(Planning[Veilleur 1]=$A$1)+(Planning[Veilleur 2]=$A$1)))&gt;0,10,"")</f>
        <v/>
      </c>
      <c r="R8" s="25"/>
      <c r="S8" s="25"/>
      <c r="T8" s="134" t="str">
        <f t="shared" si="2"/>
        <v/>
      </c>
      <c r="U8" s="10"/>
      <c r="V8" s="26" t="s">
        <v>3</v>
      </c>
      <c r="W8" s="24">
        <v>44441</v>
      </c>
      <c r="X8" s="25" t="str" cm="1">
        <f t="array" ref="X8">IF(SUMPRODUCT((Planning[Date]=W8)*((Planning[Chef de poste]=$A$1)+(Planning[Veilleur 1]=$A$1)+(Planning[Veilleur 2]=$A$1)))&gt;0,10,"")</f>
        <v/>
      </c>
      <c r="Y8" s="25"/>
      <c r="Z8" s="25"/>
      <c r="AA8" s="134" t="str">
        <f t="shared" si="3"/>
        <v/>
      </c>
      <c r="AB8" s="10"/>
      <c r="AC8" s="22" t="s">
        <v>6</v>
      </c>
      <c r="AD8" s="23">
        <v>44441</v>
      </c>
      <c r="AE8" s="14" t="str" cm="1">
        <f t="array" ref="AE8">IF(SUMPRODUCT((Planning[Date]=AD8)*((Planning[Chef de poste]=$A$1)+(Planning[Veilleur 1]=$A$1)+(Planning[Veilleur 2]=$A$1)))&gt;0,10,"")</f>
        <v/>
      </c>
      <c r="AF8" s="15"/>
      <c r="AG8" s="15"/>
      <c r="AH8" s="132" t="str">
        <f t="shared" si="4"/>
        <v/>
      </c>
      <c r="AI8" s="10"/>
      <c r="AJ8" s="26" t="s">
        <v>2</v>
      </c>
      <c r="AK8" s="24">
        <v>44441</v>
      </c>
      <c r="AL8" s="25" t="str" cm="1">
        <f t="array" ref="AL8">IF(SUMPRODUCT((Planning[Date]=AK8)*((Planning[Chef de poste]=$A$1)+(Planning[Veilleur 1]=$A$1)+(Planning[Veilleur 2]=$A$1)))&gt;0,10,"")</f>
        <v/>
      </c>
      <c r="AM8" s="25"/>
      <c r="AN8" s="25"/>
      <c r="AO8" s="134" t="str">
        <f t="shared" si="5"/>
        <v/>
      </c>
      <c r="AP8" s="10"/>
      <c r="AQ8" s="26" t="s">
        <v>2</v>
      </c>
      <c r="AR8" s="24">
        <v>44441</v>
      </c>
      <c r="AS8" s="25" t="str" cm="1">
        <f t="array" ref="AS8">IF(SUMPRODUCT((Planning[Date]=AR8)*((Planning[Chef de poste]=$A$1)+(Planning[Veilleur 1]=$A$1)+(Planning[Veilleur 2]=$A$1)))&gt;0,10,"")</f>
        <v/>
      </c>
      <c r="AT8" s="25"/>
      <c r="AU8" s="25"/>
      <c r="AV8" s="134" t="str">
        <f t="shared" si="6"/>
        <v/>
      </c>
      <c r="AW8" s="10"/>
      <c r="AX8" s="20" t="s">
        <v>5</v>
      </c>
      <c r="AY8" s="21">
        <v>44441</v>
      </c>
      <c r="AZ8" s="25" t="str" cm="1">
        <f t="array" ref="AZ8">IF(SUMPRODUCT((Planning[Date]=AY8)*((Planning[Chef de poste]=$A$1)+(Planning[Veilleur 1]=$A$1)+(Planning[Veilleur 2]=$A$1)))&gt;0,10,"")</f>
        <v/>
      </c>
      <c r="BA8" s="16"/>
      <c r="BB8" s="16"/>
      <c r="BC8" s="131" t="str">
        <f t="shared" si="7"/>
        <v/>
      </c>
      <c r="BD8" s="10"/>
      <c r="BE8" s="26" t="s">
        <v>7</v>
      </c>
      <c r="BF8" s="24">
        <v>44441</v>
      </c>
      <c r="BG8" s="14" t="str" cm="1">
        <f t="array" ref="BG8">IF(SUMPRODUCT((Planning[Date]=BF8)*((Planning[Chef de poste]=$A$1)+(Planning[Veilleur 1]=$A$1)+(Planning[Veilleur 2]=$A$1)))&gt;0,10,"")</f>
        <v/>
      </c>
      <c r="BH8" s="25"/>
      <c r="BI8" s="25"/>
      <c r="BJ8" s="25" t="str">
        <f t="shared" si="8"/>
        <v/>
      </c>
      <c r="BK8" s="10"/>
      <c r="BL8" s="26" t="s">
        <v>3</v>
      </c>
      <c r="BM8" s="24">
        <v>44441</v>
      </c>
      <c r="BN8" s="25" t="str" cm="1">
        <f t="array" ref="BN8">IF(SUMPRODUCT((Planning[Date]=BM8)*((Planning[Chef de poste]=$A$1)+(Planning[Veilleur 1]=$A$1)+(Planning[Veilleur 2]=$A$1)))&gt;0,10,"")</f>
        <v/>
      </c>
      <c r="BO8" s="25"/>
      <c r="BP8" s="25"/>
      <c r="BQ8" s="134" t="str">
        <f t="shared" si="9"/>
        <v/>
      </c>
      <c r="BR8" s="10"/>
      <c r="BS8" s="20" t="s">
        <v>5</v>
      </c>
      <c r="BT8" s="21">
        <v>44441</v>
      </c>
      <c r="BU8" s="25" t="str" cm="1">
        <f t="array" ref="BU8">IF(SUMPRODUCT((Planning[Date]=BT8)*((Planning[Chef de poste]=$A$1)+(Planning[Veilleur 1]=$A$1)+(Planning[Veilleur 2]=$A$1)))&gt;0,10,"")</f>
        <v/>
      </c>
      <c r="BV8" s="16"/>
      <c r="BW8" s="16"/>
      <c r="BX8" s="131" t="str">
        <f t="shared" si="10"/>
        <v/>
      </c>
      <c r="BY8" s="10"/>
      <c r="BZ8" s="26" t="s">
        <v>8</v>
      </c>
      <c r="CA8" s="24">
        <v>44441</v>
      </c>
      <c r="CB8" s="25" t="str" cm="1">
        <f t="array" ref="CB8">IF(SUMPRODUCT((Planning[Date]=CA8)*((Planning[Chef de poste]=$A$1)+(Planning[Veilleur 1]=$A$1)+(Planning[Veilleur 2]=$A$1)))&gt;0,10,"")</f>
        <v/>
      </c>
      <c r="CC8" s="25"/>
      <c r="CD8" s="25"/>
      <c r="CE8" s="134" t="str">
        <f t="shared" si="11"/>
        <v/>
      </c>
      <c r="CF8" s="11"/>
      <c r="CG8" s="11"/>
    </row>
    <row r="9" spans="1:85" x14ac:dyDescent="0.25">
      <c r="A9" s="17" t="s">
        <v>4</v>
      </c>
      <c r="B9" s="19">
        <v>44442</v>
      </c>
      <c r="C9" s="14" cm="1">
        <f t="array" ref="C9">IF(SUMPRODUCT((Planning[Date]=B9)*((Planning[Chef de poste]=$A$1)+(Planning[Veilleur 1]=$A$1)+(Planning[Veilleur 2]=$A$1)))&gt;0,10,"")</f>
        <v>10</v>
      </c>
      <c r="D9" s="14"/>
      <c r="E9" s="14"/>
      <c r="F9" s="130">
        <f t="shared" si="0"/>
        <v>0</v>
      </c>
      <c r="G9" s="10"/>
      <c r="H9" s="22" t="s">
        <v>6</v>
      </c>
      <c r="I9" s="23">
        <v>44442</v>
      </c>
      <c r="J9" s="14" cm="1">
        <f t="array" ref="J9">IF(SUMPRODUCT((Planning[Date]=I9)*((Planning[Chef de poste]=$A$1)+(Planning[Veilleur 1]=$A$1)+(Planning[Veilleur 2]=$A$1)))&gt;0,10,"")</f>
        <v>10</v>
      </c>
      <c r="K9" s="127"/>
      <c r="L9" s="127"/>
      <c r="M9" s="132">
        <f t="shared" si="1"/>
        <v>20</v>
      </c>
      <c r="N9" s="10"/>
      <c r="O9" s="17" t="s">
        <v>2</v>
      </c>
      <c r="P9" s="24">
        <v>44442</v>
      </c>
      <c r="Q9" s="14" cm="1">
        <f t="array" ref="Q9">IF(SUMPRODUCT((Planning[Date]=P9)*((Planning[Chef de poste]=$A$1)+(Planning[Veilleur 1]=$A$1)+(Planning[Veilleur 2]=$A$1)))&gt;0,10,"")</f>
        <v>10</v>
      </c>
      <c r="R9" s="25">
        <v>1</v>
      </c>
      <c r="S9" s="25"/>
      <c r="T9" s="134">
        <f t="shared" si="2"/>
        <v>0</v>
      </c>
      <c r="U9" s="10"/>
      <c r="V9" s="26" t="s">
        <v>4</v>
      </c>
      <c r="W9" s="24">
        <v>44442</v>
      </c>
      <c r="X9" s="25" cm="1">
        <f t="array" ref="X9">IF(SUMPRODUCT((Planning[Date]=W9)*((Planning[Chef de poste]=$A$1)+(Planning[Veilleur 1]=$A$1)+(Planning[Veilleur 2]=$A$1)))&gt;0,10,"")</f>
        <v>10</v>
      </c>
      <c r="Y9" s="25"/>
      <c r="Z9" s="25"/>
      <c r="AA9" s="134">
        <f t="shared" si="3"/>
        <v>0</v>
      </c>
      <c r="AB9" s="10"/>
      <c r="AC9" s="26" t="s">
        <v>7</v>
      </c>
      <c r="AD9" s="24">
        <v>44442</v>
      </c>
      <c r="AE9" s="14" cm="1">
        <f t="array" ref="AE9">IF(SUMPRODUCT((Planning[Date]=AD9)*((Planning[Chef de poste]=$A$1)+(Planning[Veilleur 1]=$A$1)+(Planning[Veilleur 2]=$A$1)))&gt;0,10,"")</f>
        <v>10</v>
      </c>
      <c r="AF9" s="25">
        <v>1</v>
      </c>
      <c r="AG9" s="25"/>
      <c r="AH9" s="134">
        <f t="shared" si="4"/>
        <v>0</v>
      </c>
      <c r="AI9" s="10"/>
      <c r="AJ9" s="26" t="s">
        <v>3</v>
      </c>
      <c r="AK9" s="24">
        <v>44442</v>
      </c>
      <c r="AL9" s="25" cm="1">
        <f t="array" ref="AL9">IF(SUMPRODUCT((Planning[Date]=AK9)*((Planning[Chef de poste]=$A$1)+(Planning[Veilleur 1]=$A$1)+(Planning[Veilleur 2]=$A$1)))&gt;0,10,"")</f>
        <v>10</v>
      </c>
      <c r="AM9" s="25"/>
      <c r="AN9" s="25"/>
      <c r="AO9" s="134">
        <f t="shared" si="5"/>
        <v>0</v>
      </c>
      <c r="AP9" s="10"/>
      <c r="AQ9" s="26" t="s">
        <v>3</v>
      </c>
      <c r="AR9" s="24">
        <v>44442</v>
      </c>
      <c r="AS9" s="25" cm="1">
        <f t="array" ref="AS9">IF(SUMPRODUCT((Planning[Date]=AR9)*((Planning[Chef de poste]=$A$1)+(Planning[Veilleur 1]=$A$1)+(Planning[Veilleur 2]=$A$1)))&gt;0,10,"")</f>
        <v>10</v>
      </c>
      <c r="AT9" s="25"/>
      <c r="AU9" s="25"/>
      <c r="AV9" s="134">
        <f t="shared" si="6"/>
        <v>0</v>
      </c>
      <c r="AW9" s="10"/>
      <c r="AX9" s="22" t="s">
        <v>6</v>
      </c>
      <c r="AY9" s="23">
        <v>44442</v>
      </c>
      <c r="AZ9" s="25" cm="1">
        <f t="array" ref="AZ9">IF(SUMPRODUCT((Planning[Date]=AY9)*((Planning[Chef de poste]=$A$1)+(Planning[Veilleur 1]=$A$1)+(Planning[Veilleur 2]=$A$1)))&gt;0,10,"")</f>
        <v>10</v>
      </c>
      <c r="BA9" s="15"/>
      <c r="BB9" s="15"/>
      <c r="BC9" s="132">
        <f t="shared" si="7"/>
        <v>20</v>
      </c>
      <c r="BD9" s="10"/>
      <c r="BE9" s="26" t="s">
        <v>8</v>
      </c>
      <c r="BF9" s="24">
        <v>44442</v>
      </c>
      <c r="BG9" s="14" cm="1">
        <f t="array" ref="BG9">IF(SUMPRODUCT((Planning[Date]=BF9)*((Planning[Chef de poste]=$A$1)+(Planning[Veilleur 1]=$A$1)+(Planning[Veilleur 2]=$A$1)))&gt;0,10,"")</f>
        <v>10</v>
      </c>
      <c r="BH9" s="25"/>
      <c r="BI9" s="25"/>
      <c r="BJ9" s="25">
        <f t="shared" si="8"/>
        <v>0</v>
      </c>
      <c r="BK9" s="10"/>
      <c r="BL9" s="26" t="s">
        <v>4</v>
      </c>
      <c r="BM9" s="24">
        <v>44442</v>
      </c>
      <c r="BN9" s="25" cm="1">
        <f t="array" ref="BN9">IF(SUMPRODUCT((Planning[Date]=BM9)*((Planning[Chef de poste]=$A$1)+(Planning[Veilleur 1]=$A$1)+(Planning[Veilleur 2]=$A$1)))&gt;0,10,"")</f>
        <v>10</v>
      </c>
      <c r="BO9" s="25"/>
      <c r="BP9" s="25"/>
      <c r="BQ9" s="134">
        <f t="shared" si="9"/>
        <v>0</v>
      </c>
      <c r="BR9" s="10"/>
      <c r="BS9" s="22" t="s">
        <v>6</v>
      </c>
      <c r="BT9" s="23">
        <v>44442</v>
      </c>
      <c r="BU9" s="25" cm="1">
        <f t="array" ref="BU9">IF(SUMPRODUCT((Planning[Date]=BT9)*((Planning[Chef de poste]=$A$1)+(Planning[Veilleur 1]=$A$1)+(Planning[Veilleur 2]=$A$1)))&gt;0,10,"")</f>
        <v>10</v>
      </c>
      <c r="BV9" s="15"/>
      <c r="BW9" s="15"/>
      <c r="BX9" s="132">
        <f t="shared" si="10"/>
        <v>20</v>
      </c>
      <c r="BY9" s="10"/>
      <c r="BZ9" s="26" t="s">
        <v>2</v>
      </c>
      <c r="CA9" s="24">
        <v>44442</v>
      </c>
      <c r="CB9" s="25" cm="1">
        <f t="array" ref="CB9">IF(SUMPRODUCT((Planning[Date]=CA9)*((Planning[Chef de poste]=$A$1)+(Planning[Veilleur 1]=$A$1)+(Planning[Veilleur 2]=$A$1)))&gt;0,10,"")</f>
        <v>10</v>
      </c>
      <c r="CC9" s="25"/>
      <c r="CD9" s="25"/>
      <c r="CE9" s="134">
        <f t="shared" si="11"/>
        <v>0</v>
      </c>
      <c r="CF9" s="11"/>
      <c r="CG9" s="11"/>
    </row>
    <row r="10" spans="1:85" x14ac:dyDescent="0.25">
      <c r="A10" s="20" t="s">
        <v>5</v>
      </c>
      <c r="B10" s="21">
        <v>44443</v>
      </c>
      <c r="C10" s="14" cm="1">
        <f t="array" ref="C10">IF(SUMPRODUCT((Planning[Date]=B10)*((Planning[Chef de poste]=$A$1)+(Planning[Veilleur 1]=$A$1)+(Planning[Veilleur 2]=$A$1)))&gt;0,10,"")</f>
        <v>10</v>
      </c>
      <c r="D10" s="16"/>
      <c r="E10" s="16"/>
      <c r="F10" s="131">
        <f t="shared" si="0"/>
        <v>10</v>
      </c>
      <c r="G10" s="10"/>
      <c r="H10" s="17" t="s">
        <v>7</v>
      </c>
      <c r="I10" s="24">
        <v>44443</v>
      </c>
      <c r="J10" s="14" cm="1">
        <f t="array" ref="J10">IF(SUMPRODUCT((Planning[Date]=I10)*((Planning[Chef de poste]=$A$1)+(Planning[Veilleur 1]=$A$1)+(Planning[Veilleur 2]=$A$1)))&gt;0,10,"")</f>
        <v>10</v>
      </c>
      <c r="K10" s="128">
        <v>1</v>
      </c>
      <c r="L10" s="128"/>
      <c r="M10" s="134">
        <f t="shared" si="1"/>
        <v>0</v>
      </c>
      <c r="N10" s="10"/>
      <c r="O10" s="17" t="s">
        <v>3</v>
      </c>
      <c r="P10" s="24">
        <v>44443</v>
      </c>
      <c r="Q10" s="14" cm="1">
        <f t="array" ref="Q10">IF(SUMPRODUCT((Planning[Date]=P10)*((Planning[Chef de poste]=$A$1)+(Planning[Veilleur 1]=$A$1)+(Planning[Veilleur 2]=$A$1)))&gt;0,10,"")</f>
        <v>10</v>
      </c>
      <c r="R10" s="25">
        <v>1</v>
      </c>
      <c r="S10" s="25"/>
      <c r="T10" s="134">
        <f t="shared" si="2"/>
        <v>0</v>
      </c>
      <c r="U10" s="10"/>
      <c r="V10" s="20" t="s">
        <v>5</v>
      </c>
      <c r="W10" s="21">
        <v>44443</v>
      </c>
      <c r="X10" s="25" cm="1">
        <f t="array" ref="X10">IF(SUMPRODUCT((Planning[Date]=W10)*((Planning[Chef de poste]=$A$1)+(Planning[Veilleur 1]=$A$1)+(Planning[Veilleur 2]=$A$1)))&gt;0,10,"")</f>
        <v>10</v>
      </c>
      <c r="Y10" s="16"/>
      <c r="Z10" s="16"/>
      <c r="AA10" s="131">
        <f t="shared" si="3"/>
        <v>10</v>
      </c>
      <c r="AB10" s="10"/>
      <c r="AC10" s="26" t="s">
        <v>8</v>
      </c>
      <c r="AD10" s="24">
        <v>44443</v>
      </c>
      <c r="AE10" s="14" cm="1">
        <f t="array" ref="AE10">IF(SUMPRODUCT((Planning[Date]=AD10)*((Planning[Chef de poste]=$A$1)+(Planning[Veilleur 1]=$A$1)+(Planning[Veilleur 2]=$A$1)))&gt;0,10,"")</f>
        <v>10</v>
      </c>
      <c r="AF10" s="25">
        <v>1</v>
      </c>
      <c r="AG10" s="25"/>
      <c r="AH10" s="134">
        <f t="shared" si="4"/>
        <v>0</v>
      </c>
      <c r="AI10" s="10"/>
      <c r="AJ10" s="26" t="s">
        <v>4</v>
      </c>
      <c r="AK10" s="24">
        <v>44443</v>
      </c>
      <c r="AL10" s="25" cm="1">
        <f t="array" ref="AL10">IF(SUMPRODUCT((Planning[Date]=AK10)*((Planning[Chef de poste]=$A$1)+(Planning[Veilleur 1]=$A$1)+(Planning[Veilleur 2]=$A$1)))&gt;0,10,"")</f>
        <v>10</v>
      </c>
      <c r="AM10" s="25"/>
      <c r="AN10" s="25"/>
      <c r="AO10" s="134">
        <f t="shared" si="5"/>
        <v>0</v>
      </c>
      <c r="AP10" s="10"/>
      <c r="AQ10" s="26" t="s">
        <v>4</v>
      </c>
      <c r="AR10" s="24">
        <v>44443</v>
      </c>
      <c r="AS10" s="25" cm="1">
        <f t="array" ref="AS10">IF(SUMPRODUCT((Planning[Date]=AR10)*((Planning[Chef de poste]=$A$1)+(Planning[Veilleur 1]=$A$1)+(Planning[Veilleur 2]=$A$1)))&gt;0,10,"")</f>
        <v>10</v>
      </c>
      <c r="AT10" s="25"/>
      <c r="AU10" s="25"/>
      <c r="AV10" s="134">
        <f t="shared" si="6"/>
        <v>0</v>
      </c>
      <c r="AW10" s="10"/>
      <c r="AX10" s="26" t="s">
        <v>7</v>
      </c>
      <c r="AY10" s="24">
        <v>44443</v>
      </c>
      <c r="AZ10" s="25" cm="1">
        <f t="array" ref="AZ10">IF(SUMPRODUCT((Planning[Date]=AY10)*((Planning[Chef de poste]=$A$1)+(Planning[Veilleur 1]=$A$1)+(Planning[Veilleur 2]=$A$1)))&gt;0,10,"")</f>
        <v>10</v>
      </c>
      <c r="BA10" s="25"/>
      <c r="BB10" s="25"/>
      <c r="BC10" s="134">
        <f t="shared" si="7"/>
        <v>0</v>
      </c>
      <c r="BD10" s="10"/>
      <c r="BE10" s="26" t="s">
        <v>2</v>
      </c>
      <c r="BF10" s="24">
        <v>44443</v>
      </c>
      <c r="BG10" s="14" cm="1">
        <f t="array" ref="BG10">IF(SUMPRODUCT((Planning[Date]=BF10)*((Planning[Chef de poste]=$A$1)+(Planning[Veilleur 1]=$A$1)+(Planning[Veilleur 2]=$A$1)))&gt;0,10,"")</f>
        <v>10</v>
      </c>
      <c r="BH10" s="25"/>
      <c r="BI10" s="25"/>
      <c r="BJ10" s="25">
        <f t="shared" si="8"/>
        <v>0</v>
      </c>
      <c r="BK10" s="10"/>
      <c r="BL10" s="20" t="s">
        <v>5</v>
      </c>
      <c r="BM10" s="21">
        <v>44443</v>
      </c>
      <c r="BN10" s="25" cm="1">
        <f t="array" ref="BN10">IF(SUMPRODUCT((Planning[Date]=BM10)*((Planning[Chef de poste]=$A$1)+(Planning[Veilleur 1]=$A$1)+(Planning[Veilleur 2]=$A$1)))&gt;0,10,"")</f>
        <v>10</v>
      </c>
      <c r="BO10" s="16"/>
      <c r="BP10" s="16"/>
      <c r="BQ10" s="131">
        <f t="shared" si="9"/>
        <v>10</v>
      </c>
      <c r="BR10" s="10"/>
      <c r="BS10" s="26" t="s">
        <v>7</v>
      </c>
      <c r="BT10" s="24">
        <v>44443</v>
      </c>
      <c r="BU10" s="25" cm="1">
        <f t="array" ref="BU10">IF(SUMPRODUCT((Planning[Date]=BT10)*((Planning[Chef de poste]=$A$1)+(Planning[Veilleur 1]=$A$1)+(Planning[Veilleur 2]=$A$1)))&gt;0,10,"")</f>
        <v>10</v>
      </c>
      <c r="BV10" s="25">
        <v>1</v>
      </c>
      <c r="BW10" s="25"/>
      <c r="BX10" s="134">
        <f t="shared" si="10"/>
        <v>0</v>
      </c>
      <c r="BY10" s="10"/>
      <c r="BZ10" s="26" t="s">
        <v>3</v>
      </c>
      <c r="CA10" s="24">
        <v>44443</v>
      </c>
      <c r="CB10" s="25" cm="1">
        <f t="array" ref="CB10">IF(SUMPRODUCT((Planning[Date]=CA10)*((Planning[Chef de poste]=$A$1)+(Planning[Veilleur 1]=$A$1)+(Planning[Veilleur 2]=$A$1)))&gt;0,10,"")</f>
        <v>10</v>
      </c>
      <c r="CC10" s="25"/>
      <c r="CD10" s="25"/>
      <c r="CE10" s="134">
        <f t="shared" si="11"/>
        <v>0</v>
      </c>
      <c r="CF10" s="11"/>
      <c r="CG10" s="11"/>
    </row>
    <row r="11" spans="1:85" x14ac:dyDescent="0.25">
      <c r="A11" s="22" t="s">
        <v>6</v>
      </c>
      <c r="B11" s="23">
        <v>44444</v>
      </c>
      <c r="C11" s="14" cm="1">
        <f t="array" ref="C11">IF(SUMPRODUCT((Planning[Date]=B11)*((Planning[Chef de poste]=$A$1)+(Planning[Veilleur 1]=$A$1)+(Planning[Veilleur 2]=$A$1)))&gt;0,10,"")</f>
        <v>10</v>
      </c>
      <c r="D11" s="15"/>
      <c r="E11" s="15"/>
      <c r="F11" s="132">
        <f t="shared" si="0"/>
        <v>20</v>
      </c>
      <c r="G11" s="10"/>
      <c r="H11" s="17" t="s">
        <v>8</v>
      </c>
      <c r="I11" s="24">
        <v>44444</v>
      </c>
      <c r="J11" s="14" cm="1">
        <f t="array" ref="J11">IF(SUMPRODUCT((Planning[Date]=I11)*((Planning[Chef de poste]=$A$1)+(Planning[Veilleur 1]=$A$1)+(Planning[Veilleur 2]=$A$1)))&gt;0,10,"")</f>
        <v>10</v>
      </c>
      <c r="K11" s="128">
        <v>1</v>
      </c>
      <c r="L11" s="128"/>
      <c r="M11" s="134">
        <f t="shared" si="1"/>
        <v>0</v>
      </c>
      <c r="N11" s="10"/>
      <c r="O11" s="17" t="s">
        <v>4</v>
      </c>
      <c r="P11" s="24">
        <v>44444</v>
      </c>
      <c r="Q11" s="14" cm="1">
        <f t="array" ref="Q11">IF(SUMPRODUCT((Planning[Date]=P11)*((Planning[Chef de poste]=$A$1)+(Planning[Veilleur 1]=$A$1)+(Planning[Veilleur 2]=$A$1)))&gt;0,10,"")</f>
        <v>10</v>
      </c>
      <c r="R11" s="25">
        <v>1</v>
      </c>
      <c r="S11" s="25"/>
      <c r="T11" s="134">
        <f t="shared" si="2"/>
        <v>0</v>
      </c>
      <c r="U11" s="10"/>
      <c r="V11" s="22" t="s">
        <v>6</v>
      </c>
      <c r="W11" s="23">
        <v>44444</v>
      </c>
      <c r="X11" s="25" cm="1">
        <f t="array" ref="X11">IF(SUMPRODUCT((Planning[Date]=W11)*((Planning[Chef de poste]=$A$1)+(Planning[Veilleur 1]=$A$1)+(Planning[Veilleur 2]=$A$1)))&gt;0,10,"")</f>
        <v>10</v>
      </c>
      <c r="Y11" s="15"/>
      <c r="Z11" s="15"/>
      <c r="AA11" s="132">
        <f t="shared" si="3"/>
        <v>20</v>
      </c>
      <c r="AB11" s="10"/>
      <c r="AC11" s="26" t="s">
        <v>2</v>
      </c>
      <c r="AD11" s="24">
        <v>44444</v>
      </c>
      <c r="AE11" s="14" cm="1">
        <f t="array" ref="AE11">IF(SUMPRODUCT((Planning[Date]=AD11)*((Planning[Chef de poste]=$A$1)+(Planning[Veilleur 1]=$A$1)+(Planning[Veilleur 2]=$A$1)))&gt;0,10,"")</f>
        <v>10</v>
      </c>
      <c r="AF11" s="25"/>
      <c r="AG11" s="25"/>
      <c r="AH11" s="134">
        <f t="shared" si="4"/>
        <v>0</v>
      </c>
      <c r="AI11" s="10"/>
      <c r="AJ11" s="20" t="s">
        <v>5</v>
      </c>
      <c r="AK11" s="21">
        <v>44444</v>
      </c>
      <c r="AL11" s="25" cm="1">
        <f t="array" ref="AL11">IF(SUMPRODUCT((Planning[Date]=AK11)*((Planning[Chef de poste]=$A$1)+(Planning[Veilleur 1]=$A$1)+(Planning[Veilleur 2]=$A$1)))&gt;0,10,"")</f>
        <v>10</v>
      </c>
      <c r="AM11" s="16"/>
      <c r="AN11" s="16"/>
      <c r="AO11" s="131">
        <f t="shared" si="5"/>
        <v>10</v>
      </c>
      <c r="AP11" s="10"/>
      <c r="AQ11" s="20" t="s">
        <v>5</v>
      </c>
      <c r="AR11" s="21">
        <v>44444</v>
      </c>
      <c r="AS11" s="25" cm="1">
        <f t="array" ref="AS11">IF(SUMPRODUCT((Planning[Date]=AR11)*((Planning[Chef de poste]=$A$1)+(Planning[Veilleur 1]=$A$1)+(Planning[Veilleur 2]=$A$1)))&gt;0,10,"")</f>
        <v>10</v>
      </c>
      <c r="AT11" s="16"/>
      <c r="AU11" s="16"/>
      <c r="AV11" s="131">
        <f t="shared" si="6"/>
        <v>10</v>
      </c>
      <c r="AW11" s="10"/>
      <c r="AX11" s="26" t="s">
        <v>8</v>
      </c>
      <c r="AY11" s="24">
        <v>44444</v>
      </c>
      <c r="AZ11" s="25" cm="1">
        <f t="array" ref="AZ11">IF(SUMPRODUCT((Planning[Date]=AY11)*((Planning[Chef de poste]=$A$1)+(Planning[Veilleur 1]=$A$1)+(Planning[Veilleur 2]=$A$1)))&gt;0,10,"")</f>
        <v>10</v>
      </c>
      <c r="BA11" s="25"/>
      <c r="BB11" s="25"/>
      <c r="BC11" s="134">
        <f t="shared" si="7"/>
        <v>0</v>
      </c>
      <c r="BD11" s="10"/>
      <c r="BE11" s="26" t="s">
        <v>3</v>
      </c>
      <c r="BF11" s="24">
        <v>44444</v>
      </c>
      <c r="BG11" s="14" cm="1">
        <f t="array" ref="BG11">IF(SUMPRODUCT((Planning[Date]=BF11)*((Planning[Chef de poste]=$A$1)+(Planning[Veilleur 1]=$A$1)+(Planning[Veilleur 2]=$A$1)))&gt;0,10,"")</f>
        <v>10</v>
      </c>
      <c r="BH11" s="25"/>
      <c r="BI11" s="25"/>
      <c r="BJ11" s="25">
        <f t="shared" si="8"/>
        <v>0</v>
      </c>
      <c r="BK11" s="10"/>
      <c r="BL11" s="22" t="s">
        <v>6</v>
      </c>
      <c r="BM11" s="23">
        <v>44444</v>
      </c>
      <c r="BN11" s="25" cm="1">
        <f t="array" ref="BN11">IF(SUMPRODUCT((Planning[Date]=BM11)*((Planning[Chef de poste]=$A$1)+(Planning[Veilleur 1]=$A$1)+(Planning[Veilleur 2]=$A$1)))&gt;0,10,"")</f>
        <v>10</v>
      </c>
      <c r="BO11" s="15"/>
      <c r="BP11" s="15"/>
      <c r="BQ11" s="132">
        <f t="shared" si="9"/>
        <v>20</v>
      </c>
      <c r="BR11" s="10"/>
      <c r="BS11" s="26" t="s">
        <v>8</v>
      </c>
      <c r="BT11" s="24">
        <v>44444</v>
      </c>
      <c r="BU11" s="25" cm="1">
        <f t="array" ref="BU11">IF(SUMPRODUCT((Planning[Date]=BT11)*((Planning[Chef de poste]=$A$1)+(Planning[Veilleur 1]=$A$1)+(Planning[Veilleur 2]=$A$1)))&gt;0,10,"")</f>
        <v>10</v>
      </c>
      <c r="BV11" s="25">
        <v>1</v>
      </c>
      <c r="BW11" s="25"/>
      <c r="BX11" s="134">
        <f t="shared" si="10"/>
        <v>0</v>
      </c>
      <c r="BY11" s="10"/>
      <c r="BZ11" s="26" t="s">
        <v>4</v>
      </c>
      <c r="CA11" s="24">
        <v>44444</v>
      </c>
      <c r="CB11" s="25" cm="1">
        <f t="array" ref="CB11">IF(SUMPRODUCT((Planning[Date]=CA11)*((Planning[Chef de poste]=$A$1)+(Planning[Veilleur 1]=$A$1)+(Planning[Veilleur 2]=$A$1)))&gt;0,10,"")</f>
        <v>10</v>
      </c>
      <c r="CC11" s="25"/>
      <c r="CD11" s="25"/>
      <c r="CE11" s="134">
        <f t="shared" si="11"/>
        <v>0</v>
      </c>
      <c r="CF11" s="11"/>
      <c r="CG11" s="11"/>
    </row>
    <row r="12" spans="1:85" x14ac:dyDescent="0.25">
      <c r="A12" s="17" t="s">
        <v>7</v>
      </c>
      <c r="B12" s="19">
        <v>44445</v>
      </c>
      <c r="C12" s="14" cm="1">
        <f t="array" ref="C12">IF(SUMPRODUCT((Planning[Date]=B12)*((Planning[Chef de poste]=$A$1)+(Planning[Veilleur 1]=$A$1)+(Planning[Veilleur 2]=$A$1)))&gt;0,10,"")</f>
        <v>10</v>
      </c>
      <c r="D12" s="14"/>
      <c r="E12" s="14"/>
      <c r="F12" s="130">
        <f t="shared" si="0"/>
        <v>0</v>
      </c>
      <c r="G12" s="10"/>
      <c r="H12" s="17" t="s">
        <v>2</v>
      </c>
      <c r="I12" s="24">
        <v>44445</v>
      </c>
      <c r="J12" s="14" cm="1">
        <f t="array" ref="J12">IF(SUMPRODUCT((Planning[Date]=I12)*((Planning[Chef de poste]=$A$1)+(Planning[Veilleur 1]=$A$1)+(Planning[Veilleur 2]=$A$1)))&gt;0,10,"")</f>
        <v>10</v>
      </c>
      <c r="K12" s="128">
        <v>1</v>
      </c>
      <c r="L12" s="128"/>
      <c r="M12" s="134">
        <f t="shared" si="1"/>
        <v>0</v>
      </c>
      <c r="N12" s="10"/>
      <c r="O12" s="20" t="s">
        <v>5</v>
      </c>
      <c r="P12" s="21">
        <v>44445</v>
      </c>
      <c r="Q12" s="14" cm="1">
        <f t="array" ref="Q12">IF(SUMPRODUCT((Planning[Date]=P12)*((Planning[Chef de poste]=$A$1)+(Planning[Veilleur 1]=$A$1)+(Planning[Veilleur 2]=$A$1)))&gt;0,10,"")</f>
        <v>10</v>
      </c>
      <c r="R12" s="16"/>
      <c r="S12" s="16"/>
      <c r="T12" s="131">
        <f t="shared" si="2"/>
        <v>10</v>
      </c>
      <c r="U12" s="10"/>
      <c r="V12" s="26" t="s">
        <v>7</v>
      </c>
      <c r="W12" s="24">
        <v>44445</v>
      </c>
      <c r="X12" s="25" cm="1">
        <f t="array" ref="X12">IF(SUMPRODUCT((Planning[Date]=W12)*((Planning[Chef de poste]=$A$1)+(Planning[Veilleur 1]=$A$1)+(Planning[Veilleur 2]=$A$1)))&gt;0,10,"")</f>
        <v>10</v>
      </c>
      <c r="Y12" s="25"/>
      <c r="Z12" s="25"/>
      <c r="AA12" s="134">
        <f t="shared" si="3"/>
        <v>0</v>
      </c>
      <c r="AB12" s="10"/>
      <c r="AC12" s="26" t="s">
        <v>3</v>
      </c>
      <c r="AD12" s="24">
        <v>44445</v>
      </c>
      <c r="AE12" s="14" cm="1">
        <f t="array" ref="AE12">IF(SUMPRODUCT((Planning[Date]=AD12)*((Planning[Chef de poste]=$A$1)+(Planning[Veilleur 1]=$A$1)+(Planning[Veilleur 2]=$A$1)))&gt;0,10,"")</f>
        <v>10</v>
      </c>
      <c r="AF12" s="25"/>
      <c r="AG12" s="25"/>
      <c r="AH12" s="134">
        <f t="shared" si="4"/>
        <v>0</v>
      </c>
      <c r="AI12" s="10"/>
      <c r="AJ12" s="22" t="s">
        <v>6</v>
      </c>
      <c r="AK12" s="23">
        <v>44445</v>
      </c>
      <c r="AL12" s="25" cm="1">
        <f t="array" ref="AL12">IF(SUMPRODUCT((Planning[Date]=AK12)*((Planning[Chef de poste]=$A$1)+(Planning[Veilleur 1]=$A$1)+(Planning[Veilleur 2]=$A$1)))&gt;0,10,"")</f>
        <v>10</v>
      </c>
      <c r="AM12" s="15"/>
      <c r="AN12" s="15"/>
      <c r="AO12" s="132">
        <f t="shared" si="5"/>
        <v>20</v>
      </c>
      <c r="AP12" s="10"/>
      <c r="AQ12" s="22" t="s">
        <v>6</v>
      </c>
      <c r="AR12" s="23">
        <v>44445</v>
      </c>
      <c r="AS12" s="25" cm="1">
        <f t="array" ref="AS12">IF(SUMPRODUCT((Planning[Date]=AR12)*((Planning[Chef de poste]=$A$1)+(Planning[Veilleur 1]=$A$1)+(Planning[Veilleur 2]=$A$1)))&gt;0,10,"")</f>
        <v>10</v>
      </c>
      <c r="AT12" s="15"/>
      <c r="AU12" s="15"/>
      <c r="AV12" s="132">
        <f t="shared" si="6"/>
        <v>20</v>
      </c>
      <c r="AW12" s="10"/>
      <c r="AX12" s="26" t="s">
        <v>2</v>
      </c>
      <c r="AY12" s="24">
        <v>44445</v>
      </c>
      <c r="AZ12" s="25" cm="1">
        <f t="array" ref="AZ12">IF(SUMPRODUCT((Planning[Date]=AY12)*((Planning[Chef de poste]=$A$1)+(Planning[Veilleur 1]=$A$1)+(Planning[Veilleur 2]=$A$1)))&gt;0,10,"")</f>
        <v>10</v>
      </c>
      <c r="BA12" s="25"/>
      <c r="BB12" s="25"/>
      <c r="BC12" s="134">
        <f t="shared" si="7"/>
        <v>0</v>
      </c>
      <c r="BD12" s="10"/>
      <c r="BE12" s="26" t="s">
        <v>4</v>
      </c>
      <c r="BF12" s="24">
        <v>44445</v>
      </c>
      <c r="BG12" s="14" cm="1">
        <f t="array" ref="BG12">IF(SUMPRODUCT((Planning[Date]=BF12)*((Planning[Chef de poste]=$A$1)+(Planning[Veilleur 1]=$A$1)+(Planning[Veilleur 2]=$A$1)))&gt;0,10,"")</f>
        <v>10</v>
      </c>
      <c r="BH12" s="25"/>
      <c r="BI12" s="25"/>
      <c r="BJ12" s="25">
        <f t="shared" si="8"/>
        <v>0</v>
      </c>
      <c r="BK12" s="10"/>
      <c r="BL12" s="30" t="s">
        <v>7</v>
      </c>
      <c r="BM12" s="31">
        <v>44445</v>
      </c>
      <c r="BN12" s="25" cm="1">
        <f t="array" ref="BN12">IF(SUMPRODUCT((Planning[Date]=BM12)*((Planning[Chef de poste]=$A$1)+(Planning[Veilleur 1]=$A$1)+(Planning[Veilleur 2]=$A$1)))&gt;0,10,"")</f>
        <v>10</v>
      </c>
      <c r="BO12" s="32"/>
      <c r="BP12" s="32"/>
      <c r="BQ12" s="136">
        <f t="shared" si="9"/>
        <v>0</v>
      </c>
      <c r="BR12" s="10"/>
      <c r="BS12" s="26" t="s">
        <v>2</v>
      </c>
      <c r="BT12" s="24">
        <v>44445</v>
      </c>
      <c r="BU12" s="25" cm="1">
        <f t="array" ref="BU12">IF(SUMPRODUCT((Planning[Date]=BT12)*((Planning[Chef de poste]=$A$1)+(Planning[Veilleur 1]=$A$1)+(Planning[Veilleur 2]=$A$1)))&gt;0,10,"")</f>
        <v>10</v>
      </c>
      <c r="BV12" s="25">
        <v>1</v>
      </c>
      <c r="BW12" s="25"/>
      <c r="BX12" s="134">
        <f t="shared" si="10"/>
        <v>0</v>
      </c>
      <c r="BY12" s="10"/>
      <c r="BZ12" s="20" t="s">
        <v>5</v>
      </c>
      <c r="CA12" s="21">
        <v>44445</v>
      </c>
      <c r="CB12" s="25" cm="1">
        <f t="array" ref="CB12">IF(SUMPRODUCT((Planning[Date]=CA12)*((Planning[Chef de poste]=$A$1)+(Planning[Veilleur 1]=$A$1)+(Planning[Veilleur 2]=$A$1)))&gt;0,10,"")</f>
        <v>10</v>
      </c>
      <c r="CC12" s="16"/>
      <c r="CD12" s="16"/>
      <c r="CE12" s="131">
        <f t="shared" si="11"/>
        <v>10</v>
      </c>
      <c r="CF12" s="11"/>
      <c r="CG12" s="11"/>
    </row>
    <row r="13" spans="1:85" x14ac:dyDescent="0.25">
      <c r="A13" s="17" t="s">
        <v>8</v>
      </c>
      <c r="B13" s="19">
        <v>44446</v>
      </c>
      <c r="C13" s="14" t="str" cm="1">
        <f t="array" ref="C13">IF(SUMPRODUCT((Planning[Date]=B13)*((Planning[Chef de poste]=$A$1)+(Planning[Veilleur 1]=$A$1)+(Planning[Veilleur 2]=$A$1)))&gt;0,10,"")</f>
        <v/>
      </c>
      <c r="D13" s="14"/>
      <c r="E13" s="14"/>
      <c r="F13" s="130" t="str">
        <f t="shared" si="0"/>
        <v/>
      </c>
      <c r="G13" s="10"/>
      <c r="H13" s="17" t="s">
        <v>3</v>
      </c>
      <c r="I13" s="24">
        <v>44446</v>
      </c>
      <c r="J13" s="14" t="str" cm="1">
        <f t="array" ref="J13">IF(SUMPRODUCT((Planning[Date]=I13)*((Planning[Chef de poste]=$A$1)+(Planning[Veilleur 1]=$A$1)+(Planning[Veilleur 2]=$A$1)))&gt;0,10,"")</f>
        <v/>
      </c>
      <c r="K13" s="128">
        <v>1</v>
      </c>
      <c r="L13" s="128"/>
      <c r="M13" s="134" t="str">
        <f t="shared" si="1"/>
        <v/>
      </c>
      <c r="N13" s="10"/>
      <c r="O13" s="22" t="s">
        <v>6</v>
      </c>
      <c r="P13" s="23">
        <v>44446</v>
      </c>
      <c r="Q13" s="14" t="str" cm="1">
        <f t="array" ref="Q13">IF(SUMPRODUCT((Planning[Date]=P13)*((Planning[Chef de poste]=$A$1)+(Planning[Veilleur 1]=$A$1)+(Planning[Veilleur 2]=$A$1)))&gt;0,10,"")</f>
        <v/>
      </c>
      <c r="R13" s="15"/>
      <c r="S13" s="15"/>
      <c r="T13" s="132" t="str">
        <f t="shared" si="2"/>
        <v/>
      </c>
      <c r="U13" s="10"/>
      <c r="V13" s="26" t="s">
        <v>8</v>
      </c>
      <c r="W13" s="24">
        <v>44446</v>
      </c>
      <c r="X13" s="25" t="str" cm="1">
        <f t="array" ref="X13">IF(SUMPRODUCT((Planning[Date]=W13)*((Planning[Chef de poste]=$A$1)+(Planning[Veilleur 1]=$A$1)+(Planning[Veilleur 2]=$A$1)))&gt;0,10,"")</f>
        <v/>
      </c>
      <c r="Y13" s="25"/>
      <c r="Z13" s="25"/>
      <c r="AA13" s="134" t="str">
        <f t="shared" si="3"/>
        <v/>
      </c>
      <c r="AB13" s="10"/>
      <c r="AC13" s="26" t="s">
        <v>4</v>
      </c>
      <c r="AD13" s="24">
        <v>44446</v>
      </c>
      <c r="AE13" s="14" t="str" cm="1">
        <f t="array" ref="AE13">IF(SUMPRODUCT((Planning[Date]=AD13)*((Planning[Chef de poste]=$A$1)+(Planning[Veilleur 1]=$A$1)+(Planning[Veilleur 2]=$A$1)))&gt;0,10,"")</f>
        <v/>
      </c>
      <c r="AF13" s="25"/>
      <c r="AG13" s="25"/>
      <c r="AH13" s="134" t="str">
        <f t="shared" si="4"/>
        <v/>
      </c>
      <c r="AI13" s="10"/>
      <c r="AJ13" s="26" t="s">
        <v>7</v>
      </c>
      <c r="AK13" s="24">
        <v>44446</v>
      </c>
      <c r="AL13" s="25" t="str" cm="1">
        <f t="array" ref="AL13">IF(SUMPRODUCT((Planning[Date]=AK13)*((Planning[Chef de poste]=$A$1)+(Planning[Veilleur 1]=$A$1)+(Planning[Veilleur 2]=$A$1)))&gt;0,10,"")</f>
        <v/>
      </c>
      <c r="AM13" s="25"/>
      <c r="AN13" s="25"/>
      <c r="AO13" s="134" t="str">
        <f t="shared" si="5"/>
        <v/>
      </c>
      <c r="AP13" s="10"/>
      <c r="AQ13" s="26" t="s">
        <v>7</v>
      </c>
      <c r="AR13" s="24">
        <v>44446</v>
      </c>
      <c r="AS13" s="25" t="str" cm="1">
        <f t="array" ref="AS13">IF(SUMPRODUCT((Planning[Date]=AR13)*((Planning[Chef de poste]=$A$1)+(Planning[Veilleur 1]=$A$1)+(Planning[Veilleur 2]=$A$1)))&gt;0,10,"")</f>
        <v/>
      </c>
      <c r="AT13" s="25"/>
      <c r="AU13" s="25"/>
      <c r="AV13" s="134" t="str">
        <f t="shared" si="6"/>
        <v/>
      </c>
      <c r="AW13" s="10"/>
      <c r="AX13" s="26" t="s">
        <v>3</v>
      </c>
      <c r="AY13" s="24">
        <v>44446</v>
      </c>
      <c r="AZ13" s="25" t="str" cm="1">
        <f t="array" ref="AZ13">IF(SUMPRODUCT((Planning[Date]=AY13)*((Planning[Chef de poste]=$A$1)+(Planning[Veilleur 1]=$A$1)+(Planning[Veilleur 2]=$A$1)))&gt;0,10,"")</f>
        <v/>
      </c>
      <c r="BA13" s="25"/>
      <c r="BB13" s="25"/>
      <c r="BC13" s="134" t="str">
        <f t="shared" si="7"/>
        <v/>
      </c>
      <c r="BD13" s="10"/>
      <c r="BE13" s="20" t="s">
        <v>5</v>
      </c>
      <c r="BF13" s="21">
        <v>44446</v>
      </c>
      <c r="BG13" s="14" t="str" cm="1">
        <f t="array" ref="BG13">IF(SUMPRODUCT((Planning[Date]=BF13)*((Planning[Chef de poste]=$A$1)+(Planning[Veilleur 1]=$A$1)+(Planning[Veilleur 2]=$A$1)))&gt;0,10,"")</f>
        <v/>
      </c>
      <c r="BH13" s="16"/>
      <c r="BI13" s="16"/>
      <c r="BJ13" s="16" t="str">
        <f t="shared" si="8"/>
        <v/>
      </c>
      <c r="BK13" s="10"/>
      <c r="BL13" s="26" t="s">
        <v>8</v>
      </c>
      <c r="BM13" s="24">
        <v>44446</v>
      </c>
      <c r="BN13" s="25" t="str" cm="1">
        <f t="array" ref="BN13">IF(SUMPRODUCT((Planning[Date]=BM13)*((Planning[Chef de poste]=$A$1)+(Planning[Veilleur 1]=$A$1)+(Planning[Veilleur 2]=$A$1)))&gt;0,10,"")</f>
        <v/>
      </c>
      <c r="BO13" s="25"/>
      <c r="BP13" s="25"/>
      <c r="BQ13" s="134" t="str">
        <f t="shared" si="9"/>
        <v/>
      </c>
      <c r="BR13" s="10"/>
      <c r="BS13" s="26" t="s">
        <v>3</v>
      </c>
      <c r="BT13" s="24">
        <v>44446</v>
      </c>
      <c r="BU13" s="25" t="str" cm="1">
        <f t="array" ref="BU13">IF(SUMPRODUCT((Planning[Date]=BT13)*((Planning[Chef de poste]=$A$1)+(Planning[Veilleur 1]=$A$1)+(Planning[Veilleur 2]=$A$1)))&gt;0,10,"")</f>
        <v/>
      </c>
      <c r="BV13" s="25">
        <v>1</v>
      </c>
      <c r="BW13" s="25"/>
      <c r="BX13" s="134" t="str">
        <f t="shared" si="10"/>
        <v/>
      </c>
      <c r="BY13" s="10"/>
      <c r="BZ13" s="22" t="s">
        <v>6</v>
      </c>
      <c r="CA13" s="23">
        <v>44446</v>
      </c>
      <c r="CB13" s="25" t="str" cm="1">
        <f t="array" ref="CB13">IF(SUMPRODUCT((Planning[Date]=CA13)*((Planning[Chef de poste]=$A$1)+(Planning[Veilleur 1]=$A$1)+(Planning[Veilleur 2]=$A$1)))&gt;0,10,"")</f>
        <v/>
      </c>
      <c r="CC13" s="15"/>
      <c r="CD13" s="15"/>
      <c r="CE13" s="132" t="str">
        <f t="shared" si="11"/>
        <v/>
      </c>
      <c r="CF13" s="11"/>
      <c r="CG13" s="11"/>
    </row>
    <row r="14" spans="1:85" x14ac:dyDescent="0.25">
      <c r="A14" s="17" t="s">
        <v>2</v>
      </c>
      <c r="B14" s="19">
        <v>44447</v>
      </c>
      <c r="C14" s="14" t="str" cm="1">
        <f t="array" ref="C14">IF(SUMPRODUCT((Planning[Date]=B14)*((Planning[Chef de poste]=$A$1)+(Planning[Veilleur 1]=$A$1)+(Planning[Veilleur 2]=$A$1)))&gt;0,10,"")</f>
        <v/>
      </c>
      <c r="D14" s="14"/>
      <c r="E14" s="14"/>
      <c r="F14" s="130" t="str">
        <f t="shared" si="0"/>
        <v/>
      </c>
      <c r="G14" s="10"/>
      <c r="H14" s="17" t="s">
        <v>4</v>
      </c>
      <c r="I14" s="24">
        <v>44447</v>
      </c>
      <c r="J14" s="14" t="str" cm="1">
        <f t="array" ref="J14">IF(SUMPRODUCT((Planning[Date]=I14)*((Planning[Chef de poste]=$A$1)+(Planning[Veilleur 1]=$A$1)+(Planning[Veilleur 2]=$A$1)))&gt;0,10,"")</f>
        <v/>
      </c>
      <c r="K14" s="128">
        <v>1</v>
      </c>
      <c r="L14" s="128"/>
      <c r="M14" s="134" t="str">
        <f t="shared" si="1"/>
        <v/>
      </c>
      <c r="N14" s="10"/>
      <c r="O14" s="17" t="s">
        <v>7</v>
      </c>
      <c r="P14" s="24">
        <v>44447</v>
      </c>
      <c r="Q14" s="14" t="str" cm="1">
        <f t="array" ref="Q14">IF(SUMPRODUCT((Planning[Date]=P14)*((Planning[Chef de poste]=$A$1)+(Planning[Veilleur 1]=$A$1)+(Planning[Veilleur 2]=$A$1)))&gt;0,10,"")</f>
        <v/>
      </c>
      <c r="R14" s="25">
        <v>1</v>
      </c>
      <c r="S14" s="25"/>
      <c r="T14" s="134" t="str">
        <f t="shared" si="2"/>
        <v/>
      </c>
      <c r="U14" s="10"/>
      <c r="V14" s="26" t="s">
        <v>2</v>
      </c>
      <c r="W14" s="24">
        <v>44447</v>
      </c>
      <c r="X14" s="25" t="str" cm="1">
        <f t="array" ref="X14">IF(SUMPRODUCT((Planning[Date]=W14)*((Planning[Chef de poste]=$A$1)+(Planning[Veilleur 1]=$A$1)+(Planning[Veilleur 2]=$A$1)))&gt;0,10,"")</f>
        <v/>
      </c>
      <c r="Y14" s="25"/>
      <c r="Z14" s="25"/>
      <c r="AA14" s="134" t="str">
        <f t="shared" si="3"/>
        <v/>
      </c>
      <c r="AB14" s="10"/>
      <c r="AC14" s="20" t="s">
        <v>5</v>
      </c>
      <c r="AD14" s="21">
        <v>44447</v>
      </c>
      <c r="AE14" s="14" t="str" cm="1">
        <f t="array" ref="AE14">IF(SUMPRODUCT((Planning[Date]=AD14)*((Planning[Chef de poste]=$A$1)+(Planning[Veilleur 1]=$A$1)+(Planning[Veilleur 2]=$A$1)))&gt;0,10,"")</f>
        <v/>
      </c>
      <c r="AF14" s="16"/>
      <c r="AG14" s="16"/>
      <c r="AH14" s="131" t="str">
        <f t="shared" si="4"/>
        <v/>
      </c>
      <c r="AI14" s="33"/>
      <c r="AJ14" s="26" t="s">
        <v>8</v>
      </c>
      <c r="AK14" s="24">
        <v>44447</v>
      </c>
      <c r="AL14" s="25" t="str" cm="1">
        <f t="array" ref="AL14">IF(SUMPRODUCT((Planning[Date]=AK14)*((Planning[Chef de poste]=$A$1)+(Planning[Veilleur 1]=$A$1)+(Planning[Veilleur 2]=$A$1)))&gt;0,10,"")</f>
        <v/>
      </c>
      <c r="AM14" s="25"/>
      <c r="AN14" s="25"/>
      <c r="AO14" s="134" t="str">
        <f t="shared" si="5"/>
        <v/>
      </c>
      <c r="AP14" s="33"/>
      <c r="AQ14" s="26" t="s">
        <v>8</v>
      </c>
      <c r="AR14" s="24">
        <v>44447</v>
      </c>
      <c r="AS14" s="25" t="str" cm="1">
        <f t="array" ref="AS14">IF(SUMPRODUCT((Planning[Date]=AR14)*((Planning[Chef de poste]=$A$1)+(Planning[Veilleur 1]=$A$1)+(Planning[Veilleur 2]=$A$1)))&gt;0,10,"")</f>
        <v/>
      </c>
      <c r="AT14" s="25"/>
      <c r="AU14" s="25"/>
      <c r="AV14" s="134" t="str">
        <f t="shared" si="6"/>
        <v/>
      </c>
      <c r="AW14" s="33"/>
      <c r="AX14" s="26" t="s">
        <v>4</v>
      </c>
      <c r="AY14" s="24">
        <v>44447</v>
      </c>
      <c r="AZ14" s="25" t="str" cm="1">
        <f t="array" ref="AZ14">IF(SUMPRODUCT((Planning[Date]=AY14)*((Planning[Chef de poste]=$A$1)+(Planning[Veilleur 1]=$A$1)+(Planning[Veilleur 2]=$A$1)))&gt;0,10,"")</f>
        <v/>
      </c>
      <c r="BA14" s="25"/>
      <c r="BB14" s="25"/>
      <c r="BC14" s="134" t="str">
        <f t="shared" si="7"/>
        <v/>
      </c>
      <c r="BD14" s="33"/>
      <c r="BE14" s="30" t="s">
        <v>6</v>
      </c>
      <c r="BF14" s="31">
        <v>44447</v>
      </c>
      <c r="BG14" s="14" t="str" cm="1">
        <f t="array" ref="BG14">IF(SUMPRODUCT((Planning[Date]=BF14)*((Planning[Chef de poste]=$A$1)+(Planning[Veilleur 1]=$A$1)+(Planning[Veilleur 2]=$A$1)))&gt;0,10,"")</f>
        <v/>
      </c>
      <c r="BH14" s="32"/>
      <c r="BI14" s="32"/>
      <c r="BJ14" s="32" t="str">
        <f t="shared" si="8"/>
        <v/>
      </c>
      <c r="BK14" s="33"/>
      <c r="BL14" s="26" t="s">
        <v>2</v>
      </c>
      <c r="BM14" s="24">
        <v>44447</v>
      </c>
      <c r="BN14" s="25" t="str" cm="1">
        <f t="array" ref="BN14">IF(SUMPRODUCT((Planning[Date]=BM14)*((Planning[Chef de poste]=$A$1)+(Planning[Veilleur 1]=$A$1)+(Planning[Veilleur 2]=$A$1)))&gt;0,10,"")</f>
        <v/>
      </c>
      <c r="BO14" s="25"/>
      <c r="BP14" s="25"/>
      <c r="BQ14" s="134" t="str">
        <f t="shared" si="9"/>
        <v/>
      </c>
      <c r="BR14" s="33"/>
      <c r="BS14" s="26" t="s">
        <v>4</v>
      </c>
      <c r="BT14" s="24">
        <v>44447</v>
      </c>
      <c r="BU14" s="25" t="str" cm="1">
        <f t="array" ref="BU14">IF(SUMPRODUCT((Planning[Date]=BT14)*((Planning[Chef de poste]=$A$1)+(Planning[Veilleur 1]=$A$1)+(Planning[Veilleur 2]=$A$1)))&gt;0,10,"")</f>
        <v/>
      </c>
      <c r="BV14" s="25">
        <v>1</v>
      </c>
      <c r="BW14" s="25"/>
      <c r="BX14" s="134" t="str">
        <f t="shared" si="10"/>
        <v/>
      </c>
      <c r="BY14" s="33"/>
      <c r="BZ14" s="26" t="s">
        <v>7</v>
      </c>
      <c r="CA14" s="24">
        <v>44447</v>
      </c>
      <c r="CB14" s="25" t="str" cm="1">
        <f t="array" ref="CB14">IF(SUMPRODUCT((Planning[Date]=CA14)*((Planning[Chef de poste]=$A$1)+(Planning[Veilleur 1]=$A$1)+(Planning[Veilleur 2]=$A$1)))&gt;0,10,"")</f>
        <v/>
      </c>
      <c r="CC14" s="25"/>
      <c r="CD14" s="25"/>
      <c r="CE14" s="134" t="str">
        <f t="shared" si="11"/>
        <v/>
      </c>
      <c r="CF14" s="11"/>
      <c r="CG14" s="11"/>
    </row>
    <row r="15" spans="1:85" x14ac:dyDescent="0.25">
      <c r="A15" s="17" t="s">
        <v>3</v>
      </c>
      <c r="B15" s="19">
        <v>44448</v>
      </c>
      <c r="C15" s="14" cm="1">
        <f t="array" ref="C15">IF(SUMPRODUCT((Planning[Date]=B15)*((Planning[Chef de poste]=$A$1)+(Planning[Veilleur 1]=$A$1)+(Planning[Veilleur 2]=$A$1)))&gt;0,10,"")</f>
        <v>10</v>
      </c>
      <c r="D15" s="14"/>
      <c r="E15" s="14"/>
      <c r="F15" s="130">
        <f t="shared" si="0"/>
        <v>0</v>
      </c>
      <c r="G15" s="10"/>
      <c r="H15" s="20" t="s">
        <v>5</v>
      </c>
      <c r="I15" s="21">
        <v>44448</v>
      </c>
      <c r="J15" s="14" cm="1">
        <f t="array" ref="J15">IF(SUMPRODUCT((Planning[Date]=I15)*((Planning[Chef de poste]=$A$1)+(Planning[Veilleur 1]=$A$1)+(Planning[Veilleur 2]=$A$1)))&gt;0,10,"")</f>
        <v>10</v>
      </c>
      <c r="K15" s="126"/>
      <c r="L15" s="126"/>
      <c r="M15" s="131">
        <f t="shared" si="1"/>
        <v>10</v>
      </c>
      <c r="N15" s="10"/>
      <c r="O15" s="17" t="s">
        <v>8</v>
      </c>
      <c r="P15" s="24">
        <v>44448</v>
      </c>
      <c r="Q15" s="14" cm="1">
        <f t="array" ref="Q15">IF(SUMPRODUCT((Planning[Date]=P15)*((Planning[Chef de poste]=$A$1)+(Planning[Veilleur 1]=$A$1)+(Planning[Veilleur 2]=$A$1)))&gt;0,10,"")</f>
        <v>10</v>
      </c>
      <c r="R15" s="25">
        <v>1</v>
      </c>
      <c r="S15" s="25"/>
      <c r="T15" s="134">
        <f t="shared" si="2"/>
        <v>0</v>
      </c>
      <c r="U15" s="10"/>
      <c r="V15" s="26" t="s">
        <v>3</v>
      </c>
      <c r="W15" s="24">
        <v>44448</v>
      </c>
      <c r="X15" s="25" cm="1">
        <f t="array" ref="X15">IF(SUMPRODUCT((Planning[Date]=W15)*((Planning[Chef de poste]=$A$1)+(Planning[Veilleur 1]=$A$1)+(Planning[Veilleur 2]=$A$1)))&gt;0,10,"")</f>
        <v>10</v>
      </c>
      <c r="Y15" s="25"/>
      <c r="Z15" s="25"/>
      <c r="AA15" s="134">
        <f t="shared" si="3"/>
        <v>0</v>
      </c>
      <c r="AB15" s="10"/>
      <c r="AC15" s="22" t="s">
        <v>6</v>
      </c>
      <c r="AD15" s="23">
        <v>44448</v>
      </c>
      <c r="AE15" s="14" cm="1">
        <f t="array" ref="AE15">IF(SUMPRODUCT((Planning[Date]=AD15)*((Planning[Chef de poste]=$A$1)+(Planning[Veilleur 1]=$A$1)+(Planning[Veilleur 2]=$A$1)))&gt;0,10,"")</f>
        <v>10</v>
      </c>
      <c r="AF15" s="15"/>
      <c r="AG15" s="15"/>
      <c r="AH15" s="132">
        <f t="shared" si="4"/>
        <v>20</v>
      </c>
      <c r="AI15" s="10"/>
      <c r="AJ15" s="26" t="s">
        <v>2</v>
      </c>
      <c r="AK15" s="24">
        <v>44448</v>
      </c>
      <c r="AL15" s="25" cm="1">
        <f t="array" ref="AL15">IF(SUMPRODUCT((Planning[Date]=AK15)*((Planning[Chef de poste]=$A$1)+(Planning[Veilleur 1]=$A$1)+(Planning[Veilleur 2]=$A$1)))&gt;0,10,"")</f>
        <v>10</v>
      </c>
      <c r="AM15" s="25"/>
      <c r="AN15" s="25"/>
      <c r="AO15" s="134">
        <f t="shared" si="5"/>
        <v>0</v>
      </c>
      <c r="AP15" s="10"/>
      <c r="AQ15" s="26" t="s">
        <v>2</v>
      </c>
      <c r="AR15" s="24">
        <v>44448</v>
      </c>
      <c r="AS15" s="25" cm="1">
        <f t="array" ref="AS15">IF(SUMPRODUCT((Planning[Date]=AR15)*((Planning[Chef de poste]=$A$1)+(Planning[Veilleur 1]=$A$1)+(Planning[Veilleur 2]=$A$1)))&gt;0,10,"")</f>
        <v>10</v>
      </c>
      <c r="AT15" s="25"/>
      <c r="AU15" s="25"/>
      <c r="AV15" s="134">
        <f t="shared" si="6"/>
        <v>0</v>
      </c>
      <c r="AW15" s="10"/>
      <c r="AX15" s="20" t="s">
        <v>5</v>
      </c>
      <c r="AY15" s="21">
        <v>44448</v>
      </c>
      <c r="AZ15" s="25" cm="1">
        <f t="array" ref="AZ15">IF(SUMPRODUCT((Planning[Date]=AY15)*((Planning[Chef de poste]=$A$1)+(Planning[Veilleur 1]=$A$1)+(Planning[Veilleur 2]=$A$1)))&gt;0,10,"")</f>
        <v>10</v>
      </c>
      <c r="BA15" s="16"/>
      <c r="BB15" s="16"/>
      <c r="BC15" s="131">
        <f t="shared" si="7"/>
        <v>10</v>
      </c>
      <c r="BD15" s="10"/>
      <c r="BE15" s="26" t="s">
        <v>7</v>
      </c>
      <c r="BF15" s="24">
        <v>44448</v>
      </c>
      <c r="BG15" s="14" cm="1">
        <f t="array" ref="BG15">IF(SUMPRODUCT((Planning[Date]=BF15)*((Planning[Chef de poste]=$A$1)+(Planning[Veilleur 1]=$A$1)+(Planning[Veilleur 2]=$A$1)))&gt;0,10,"")</f>
        <v>10</v>
      </c>
      <c r="BH15" s="25"/>
      <c r="BI15" s="25"/>
      <c r="BJ15" s="25">
        <f t="shared" si="8"/>
        <v>0</v>
      </c>
      <c r="BK15" s="10"/>
      <c r="BL15" s="26" t="s">
        <v>3</v>
      </c>
      <c r="BM15" s="24">
        <v>44448</v>
      </c>
      <c r="BN15" s="25" cm="1">
        <f t="array" ref="BN15">IF(SUMPRODUCT((Planning[Date]=BM15)*((Planning[Chef de poste]=$A$1)+(Planning[Veilleur 1]=$A$1)+(Planning[Veilleur 2]=$A$1)))&gt;0,10,"")</f>
        <v>10</v>
      </c>
      <c r="BO15" s="25"/>
      <c r="BP15" s="25"/>
      <c r="BQ15" s="134">
        <f t="shared" si="9"/>
        <v>0</v>
      </c>
      <c r="BR15" s="10"/>
      <c r="BS15" s="20" t="s">
        <v>5</v>
      </c>
      <c r="BT15" s="21">
        <v>44448</v>
      </c>
      <c r="BU15" s="25" cm="1">
        <f t="array" ref="BU15">IF(SUMPRODUCT((Planning[Date]=BT15)*((Planning[Chef de poste]=$A$1)+(Planning[Veilleur 1]=$A$1)+(Planning[Veilleur 2]=$A$1)))&gt;0,10,"")</f>
        <v>10</v>
      </c>
      <c r="BV15" s="16"/>
      <c r="BW15" s="16"/>
      <c r="BX15" s="131">
        <f t="shared" si="10"/>
        <v>10</v>
      </c>
      <c r="BY15" s="10"/>
      <c r="BZ15" s="26" t="s">
        <v>8</v>
      </c>
      <c r="CA15" s="24">
        <v>44448</v>
      </c>
      <c r="CB15" s="25" cm="1">
        <f t="array" ref="CB15">IF(SUMPRODUCT((Planning[Date]=CA15)*((Planning[Chef de poste]=$A$1)+(Planning[Veilleur 1]=$A$1)+(Planning[Veilleur 2]=$A$1)))&gt;0,10,"")</f>
        <v>10</v>
      </c>
      <c r="CC15" s="25"/>
      <c r="CD15" s="25"/>
      <c r="CE15" s="134">
        <f t="shared" si="11"/>
        <v>0</v>
      </c>
      <c r="CF15" s="11"/>
      <c r="CG15" s="11"/>
    </row>
    <row r="16" spans="1:85" x14ac:dyDescent="0.25">
      <c r="A16" s="17" t="s">
        <v>4</v>
      </c>
      <c r="B16" s="19">
        <v>44449</v>
      </c>
      <c r="C16" s="14" cm="1">
        <f t="array" ref="C16">IF(SUMPRODUCT((Planning[Date]=B16)*((Planning[Chef de poste]=$A$1)+(Planning[Veilleur 1]=$A$1)+(Planning[Veilleur 2]=$A$1)))&gt;0,10,"")</f>
        <v>10</v>
      </c>
      <c r="D16" s="14"/>
      <c r="E16" s="14"/>
      <c r="F16" s="130">
        <f t="shared" si="0"/>
        <v>0</v>
      </c>
      <c r="G16" s="10"/>
      <c r="H16" s="22" t="s">
        <v>6</v>
      </c>
      <c r="I16" s="23">
        <v>44449</v>
      </c>
      <c r="J16" s="14" cm="1">
        <f t="array" ref="J16">IF(SUMPRODUCT((Planning[Date]=I16)*((Planning[Chef de poste]=$A$1)+(Planning[Veilleur 1]=$A$1)+(Planning[Veilleur 2]=$A$1)))&gt;0,10,"")</f>
        <v>10</v>
      </c>
      <c r="K16" s="127"/>
      <c r="L16" s="127"/>
      <c r="M16" s="132">
        <f t="shared" si="1"/>
        <v>20</v>
      </c>
      <c r="N16" s="10"/>
      <c r="O16" s="17" t="s">
        <v>2</v>
      </c>
      <c r="P16" s="24">
        <v>44449</v>
      </c>
      <c r="Q16" s="14" cm="1">
        <f t="array" ref="Q16">IF(SUMPRODUCT((Planning[Date]=P16)*((Planning[Chef de poste]=$A$1)+(Planning[Veilleur 1]=$A$1)+(Planning[Veilleur 2]=$A$1)))&gt;0,10,"")</f>
        <v>10</v>
      </c>
      <c r="R16" s="25"/>
      <c r="S16" s="25"/>
      <c r="T16" s="134">
        <f t="shared" si="2"/>
        <v>0</v>
      </c>
      <c r="U16" s="10"/>
      <c r="V16" s="26" t="s">
        <v>4</v>
      </c>
      <c r="W16" s="24">
        <v>44449</v>
      </c>
      <c r="X16" s="25" cm="1">
        <f t="array" ref="X16">IF(SUMPRODUCT((Planning[Date]=W16)*((Planning[Chef de poste]=$A$1)+(Planning[Veilleur 1]=$A$1)+(Planning[Veilleur 2]=$A$1)))&gt;0,10,"")</f>
        <v>10</v>
      </c>
      <c r="Y16" s="25"/>
      <c r="Z16" s="25"/>
      <c r="AA16" s="134">
        <f t="shared" si="3"/>
        <v>0</v>
      </c>
      <c r="AB16" s="10"/>
      <c r="AC16" s="26" t="s">
        <v>7</v>
      </c>
      <c r="AD16" s="24">
        <v>44449</v>
      </c>
      <c r="AE16" s="14" cm="1">
        <f t="array" ref="AE16">IF(SUMPRODUCT((Planning[Date]=AD16)*((Planning[Chef de poste]=$A$1)+(Planning[Veilleur 1]=$A$1)+(Planning[Veilleur 2]=$A$1)))&gt;0,10,"")</f>
        <v>10</v>
      </c>
      <c r="AF16" s="25"/>
      <c r="AG16" s="25"/>
      <c r="AH16" s="134">
        <f t="shared" si="4"/>
        <v>0</v>
      </c>
      <c r="AI16" s="10"/>
      <c r="AJ16" s="26" t="s">
        <v>3</v>
      </c>
      <c r="AK16" s="24">
        <v>44449</v>
      </c>
      <c r="AL16" s="25" cm="1">
        <f t="array" ref="AL16">IF(SUMPRODUCT((Planning[Date]=AK16)*((Planning[Chef de poste]=$A$1)+(Planning[Veilleur 1]=$A$1)+(Planning[Veilleur 2]=$A$1)))&gt;0,10,"")</f>
        <v>10</v>
      </c>
      <c r="AM16" s="25"/>
      <c r="AN16" s="25"/>
      <c r="AO16" s="134">
        <f t="shared" si="5"/>
        <v>0</v>
      </c>
      <c r="AP16" s="10"/>
      <c r="AQ16" s="26" t="s">
        <v>3</v>
      </c>
      <c r="AR16" s="24">
        <v>44449</v>
      </c>
      <c r="AS16" s="25" cm="1">
        <f t="array" ref="AS16">IF(SUMPRODUCT((Planning[Date]=AR16)*((Planning[Chef de poste]=$A$1)+(Planning[Veilleur 1]=$A$1)+(Planning[Veilleur 2]=$A$1)))&gt;0,10,"")</f>
        <v>10</v>
      </c>
      <c r="AT16" s="25"/>
      <c r="AU16" s="25"/>
      <c r="AV16" s="134">
        <f t="shared" si="6"/>
        <v>0</v>
      </c>
      <c r="AW16" s="10"/>
      <c r="AX16" s="22" t="s">
        <v>6</v>
      </c>
      <c r="AY16" s="23">
        <v>44449</v>
      </c>
      <c r="AZ16" s="25" cm="1">
        <f t="array" ref="AZ16">IF(SUMPRODUCT((Planning[Date]=AY16)*((Planning[Chef de poste]=$A$1)+(Planning[Veilleur 1]=$A$1)+(Planning[Veilleur 2]=$A$1)))&gt;0,10,"")</f>
        <v>10</v>
      </c>
      <c r="BA16" s="15"/>
      <c r="BB16" s="15"/>
      <c r="BC16" s="132">
        <f t="shared" si="7"/>
        <v>20</v>
      </c>
      <c r="BD16" s="10"/>
      <c r="BE16" s="26" t="s">
        <v>8</v>
      </c>
      <c r="BF16" s="24">
        <v>44449</v>
      </c>
      <c r="BG16" s="14" cm="1">
        <f t="array" ref="BG16">IF(SUMPRODUCT((Planning[Date]=BF16)*((Planning[Chef de poste]=$A$1)+(Planning[Veilleur 1]=$A$1)+(Planning[Veilleur 2]=$A$1)))&gt;0,10,"")</f>
        <v>10</v>
      </c>
      <c r="BH16" s="25"/>
      <c r="BI16" s="25"/>
      <c r="BJ16" s="25">
        <f t="shared" si="8"/>
        <v>0</v>
      </c>
      <c r="BK16" s="10"/>
      <c r="BL16" s="26" t="s">
        <v>4</v>
      </c>
      <c r="BM16" s="24">
        <v>44449</v>
      </c>
      <c r="BN16" s="25" cm="1">
        <f t="array" ref="BN16">IF(SUMPRODUCT((Planning[Date]=BM16)*((Planning[Chef de poste]=$A$1)+(Planning[Veilleur 1]=$A$1)+(Planning[Veilleur 2]=$A$1)))&gt;0,10,"")</f>
        <v>10</v>
      </c>
      <c r="BO16" s="25"/>
      <c r="BP16" s="25"/>
      <c r="BQ16" s="134">
        <f t="shared" si="9"/>
        <v>0</v>
      </c>
      <c r="BR16" s="10"/>
      <c r="BS16" s="22" t="s">
        <v>6</v>
      </c>
      <c r="BT16" s="23">
        <v>44449</v>
      </c>
      <c r="BU16" s="25" cm="1">
        <f t="array" ref="BU16">IF(SUMPRODUCT((Planning[Date]=BT16)*((Planning[Chef de poste]=$A$1)+(Planning[Veilleur 1]=$A$1)+(Planning[Veilleur 2]=$A$1)))&gt;0,10,"")</f>
        <v>10</v>
      </c>
      <c r="BV16" s="15"/>
      <c r="BW16" s="15"/>
      <c r="BX16" s="132">
        <f t="shared" si="10"/>
        <v>20</v>
      </c>
      <c r="BY16" s="10"/>
      <c r="BZ16" s="26" t="s">
        <v>2</v>
      </c>
      <c r="CA16" s="24">
        <v>44449</v>
      </c>
      <c r="CB16" s="25" cm="1">
        <f t="array" ref="CB16">IF(SUMPRODUCT((Planning[Date]=CA16)*((Planning[Chef de poste]=$A$1)+(Planning[Veilleur 1]=$A$1)+(Planning[Veilleur 2]=$A$1)))&gt;0,10,"")</f>
        <v>10</v>
      </c>
      <c r="CC16" s="25"/>
      <c r="CD16" s="25"/>
      <c r="CE16" s="134">
        <f t="shared" si="11"/>
        <v>0</v>
      </c>
      <c r="CF16" s="11"/>
      <c r="CG16" s="11"/>
    </row>
    <row r="17" spans="1:85" x14ac:dyDescent="0.25">
      <c r="A17" s="20" t="s">
        <v>5</v>
      </c>
      <c r="B17" s="21">
        <v>44450</v>
      </c>
      <c r="C17" s="14" cm="1">
        <f t="array" ref="C17">IF(SUMPRODUCT((Planning[Date]=B17)*((Planning[Chef de poste]=$A$1)+(Planning[Veilleur 1]=$A$1)+(Planning[Veilleur 2]=$A$1)))&gt;0,10,"")</f>
        <v>10</v>
      </c>
      <c r="D17" s="16"/>
      <c r="E17" s="16"/>
      <c r="F17" s="131">
        <f t="shared" si="0"/>
        <v>10</v>
      </c>
      <c r="G17" s="10"/>
      <c r="H17" s="17" t="s">
        <v>7</v>
      </c>
      <c r="I17" s="24">
        <v>44450</v>
      </c>
      <c r="J17" s="14" cm="1">
        <f t="array" ref="J17">IF(SUMPRODUCT((Planning[Date]=I17)*((Planning[Chef de poste]=$A$1)+(Planning[Veilleur 1]=$A$1)+(Planning[Veilleur 2]=$A$1)))&gt;0,10,"")</f>
        <v>10</v>
      </c>
      <c r="K17" s="128">
        <v>1</v>
      </c>
      <c r="L17" s="128"/>
      <c r="M17" s="134">
        <f t="shared" si="1"/>
        <v>0</v>
      </c>
      <c r="N17" s="10"/>
      <c r="O17" s="30" t="s">
        <v>3</v>
      </c>
      <c r="P17" s="31">
        <v>44450</v>
      </c>
      <c r="Q17" s="14" cm="1">
        <f t="array" ref="Q17">IF(SUMPRODUCT((Planning[Date]=P17)*((Planning[Chef de poste]=$A$1)+(Planning[Veilleur 1]=$A$1)+(Planning[Veilleur 2]=$A$1)))&gt;0,10,"")</f>
        <v>10</v>
      </c>
      <c r="R17" s="32"/>
      <c r="S17" s="32"/>
      <c r="T17" s="136">
        <f t="shared" si="2"/>
        <v>0</v>
      </c>
      <c r="U17" s="10"/>
      <c r="V17" s="20" t="s">
        <v>5</v>
      </c>
      <c r="W17" s="21">
        <v>44450</v>
      </c>
      <c r="X17" s="25" cm="1">
        <f t="array" ref="X17">IF(SUMPRODUCT((Planning[Date]=W17)*((Planning[Chef de poste]=$A$1)+(Planning[Veilleur 1]=$A$1)+(Planning[Veilleur 2]=$A$1)))&gt;0,10,"")</f>
        <v>10</v>
      </c>
      <c r="Y17" s="16"/>
      <c r="Z17" s="16"/>
      <c r="AA17" s="131">
        <f t="shared" si="3"/>
        <v>10</v>
      </c>
      <c r="AB17" s="10"/>
      <c r="AC17" s="26" t="s">
        <v>8</v>
      </c>
      <c r="AD17" s="24">
        <v>44450</v>
      </c>
      <c r="AE17" s="14" cm="1">
        <f t="array" ref="AE17">IF(SUMPRODUCT((Planning[Date]=AD17)*((Planning[Chef de poste]=$A$1)+(Planning[Veilleur 1]=$A$1)+(Planning[Veilleur 2]=$A$1)))&gt;0,10,"")</f>
        <v>10</v>
      </c>
      <c r="AF17" s="25"/>
      <c r="AG17" s="25"/>
      <c r="AH17" s="134">
        <f t="shared" si="4"/>
        <v>0</v>
      </c>
      <c r="AI17" s="10"/>
      <c r="AJ17" s="26" t="s">
        <v>4</v>
      </c>
      <c r="AK17" s="24">
        <v>44450</v>
      </c>
      <c r="AL17" s="25" cm="1">
        <f t="array" ref="AL17">IF(SUMPRODUCT((Planning[Date]=AK17)*((Planning[Chef de poste]=$A$1)+(Planning[Veilleur 1]=$A$1)+(Planning[Veilleur 2]=$A$1)))&gt;0,10,"")</f>
        <v>10</v>
      </c>
      <c r="AM17" s="25"/>
      <c r="AN17" s="25"/>
      <c r="AO17" s="134">
        <f t="shared" si="5"/>
        <v>0</v>
      </c>
      <c r="AP17" s="10"/>
      <c r="AQ17" s="26" t="s">
        <v>4</v>
      </c>
      <c r="AR17" s="24">
        <v>44450</v>
      </c>
      <c r="AS17" s="25" cm="1">
        <f t="array" ref="AS17">IF(SUMPRODUCT((Planning[Date]=AR17)*((Planning[Chef de poste]=$A$1)+(Planning[Veilleur 1]=$A$1)+(Planning[Veilleur 2]=$A$1)))&gt;0,10,"")</f>
        <v>10</v>
      </c>
      <c r="AT17" s="25"/>
      <c r="AU17" s="25"/>
      <c r="AV17" s="134">
        <f t="shared" si="6"/>
        <v>0</v>
      </c>
      <c r="AW17" s="10"/>
      <c r="AX17" s="26" t="s">
        <v>7</v>
      </c>
      <c r="AY17" s="24">
        <v>44450</v>
      </c>
      <c r="AZ17" s="25" cm="1">
        <f t="array" ref="AZ17">IF(SUMPRODUCT((Planning[Date]=AY17)*((Planning[Chef de poste]=$A$1)+(Planning[Veilleur 1]=$A$1)+(Planning[Veilleur 2]=$A$1)))&gt;0,10,"")</f>
        <v>10</v>
      </c>
      <c r="BA17" s="25"/>
      <c r="BB17" s="25"/>
      <c r="BC17" s="134">
        <f t="shared" si="7"/>
        <v>0</v>
      </c>
      <c r="BD17" s="10"/>
      <c r="BE17" s="26" t="s">
        <v>2</v>
      </c>
      <c r="BF17" s="24">
        <v>44450</v>
      </c>
      <c r="BG17" s="14" cm="1">
        <f t="array" ref="BG17">IF(SUMPRODUCT((Planning[Date]=BF17)*((Planning[Chef de poste]=$A$1)+(Planning[Veilleur 1]=$A$1)+(Planning[Veilleur 2]=$A$1)))&gt;0,10,"")</f>
        <v>10</v>
      </c>
      <c r="BH17" s="25"/>
      <c r="BI17" s="25"/>
      <c r="BJ17" s="25">
        <f t="shared" si="8"/>
        <v>0</v>
      </c>
      <c r="BK17" s="10"/>
      <c r="BL17" s="20" t="s">
        <v>5</v>
      </c>
      <c r="BM17" s="21">
        <v>44450</v>
      </c>
      <c r="BN17" s="25" cm="1">
        <f t="array" ref="BN17">IF(SUMPRODUCT((Planning[Date]=BM17)*((Planning[Chef de poste]=$A$1)+(Planning[Veilleur 1]=$A$1)+(Planning[Veilleur 2]=$A$1)))&gt;0,10,"")</f>
        <v>10</v>
      </c>
      <c r="BO17" s="16"/>
      <c r="BP17" s="16"/>
      <c r="BQ17" s="131">
        <f t="shared" si="9"/>
        <v>10</v>
      </c>
      <c r="BR17" s="10"/>
      <c r="BS17" s="26" t="s">
        <v>7</v>
      </c>
      <c r="BT17" s="24">
        <v>44450</v>
      </c>
      <c r="BU17" s="25" cm="1">
        <f t="array" ref="BU17">IF(SUMPRODUCT((Planning[Date]=BT17)*((Planning[Chef de poste]=$A$1)+(Planning[Veilleur 1]=$A$1)+(Planning[Veilleur 2]=$A$1)))&gt;0,10,"")</f>
        <v>10</v>
      </c>
      <c r="BV17" s="25">
        <v>1</v>
      </c>
      <c r="BW17" s="25"/>
      <c r="BX17" s="134">
        <f t="shared" si="10"/>
        <v>0</v>
      </c>
      <c r="BY17" s="10"/>
      <c r="BZ17" s="26" t="s">
        <v>3</v>
      </c>
      <c r="CA17" s="24">
        <v>44450</v>
      </c>
      <c r="CB17" s="25" cm="1">
        <f t="array" ref="CB17">IF(SUMPRODUCT((Planning[Date]=CA17)*((Planning[Chef de poste]=$A$1)+(Planning[Veilleur 1]=$A$1)+(Planning[Veilleur 2]=$A$1)))&gt;0,10,"")</f>
        <v>10</v>
      </c>
      <c r="CC17" s="25"/>
      <c r="CD17" s="25"/>
      <c r="CE17" s="134">
        <f t="shared" si="11"/>
        <v>0</v>
      </c>
      <c r="CF17" s="11"/>
      <c r="CG17" s="11"/>
    </row>
    <row r="18" spans="1:85" x14ac:dyDescent="0.25">
      <c r="A18" s="22" t="s">
        <v>6</v>
      </c>
      <c r="B18" s="23">
        <v>44451</v>
      </c>
      <c r="C18" s="14" cm="1">
        <f t="array" ref="C18">IF(SUMPRODUCT((Planning[Date]=B18)*((Planning[Chef de poste]=$A$1)+(Planning[Veilleur 1]=$A$1)+(Planning[Veilleur 2]=$A$1)))&gt;0,10,"")</f>
        <v>10</v>
      </c>
      <c r="D18" s="15"/>
      <c r="E18" s="15"/>
      <c r="F18" s="132">
        <f t="shared" si="0"/>
        <v>20</v>
      </c>
      <c r="G18" s="10"/>
      <c r="H18" s="17" t="s">
        <v>8</v>
      </c>
      <c r="I18" s="24">
        <v>44451</v>
      </c>
      <c r="J18" s="14" cm="1">
        <f t="array" ref="J18">IF(SUMPRODUCT((Planning[Date]=I18)*((Planning[Chef de poste]=$A$1)+(Planning[Veilleur 1]=$A$1)+(Planning[Veilleur 2]=$A$1)))&gt;0,10,"")</f>
        <v>10</v>
      </c>
      <c r="K18" s="128">
        <v>1</v>
      </c>
      <c r="L18" s="128"/>
      <c r="M18" s="134">
        <f t="shared" si="1"/>
        <v>0</v>
      </c>
      <c r="N18" s="10"/>
      <c r="O18" s="17" t="s">
        <v>4</v>
      </c>
      <c r="P18" s="24">
        <v>44451</v>
      </c>
      <c r="Q18" s="14" cm="1">
        <f t="array" ref="Q18">IF(SUMPRODUCT((Planning[Date]=P18)*((Planning[Chef de poste]=$A$1)+(Planning[Veilleur 1]=$A$1)+(Planning[Veilleur 2]=$A$1)))&gt;0,10,"")</f>
        <v>10</v>
      </c>
      <c r="R18" s="25"/>
      <c r="S18" s="25"/>
      <c r="T18" s="134">
        <f t="shared" si="2"/>
        <v>0</v>
      </c>
      <c r="U18" s="10"/>
      <c r="V18" s="22" t="s">
        <v>6</v>
      </c>
      <c r="W18" s="23">
        <v>44451</v>
      </c>
      <c r="X18" s="25" cm="1">
        <f t="array" ref="X18">IF(SUMPRODUCT((Planning[Date]=W18)*((Planning[Chef de poste]=$A$1)+(Planning[Veilleur 1]=$A$1)+(Planning[Veilleur 2]=$A$1)))&gt;0,10,"")</f>
        <v>10</v>
      </c>
      <c r="Y18" s="15"/>
      <c r="Z18" s="15"/>
      <c r="AA18" s="132">
        <f t="shared" si="3"/>
        <v>20</v>
      </c>
      <c r="AB18" s="10"/>
      <c r="AC18" s="26" t="s">
        <v>2</v>
      </c>
      <c r="AD18" s="24">
        <v>44451</v>
      </c>
      <c r="AE18" s="14" cm="1">
        <f t="array" ref="AE18">IF(SUMPRODUCT((Planning[Date]=AD18)*((Planning[Chef de poste]=$A$1)+(Planning[Veilleur 1]=$A$1)+(Planning[Veilleur 2]=$A$1)))&gt;0,10,"")</f>
        <v>10</v>
      </c>
      <c r="AF18" s="25"/>
      <c r="AG18" s="25"/>
      <c r="AH18" s="134">
        <f t="shared" si="4"/>
        <v>0</v>
      </c>
      <c r="AI18" s="10"/>
      <c r="AJ18" s="20" t="s">
        <v>5</v>
      </c>
      <c r="AK18" s="21">
        <v>44451</v>
      </c>
      <c r="AL18" s="25" cm="1">
        <f t="array" ref="AL18">IF(SUMPRODUCT((Planning[Date]=AK18)*((Planning[Chef de poste]=$A$1)+(Planning[Veilleur 1]=$A$1)+(Planning[Veilleur 2]=$A$1)))&gt;0,10,"")</f>
        <v>10</v>
      </c>
      <c r="AM18" s="16"/>
      <c r="AN18" s="16"/>
      <c r="AO18" s="131">
        <f t="shared" si="5"/>
        <v>10</v>
      </c>
      <c r="AP18" s="10"/>
      <c r="AQ18" s="20" t="s">
        <v>5</v>
      </c>
      <c r="AR18" s="21">
        <v>44451</v>
      </c>
      <c r="AS18" s="25" cm="1">
        <f t="array" ref="AS18">IF(SUMPRODUCT((Planning[Date]=AR18)*((Planning[Chef de poste]=$A$1)+(Planning[Veilleur 1]=$A$1)+(Planning[Veilleur 2]=$A$1)))&gt;0,10,"")</f>
        <v>10</v>
      </c>
      <c r="AT18" s="16"/>
      <c r="AU18" s="16"/>
      <c r="AV18" s="131">
        <f t="shared" si="6"/>
        <v>10</v>
      </c>
      <c r="AW18" s="10"/>
      <c r="AX18" s="26" t="s">
        <v>8</v>
      </c>
      <c r="AY18" s="24">
        <v>44451</v>
      </c>
      <c r="AZ18" s="25" cm="1">
        <f t="array" ref="AZ18">IF(SUMPRODUCT((Planning[Date]=AY18)*((Planning[Chef de poste]=$A$1)+(Planning[Veilleur 1]=$A$1)+(Planning[Veilleur 2]=$A$1)))&gt;0,10,"")</f>
        <v>10</v>
      </c>
      <c r="BA18" s="25"/>
      <c r="BB18" s="25"/>
      <c r="BC18" s="134">
        <f t="shared" si="7"/>
        <v>0</v>
      </c>
      <c r="BD18" s="10"/>
      <c r="BE18" s="26" t="s">
        <v>3</v>
      </c>
      <c r="BF18" s="24">
        <v>44451</v>
      </c>
      <c r="BG18" s="14" cm="1">
        <f t="array" ref="BG18">IF(SUMPRODUCT((Planning[Date]=BF18)*((Planning[Chef de poste]=$A$1)+(Planning[Veilleur 1]=$A$1)+(Planning[Veilleur 2]=$A$1)))&gt;0,10,"")</f>
        <v>10</v>
      </c>
      <c r="BH18" s="25"/>
      <c r="BI18" s="25"/>
      <c r="BJ18" s="25">
        <f t="shared" si="8"/>
        <v>0</v>
      </c>
      <c r="BK18" s="10"/>
      <c r="BL18" s="22" t="s">
        <v>6</v>
      </c>
      <c r="BM18" s="23">
        <v>44451</v>
      </c>
      <c r="BN18" s="25" cm="1">
        <f t="array" ref="BN18">IF(SUMPRODUCT((Planning[Date]=BM18)*((Planning[Chef de poste]=$A$1)+(Planning[Veilleur 1]=$A$1)+(Planning[Veilleur 2]=$A$1)))&gt;0,10,"")</f>
        <v>10</v>
      </c>
      <c r="BO18" s="15"/>
      <c r="BP18" s="15"/>
      <c r="BQ18" s="132">
        <f t="shared" si="9"/>
        <v>20</v>
      </c>
      <c r="BR18" s="10"/>
      <c r="BS18" s="26" t="s">
        <v>8</v>
      </c>
      <c r="BT18" s="24">
        <v>44451</v>
      </c>
      <c r="BU18" s="25" cm="1">
        <f t="array" ref="BU18">IF(SUMPRODUCT((Planning[Date]=BT18)*((Planning[Chef de poste]=$A$1)+(Planning[Veilleur 1]=$A$1)+(Planning[Veilleur 2]=$A$1)))&gt;0,10,"")</f>
        <v>10</v>
      </c>
      <c r="BV18" s="25">
        <v>1</v>
      </c>
      <c r="BW18" s="25"/>
      <c r="BX18" s="134">
        <f t="shared" si="10"/>
        <v>0</v>
      </c>
      <c r="BY18" s="10"/>
      <c r="BZ18" s="26" t="s">
        <v>4</v>
      </c>
      <c r="CA18" s="24">
        <v>44451</v>
      </c>
      <c r="CB18" s="25" cm="1">
        <f t="array" ref="CB18">IF(SUMPRODUCT((Planning[Date]=CA18)*((Planning[Chef de poste]=$A$1)+(Planning[Veilleur 1]=$A$1)+(Planning[Veilleur 2]=$A$1)))&gt;0,10,"")</f>
        <v>10</v>
      </c>
      <c r="CC18" s="25"/>
      <c r="CD18" s="25"/>
      <c r="CE18" s="134">
        <f t="shared" si="11"/>
        <v>0</v>
      </c>
      <c r="CF18" s="11"/>
      <c r="CG18" s="11"/>
    </row>
    <row r="19" spans="1:85" x14ac:dyDescent="0.25">
      <c r="A19" s="17" t="s">
        <v>7</v>
      </c>
      <c r="B19" s="19">
        <v>44452</v>
      </c>
      <c r="C19" s="14" t="str" cm="1">
        <f t="array" ref="C19">IF(SUMPRODUCT((Planning[Date]=B19)*((Planning[Chef de poste]=$A$1)+(Planning[Veilleur 1]=$A$1)+(Planning[Veilleur 2]=$A$1)))&gt;0,10,"")</f>
        <v/>
      </c>
      <c r="D19" s="14"/>
      <c r="E19" s="14"/>
      <c r="F19" s="130" t="str">
        <f t="shared" si="0"/>
        <v/>
      </c>
      <c r="G19" s="10"/>
      <c r="H19" s="17" t="s">
        <v>2</v>
      </c>
      <c r="I19" s="24">
        <v>44452</v>
      </c>
      <c r="J19" s="14" t="str" cm="1">
        <f t="array" ref="J19">IF(SUMPRODUCT((Planning[Date]=I19)*((Planning[Chef de poste]=$A$1)+(Planning[Veilleur 1]=$A$1)+(Planning[Veilleur 2]=$A$1)))&gt;0,10,"")</f>
        <v/>
      </c>
      <c r="K19" s="128"/>
      <c r="L19" s="128"/>
      <c r="M19" s="134" t="str">
        <f t="shared" si="1"/>
        <v/>
      </c>
      <c r="N19" s="10"/>
      <c r="O19" s="20" t="s">
        <v>5</v>
      </c>
      <c r="P19" s="21">
        <v>44452</v>
      </c>
      <c r="Q19" s="14" t="str" cm="1">
        <f t="array" ref="Q19">IF(SUMPRODUCT((Planning[Date]=P19)*((Planning[Chef de poste]=$A$1)+(Planning[Veilleur 1]=$A$1)+(Planning[Veilleur 2]=$A$1)))&gt;0,10,"")</f>
        <v/>
      </c>
      <c r="R19" s="16"/>
      <c r="S19" s="16"/>
      <c r="T19" s="131" t="str">
        <f t="shared" si="2"/>
        <v/>
      </c>
      <c r="U19" s="10"/>
      <c r="V19" s="26" t="s">
        <v>7</v>
      </c>
      <c r="W19" s="24">
        <v>44452</v>
      </c>
      <c r="X19" s="25" t="str" cm="1">
        <f t="array" ref="X19">IF(SUMPRODUCT((Planning[Date]=W19)*((Planning[Chef de poste]=$A$1)+(Planning[Veilleur 1]=$A$1)+(Planning[Veilleur 2]=$A$1)))&gt;0,10,"")</f>
        <v/>
      </c>
      <c r="Y19" s="25"/>
      <c r="Z19" s="25"/>
      <c r="AA19" s="134" t="str">
        <f t="shared" si="3"/>
        <v/>
      </c>
      <c r="AB19" s="10"/>
      <c r="AC19" s="26" t="s">
        <v>3</v>
      </c>
      <c r="AD19" s="24">
        <v>44452</v>
      </c>
      <c r="AE19" s="14" t="str" cm="1">
        <f t="array" ref="AE19">IF(SUMPRODUCT((Planning[Date]=AD19)*((Planning[Chef de poste]=$A$1)+(Planning[Veilleur 1]=$A$1)+(Planning[Veilleur 2]=$A$1)))&gt;0,10,"")</f>
        <v/>
      </c>
      <c r="AF19" s="25"/>
      <c r="AG19" s="25"/>
      <c r="AH19" s="134" t="str">
        <f t="shared" si="4"/>
        <v/>
      </c>
      <c r="AI19" s="10"/>
      <c r="AJ19" s="22" t="s">
        <v>6</v>
      </c>
      <c r="AK19" s="23">
        <v>44452</v>
      </c>
      <c r="AL19" s="25" t="str" cm="1">
        <f t="array" ref="AL19">IF(SUMPRODUCT((Planning[Date]=AK19)*((Planning[Chef de poste]=$A$1)+(Planning[Veilleur 1]=$A$1)+(Planning[Veilleur 2]=$A$1)))&gt;0,10,"")</f>
        <v/>
      </c>
      <c r="AM19" s="15"/>
      <c r="AN19" s="15"/>
      <c r="AO19" s="132" t="str">
        <f t="shared" si="5"/>
        <v/>
      </c>
      <c r="AP19" s="10"/>
      <c r="AQ19" s="22" t="s">
        <v>6</v>
      </c>
      <c r="AR19" s="23">
        <v>44452</v>
      </c>
      <c r="AS19" s="25" t="str" cm="1">
        <f t="array" ref="AS19">IF(SUMPRODUCT((Planning[Date]=AR19)*((Planning[Chef de poste]=$A$1)+(Planning[Veilleur 1]=$A$1)+(Planning[Veilleur 2]=$A$1)))&gt;0,10,"")</f>
        <v/>
      </c>
      <c r="AT19" s="15"/>
      <c r="AU19" s="15"/>
      <c r="AV19" s="132" t="str">
        <f t="shared" si="6"/>
        <v/>
      </c>
      <c r="AW19" s="10"/>
      <c r="AX19" s="26" t="s">
        <v>2</v>
      </c>
      <c r="AY19" s="24">
        <v>44452</v>
      </c>
      <c r="AZ19" s="25" t="str" cm="1">
        <f t="array" ref="AZ19">IF(SUMPRODUCT((Planning[Date]=AY19)*((Planning[Chef de poste]=$A$1)+(Planning[Veilleur 1]=$A$1)+(Planning[Veilleur 2]=$A$1)))&gt;0,10,"")</f>
        <v/>
      </c>
      <c r="BA19" s="25"/>
      <c r="BB19" s="25"/>
      <c r="BC19" s="134" t="str">
        <f t="shared" si="7"/>
        <v/>
      </c>
      <c r="BD19" s="10"/>
      <c r="BE19" s="26" t="s">
        <v>4</v>
      </c>
      <c r="BF19" s="24">
        <v>44452</v>
      </c>
      <c r="BG19" s="14" t="str" cm="1">
        <f t="array" ref="BG19">IF(SUMPRODUCT((Planning[Date]=BF19)*((Planning[Chef de poste]=$A$1)+(Planning[Veilleur 1]=$A$1)+(Planning[Veilleur 2]=$A$1)))&gt;0,10,"")</f>
        <v/>
      </c>
      <c r="BH19" s="25"/>
      <c r="BI19" s="25"/>
      <c r="BJ19" s="25" t="str">
        <f t="shared" si="8"/>
        <v/>
      </c>
      <c r="BK19" s="10"/>
      <c r="BL19" s="26" t="s">
        <v>7</v>
      </c>
      <c r="BM19" s="24">
        <v>44452</v>
      </c>
      <c r="BN19" s="25" t="str" cm="1">
        <f t="array" ref="BN19">IF(SUMPRODUCT((Planning[Date]=BM19)*((Planning[Chef de poste]=$A$1)+(Planning[Veilleur 1]=$A$1)+(Planning[Veilleur 2]=$A$1)))&gt;0,10,"")</f>
        <v/>
      </c>
      <c r="BO19" s="25"/>
      <c r="BP19" s="25"/>
      <c r="BQ19" s="134" t="str">
        <f t="shared" si="9"/>
        <v/>
      </c>
      <c r="BR19" s="10"/>
      <c r="BS19" s="26" t="s">
        <v>2</v>
      </c>
      <c r="BT19" s="24">
        <v>44452</v>
      </c>
      <c r="BU19" s="25" t="str" cm="1">
        <f t="array" ref="BU19">IF(SUMPRODUCT((Planning[Date]=BT19)*((Planning[Chef de poste]=$A$1)+(Planning[Veilleur 1]=$A$1)+(Planning[Veilleur 2]=$A$1)))&gt;0,10,"")</f>
        <v/>
      </c>
      <c r="BV19" s="25">
        <v>1</v>
      </c>
      <c r="BW19" s="25"/>
      <c r="BX19" s="134" t="str">
        <f t="shared" si="10"/>
        <v/>
      </c>
      <c r="BY19" s="10"/>
      <c r="BZ19" s="20" t="s">
        <v>5</v>
      </c>
      <c r="CA19" s="21">
        <v>44452</v>
      </c>
      <c r="CB19" s="25" t="str" cm="1">
        <f t="array" ref="CB19">IF(SUMPRODUCT((Planning[Date]=CA19)*((Planning[Chef de poste]=$A$1)+(Planning[Veilleur 1]=$A$1)+(Planning[Veilleur 2]=$A$1)))&gt;0,10,"")</f>
        <v/>
      </c>
      <c r="CC19" s="16"/>
      <c r="CD19" s="16"/>
      <c r="CE19" s="131" t="str">
        <f t="shared" si="11"/>
        <v/>
      </c>
      <c r="CF19" s="11"/>
      <c r="CG19" s="11"/>
    </row>
    <row r="20" spans="1:85" x14ac:dyDescent="0.25">
      <c r="A20" s="17" t="s">
        <v>8</v>
      </c>
      <c r="B20" s="19">
        <v>44453</v>
      </c>
      <c r="C20" s="14" t="str" cm="1">
        <f t="array" ref="C20">IF(SUMPRODUCT((Planning[Date]=B20)*((Planning[Chef de poste]=$A$1)+(Planning[Veilleur 1]=$A$1)+(Planning[Veilleur 2]=$A$1)))&gt;0,10,"")</f>
        <v/>
      </c>
      <c r="D20" s="14"/>
      <c r="E20" s="14"/>
      <c r="F20" s="130" t="str">
        <f t="shared" si="0"/>
        <v/>
      </c>
      <c r="G20" s="10"/>
      <c r="H20" s="17" t="s">
        <v>3</v>
      </c>
      <c r="I20" s="24">
        <v>44453</v>
      </c>
      <c r="J20" s="14" t="str" cm="1">
        <f t="array" ref="J20">IF(SUMPRODUCT((Planning[Date]=I20)*((Planning[Chef de poste]=$A$1)+(Planning[Veilleur 1]=$A$1)+(Planning[Veilleur 2]=$A$1)))&gt;0,10,"")</f>
        <v/>
      </c>
      <c r="K20" s="128"/>
      <c r="L20" s="128"/>
      <c r="M20" s="134" t="str">
        <f t="shared" si="1"/>
        <v/>
      </c>
      <c r="N20" s="10"/>
      <c r="O20" s="22" t="s">
        <v>6</v>
      </c>
      <c r="P20" s="23">
        <v>44453</v>
      </c>
      <c r="Q20" s="14" t="str" cm="1">
        <f t="array" ref="Q20">IF(SUMPRODUCT((Planning[Date]=P20)*((Planning[Chef de poste]=$A$1)+(Planning[Veilleur 1]=$A$1)+(Planning[Veilleur 2]=$A$1)))&gt;0,10,"")</f>
        <v/>
      </c>
      <c r="R20" s="15"/>
      <c r="S20" s="15"/>
      <c r="T20" s="132" t="str">
        <f t="shared" si="2"/>
        <v/>
      </c>
      <c r="U20" s="10"/>
      <c r="V20" s="26" t="s">
        <v>8</v>
      </c>
      <c r="W20" s="24">
        <v>44453</v>
      </c>
      <c r="X20" s="25" t="str" cm="1">
        <f t="array" ref="X20">IF(SUMPRODUCT((Planning[Date]=W20)*((Planning[Chef de poste]=$A$1)+(Planning[Veilleur 1]=$A$1)+(Planning[Veilleur 2]=$A$1)))&gt;0,10,"")</f>
        <v/>
      </c>
      <c r="Y20" s="25"/>
      <c r="Z20" s="25"/>
      <c r="AA20" s="134" t="str">
        <f t="shared" si="3"/>
        <v/>
      </c>
      <c r="AB20" s="10"/>
      <c r="AC20" s="26" t="s">
        <v>4</v>
      </c>
      <c r="AD20" s="24">
        <v>44453</v>
      </c>
      <c r="AE20" s="14" t="str" cm="1">
        <f t="array" ref="AE20">IF(SUMPRODUCT((Planning[Date]=AD20)*((Planning[Chef de poste]=$A$1)+(Planning[Veilleur 1]=$A$1)+(Planning[Veilleur 2]=$A$1)))&gt;0,10,"")</f>
        <v/>
      </c>
      <c r="AF20" s="25"/>
      <c r="AG20" s="25"/>
      <c r="AH20" s="134" t="str">
        <f t="shared" si="4"/>
        <v/>
      </c>
      <c r="AI20" s="10"/>
      <c r="AJ20" s="26" t="s">
        <v>7</v>
      </c>
      <c r="AK20" s="24">
        <v>44453</v>
      </c>
      <c r="AL20" s="25" t="str" cm="1">
        <f t="array" ref="AL20">IF(SUMPRODUCT((Planning[Date]=AK20)*((Planning[Chef de poste]=$A$1)+(Planning[Veilleur 1]=$A$1)+(Planning[Veilleur 2]=$A$1)))&gt;0,10,"")</f>
        <v/>
      </c>
      <c r="AM20" s="25"/>
      <c r="AN20" s="25"/>
      <c r="AO20" s="134" t="str">
        <f t="shared" si="5"/>
        <v/>
      </c>
      <c r="AP20" s="10"/>
      <c r="AQ20" s="26" t="s">
        <v>7</v>
      </c>
      <c r="AR20" s="24">
        <v>44453</v>
      </c>
      <c r="AS20" s="25" t="str" cm="1">
        <f t="array" ref="AS20">IF(SUMPRODUCT((Planning[Date]=AR20)*((Planning[Chef de poste]=$A$1)+(Planning[Veilleur 1]=$A$1)+(Planning[Veilleur 2]=$A$1)))&gt;0,10,"")</f>
        <v/>
      </c>
      <c r="AT20" s="25"/>
      <c r="AU20" s="25"/>
      <c r="AV20" s="134" t="str">
        <f t="shared" si="6"/>
        <v/>
      </c>
      <c r="AW20" s="10"/>
      <c r="AX20" s="26" t="s">
        <v>3</v>
      </c>
      <c r="AY20" s="24">
        <v>44453</v>
      </c>
      <c r="AZ20" s="25" t="str" cm="1">
        <f t="array" ref="AZ20">IF(SUMPRODUCT((Planning[Date]=AY20)*((Planning[Chef de poste]=$A$1)+(Planning[Veilleur 1]=$A$1)+(Planning[Veilleur 2]=$A$1)))&gt;0,10,"")</f>
        <v/>
      </c>
      <c r="BA20" s="25"/>
      <c r="BB20" s="25"/>
      <c r="BC20" s="134" t="str">
        <f t="shared" si="7"/>
        <v/>
      </c>
      <c r="BD20" s="10"/>
      <c r="BE20" s="20" t="s">
        <v>5</v>
      </c>
      <c r="BF20" s="21">
        <v>44453</v>
      </c>
      <c r="BG20" s="14" t="str" cm="1">
        <f t="array" ref="BG20">IF(SUMPRODUCT((Planning[Date]=BF20)*((Planning[Chef de poste]=$A$1)+(Planning[Veilleur 1]=$A$1)+(Planning[Veilleur 2]=$A$1)))&gt;0,10,"")</f>
        <v/>
      </c>
      <c r="BH20" s="16"/>
      <c r="BI20" s="16"/>
      <c r="BJ20" s="16" t="str">
        <f t="shared" si="8"/>
        <v/>
      </c>
      <c r="BK20" s="10"/>
      <c r="BL20" s="26" t="s">
        <v>8</v>
      </c>
      <c r="BM20" s="24">
        <v>44453</v>
      </c>
      <c r="BN20" s="25" t="str" cm="1">
        <f t="array" ref="BN20">IF(SUMPRODUCT((Planning[Date]=BM20)*((Planning[Chef de poste]=$A$1)+(Planning[Veilleur 1]=$A$1)+(Planning[Veilleur 2]=$A$1)))&gt;0,10,"")</f>
        <v/>
      </c>
      <c r="BO20" s="25"/>
      <c r="BP20" s="25"/>
      <c r="BQ20" s="134" t="str">
        <f t="shared" si="9"/>
        <v/>
      </c>
      <c r="BR20" s="10"/>
      <c r="BS20" s="30" t="s">
        <v>3</v>
      </c>
      <c r="BT20" s="31">
        <v>44453</v>
      </c>
      <c r="BU20" s="25" t="str" cm="1">
        <f t="array" ref="BU20">IF(SUMPRODUCT((Planning[Date]=BT20)*((Planning[Chef de poste]=$A$1)+(Planning[Veilleur 1]=$A$1)+(Planning[Veilleur 2]=$A$1)))&gt;0,10,"")</f>
        <v/>
      </c>
      <c r="BV20" s="32"/>
      <c r="BW20" s="32"/>
      <c r="BX20" s="136" t="str">
        <f t="shared" si="10"/>
        <v/>
      </c>
      <c r="BY20" s="10"/>
      <c r="BZ20" s="22" t="s">
        <v>6</v>
      </c>
      <c r="CA20" s="23">
        <v>44453</v>
      </c>
      <c r="CB20" s="25" t="str" cm="1">
        <f t="array" ref="CB20">IF(SUMPRODUCT((Planning[Date]=CA20)*((Planning[Chef de poste]=$A$1)+(Planning[Veilleur 1]=$A$1)+(Planning[Veilleur 2]=$A$1)))&gt;0,10,"")</f>
        <v/>
      </c>
      <c r="CC20" s="15"/>
      <c r="CD20" s="15"/>
      <c r="CE20" s="132" t="str">
        <f t="shared" si="11"/>
        <v/>
      </c>
      <c r="CF20" s="11"/>
      <c r="CG20" s="11"/>
    </row>
    <row r="21" spans="1:85" x14ac:dyDescent="0.25">
      <c r="A21" s="17" t="s">
        <v>2</v>
      </c>
      <c r="B21" s="19">
        <v>44454</v>
      </c>
      <c r="C21" s="14" t="str" cm="1">
        <f t="array" ref="C21">IF(SUMPRODUCT((Planning[Date]=B21)*((Planning[Chef de poste]=$A$1)+(Planning[Veilleur 1]=$A$1)+(Planning[Veilleur 2]=$A$1)))&gt;0,10,"")</f>
        <v/>
      </c>
      <c r="D21" s="14"/>
      <c r="E21" s="14"/>
      <c r="F21" s="130" t="str">
        <f t="shared" si="0"/>
        <v/>
      </c>
      <c r="G21" s="10"/>
      <c r="H21" s="17" t="s">
        <v>4</v>
      </c>
      <c r="I21" s="24">
        <v>44454</v>
      </c>
      <c r="J21" s="14" t="str" cm="1">
        <f t="array" ref="J21">IF(SUMPRODUCT((Planning[Date]=I21)*((Planning[Chef de poste]=$A$1)+(Planning[Veilleur 1]=$A$1)+(Planning[Veilleur 2]=$A$1)))&gt;0,10,"")</f>
        <v/>
      </c>
      <c r="K21" s="128"/>
      <c r="L21" s="128"/>
      <c r="M21" s="134" t="str">
        <f t="shared" si="1"/>
        <v/>
      </c>
      <c r="N21" s="10"/>
      <c r="O21" s="17" t="s">
        <v>7</v>
      </c>
      <c r="P21" s="24">
        <v>44454</v>
      </c>
      <c r="Q21" s="14" t="str" cm="1">
        <f t="array" ref="Q21">IF(SUMPRODUCT((Planning[Date]=P21)*((Planning[Chef de poste]=$A$1)+(Planning[Veilleur 1]=$A$1)+(Planning[Veilleur 2]=$A$1)))&gt;0,10,"")</f>
        <v/>
      </c>
      <c r="R21" s="25"/>
      <c r="S21" s="25"/>
      <c r="T21" s="134" t="str">
        <f t="shared" si="2"/>
        <v/>
      </c>
      <c r="U21" s="10"/>
      <c r="V21" s="26" t="s">
        <v>2</v>
      </c>
      <c r="W21" s="24">
        <v>44454</v>
      </c>
      <c r="X21" s="25" t="str" cm="1">
        <f t="array" ref="X21">IF(SUMPRODUCT((Planning[Date]=W21)*((Planning[Chef de poste]=$A$1)+(Planning[Veilleur 1]=$A$1)+(Planning[Veilleur 2]=$A$1)))&gt;0,10,"")</f>
        <v/>
      </c>
      <c r="Y21" s="25"/>
      <c r="Z21" s="25"/>
      <c r="AA21" s="134" t="str">
        <f t="shared" si="3"/>
        <v/>
      </c>
      <c r="AB21" s="10"/>
      <c r="AC21" s="20" t="s">
        <v>5</v>
      </c>
      <c r="AD21" s="21">
        <v>44454</v>
      </c>
      <c r="AE21" s="14" t="str" cm="1">
        <f t="array" ref="AE21">IF(SUMPRODUCT((Planning[Date]=AD21)*((Planning[Chef de poste]=$A$1)+(Planning[Veilleur 1]=$A$1)+(Planning[Veilleur 2]=$A$1)))&gt;0,10,"")</f>
        <v/>
      </c>
      <c r="AF21" s="16"/>
      <c r="AG21" s="16"/>
      <c r="AH21" s="131" t="str">
        <f t="shared" si="4"/>
        <v/>
      </c>
      <c r="AI21" s="10"/>
      <c r="AJ21" s="26" t="s">
        <v>8</v>
      </c>
      <c r="AK21" s="24">
        <v>44454</v>
      </c>
      <c r="AL21" s="25" t="str" cm="1">
        <f t="array" ref="AL21">IF(SUMPRODUCT((Planning[Date]=AK21)*((Planning[Chef de poste]=$A$1)+(Planning[Veilleur 1]=$A$1)+(Planning[Veilleur 2]=$A$1)))&gt;0,10,"")</f>
        <v/>
      </c>
      <c r="AM21" s="25"/>
      <c r="AN21" s="25"/>
      <c r="AO21" s="134" t="str">
        <f t="shared" si="5"/>
        <v/>
      </c>
      <c r="AP21" s="10"/>
      <c r="AQ21" s="26" t="s">
        <v>8</v>
      </c>
      <c r="AR21" s="24">
        <v>44454</v>
      </c>
      <c r="AS21" s="25" t="str" cm="1">
        <f t="array" ref="AS21">IF(SUMPRODUCT((Planning[Date]=AR21)*((Planning[Chef de poste]=$A$1)+(Planning[Veilleur 1]=$A$1)+(Planning[Veilleur 2]=$A$1)))&gt;0,10,"")</f>
        <v/>
      </c>
      <c r="AT21" s="25"/>
      <c r="AU21" s="25"/>
      <c r="AV21" s="134" t="str">
        <f t="shared" si="6"/>
        <v/>
      </c>
      <c r="AW21" s="10"/>
      <c r="AX21" s="26" t="s">
        <v>4</v>
      </c>
      <c r="AY21" s="24">
        <v>44454</v>
      </c>
      <c r="AZ21" s="25" t="str" cm="1">
        <f t="array" ref="AZ21">IF(SUMPRODUCT((Planning[Date]=AY21)*((Planning[Chef de poste]=$A$1)+(Planning[Veilleur 1]=$A$1)+(Planning[Veilleur 2]=$A$1)))&gt;0,10,"")</f>
        <v/>
      </c>
      <c r="BA21" s="25"/>
      <c r="BB21" s="25"/>
      <c r="BC21" s="134" t="str">
        <f t="shared" si="7"/>
        <v/>
      </c>
      <c r="BD21" s="10"/>
      <c r="BE21" s="22" t="s">
        <v>6</v>
      </c>
      <c r="BF21" s="23">
        <v>44454</v>
      </c>
      <c r="BG21" s="14" t="str" cm="1">
        <f t="array" ref="BG21">IF(SUMPRODUCT((Planning[Date]=BF21)*((Planning[Chef de poste]=$A$1)+(Planning[Veilleur 1]=$A$1)+(Planning[Veilleur 2]=$A$1)))&gt;0,10,"")</f>
        <v/>
      </c>
      <c r="BH21" s="15"/>
      <c r="BI21" s="15"/>
      <c r="BJ21" s="15" t="str">
        <f t="shared" si="8"/>
        <v/>
      </c>
      <c r="BK21" s="10"/>
      <c r="BL21" s="26" t="s">
        <v>2</v>
      </c>
      <c r="BM21" s="24">
        <v>44454</v>
      </c>
      <c r="BN21" s="25" t="str" cm="1">
        <f t="array" ref="BN21">IF(SUMPRODUCT((Planning[Date]=BM21)*((Planning[Chef de poste]=$A$1)+(Planning[Veilleur 1]=$A$1)+(Planning[Veilleur 2]=$A$1)))&gt;0,10,"")</f>
        <v/>
      </c>
      <c r="BO21" s="25"/>
      <c r="BP21" s="25"/>
      <c r="BQ21" s="134" t="str">
        <f t="shared" si="9"/>
        <v/>
      </c>
      <c r="BR21" s="10"/>
      <c r="BS21" s="26" t="s">
        <v>4</v>
      </c>
      <c r="BT21" s="24">
        <v>44454</v>
      </c>
      <c r="BU21" s="25" t="str" cm="1">
        <f t="array" ref="BU21">IF(SUMPRODUCT((Planning[Date]=BT21)*((Planning[Chef de poste]=$A$1)+(Planning[Veilleur 1]=$A$1)+(Planning[Veilleur 2]=$A$1)))&gt;0,10,"")</f>
        <v/>
      </c>
      <c r="BV21" s="25">
        <v>1</v>
      </c>
      <c r="BW21" s="25"/>
      <c r="BX21" s="134" t="str">
        <f t="shared" si="10"/>
        <v/>
      </c>
      <c r="BY21" s="10"/>
      <c r="BZ21" s="30" t="s">
        <v>7</v>
      </c>
      <c r="CA21" s="31">
        <v>44454</v>
      </c>
      <c r="CB21" s="25" t="str" cm="1">
        <f t="array" ref="CB21">IF(SUMPRODUCT((Planning[Date]=CA21)*((Planning[Chef de poste]=$A$1)+(Planning[Veilleur 1]=$A$1)+(Planning[Veilleur 2]=$A$1)))&gt;0,10,"")</f>
        <v/>
      </c>
      <c r="CC21" s="32"/>
      <c r="CD21" s="32"/>
      <c r="CE21" s="136" t="str">
        <f t="shared" si="11"/>
        <v/>
      </c>
      <c r="CF21" s="11"/>
      <c r="CG21" s="11"/>
    </row>
    <row r="22" spans="1:85" x14ac:dyDescent="0.25">
      <c r="A22" s="17" t="s">
        <v>3</v>
      </c>
      <c r="B22" s="19">
        <v>44455</v>
      </c>
      <c r="C22" s="14" t="str" cm="1">
        <f t="array" ref="C22">IF(SUMPRODUCT((Planning[Date]=B22)*((Planning[Chef de poste]=$A$1)+(Planning[Veilleur 1]=$A$1)+(Planning[Veilleur 2]=$A$1)))&gt;0,10,"")</f>
        <v/>
      </c>
      <c r="D22" s="14"/>
      <c r="E22" s="14"/>
      <c r="F22" s="130" t="str">
        <f t="shared" si="0"/>
        <v/>
      </c>
      <c r="G22" s="10"/>
      <c r="H22" s="20" t="s">
        <v>5</v>
      </c>
      <c r="I22" s="21">
        <v>44455</v>
      </c>
      <c r="J22" s="14" t="str" cm="1">
        <f t="array" ref="J22">IF(SUMPRODUCT((Planning[Date]=I22)*((Planning[Chef de poste]=$A$1)+(Planning[Veilleur 1]=$A$1)+(Planning[Veilleur 2]=$A$1)))&gt;0,10,"")</f>
        <v/>
      </c>
      <c r="K22" s="126"/>
      <c r="L22" s="126"/>
      <c r="M22" s="131" t="str">
        <f t="shared" si="1"/>
        <v/>
      </c>
      <c r="N22" s="10"/>
      <c r="O22" s="17" t="s">
        <v>8</v>
      </c>
      <c r="P22" s="24">
        <v>44455</v>
      </c>
      <c r="Q22" s="14" t="str" cm="1">
        <f t="array" ref="Q22">IF(SUMPRODUCT((Planning[Date]=P22)*((Planning[Chef de poste]=$A$1)+(Planning[Veilleur 1]=$A$1)+(Planning[Veilleur 2]=$A$1)))&gt;0,10,"")</f>
        <v/>
      </c>
      <c r="R22" s="25"/>
      <c r="S22" s="25"/>
      <c r="T22" s="134" t="str">
        <f t="shared" si="2"/>
        <v/>
      </c>
      <c r="U22" s="10"/>
      <c r="V22" s="26" t="s">
        <v>3</v>
      </c>
      <c r="W22" s="24">
        <v>44455</v>
      </c>
      <c r="X22" s="25" t="str" cm="1">
        <f t="array" ref="X22">IF(SUMPRODUCT((Planning[Date]=W22)*((Planning[Chef de poste]=$A$1)+(Planning[Veilleur 1]=$A$1)+(Planning[Veilleur 2]=$A$1)))&gt;0,10,"")</f>
        <v/>
      </c>
      <c r="Y22" s="25"/>
      <c r="Z22" s="25"/>
      <c r="AA22" s="134" t="str">
        <f t="shared" si="3"/>
        <v/>
      </c>
      <c r="AB22" s="10"/>
      <c r="AC22" s="22" t="s">
        <v>6</v>
      </c>
      <c r="AD22" s="23">
        <v>44455</v>
      </c>
      <c r="AE22" s="14" t="str" cm="1">
        <f t="array" ref="AE22">IF(SUMPRODUCT((Planning[Date]=AD22)*((Planning[Chef de poste]=$A$1)+(Planning[Veilleur 1]=$A$1)+(Planning[Veilleur 2]=$A$1)))&gt;0,10,"")</f>
        <v/>
      </c>
      <c r="AF22" s="15"/>
      <c r="AG22" s="15"/>
      <c r="AH22" s="132" t="str">
        <f t="shared" si="4"/>
        <v/>
      </c>
      <c r="AI22" s="10"/>
      <c r="AJ22" s="26" t="s">
        <v>2</v>
      </c>
      <c r="AK22" s="24">
        <v>44455</v>
      </c>
      <c r="AL22" s="25" t="str" cm="1">
        <f t="array" ref="AL22">IF(SUMPRODUCT((Planning[Date]=AK22)*((Planning[Chef de poste]=$A$1)+(Planning[Veilleur 1]=$A$1)+(Planning[Veilleur 2]=$A$1)))&gt;0,10,"")</f>
        <v/>
      </c>
      <c r="AM22" s="25"/>
      <c r="AN22" s="25"/>
      <c r="AO22" s="134" t="str">
        <f t="shared" si="5"/>
        <v/>
      </c>
      <c r="AP22" s="10"/>
      <c r="AQ22" s="26" t="s">
        <v>2</v>
      </c>
      <c r="AR22" s="24">
        <v>44455</v>
      </c>
      <c r="AS22" s="25" t="str" cm="1">
        <f t="array" ref="AS22">IF(SUMPRODUCT((Planning[Date]=AR22)*((Planning[Chef de poste]=$A$1)+(Planning[Veilleur 1]=$A$1)+(Planning[Veilleur 2]=$A$1)))&gt;0,10,"")</f>
        <v/>
      </c>
      <c r="AT22" s="25"/>
      <c r="AU22" s="25"/>
      <c r="AV22" s="134" t="str">
        <f t="shared" si="6"/>
        <v/>
      </c>
      <c r="AW22" s="10"/>
      <c r="AX22" s="20" t="s">
        <v>5</v>
      </c>
      <c r="AY22" s="21">
        <v>44455</v>
      </c>
      <c r="AZ22" s="25" t="str" cm="1">
        <f t="array" ref="AZ22">IF(SUMPRODUCT((Planning[Date]=AY22)*((Planning[Chef de poste]=$A$1)+(Planning[Veilleur 1]=$A$1)+(Planning[Veilleur 2]=$A$1)))&gt;0,10,"")</f>
        <v/>
      </c>
      <c r="BA22" s="16"/>
      <c r="BB22" s="16"/>
      <c r="BC22" s="131" t="str">
        <f t="shared" si="7"/>
        <v/>
      </c>
      <c r="BD22" s="10"/>
      <c r="BE22" s="26" t="s">
        <v>7</v>
      </c>
      <c r="BF22" s="24">
        <v>44455</v>
      </c>
      <c r="BG22" s="14" t="str" cm="1">
        <f t="array" ref="BG22">IF(SUMPRODUCT((Planning[Date]=BF22)*((Planning[Chef de poste]=$A$1)+(Planning[Veilleur 1]=$A$1)+(Planning[Veilleur 2]=$A$1)))&gt;0,10,"")</f>
        <v/>
      </c>
      <c r="BH22" s="25"/>
      <c r="BI22" s="25"/>
      <c r="BJ22" s="25" t="str">
        <f t="shared" si="8"/>
        <v/>
      </c>
      <c r="BK22" s="10"/>
      <c r="BL22" s="26" t="s">
        <v>3</v>
      </c>
      <c r="BM22" s="24">
        <v>44455</v>
      </c>
      <c r="BN22" s="25" t="str" cm="1">
        <f t="array" ref="BN22">IF(SUMPRODUCT((Planning[Date]=BM22)*((Planning[Chef de poste]=$A$1)+(Planning[Veilleur 1]=$A$1)+(Planning[Veilleur 2]=$A$1)))&gt;0,10,"")</f>
        <v/>
      </c>
      <c r="BO22" s="25"/>
      <c r="BP22" s="25"/>
      <c r="BQ22" s="134" t="str">
        <f t="shared" si="9"/>
        <v/>
      </c>
      <c r="BR22" s="10"/>
      <c r="BS22" s="20" t="s">
        <v>5</v>
      </c>
      <c r="BT22" s="21">
        <v>44455</v>
      </c>
      <c r="BU22" s="25" t="str" cm="1">
        <f t="array" ref="BU22">IF(SUMPRODUCT((Planning[Date]=BT22)*((Planning[Chef de poste]=$A$1)+(Planning[Veilleur 1]=$A$1)+(Planning[Veilleur 2]=$A$1)))&gt;0,10,"")</f>
        <v/>
      </c>
      <c r="BV22" s="16"/>
      <c r="BW22" s="16"/>
      <c r="BX22" s="131" t="str">
        <f t="shared" si="10"/>
        <v/>
      </c>
      <c r="BY22" s="10"/>
      <c r="BZ22" s="26" t="s">
        <v>8</v>
      </c>
      <c r="CA22" s="24">
        <v>44455</v>
      </c>
      <c r="CB22" s="25" t="str" cm="1">
        <f t="array" ref="CB22">IF(SUMPRODUCT((Planning[Date]=CA22)*((Planning[Chef de poste]=$A$1)+(Planning[Veilleur 1]=$A$1)+(Planning[Veilleur 2]=$A$1)))&gt;0,10,"")</f>
        <v/>
      </c>
      <c r="CC22" s="25"/>
      <c r="CD22" s="25"/>
      <c r="CE22" s="134" t="str">
        <f t="shared" si="11"/>
        <v/>
      </c>
      <c r="CF22" s="11"/>
      <c r="CG22" s="11"/>
    </row>
    <row r="23" spans="1:85" x14ac:dyDescent="0.25">
      <c r="A23" s="17" t="s">
        <v>4</v>
      </c>
      <c r="B23" s="19">
        <v>44456</v>
      </c>
      <c r="C23" s="14" t="str" cm="1">
        <f t="array" ref="C23">IF(SUMPRODUCT((Planning[Date]=B23)*((Planning[Chef de poste]=$A$1)+(Planning[Veilleur 1]=$A$1)+(Planning[Veilleur 2]=$A$1)))&gt;0,10,"")</f>
        <v/>
      </c>
      <c r="D23" s="14"/>
      <c r="E23" s="14"/>
      <c r="F23" s="130" t="str">
        <f t="shared" si="0"/>
        <v/>
      </c>
      <c r="G23" s="10"/>
      <c r="H23" s="22" t="s">
        <v>6</v>
      </c>
      <c r="I23" s="23">
        <v>44456</v>
      </c>
      <c r="J23" s="14" t="str" cm="1">
        <f t="array" ref="J23">IF(SUMPRODUCT((Planning[Date]=I23)*((Planning[Chef de poste]=$A$1)+(Planning[Veilleur 1]=$A$1)+(Planning[Veilleur 2]=$A$1)))&gt;0,10,"")</f>
        <v/>
      </c>
      <c r="K23" s="127"/>
      <c r="L23" s="127"/>
      <c r="M23" s="132" t="str">
        <f t="shared" si="1"/>
        <v/>
      </c>
      <c r="N23" s="10"/>
      <c r="O23" s="17" t="s">
        <v>2</v>
      </c>
      <c r="P23" s="24">
        <v>44456</v>
      </c>
      <c r="Q23" s="14" t="str" cm="1">
        <f t="array" ref="Q23">IF(SUMPRODUCT((Planning[Date]=P23)*((Planning[Chef de poste]=$A$1)+(Planning[Veilleur 1]=$A$1)+(Planning[Veilleur 2]=$A$1)))&gt;0,10,"")</f>
        <v/>
      </c>
      <c r="R23" s="25"/>
      <c r="S23" s="25"/>
      <c r="T23" s="134" t="str">
        <f t="shared" si="2"/>
        <v/>
      </c>
      <c r="U23" s="10"/>
      <c r="V23" s="26" t="s">
        <v>4</v>
      </c>
      <c r="W23" s="24">
        <v>44456</v>
      </c>
      <c r="X23" s="25" t="str" cm="1">
        <f t="array" ref="X23">IF(SUMPRODUCT((Planning[Date]=W23)*((Planning[Chef de poste]=$A$1)+(Planning[Veilleur 1]=$A$1)+(Planning[Veilleur 2]=$A$1)))&gt;0,10,"")</f>
        <v/>
      </c>
      <c r="Y23" s="25"/>
      <c r="Z23" s="25"/>
      <c r="AA23" s="134" t="str">
        <f t="shared" si="3"/>
        <v/>
      </c>
      <c r="AB23" s="10"/>
      <c r="AC23" s="26" t="s">
        <v>7</v>
      </c>
      <c r="AD23" s="24">
        <v>44456</v>
      </c>
      <c r="AE23" s="14" t="str" cm="1">
        <f t="array" ref="AE23">IF(SUMPRODUCT((Planning[Date]=AD23)*((Planning[Chef de poste]=$A$1)+(Planning[Veilleur 1]=$A$1)+(Planning[Veilleur 2]=$A$1)))&gt;0,10,"")</f>
        <v/>
      </c>
      <c r="AF23" s="25"/>
      <c r="AG23" s="25"/>
      <c r="AH23" s="134" t="str">
        <f t="shared" si="4"/>
        <v/>
      </c>
      <c r="AI23" s="10"/>
      <c r="AJ23" s="26" t="s">
        <v>3</v>
      </c>
      <c r="AK23" s="24">
        <v>44456</v>
      </c>
      <c r="AL23" s="25" t="str" cm="1">
        <f t="array" ref="AL23">IF(SUMPRODUCT((Planning[Date]=AK23)*((Planning[Chef de poste]=$A$1)+(Planning[Veilleur 1]=$A$1)+(Planning[Veilleur 2]=$A$1)))&gt;0,10,"")</f>
        <v/>
      </c>
      <c r="AM23" s="25"/>
      <c r="AN23" s="25"/>
      <c r="AO23" s="134" t="str">
        <f t="shared" si="5"/>
        <v/>
      </c>
      <c r="AP23" s="10"/>
      <c r="AQ23" s="26" t="s">
        <v>3</v>
      </c>
      <c r="AR23" s="24">
        <v>44456</v>
      </c>
      <c r="AS23" s="25" t="str" cm="1">
        <f t="array" ref="AS23">IF(SUMPRODUCT((Planning[Date]=AR23)*((Planning[Chef de poste]=$A$1)+(Planning[Veilleur 1]=$A$1)+(Planning[Veilleur 2]=$A$1)))&gt;0,10,"")</f>
        <v/>
      </c>
      <c r="AT23" s="25"/>
      <c r="AU23" s="25"/>
      <c r="AV23" s="134" t="str">
        <f t="shared" si="6"/>
        <v/>
      </c>
      <c r="AW23" s="10"/>
      <c r="AX23" s="22" t="s">
        <v>6</v>
      </c>
      <c r="AY23" s="23">
        <v>44456</v>
      </c>
      <c r="AZ23" s="25" t="str" cm="1">
        <f t="array" ref="AZ23">IF(SUMPRODUCT((Planning[Date]=AY23)*((Planning[Chef de poste]=$A$1)+(Planning[Veilleur 1]=$A$1)+(Planning[Veilleur 2]=$A$1)))&gt;0,10,"")</f>
        <v/>
      </c>
      <c r="BA23" s="15"/>
      <c r="BB23" s="15"/>
      <c r="BC23" s="132" t="str">
        <f t="shared" si="7"/>
        <v/>
      </c>
      <c r="BD23" s="10"/>
      <c r="BE23" s="26" t="s">
        <v>8</v>
      </c>
      <c r="BF23" s="24">
        <v>44456</v>
      </c>
      <c r="BG23" s="14" t="str" cm="1">
        <f t="array" ref="BG23">IF(SUMPRODUCT((Planning[Date]=BF23)*((Planning[Chef de poste]=$A$1)+(Planning[Veilleur 1]=$A$1)+(Planning[Veilleur 2]=$A$1)))&gt;0,10,"")</f>
        <v/>
      </c>
      <c r="BH23" s="25"/>
      <c r="BI23" s="25"/>
      <c r="BJ23" s="25" t="str">
        <f t="shared" si="8"/>
        <v/>
      </c>
      <c r="BK23" s="10"/>
      <c r="BL23" s="26" t="s">
        <v>4</v>
      </c>
      <c r="BM23" s="24">
        <v>44456</v>
      </c>
      <c r="BN23" s="25" t="str" cm="1">
        <f t="array" ref="BN23">IF(SUMPRODUCT((Planning[Date]=BM23)*((Planning[Chef de poste]=$A$1)+(Planning[Veilleur 1]=$A$1)+(Planning[Veilleur 2]=$A$1)))&gt;0,10,"")</f>
        <v/>
      </c>
      <c r="BO23" s="25"/>
      <c r="BP23" s="25"/>
      <c r="BQ23" s="134" t="str">
        <f t="shared" si="9"/>
        <v/>
      </c>
      <c r="BR23" s="10"/>
      <c r="BS23" s="22" t="s">
        <v>6</v>
      </c>
      <c r="BT23" s="23">
        <v>44456</v>
      </c>
      <c r="BU23" s="25" t="str" cm="1">
        <f t="array" ref="BU23">IF(SUMPRODUCT((Planning[Date]=BT23)*((Planning[Chef de poste]=$A$1)+(Planning[Veilleur 1]=$A$1)+(Planning[Veilleur 2]=$A$1)))&gt;0,10,"")</f>
        <v/>
      </c>
      <c r="BV23" s="15"/>
      <c r="BW23" s="15"/>
      <c r="BX23" s="132" t="str">
        <f t="shared" si="10"/>
        <v/>
      </c>
      <c r="BY23" s="10"/>
      <c r="BZ23" s="26" t="s">
        <v>2</v>
      </c>
      <c r="CA23" s="24">
        <v>44456</v>
      </c>
      <c r="CB23" s="25" t="str" cm="1">
        <f t="array" ref="CB23">IF(SUMPRODUCT((Planning[Date]=CA23)*((Planning[Chef de poste]=$A$1)+(Planning[Veilleur 1]=$A$1)+(Planning[Veilleur 2]=$A$1)))&gt;0,10,"")</f>
        <v/>
      </c>
      <c r="CC23" s="25"/>
      <c r="CD23" s="25"/>
      <c r="CE23" s="134" t="str">
        <f t="shared" si="11"/>
        <v/>
      </c>
      <c r="CF23" s="11"/>
      <c r="CG23" s="11"/>
    </row>
    <row r="24" spans="1:85" x14ac:dyDescent="0.25">
      <c r="A24" s="20" t="s">
        <v>5</v>
      </c>
      <c r="B24" s="21">
        <v>44457</v>
      </c>
      <c r="C24" s="14" t="str" cm="1">
        <f t="array" ref="C24">IF(SUMPRODUCT((Planning[Date]=B24)*((Planning[Chef de poste]=$A$1)+(Planning[Veilleur 1]=$A$1)+(Planning[Veilleur 2]=$A$1)))&gt;0,10,"")</f>
        <v/>
      </c>
      <c r="D24" s="16"/>
      <c r="E24" s="16"/>
      <c r="F24" s="131" t="str">
        <f t="shared" si="0"/>
        <v/>
      </c>
      <c r="G24" s="10"/>
      <c r="H24" s="17" t="s">
        <v>7</v>
      </c>
      <c r="I24" s="24">
        <v>44457</v>
      </c>
      <c r="J24" s="14" t="str" cm="1">
        <f t="array" ref="J24">IF(SUMPRODUCT((Planning[Date]=I24)*((Planning[Chef de poste]=$A$1)+(Planning[Veilleur 1]=$A$1)+(Planning[Veilleur 2]=$A$1)))&gt;0,10,"")</f>
        <v/>
      </c>
      <c r="K24" s="128"/>
      <c r="L24" s="128"/>
      <c r="M24" s="134" t="str">
        <f t="shared" si="1"/>
        <v/>
      </c>
      <c r="N24" s="10"/>
      <c r="O24" s="17" t="s">
        <v>3</v>
      </c>
      <c r="P24" s="24">
        <v>44457</v>
      </c>
      <c r="Q24" s="14" t="str" cm="1">
        <f t="array" ref="Q24">IF(SUMPRODUCT((Planning[Date]=P24)*((Planning[Chef de poste]=$A$1)+(Planning[Veilleur 1]=$A$1)+(Planning[Veilleur 2]=$A$1)))&gt;0,10,"")</f>
        <v/>
      </c>
      <c r="R24" s="25"/>
      <c r="S24" s="25"/>
      <c r="T24" s="134" t="str">
        <f t="shared" si="2"/>
        <v/>
      </c>
      <c r="U24" s="10"/>
      <c r="V24" s="20" t="s">
        <v>5</v>
      </c>
      <c r="W24" s="21">
        <v>44457</v>
      </c>
      <c r="X24" s="25" t="str" cm="1">
        <f t="array" ref="X24">IF(SUMPRODUCT((Planning[Date]=W24)*((Planning[Chef de poste]=$A$1)+(Planning[Veilleur 1]=$A$1)+(Planning[Veilleur 2]=$A$1)))&gt;0,10,"")</f>
        <v/>
      </c>
      <c r="Y24" s="16"/>
      <c r="Z24" s="16"/>
      <c r="AA24" s="131" t="str">
        <f t="shared" si="3"/>
        <v/>
      </c>
      <c r="AB24" s="10"/>
      <c r="AC24" s="26" t="s">
        <v>8</v>
      </c>
      <c r="AD24" s="24">
        <v>44457</v>
      </c>
      <c r="AE24" s="14" t="str" cm="1">
        <f t="array" ref="AE24">IF(SUMPRODUCT((Planning[Date]=AD24)*((Planning[Chef de poste]=$A$1)+(Planning[Veilleur 1]=$A$1)+(Planning[Veilleur 2]=$A$1)))&gt;0,10,"")</f>
        <v/>
      </c>
      <c r="AF24" s="25"/>
      <c r="AG24" s="25"/>
      <c r="AH24" s="134" t="str">
        <f t="shared" si="4"/>
        <v/>
      </c>
      <c r="AI24" s="10"/>
      <c r="AJ24" s="26" t="s">
        <v>4</v>
      </c>
      <c r="AK24" s="24">
        <v>44457</v>
      </c>
      <c r="AL24" s="25" t="str" cm="1">
        <f t="array" ref="AL24">IF(SUMPRODUCT((Planning[Date]=AK24)*((Planning[Chef de poste]=$A$1)+(Planning[Veilleur 1]=$A$1)+(Planning[Veilleur 2]=$A$1)))&gt;0,10,"")</f>
        <v/>
      </c>
      <c r="AM24" s="25"/>
      <c r="AN24" s="25"/>
      <c r="AO24" s="134" t="str">
        <f t="shared" si="5"/>
        <v/>
      </c>
      <c r="AP24" s="10"/>
      <c r="AQ24" s="26" t="s">
        <v>4</v>
      </c>
      <c r="AR24" s="24">
        <v>44457</v>
      </c>
      <c r="AS24" s="25" t="str" cm="1">
        <f t="array" ref="AS24">IF(SUMPRODUCT((Planning[Date]=AR24)*((Planning[Chef de poste]=$A$1)+(Planning[Veilleur 1]=$A$1)+(Planning[Veilleur 2]=$A$1)))&gt;0,10,"")</f>
        <v/>
      </c>
      <c r="AT24" s="25"/>
      <c r="AU24" s="25"/>
      <c r="AV24" s="134" t="str">
        <f t="shared" si="6"/>
        <v/>
      </c>
      <c r="AW24" s="10"/>
      <c r="AX24" s="30" t="s">
        <v>7</v>
      </c>
      <c r="AY24" s="31">
        <v>44457</v>
      </c>
      <c r="AZ24" s="25" t="str" cm="1">
        <f t="array" ref="AZ24">IF(SUMPRODUCT((Planning[Date]=AY24)*((Planning[Chef de poste]=$A$1)+(Planning[Veilleur 1]=$A$1)+(Planning[Veilleur 2]=$A$1)))&gt;0,10,"")</f>
        <v/>
      </c>
      <c r="BA24" s="32"/>
      <c r="BB24" s="32"/>
      <c r="BC24" s="136" t="str">
        <f t="shared" si="7"/>
        <v/>
      </c>
      <c r="BD24" s="10"/>
      <c r="BE24" s="26" t="s">
        <v>2</v>
      </c>
      <c r="BF24" s="24">
        <v>44457</v>
      </c>
      <c r="BG24" s="14" t="str" cm="1">
        <f t="array" ref="BG24">IF(SUMPRODUCT((Planning[Date]=BF24)*((Planning[Chef de poste]=$A$1)+(Planning[Veilleur 1]=$A$1)+(Planning[Veilleur 2]=$A$1)))&gt;0,10,"")</f>
        <v/>
      </c>
      <c r="BH24" s="25"/>
      <c r="BI24" s="25"/>
      <c r="BJ24" s="25" t="str">
        <f t="shared" si="8"/>
        <v/>
      </c>
      <c r="BK24" s="10"/>
      <c r="BL24" s="20" t="s">
        <v>5</v>
      </c>
      <c r="BM24" s="21">
        <v>44457</v>
      </c>
      <c r="BN24" s="25" t="str" cm="1">
        <f t="array" ref="BN24">IF(SUMPRODUCT((Planning[Date]=BM24)*((Planning[Chef de poste]=$A$1)+(Planning[Veilleur 1]=$A$1)+(Planning[Veilleur 2]=$A$1)))&gt;0,10,"")</f>
        <v/>
      </c>
      <c r="BO24" s="16"/>
      <c r="BP24" s="16"/>
      <c r="BQ24" s="131" t="str">
        <f t="shared" si="9"/>
        <v/>
      </c>
      <c r="BR24" s="10"/>
      <c r="BS24" s="26" t="s">
        <v>7</v>
      </c>
      <c r="BT24" s="24">
        <v>44457</v>
      </c>
      <c r="BU24" s="25" t="str" cm="1">
        <f t="array" ref="BU24">IF(SUMPRODUCT((Planning[Date]=BT24)*((Planning[Chef de poste]=$A$1)+(Planning[Veilleur 1]=$A$1)+(Planning[Veilleur 2]=$A$1)))&gt;0,10,"")</f>
        <v/>
      </c>
      <c r="BV24" s="25">
        <v>1</v>
      </c>
      <c r="BW24" s="25"/>
      <c r="BX24" s="134" t="str">
        <f t="shared" si="10"/>
        <v/>
      </c>
      <c r="BY24" s="10"/>
      <c r="BZ24" s="26" t="s">
        <v>3</v>
      </c>
      <c r="CA24" s="24">
        <v>44457</v>
      </c>
      <c r="CB24" s="25" t="str" cm="1">
        <f t="array" ref="CB24">IF(SUMPRODUCT((Planning[Date]=CA24)*((Planning[Chef de poste]=$A$1)+(Planning[Veilleur 1]=$A$1)+(Planning[Veilleur 2]=$A$1)))&gt;0,10,"")</f>
        <v/>
      </c>
      <c r="CC24" s="25"/>
      <c r="CD24" s="25"/>
      <c r="CE24" s="134" t="str">
        <f t="shared" si="11"/>
        <v/>
      </c>
      <c r="CF24" s="11"/>
      <c r="CG24" s="11"/>
    </row>
    <row r="25" spans="1:85" x14ac:dyDescent="0.25">
      <c r="A25" s="22" t="s">
        <v>6</v>
      </c>
      <c r="B25" s="23">
        <v>44458</v>
      </c>
      <c r="C25" s="14" t="str" cm="1">
        <f t="array" ref="C25">IF(SUMPRODUCT((Planning[Date]=B25)*((Planning[Chef de poste]=$A$1)+(Planning[Veilleur 1]=$A$1)+(Planning[Veilleur 2]=$A$1)))&gt;0,10,"")</f>
        <v/>
      </c>
      <c r="D25" s="15"/>
      <c r="E25" s="15"/>
      <c r="F25" s="132" t="str">
        <f t="shared" si="0"/>
        <v/>
      </c>
      <c r="G25" s="10"/>
      <c r="H25" s="17" t="s">
        <v>8</v>
      </c>
      <c r="I25" s="24">
        <v>44458</v>
      </c>
      <c r="J25" s="14" t="str" cm="1">
        <f t="array" ref="J25">IF(SUMPRODUCT((Planning[Date]=I25)*((Planning[Chef de poste]=$A$1)+(Planning[Veilleur 1]=$A$1)+(Planning[Veilleur 2]=$A$1)))&gt;0,10,"")</f>
        <v/>
      </c>
      <c r="K25" s="128"/>
      <c r="L25" s="128"/>
      <c r="M25" s="134" t="str">
        <f t="shared" si="1"/>
        <v/>
      </c>
      <c r="N25" s="10"/>
      <c r="O25" s="17" t="s">
        <v>4</v>
      </c>
      <c r="P25" s="24">
        <v>44458</v>
      </c>
      <c r="Q25" s="14" t="str" cm="1">
        <f t="array" ref="Q25">IF(SUMPRODUCT((Planning[Date]=P25)*((Planning[Chef de poste]=$A$1)+(Planning[Veilleur 1]=$A$1)+(Planning[Veilleur 2]=$A$1)))&gt;0,10,"")</f>
        <v/>
      </c>
      <c r="R25" s="25"/>
      <c r="S25" s="25"/>
      <c r="T25" s="134" t="str">
        <f t="shared" si="2"/>
        <v/>
      </c>
      <c r="U25" s="10"/>
      <c r="V25" s="22" t="s">
        <v>6</v>
      </c>
      <c r="W25" s="23">
        <v>44458</v>
      </c>
      <c r="X25" s="25" t="str" cm="1">
        <f t="array" ref="X25">IF(SUMPRODUCT((Planning[Date]=W25)*((Planning[Chef de poste]=$A$1)+(Planning[Veilleur 1]=$A$1)+(Planning[Veilleur 2]=$A$1)))&gt;0,10,"")</f>
        <v/>
      </c>
      <c r="Y25" s="15"/>
      <c r="Z25" s="15"/>
      <c r="AA25" s="132" t="str">
        <f t="shared" si="3"/>
        <v/>
      </c>
      <c r="AB25" s="10"/>
      <c r="AC25" s="26" t="s">
        <v>2</v>
      </c>
      <c r="AD25" s="24">
        <v>44458</v>
      </c>
      <c r="AE25" s="14" t="str" cm="1">
        <f t="array" ref="AE25">IF(SUMPRODUCT((Planning[Date]=AD25)*((Planning[Chef de poste]=$A$1)+(Planning[Veilleur 1]=$A$1)+(Planning[Veilleur 2]=$A$1)))&gt;0,10,"")</f>
        <v/>
      </c>
      <c r="AF25" s="25"/>
      <c r="AG25" s="25"/>
      <c r="AH25" s="134" t="str">
        <f t="shared" si="4"/>
        <v/>
      </c>
      <c r="AI25" s="10"/>
      <c r="AJ25" s="20" t="s">
        <v>5</v>
      </c>
      <c r="AK25" s="21">
        <v>44458</v>
      </c>
      <c r="AL25" s="25" t="str" cm="1">
        <f t="array" ref="AL25">IF(SUMPRODUCT((Planning[Date]=AK25)*((Planning[Chef de poste]=$A$1)+(Planning[Veilleur 1]=$A$1)+(Planning[Veilleur 2]=$A$1)))&gt;0,10,"")</f>
        <v/>
      </c>
      <c r="AM25" s="16"/>
      <c r="AN25" s="16"/>
      <c r="AO25" s="131" t="str">
        <f t="shared" si="5"/>
        <v/>
      </c>
      <c r="AP25" s="10"/>
      <c r="AQ25" s="20" t="s">
        <v>5</v>
      </c>
      <c r="AR25" s="21">
        <v>44458</v>
      </c>
      <c r="AS25" s="25" t="str" cm="1">
        <f t="array" ref="AS25">IF(SUMPRODUCT((Planning[Date]=AR25)*((Planning[Chef de poste]=$A$1)+(Planning[Veilleur 1]=$A$1)+(Planning[Veilleur 2]=$A$1)))&gt;0,10,"")</f>
        <v/>
      </c>
      <c r="AT25" s="16"/>
      <c r="AU25" s="16"/>
      <c r="AV25" s="131" t="str">
        <f t="shared" si="6"/>
        <v/>
      </c>
      <c r="AW25" s="10"/>
      <c r="AX25" s="26" t="s">
        <v>8</v>
      </c>
      <c r="AY25" s="24">
        <v>44458</v>
      </c>
      <c r="AZ25" s="25" t="str" cm="1">
        <f t="array" ref="AZ25">IF(SUMPRODUCT((Planning[Date]=AY25)*((Planning[Chef de poste]=$A$1)+(Planning[Veilleur 1]=$A$1)+(Planning[Veilleur 2]=$A$1)))&gt;0,10,"")</f>
        <v/>
      </c>
      <c r="BA25" s="25">
        <v>1</v>
      </c>
      <c r="BB25" s="25"/>
      <c r="BC25" s="134" t="str">
        <f t="shared" si="7"/>
        <v/>
      </c>
      <c r="BD25" s="10"/>
      <c r="BE25" s="26" t="s">
        <v>3</v>
      </c>
      <c r="BF25" s="24">
        <v>44458</v>
      </c>
      <c r="BG25" s="14" t="str" cm="1">
        <f t="array" ref="BG25">IF(SUMPRODUCT((Planning[Date]=BF25)*((Planning[Chef de poste]=$A$1)+(Planning[Veilleur 1]=$A$1)+(Planning[Veilleur 2]=$A$1)))&gt;0,10,"")</f>
        <v/>
      </c>
      <c r="BH25" s="25"/>
      <c r="BI25" s="25"/>
      <c r="BJ25" s="25" t="str">
        <f t="shared" si="8"/>
        <v/>
      </c>
      <c r="BK25" s="10"/>
      <c r="BL25" s="22" t="s">
        <v>6</v>
      </c>
      <c r="BM25" s="23">
        <v>44458</v>
      </c>
      <c r="BN25" s="25" t="str" cm="1">
        <f t="array" ref="BN25">IF(SUMPRODUCT((Planning[Date]=BM25)*((Planning[Chef de poste]=$A$1)+(Planning[Veilleur 1]=$A$1)+(Planning[Veilleur 2]=$A$1)))&gt;0,10,"")</f>
        <v/>
      </c>
      <c r="BO25" s="15"/>
      <c r="BP25" s="15"/>
      <c r="BQ25" s="132" t="str">
        <f t="shared" si="9"/>
        <v/>
      </c>
      <c r="BR25" s="10"/>
      <c r="BS25" s="26" t="s">
        <v>8</v>
      </c>
      <c r="BT25" s="24">
        <v>44458</v>
      </c>
      <c r="BU25" s="25" t="str" cm="1">
        <f t="array" ref="BU25">IF(SUMPRODUCT((Planning[Date]=BT25)*((Planning[Chef de poste]=$A$1)+(Planning[Veilleur 1]=$A$1)+(Planning[Veilleur 2]=$A$1)))&gt;0,10,"")</f>
        <v/>
      </c>
      <c r="BV25" s="25">
        <v>1</v>
      </c>
      <c r="BW25" s="25"/>
      <c r="BX25" s="134" t="str">
        <f t="shared" si="10"/>
        <v/>
      </c>
      <c r="BY25" s="10"/>
      <c r="BZ25" s="26" t="s">
        <v>4</v>
      </c>
      <c r="CA25" s="24">
        <v>44458</v>
      </c>
      <c r="CB25" s="25" t="str" cm="1">
        <f t="array" ref="CB25">IF(SUMPRODUCT((Planning[Date]=CA25)*((Planning[Chef de poste]=$A$1)+(Planning[Veilleur 1]=$A$1)+(Planning[Veilleur 2]=$A$1)))&gt;0,10,"")</f>
        <v/>
      </c>
      <c r="CC25" s="25"/>
      <c r="CD25" s="25"/>
      <c r="CE25" s="134" t="str">
        <f t="shared" si="11"/>
        <v/>
      </c>
      <c r="CF25" s="11"/>
      <c r="CG25" s="11"/>
    </row>
    <row r="26" spans="1:85" x14ac:dyDescent="0.25">
      <c r="A26" s="17" t="s">
        <v>7</v>
      </c>
      <c r="B26" s="19">
        <v>44459</v>
      </c>
      <c r="C26" s="14" cm="1">
        <f t="array" ref="C26">IF(SUMPRODUCT((Planning[Date]=B26)*((Planning[Chef de poste]=$A$1)+(Planning[Veilleur 1]=$A$1)+(Planning[Veilleur 2]=$A$1)))&gt;0,10,"")</f>
        <v>10</v>
      </c>
      <c r="D26" s="14"/>
      <c r="E26" s="14"/>
      <c r="F26" s="130">
        <f t="shared" si="0"/>
        <v>0</v>
      </c>
      <c r="G26" s="10"/>
      <c r="H26" s="17" t="s">
        <v>2</v>
      </c>
      <c r="I26" s="24">
        <v>44459</v>
      </c>
      <c r="J26" s="14" cm="1">
        <f t="array" ref="J26">IF(SUMPRODUCT((Planning[Date]=I26)*((Planning[Chef de poste]=$A$1)+(Planning[Veilleur 1]=$A$1)+(Planning[Veilleur 2]=$A$1)))&gt;0,10,"")</f>
        <v>10</v>
      </c>
      <c r="K26" s="128"/>
      <c r="L26" s="128"/>
      <c r="M26" s="134">
        <f t="shared" si="1"/>
        <v>0</v>
      </c>
      <c r="N26" s="10"/>
      <c r="O26" s="20" t="s">
        <v>5</v>
      </c>
      <c r="P26" s="21">
        <v>44459</v>
      </c>
      <c r="Q26" s="14" cm="1">
        <f t="array" ref="Q26">IF(SUMPRODUCT((Planning[Date]=P26)*((Planning[Chef de poste]=$A$1)+(Planning[Veilleur 1]=$A$1)+(Planning[Veilleur 2]=$A$1)))&gt;0,10,"")</f>
        <v>10</v>
      </c>
      <c r="R26" s="16"/>
      <c r="S26" s="16"/>
      <c r="T26" s="131">
        <f t="shared" si="2"/>
        <v>10</v>
      </c>
      <c r="U26" s="10"/>
      <c r="V26" s="26" t="s">
        <v>7</v>
      </c>
      <c r="W26" s="24">
        <v>44459</v>
      </c>
      <c r="X26" s="25" cm="1">
        <f t="array" ref="X26">IF(SUMPRODUCT((Planning[Date]=W26)*((Planning[Chef de poste]=$A$1)+(Planning[Veilleur 1]=$A$1)+(Planning[Veilleur 2]=$A$1)))&gt;0,10,"")</f>
        <v>10</v>
      </c>
      <c r="Y26" s="25"/>
      <c r="Z26" s="25"/>
      <c r="AA26" s="134">
        <f t="shared" si="3"/>
        <v>0</v>
      </c>
      <c r="AB26" s="10"/>
      <c r="AC26" s="26" t="s">
        <v>3</v>
      </c>
      <c r="AD26" s="24">
        <v>44459</v>
      </c>
      <c r="AE26" s="14" cm="1">
        <f t="array" ref="AE26">IF(SUMPRODUCT((Planning[Date]=AD26)*((Planning[Chef de poste]=$A$1)+(Planning[Veilleur 1]=$A$1)+(Planning[Veilleur 2]=$A$1)))&gt;0,10,"")</f>
        <v>10</v>
      </c>
      <c r="AF26" s="25"/>
      <c r="AG26" s="25"/>
      <c r="AH26" s="134">
        <f t="shared" si="4"/>
        <v>0</v>
      </c>
      <c r="AI26" s="10"/>
      <c r="AJ26" s="22" t="s">
        <v>6</v>
      </c>
      <c r="AK26" s="23">
        <v>44459</v>
      </c>
      <c r="AL26" s="25" cm="1">
        <f t="array" ref="AL26">IF(SUMPRODUCT((Planning[Date]=AK26)*((Planning[Chef de poste]=$A$1)+(Planning[Veilleur 1]=$A$1)+(Planning[Veilleur 2]=$A$1)))&gt;0,10,"")</f>
        <v>10</v>
      </c>
      <c r="AM26" s="15"/>
      <c r="AN26" s="15"/>
      <c r="AO26" s="132">
        <f t="shared" si="5"/>
        <v>20</v>
      </c>
      <c r="AP26" s="10"/>
      <c r="AQ26" s="22" t="s">
        <v>6</v>
      </c>
      <c r="AR26" s="23">
        <v>44459</v>
      </c>
      <c r="AS26" s="25" cm="1">
        <f t="array" ref="AS26">IF(SUMPRODUCT((Planning[Date]=AR26)*((Planning[Chef de poste]=$A$1)+(Planning[Veilleur 1]=$A$1)+(Planning[Veilleur 2]=$A$1)))&gt;0,10,"")</f>
        <v>10</v>
      </c>
      <c r="AT26" s="15"/>
      <c r="AU26" s="15"/>
      <c r="AV26" s="132">
        <f t="shared" si="6"/>
        <v>20</v>
      </c>
      <c r="AW26" s="10"/>
      <c r="AX26" s="26" t="s">
        <v>2</v>
      </c>
      <c r="AY26" s="24">
        <v>44459</v>
      </c>
      <c r="AZ26" s="25" cm="1">
        <f t="array" ref="AZ26">IF(SUMPRODUCT((Planning[Date]=AY26)*((Planning[Chef de poste]=$A$1)+(Planning[Veilleur 1]=$A$1)+(Planning[Veilleur 2]=$A$1)))&gt;0,10,"")</f>
        <v>10</v>
      </c>
      <c r="BA26" s="25">
        <v>1</v>
      </c>
      <c r="BB26" s="25"/>
      <c r="BC26" s="134">
        <f t="shared" si="7"/>
        <v>0</v>
      </c>
      <c r="BD26" s="10"/>
      <c r="BE26" s="26" t="s">
        <v>4</v>
      </c>
      <c r="BF26" s="24">
        <v>44459</v>
      </c>
      <c r="BG26" s="14" cm="1">
        <f t="array" ref="BG26">IF(SUMPRODUCT((Planning[Date]=BF26)*((Planning[Chef de poste]=$A$1)+(Planning[Veilleur 1]=$A$1)+(Planning[Veilleur 2]=$A$1)))&gt;0,10,"")</f>
        <v>10</v>
      </c>
      <c r="BH26" s="25"/>
      <c r="BI26" s="25"/>
      <c r="BJ26" s="25">
        <f t="shared" si="8"/>
        <v>0</v>
      </c>
      <c r="BK26" s="10"/>
      <c r="BL26" s="26" t="s">
        <v>7</v>
      </c>
      <c r="BM26" s="24">
        <v>44459</v>
      </c>
      <c r="BN26" s="25" cm="1">
        <f t="array" ref="BN26">IF(SUMPRODUCT((Planning[Date]=BM26)*((Planning[Chef de poste]=$A$1)+(Planning[Veilleur 1]=$A$1)+(Planning[Veilleur 2]=$A$1)))&gt;0,10,"")</f>
        <v>10</v>
      </c>
      <c r="BO26" s="25"/>
      <c r="BP26" s="25"/>
      <c r="BQ26" s="134">
        <f t="shared" si="9"/>
        <v>0</v>
      </c>
      <c r="BR26" s="10"/>
      <c r="BS26" s="26" t="s">
        <v>2</v>
      </c>
      <c r="BT26" s="24">
        <v>44459</v>
      </c>
      <c r="BU26" s="25" cm="1">
        <f t="array" ref="BU26">IF(SUMPRODUCT((Planning[Date]=BT26)*((Planning[Chef de poste]=$A$1)+(Planning[Veilleur 1]=$A$1)+(Planning[Veilleur 2]=$A$1)))&gt;0,10,"")</f>
        <v>10</v>
      </c>
      <c r="BV26" s="25">
        <v>1</v>
      </c>
      <c r="BW26" s="25"/>
      <c r="BX26" s="134">
        <f t="shared" si="10"/>
        <v>0</v>
      </c>
      <c r="BY26" s="10"/>
      <c r="BZ26" s="20" t="s">
        <v>5</v>
      </c>
      <c r="CA26" s="21">
        <v>44459</v>
      </c>
      <c r="CB26" s="25" cm="1">
        <f t="array" ref="CB26">IF(SUMPRODUCT((Planning[Date]=CA26)*((Planning[Chef de poste]=$A$1)+(Planning[Veilleur 1]=$A$1)+(Planning[Veilleur 2]=$A$1)))&gt;0,10,"")</f>
        <v>10</v>
      </c>
      <c r="CC26" s="16"/>
      <c r="CD26" s="16"/>
      <c r="CE26" s="131">
        <f t="shared" si="11"/>
        <v>10</v>
      </c>
      <c r="CF26" s="11"/>
      <c r="CG26" s="11"/>
    </row>
    <row r="27" spans="1:85" x14ac:dyDescent="0.25">
      <c r="A27" s="17" t="s">
        <v>8</v>
      </c>
      <c r="B27" s="19">
        <v>44460</v>
      </c>
      <c r="C27" s="14" cm="1">
        <f t="array" ref="C27">IF(SUMPRODUCT((Planning[Date]=B27)*((Planning[Chef de poste]=$A$1)+(Planning[Veilleur 1]=$A$1)+(Planning[Veilleur 2]=$A$1)))&gt;0,10,"")</f>
        <v>10</v>
      </c>
      <c r="D27" s="14"/>
      <c r="E27" s="14"/>
      <c r="F27" s="130">
        <f t="shared" si="0"/>
        <v>0</v>
      </c>
      <c r="G27" s="10"/>
      <c r="H27" s="17" t="s">
        <v>3</v>
      </c>
      <c r="I27" s="24">
        <v>44460</v>
      </c>
      <c r="J27" s="14" cm="1">
        <f t="array" ref="J27">IF(SUMPRODUCT((Planning[Date]=I27)*((Planning[Chef de poste]=$A$1)+(Planning[Veilleur 1]=$A$1)+(Planning[Veilleur 2]=$A$1)))&gt;0,10,"")</f>
        <v>10</v>
      </c>
      <c r="K27" s="128"/>
      <c r="L27" s="128"/>
      <c r="M27" s="134">
        <f t="shared" si="1"/>
        <v>0</v>
      </c>
      <c r="N27" s="10"/>
      <c r="O27" s="22" t="s">
        <v>6</v>
      </c>
      <c r="P27" s="23">
        <v>44460</v>
      </c>
      <c r="Q27" s="14" cm="1">
        <f t="array" ref="Q27">IF(SUMPRODUCT((Planning[Date]=P27)*((Planning[Chef de poste]=$A$1)+(Planning[Veilleur 1]=$A$1)+(Planning[Veilleur 2]=$A$1)))&gt;0,10,"")</f>
        <v>10</v>
      </c>
      <c r="R27" s="15"/>
      <c r="S27" s="15"/>
      <c r="T27" s="132">
        <f t="shared" si="2"/>
        <v>20</v>
      </c>
      <c r="U27" s="10"/>
      <c r="V27" s="26" t="s">
        <v>8</v>
      </c>
      <c r="W27" s="24">
        <v>44460</v>
      </c>
      <c r="X27" s="25" cm="1">
        <f t="array" ref="X27">IF(SUMPRODUCT((Planning[Date]=W27)*((Planning[Chef de poste]=$A$1)+(Planning[Veilleur 1]=$A$1)+(Planning[Veilleur 2]=$A$1)))&gt;0,10,"")</f>
        <v>10</v>
      </c>
      <c r="Y27" s="25"/>
      <c r="Z27" s="25"/>
      <c r="AA27" s="134">
        <f t="shared" si="3"/>
        <v>0</v>
      </c>
      <c r="AB27" s="10"/>
      <c r="AC27" s="26" t="s">
        <v>4</v>
      </c>
      <c r="AD27" s="24">
        <v>44460</v>
      </c>
      <c r="AE27" s="14" cm="1">
        <f t="array" ref="AE27">IF(SUMPRODUCT((Planning[Date]=AD27)*((Planning[Chef de poste]=$A$1)+(Planning[Veilleur 1]=$A$1)+(Planning[Veilleur 2]=$A$1)))&gt;0,10,"")</f>
        <v>10</v>
      </c>
      <c r="AF27" s="25"/>
      <c r="AG27" s="25"/>
      <c r="AH27" s="134">
        <f t="shared" si="4"/>
        <v>0</v>
      </c>
      <c r="AI27" s="10"/>
      <c r="AJ27" s="26" t="s">
        <v>7</v>
      </c>
      <c r="AK27" s="24">
        <v>44460</v>
      </c>
      <c r="AL27" s="25" cm="1">
        <f t="array" ref="AL27">IF(SUMPRODUCT((Planning[Date]=AK27)*((Planning[Chef de poste]=$A$1)+(Planning[Veilleur 1]=$A$1)+(Planning[Veilleur 2]=$A$1)))&gt;0,10,"")</f>
        <v>10</v>
      </c>
      <c r="AM27" s="25">
        <v>1</v>
      </c>
      <c r="AN27" s="25"/>
      <c r="AO27" s="134">
        <f t="shared" si="5"/>
        <v>0</v>
      </c>
      <c r="AP27" s="10"/>
      <c r="AQ27" s="26" t="s">
        <v>7</v>
      </c>
      <c r="AR27" s="24">
        <v>44460</v>
      </c>
      <c r="AS27" s="25" cm="1">
        <f t="array" ref="AS27">IF(SUMPRODUCT((Planning[Date]=AR27)*((Planning[Chef de poste]=$A$1)+(Planning[Veilleur 1]=$A$1)+(Planning[Veilleur 2]=$A$1)))&gt;0,10,"")</f>
        <v>10</v>
      </c>
      <c r="AT27" s="25"/>
      <c r="AU27" s="25"/>
      <c r="AV27" s="134">
        <f t="shared" si="6"/>
        <v>0</v>
      </c>
      <c r="AW27" s="10"/>
      <c r="AX27" s="26" t="s">
        <v>3</v>
      </c>
      <c r="AY27" s="24">
        <v>44460</v>
      </c>
      <c r="AZ27" s="25" cm="1">
        <f t="array" ref="AZ27">IF(SUMPRODUCT((Planning[Date]=AY27)*((Planning[Chef de poste]=$A$1)+(Planning[Veilleur 1]=$A$1)+(Planning[Veilleur 2]=$A$1)))&gt;0,10,"")</f>
        <v>10</v>
      </c>
      <c r="BA27" s="25">
        <v>1</v>
      </c>
      <c r="BB27" s="25"/>
      <c r="BC27" s="134">
        <f t="shared" si="7"/>
        <v>0</v>
      </c>
      <c r="BD27" s="10"/>
      <c r="BE27" s="20" t="s">
        <v>5</v>
      </c>
      <c r="BF27" s="21">
        <v>44460</v>
      </c>
      <c r="BG27" s="14" cm="1">
        <f t="array" ref="BG27">IF(SUMPRODUCT((Planning[Date]=BF27)*((Planning[Chef de poste]=$A$1)+(Planning[Veilleur 1]=$A$1)+(Planning[Veilleur 2]=$A$1)))&gt;0,10,"")</f>
        <v>10</v>
      </c>
      <c r="BH27" s="16"/>
      <c r="BI27" s="16"/>
      <c r="BJ27" s="16">
        <f t="shared" si="8"/>
        <v>10</v>
      </c>
      <c r="BK27" s="10"/>
      <c r="BL27" s="26" t="s">
        <v>8</v>
      </c>
      <c r="BM27" s="24">
        <v>44460</v>
      </c>
      <c r="BN27" s="25" cm="1">
        <f t="array" ref="BN27">IF(SUMPRODUCT((Planning[Date]=BM27)*((Planning[Chef de poste]=$A$1)+(Planning[Veilleur 1]=$A$1)+(Planning[Veilleur 2]=$A$1)))&gt;0,10,"")</f>
        <v>10</v>
      </c>
      <c r="BO27" s="25"/>
      <c r="BP27" s="25"/>
      <c r="BQ27" s="134">
        <f t="shared" si="9"/>
        <v>0</v>
      </c>
      <c r="BR27" s="10"/>
      <c r="BS27" s="26" t="s">
        <v>3</v>
      </c>
      <c r="BT27" s="24">
        <v>44460</v>
      </c>
      <c r="BU27" s="25" cm="1">
        <f t="array" ref="BU27">IF(SUMPRODUCT((Planning[Date]=BT27)*((Planning[Chef de poste]=$A$1)+(Planning[Veilleur 1]=$A$1)+(Planning[Veilleur 2]=$A$1)))&gt;0,10,"")</f>
        <v>10</v>
      </c>
      <c r="BV27" s="25">
        <v>1</v>
      </c>
      <c r="BW27" s="25"/>
      <c r="BX27" s="134">
        <f t="shared" si="10"/>
        <v>0</v>
      </c>
      <c r="BY27" s="10"/>
      <c r="BZ27" s="22" t="s">
        <v>6</v>
      </c>
      <c r="CA27" s="23">
        <v>44460</v>
      </c>
      <c r="CB27" s="25" cm="1">
        <f t="array" ref="CB27">IF(SUMPRODUCT((Planning[Date]=CA27)*((Planning[Chef de poste]=$A$1)+(Planning[Veilleur 1]=$A$1)+(Planning[Veilleur 2]=$A$1)))&gt;0,10,"")</f>
        <v>10</v>
      </c>
      <c r="CC27" s="15"/>
      <c r="CD27" s="15"/>
      <c r="CE27" s="132">
        <f t="shared" si="11"/>
        <v>20</v>
      </c>
      <c r="CF27" s="11"/>
      <c r="CG27" s="11"/>
    </row>
    <row r="28" spans="1:85" x14ac:dyDescent="0.25">
      <c r="A28" s="17" t="s">
        <v>2</v>
      </c>
      <c r="B28" s="19">
        <v>44461</v>
      </c>
      <c r="C28" s="14" cm="1">
        <f t="array" ref="C28">IF(SUMPRODUCT((Planning[Date]=B28)*((Planning[Chef de poste]=$A$1)+(Planning[Veilleur 1]=$A$1)+(Planning[Veilleur 2]=$A$1)))&gt;0,10,"")</f>
        <v>10</v>
      </c>
      <c r="D28" s="14"/>
      <c r="E28" s="14"/>
      <c r="F28" s="130">
        <f t="shared" si="0"/>
        <v>0</v>
      </c>
      <c r="G28" s="10"/>
      <c r="H28" s="17" t="s">
        <v>4</v>
      </c>
      <c r="I28" s="24">
        <v>44461</v>
      </c>
      <c r="J28" s="14" cm="1">
        <f t="array" ref="J28">IF(SUMPRODUCT((Planning[Date]=I28)*((Planning[Chef de poste]=$A$1)+(Planning[Veilleur 1]=$A$1)+(Planning[Veilleur 2]=$A$1)))&gt;0,10,"")</f>
        <v>10</v>
      </c>
      <c r="K28" s="128"/>
      <c r="L28" s="128"/>
      <c r="M28" s="134">
        <f t="shared" si="1"/>
        <v>0</v>
      </c>
      <c r="N28" s="10"/>
      <c r="O28" s="17" t="s">
        <v>7</v>
      </c>
      <c r="P28" s="24">
        <v>44461</v>
      </c>
      <c r="Q28" s="14" cm="1">
        <f t="array" ref="Q28">IF(SUMPRODUCT((Planning[Date]=P28)*((Planning[Chef de poste]=$A$1)+(Planning[Veilleur 1]=$A$1)+(Planning[Veilleur 2]=$A$1)))&gt;0,10,"")</f>
        <v>10</v>
      </c>
      <c r="R28" s="25"/>
      <c r="S28" s="25"/>
      <c r="T28" s="134">
        <f t="shared" si="2"/>
        <v>0</v>
      </c>
      <c r="U28" s="10"/>
      <c r="V28" s="26" t="s">
        <v>2</v>
      </c>
      <c r="W28" s="24">
        <v>44461</v>
      </c>
      <c r="X28" s="25" cm="1">
        <f t="array" ref="X28">IF(SUMPRODUCT((Planning[Date]=W28)*((Planning[Chef de poste]=$A$1)+(Planning[Veilleur 1]=$A$1)+(Planning[Veilleur 2]=$A$1)))&gt;0,10,"")</f>
        <v>10</v>
      </c>
      <c r="Y28" s="25"/>
      <c r="Z28" s="25"/>
      <c r="AA28" s="134">
        <f t="shared" si="3"/>
        <v>0</v>
      </c>
      <c r="AB28" s="10"/>
      <c r="AC28" s="20" t="s">
        <v>5</v>
      </c>
      <c r="AD28" s="21">
        <v>44461</v>
      </c>
      <c r="AE28" s="14" cm="1">
        <f t="array" ref="AE28">IF(SUMPRODUCT((Planning[Date]=AD28)*((Planning[Chef de poste]=$A$1)+(Planning[Veilleur 1]=$A$1)+(Planning[Veilleur 2]=$A$1)))&gt;0,10,"")</f>
        <v>10</v>
      </c>
      <c r="AF28" s="16"/>
      <c r="AG28" s="16"/>
      <c r="AH28" s="131">
        <f t="shared" si="4"/>
        <v>10</v>
      </c>
      <c r="AI28" s="10"/>
      <c r="AJ28" s="26" t="s">
        <v>8</v>
      </c>
      <c r="AK28" s="24">
        <v>44461</v>
      </c>
      <c r="AL28" s="25" cm="1">
        <f t="array" ref="AL28">IF(SUMPRODUCT((Planning[Date]=AK28)*((Planning[Chef de poste]=$A$1)+(Planning[Veilleur 1]=$A$1)+(Planning[Veilleur 2]=$A$1)))&gt;0,10,"")</f>
        <v>10</v>
      </c>
      <c r="AM28" s="25">
        <v>1</v>
      </c>
      <c r="AN28" s="25"/>
      <c r="AO28" s="134">
        <f t="shared" si="5"/>
        <v>0</v>
      </c>
      <c r="AP28" s="10"/>
      <c r="AQ28" s="26" t="s">
        <v>8</v>
      </c>
      <c r="AR28" s="24">
        <v>44461</v>
      </c>
      <c r="AS28" s="25" cm="1">
        <f t="array" ref="AS28">IF(SUMPRODUCT((Planning[Date]=AR28)*((Planning[Chef de poste]=$A$1)+(Planning[Veilleur 1]=$A$1)+(Planning[Veilleur 2]=$A$1)))&gt;0,10,"")</f>
        <v>10</v>
      </c>
      <c r="AT28" s="25"/>
      <c r="AU28" s="25"/>
      <c r="AV28" s="134">
        <f t="shared" si="6"/>
        <v>0</v>
      </c>
      <c r="AW28" s="10"/>
      <c r="AX28" s="26" t="s">
        <v>4</v>
      </c>
      <c r="AY28" s="24">
        <v>44461</v>
      </c>
      <c r="AZ28" s="25" cm="1">
        <f t="array" ref="AZ28">IF(SUMPRODUCT((Planning[Date]=AY28)*((Planning[Chef de poste]=$A$1)+(Planning[Veilleur 1]=$A$1)+(Planning[Veilleur 2]=$A$1)))&gt;0,10,"")</f>
        <v>10</v>
      </c>
      <c r="BA28" s="25">
        <v>1</v>
      </c>
      <c r="BB28" s="25"/>
      <c r="BC28" s="134">
        <f t="shared" si="7"/>
        <v>0</v>
      </c>
      <c r="BD28" s="10"/>
      <c r="BE28" s="22" t="s">
        <v>6</v>
      </c>
      <c r="BF28" s="23">
        <v>44461</v>
      </c>
      <c r="BG28" s="14" cm="1">
        <f t="array" ref="BG28">IF(SUMPRODUCT((Planning[Date]=BF28)*((Planning[Chef de poste]=$A$1)+(Planning[Veilleur 1]=$A$1)+(Planning[Veilleur 2]=$A$1)))&gt;0,10,"")</f>
        <v>10</v>
      </c>
      <c r="BH28" s="15"/>
      <c r="BI28" s="15"/>
      <c r="BJ28" s="15">
        <f t="shared" si="8"/>
        <v>20</v>
      </c>
      <c r="BK28" s="10"/>
      <c r="BL28" s="26" t="s">
        <v>2</v>
      </c>
      <c r="BM28" s="24">
        <v>44461</v>
      </c>
      <c r="BN28" s="25" cm="1">
        <f t="array" ref="BN28">IF(SUMPRODUCT((Planning[Date]=BM28)*((Planning[Chef de poste]=$A$1)+(Planning[Veilleur 1]=$A$1)+(Planning[Veilleur 2]=$A$1)))&gt;0,10,"")</f>
        <v>10</v>
      </c>
      <c r="BO28" s="25"/>
      <c r="BP28" s="25"/>
      <c r="BQ28" s="134">
        <f t="shared" si="9"/>
        <v>0</v>
      </c>
      <c r="BR28" s="10"/>
      <c r="BS28" s="26" t="s">
        <v>4</v>
      </c>
      <c r="BT28" s="24">
        <v>44461</v>
      </c>
      <c r="BU28" s="25" cm="1">
        <f t="array" ref="BU28">IF(SUMPRODUCT((Planning[Date]=BT28)*((Planning[Chef de poste]=$A$1)+(Planning[Veilleur 1]=$A$1)+(Planning[Veilleur 2]=$A$1)))&gt;0,10,"")</f>
        <v>10</v>
      </c>
      <c r="BV28" s="25">
        <v>1</v>
      </c>
      <c r="BW28" s="25"/>
      <c r="BX28" s="134">
        <f t="shared" si="10"/>
        <v>0</v>
      </c>
      <c r="BY28" s="10"/>
      <c r="BZ28" s="26" t="s">
        <v>7</v>
      </c>
      <c r="CA28" s="24">
        <v>44461</v>
      </c>
      <c r="CB28" s="25" cm="1">
        <f t="array" ref="CB28">IF(SUMPRODUCT((Planning[Date]=CA28)*((Planning[Chef de poste]=$A$1)+(Planning[Veilleur 1]=$A$1)+(Planning[Veilleur 2]=$A$1)))&gt;0,10,"")</f>
        <v>10</v>
      </c>
      <c r="CC28" s="25"/>
      <c r="CD28" s="25"/>
      <c r="CE28" s="134">
        <f t="shared" si="11"/>
        <v>0</v>
      </c>
      <c r="CF28" s="11"/>
      <c r="CG28" s="11"/>
    </row>
    <row r="29" spans="1:85" x14ac:dyDescent="0.25">
      <c r="A29" s="17" t="s">
        <v>3</v>
      </c>
      <c r="B29" s="19">
        <v>44462</v>
      </c>
      <c r="C29" s="14" cm="1">
        <f t="array" ref="C29">IF(SUMPRODUCT((Planning[Date]=B29)*((Planning[Chef de poste]=$A$1)+(Planning[Veilleur 1]=$A$1)+(Planning[Veilleur 2]=$A$1)))&gt;0,10,"")</f>
        <v>10</v>
      </c>
      <c r="D29" s="14"/>
      <c r="E29" s="14"/>
      <c r="F29" s="130">
        <f t="shared" si="0"/>
        <v>0</v>
      </c>
      <c r="G29" s="10"/>
      <c r="H29" s="20" t="s">
        <v>5</v>
      </c>
      <c r="I29" s="21">
        <v>44462</v>
      </c>
      <c r="J29" s="14" cm="1">
        <f t="array" ref="J29">IF(SUMPRODUCT((Planning[Date]=I29)*((Planning[Chef de poste]=$A$1)+(Planning[Veilleur 1]=$A$1)+(Planning[Veilleur 2]=$A$1)))&gt;0,10,"")</f>
        <v>10</v>
      </c>
      <c r="K29" s="126"/>
      <c r="L29" s="126"/>
      <c r="M29" s="131">
        <f t="shared" si="1"/>
        <v>10</v>
      </c>
      <c r="N29" s="10"/>
      <c r="O29" s="17" t="s">
        <v>8</v>
      </c>
      <c r="P29" s="24">
        <v>44462</v>
      </c>
      <c r="Q29" s="14" cm="1">
        <f t="array" ref="Q29">IF(SUMPRODUCT((Planning[Date]=P29)*((Planning[Chef de poste]=$A$1)+(Planning[Veilleur 1]=$A$1)+(Planning[Veilleur 2]=$A$1)))&gt;0,10,"")</f>
        <v>10</v>
      </c>
      <c r="R29" s="25"/>
      <c r="S29" s="25"/>
      <c r="T29" s="134">
        <f t="shared" si="2"/>
        <v>0</v>
      </c>
      <c r="U29" s="10"/>
      <c r="V29" s="26" t="s">
        <v>3</v>
      </c>
      <c r="W29" s="24">
        <v>44462</v>
      </c>
      <c r="X29" s="25" cm="1">
        <f t="array" ref="X29">IF(SUMPRODUCT((Planning[Date]=W29)*((Planning[Chef de poste]=$A$1)+(Planning[Veilleur 1]=$A$1)+(Planning[Veilleur 2]=$A$1)))&gt;0,10,"")</f>
        <v>10</v>
      </c>
      <c r="Y29" s="25"/>
      <c r="Z29" s="25"/>
      <c r="AA29" s="134">
        <f t="shared" si="3"/>
        <v>0</v>
      </c>
      <c r="AB29" s="10"/>
      <c r="AC29" s="22" t="s">
        <v>6</v>
      </c>
      <c r="AD29" s="23">
        <v>44462</v>
      </c>
      <c r="AE29" s="14" cm="1">
        <f t="array" ref="AE29">IF(SUMPRODUCT((Planning[Date]=AD29)*((Planning[Chef de poste]=$A$1)+(Planning[Veilleur 1]=$A$1)+(Planning[Veilleur 2]=$A$1)))&gt;0,10,"")</f>
        <v>10</v>
      </c>
      <c r="AF29" s="15"/>
      <c r="AG29" s="15"/>
      <c r="AH29" s="132">
        <f t="shared" si="4"/>
        <v>20</v>
      </c>
      <c r="AI29" s="10"/>
      <c r="AJ29" s="26" t="s">
        <v>2</v>
      </c>
      <c r="AK29" s="24">
        <v>44462</v>
      </c>
      <c r="AL29" s="25" cm="1">
        <f t="array" ref="AL29">IF(SUMPRODUCT((Planning[Date]=AK29)*((Planning[Chef de poste]=$A$1)+(Planning[Veilleur 1]=$A$1)+(Planning[Veilleur 2]=$A$1)))&gt;0,10,"")</f>
        <v>10</v>
      </c>
      <c r="AM29" s="25">
        <v>1</v>
      </c>
      <c r="AN29" s="25"/>
      <c r="AO29" s="134">
        <f t="shared" si="5"/>
        <v>0</v>
      </c>
      <c r="AP29" s="10"/>
      <c r="AQ29" s="26" t="s">
        <v>2</v>
      </c>
      <c r="AR29" s="24">
        <v>44462</v>
      </c>
      <c r="AS29" s="25" cm="1">
        <f t="array" ref="AS29">IF(SUMPRODUCT((Planning[Date]=AR29)*((Planning[Chef de poste]=$A$1)+(Planning[Veilleur 1]=$A$1)+(Planning[Veilleur 2]=$A$1)))&gt;0,10,"")</f>
        <v>10</v>
      </c>
      <c r="AT29" s="25"/>
      <c r="AU29" s="25"/>
      <c r="AV29" s="134">
        <f t="shared" si="6"/>
        <v>0</v>
      </c>
      <c r="AW29" s="10"/>
      <c r="AX29" s="20" t="s">
        <v>5</v>
      </c>
      <c r="AY29" s="21">
        <v>44462</v>
      </c>
      <c r="AZ29" s="25" cm="1">
        <f t="array" ref="AZ29">IF(SUMPRODUCT((Planning[Date]=AY29)*((Planning[Chef de poste]=$A$1)+(Planning[Veilleur 1]=$A$1)+(Planning[Veilleur 2]=$A$1)))&gt;0,10,"")</f>
        <v>10</v>
      </c>
      <c r="BA29" s="16"/>
      <c r="BB29" s="16"/>
      <c r="BC29" s="131">
        <f t="shared" si="7"/>
        <v>10</v>
      </c>
      <c r="BD29" s="10"/>
      <c r="BE29" s="26" t="s">
        <v>7</v>
      </c>
      <c r="BF29" s="24">
        <v>44462</v>
      </c>
      <c r="BG29" s="14" cm="1">
        <f t="array" ref="BG29">IF(SUMPRODUCT((Planning[Date]=BF29)*((Planning[Chef de poste]=$A$1)+(Planning[Veilleur 1]=$A$1)+(Planning[Veilleur 2]=$A$1)))&gt;0,10,"")</f>
        <v>10</v>
      </c>
      <c r="BH29" s="25"/>
      <c r="BI29" s="25"/>
      <c r="BJ29" s="25">
        <f t="shared" si="8"/>
        <v>0</v>
      </c>
      <c r="BK29" s="10"/>
      <c r="BL29" s="26" t="s">
        <v>3</v>
      </c>
      <c r="BM29" s="24">
        <v>44462</v>
      </c>
      <c r="BN29" s="25" cm="1">
        <f t="array" ref="BN29">IF(SUMPRODUCT((Planning[Date]=BM29)*((Planning[Chef de poste]=$A$1)+(Planning[Veilleur 1]=$A$1)+(Planning[Veilleur 2]=$A$1)))&gt;0,10,"")</f>
        <v>10</v>
      </c>
      <c r="BO29" s="25"/>
      <c r="BP29" s="25"/>
      <c r="BQ29" s="134">
        <f t="shared" si="9"/>
        <v>0</v>
      </c>
      <c r="BR29" s="10"/>
      <c r="BS29" s="20" t="s">
        <v>5</v>
      </c>
      <c r="BT29" s="21">
        <v>44462</v>
      </c>
      <c r="BU29" s="25" cm="1">
        <f t="array" ref="BU29">IF(SUMPRODUCT((Planning[Date]=BT29)*((Planning[Chef de poste]=$A$1)+(Planning[Veilleur 1]=$A$1)+(Planning[Veilleur 2]=$A$1)))&gt;0,10,"")</f>
        <v>10</v>
      </c>
      <c r="BV29" s="16"/>
      <c r="BW29" s="16"/>
      <c r="BX29" s="131">
        <f t="shared" si="10"/>
        <v>10</v>
      </c>
      <c r="BY29" s="10"/>
      <c r="BZ29" s="26" t="s">
        <v>8</v>
      </c>
      <c r="CA29" s="24">
        <v>44462</v>
      </c>
      <c r="CB29" s="25" cm="1">
        <f t="array" ref="CB29">IF(SUMPRODUCT((Planning[Date]=CA29)*((Planning[Chef de poste]=$A$1)+(Planning[Veilleur 1]=$A$1)+(Planning[Veilleur 2]=$A$1)))&gt;0,10,"")</f>
        <v>10</v>
      </c>
      <c r="CC29" s="25"/>
      <c r="CD29" s="25"/>
      <c r="CE29" s="134">
        <f t="shared" si="11"/>
        <v>0</v>
      </c>
      <c r="CF29" s="11"/>
      <c r="CG29" s="11"/>
    </row>
    <row r="30" spans="1:85" x14ac:dyDescent="0.25">
      <c r="A30" s="17" t="s">
        <v>4</v>
      </c>
      <c r="B30" s="19">
        <v>44463</v>
      </c>
      <c r="C30" s="14" t="str" cm="1">
        <f t="array" ref="C30">IF(SUMPRODUCT((Planning[Date]=B30)*((Planning[Chef de poste]=$A$1)+(Planning[Veilleur 1]=$A$1)+(Planning[Veilleur 2]=$A$1)))&gt;0,10,"")</f>
        <v/>
      </c>
      <c r="D30" s="14"/>
      <c r="E30" s="14"/>
      <c r="F30" s="130" t="str">
        <f t="shared" si="0"/>
        <v/>
      </c>
      <c r="G30" s="10"/>
      <c r="H30" s="22" t="s">
        <v>6</v>
      </c>
      <c r="I30" s="23">
        <v>44463</v>
      </c>
      <c r="J30" s="14" t="str" cm="1">
        <f t="array" ref="J30">IF(SUMPRODUCT((Planning[Date]=I30)*((Planning[Chef de poste]=$A$1)+(Planning[Veilleur 1]=$A$1)+(Planning[Veilleur 2]=$A$1)))&gt;0,10,"")</f>
        <v/>
      </c>
      <c r="K30" s="127"/>
      <c r="L30" s="127"/>
      <c r="M30" s="132" t="str">
        <f t="shared" si="1"/>
        <v/>
      </c>
      <c r="N30" s="10"/>
      <c r="O30" s="17" t="s">
        <v>2</v>
      </c>
      <c r="P30" s="24">
        <v>44463</v>
      </c>
      <c r="Q30" s="14" t="str" cm="1">
        <f t="array" ref="Q30">IF(SUMPRODUCT((Planning[Date]=P30)*((Planning[Chef de poste]=$A$1)+(Planning[Veilleur 1]=$A$1)+(Planning[Veilleur 2]=$A$1)))&gt;0,10,"")</f>
        <v/>
      </c>
      <c r="R30" s="25"/>
      <c r="S30" s="25"/>
      <c r="T30" s="134" t="str">
        <f t="shared" si="2"/>
        <v/>
      </c>
      <c r="U30" s="10"/>
      <c r="V30" s="26" t="s">
        <v>4</v>
      </c>
      <c r="W30" s="24">
        <v>44463</v>
      </c>
      <c r="X30" s="25" t="str" cm="1">
        <f t="array" ref="X30">IF(SUMPRODUCT((Planning[Date]=W30)*((Planning[Chef de poste]=$A$1)+(Planning[Veilleur 1]=$A$1)+(Planning[Veilleur 2]=$A$1)))&gt;0,10,"")</f>
        <v/>
      </c>
      <c r="Y30" s="25"/>
      <c r="Z30" s="25"/>
      <c r="AA30" s="134" t="str">
        <f t="shared" si="3"/>
        <v/>
      </c>
      <c r="AB30" s="10"/>
      <c r="AC30" s="26" t="s">
        <v>7</v>
      </c>
      <c r="AD30" s="24">
        <v>44463</v>
      </c>
      <c r="AE30" s="14" t="str" cm="1">
        <f t="array" ref="AE30">IF(SUMPRODUCT((Planning[Date]=AD30)*((Planning[Chef de poste]=$A$1)+(Planning[Veilleur 1]=$A$1)+(Planning[Veilleur 2]=$A$1)))&gt;0,10,"")</f>
        <v/>
      </c>
      <c r="AF30" s="25"/>
      <c r="AG30" s="25"/>
      <c r="AH30" s="134" t="str">
        <f t="shared" si="4"/>
        <v/>
      </c>
      <c r="AI30" s="10"/>
      <c r="AJ30" s="26" t="s">
        <v>3</v>
      </c>
      <c r="AK30" s="24">
        <v>44463</v>
      </c>
      <c r="AL30" s="25" t="str" cm="1">
        <f t="array" ref="AL30">IF(SUMPRODUCT((Planning[Date]=AK30)*((Planning[Chef de poste]=$A$1)+(Planning[Veilleur 1]=$A$1)+(Planning[Veilleur 2]=$A$1)))&gt;0,10,"")</f>
        <v/>
      </c>
      <c r="AM30" s="25">
        <v>1</v>
      </c>
      <c r="AN30" s="25"/>
      <c r="AO30" s="134" t="str">
        <f t="shared" si="5"/>
        <v/>
      </c>
      <c r="AP30" s="10"/>
      <c r="AQ30" s="26" t="s">
        <v>3</v>
      </c>
      <c r="AR30" s="24">
        <v>44463</v>
      </c>
      <c r="AS30" s="25" t="str" cm="1">
        <f t="array" ref="AS30">IF(SUMPRODUCT((Planning[Date]=AR30)*((Planning[Chef de poste]=$A$1)+(Planning[Veilleur 1]=$A$1)+(Planning[Veilleur 2]=$A$1)))&gt;0,10,"")</f>
        <v/>
      </c>
      <c r="AT30" s="25"/>
      <c r="AU30" s="25"/>
      <c r="AV30" s="134" t="str">
        <f t="shared" si="6"/>
        <v/>
      </c>
      <c r="AW30" s="10"/>
      <c r="AX30" s="22" t="s">
        <v>6</v>
      </c>
      <c r="AY30" s="23">
        <v>44463</v>
      </c>
      <c r="AZ30" s="25" t="str" cm="1">
        <f t="array" ref="AZ30">IF(SUMPRODUCT((Planning[Date]=AY30)*((Planning[Chef de poste]=$A$1)+(Planning[Veilleur 1]=$A$1)+(Planning[Veilleur 2]=$A$1)))&gt;0,10,"")</f>
        <v/>
      </c>
      <c r="BA30" s="15"/>
      <c r="BB30" s="15"/>
      <c r="BC30" s="132" t="str">
        <f t="shared" si="7"/>
        <v/>
      </c>
      <c r="BD30" s="10"/>
      <c r="BE30" s="26" t="s">
        <v>8</v>
      </c>
      <c r="BF30" s="24">
        <v>44463</v>
      </c>
      <c r="BG30" s="14" t="str" cm="1">
        <f t="array" ref="BG30">IF(SUMPRODUCT((Planning[Date]=BF30)*((Planning[Chef de poste]=$A$1)+(Planning[Veilleur 1]=$A$1)+(Planning[Veilleur 2]=$A$1)))&gt;0,10,"")</f>
        <v/>
      </c>
      <c r="BH30" s="25"/>
      <c r="BI30" s="25"/>
      <c r="BJ30" s="25" t="str">
        <f t="shared" si="8"/>
        <v/>
      </c>
      <c r="BK30" s="10"/>
      <c r="BL30" s="26" t="s">
        <v>4</v>
      </c>
      <c r="BM30" s="24">
        <v>44463</v>
      </c>
      <c r="BN30" s="25" t="str" cm="1">
        <f t="array" ref="BN30">IF(SUMPRODUCT((Planning[Date]=BM30)*((Planning[Chef de poste]=$A$1)+(Planning[Veilleur 1]=$A$1)+(Planning[Veilleur 2]=$A$1)))&gt;0,10,"")</f>
        <v/>
      </c>
      <c r="BO30" s="25"/>
      <c r="BP30" s="25"/>
      <c r="BQ30" s="134" t="str">
        <f t="shared" si="9"/>
        <v/>
      </c>
      <c r="BR30" s="10"/>
      <c r="BS30" s="22" t="s">
        <v>6</v>
      </c>
      <c r="BT30" s="23">
        <v>44463</v>
      </c>
      <c r="BU30" s="25" t="str" cm="1">
        <f t="array" ref="BU30">IF(SUMPRODUCT((Planning[Date]=BT30)*((Planning[Chef de poste]=$A$1)+(Planning[Veilleur 1]=$A$1)+(Planning[Veilleur 2]=$A$1)))&gt;0,10,"")</f>
        <v/>
      </c>
      <c r="BV30" s="15"/>
      <c r="BW30" s="15"/>
      <c r="BX30" s="132" t="str">
        <f t="shared" si="10"/>
        <v/>
      </c>
      <c r="BY30" s="10"/>
      <c r="BZ30" s="26" t="s">
        <v>2</v>
      </c>
      <c r="CA30" s="24">
        <v>44463</v>
      </c>
      <c r="CB30" s="25" t="str" cm="1">
        <f t="array" ref="CB30">IF(SUMPRODUCT((Planning[Date]=CA30)*((Planning[Chef de poste]=$A$1)+(Planning[Veilleur 1]=$A$1)+(Planning[Veilleur 2]=$A$1)))&gt;0,10,"")</f>
        <v/>
      </c>
      <c r="CC30" s="25"/>
      <c r="CD30" s="25"/>
      <c r="CE30" s="134" t="str">
        <f t="shared" si="11"/>
        <v/>
      </c>
      <c r="CF30" s="11"/>
      <c r="CG30" s="11"/>
    </row>
    <row r="31" spans="1:85" x14ac:dyDescent="0.25">
      <c r="A31" s="20" t="s">
        <v>5</v>
      </c>
      <c r="B31" s="21">
        <v>44464</v>
      </c>
      <c r="C31" s="14" t="str" cm="1">
        <f t="array" ref="C31">IF(SUMPRODUCT((Planning[Date]=B31)*((Planning[Chef de poste]=$A$1)+(Planning[Veilleur 1]=$A$1)+(Planning[Veilleur 2]=$A$1)))&gt;0,10,"")</f>
        <v/>
      </c>
      <c r="D31" s="16"/>
      <c r="E31" s="16"/>
      <c r="F31" s="131" t="str">
        <f>IF(C31="","",PRODUCT(C31,IF(A31="S",1,IF(A31="D",2,0))))</f>
        <v/>
      </c>
      <c r="G31" s="10"/>
      <c r="H31" s="17" t="s">
        <v>7</v>
      </c>
      <c r="I31" s="24">
        <v>44464</v>
      </c>
      <c r="J31" s="14" t="str" cm="1">
        <f t="array" ref="J31">IF(SUMPRODUCT((Planning[Date]=I31)*((Planning[Chef de poste]=$A$1)+(Planning[Veilleur 1]=$A$1)+(Planning[Veilleur 2]=$A$1)))&gt;0,10,"")</f>
        <v/>
      </c>
      <c r="K31" s="128"/>
      <c r="L31" s="128"/>
      <c r="M31" s="134" t="str">
        <f>IF(J31="","",PRODUCT(J31,IF(H31="S",1,IF(H31="D",2,0))))</f>
        <v/>
      </c>
      <c r="N31" s="10"/>
      <c r="O31" s="17" t="s">
        <v>3</v>
      </c>
      <c r="P31" s="24">
        <v>44464</v>
      </c>
      <c r="Q31" s="14" t="str" cm="1">
        <f t="array" ref="Q31">IF(SUMPRODUCT((Planning[Date]=P31)*((Planning[Chef de poste]=$A$1)+(Planning[Veilleur 1]=$A$1)+(Planning[Veilleur 2]=$A$1)))&gt;0,10,"")</f>
        <v/>
      </c>
      <c r="R31" s="25"/>
      <c r="S31" s="25"/>
      <c r="T31" s="134" t="str">
        <f>IF(Q31="","",PRODUCT(Q31,IF(O31="S",1,IF(O31="D",2,0))))</f>
        <v/>
      </c>
      <c r="U31" s="10"/>
      <c r="V31" s="30" t="s">
        <v>5</v>
      </c>
      <c r="W31" s="31">
        <v>44464</v>
      </c>
      <c r="X31" s="25" t="str" cm="1">
        <f t="array" ref="X31">IF(SUMPRODUCT((Planning[Date]=W31)*((Planning[Chef de poste]=$A$1)+(Planning[Veilleur 1]=$A$1)+(Planning[Veilleur 2]=$A$1)))&gt;0,10,"")</f>
        <v/>
      </c>
      <c r="Y31" s="32"/>
      <c r="Z31" s="32"/>
      <c r="AA31" s="136" t="str">
        <f>IF(X31="","",PRODUCT(X31,IF(V31="S",1,IF(V31="D",2,0))))</f>
        <v/>
      </c>
      <c r="AB31" s="33"/>
      <c r="AC31" s="26" t="s">
        <v>8</v>
      </c>
      <c r="AD31" s="24">
        <v>44464</v>
      </c>
      <c r="AE31" s="14" t="str" cm="1">
        <f t="array" ref="AE31">IF(SUMPRODUCT((Planning[Date]=AD31)*((Planning[Chef de poste]=$A$1)+(Planning[Veilleur 1]=$A$1)+(Planning[Veilleur 2]=$A$1)))&gt;0,10,"")</f>
        <v/>
      </c>
      <c r="AF31" s="25"/>
      <c r="AG31" s="25"/>
      <c r="AH31" s="134" t="str">
        <f>IF(AE31="","",PRODUCT(AE31,IF(AC31="S",1,IF(AC31="D",2,0))))</f>
        <v/>
      </c>
      <c r="AI31" s="10"/>
      <c r="AJ31" s="26" t="s">
        <v>4</v>
      </c>
      <c r="AK31" s="24">
        <v>44464</v>
      </c>
      <c r="AL31" s="25" t="str" cm="1">
        <f t="array" ref="AL31">IF(SUMPRODUCT((Planning[Date]=AK31)*((Planning[Chef de poste]=$A$1)+(Planning[Veilleur 1]=$A$1)+(Planning[Veilleur 2]=$A$1)))&gt;0,10,"")</f>
        <v/>
      </c>
      <c r="AM31" s="25">
        <v>1</v>
      </c>
      <c r="AN31" s="25"/>
      <c r="AO31" s="134" t="str">
        <f>IF(AL31="","",PRODUCT(AL31,IF(AJ31="S",1,IF(AJ31="D",2,0))))</f>
        <v/>
      </c>
      <c r="AP31" s="10"/>
      <c r="AQ31" s="26" t="s">
        <v>4</v>
      </c>
      <c r="AR31" s="24">
        <v>44464</v>
      </c>
      <c r="AS31" s="25" t="str" cm="1">
        <f t="array" ref="AS31">IF(SUMPRODUCT((Planning[Date]=AR31)*((Planning[Chef de poste]=$A$1)+(Planning[Veilleur 1]=$A$1)+(Planning[Veilleur 2]=$A$1)))&gt;0,10,"")</f>
        <v/>
      </c>
      <c r="AT31" s="25"/>
      <c r="AU31" s="25"/>
      <c r="AV31" s="134" t="str">
        <f>IF(AS31="","",PRODUCT(AS31,IF(AQ31="S",1,IF(AQ31="D",2,0))))</f>
        <v/>
      </c>
      <c r="AW31" s="10"/>
      <c r="AX31" s="26" t="s">
        <v>7</v>
      </c>
      <c r="AY31" s="24">
        <v>44464</v>
      </c>
      <c r="AZ31" s="25" t="str" cm="1">
        <f t="array" ref="AZ31">IF(SUMPRODUCT((Planning[Date]=AY31)*((Planning[Chef de poste]=$A$1)+(Planning[Veilleur 1]=$A$1)+(Planning[Veilleur 2]=$A$1)))&gt;0,10,"")</f>
        <v/>
      </c>
      <c r="BA31" s="25">
        <v>1</v>
      </c>
      <c r="BB31" s="25"/>
      <c r="BC31" s="134" t="str">
        <f>IF(AZ31="","",PRODUCT(AZ31,IF(AX31="S",1,IF(AX31="D",2,0))))</f>
        <v/>
      </c>
      <c r="BD31" s="10"/>
      <c r="BE31" s="26" t="s">
        <v>2</v>
      </c>
      <c r="BF31" s="24">
        <v>44464</v>
      </c>
      <c r="BG31" s="14" t="str" cm="1">
        <f t="array" ref="BG31">IF(SUMPRODUCT((Planning[Date]=BF31)*((Planning[Chef de poste]=$A$1)+(Planning[Veilleur 1]=$A$1)+(Planning[Veilleur 2]=$A$1)))&gt;0,10,"")</f>
        <v/>
      </c>
      <c r="BH31" s="25"/>
      <c r="BI31" s="25"/>
      <c r="BJ31" s="25" t="str">
        <f>IF(BG31="","",PRODUCT(BG31,IF(BE31="S",1,IF(BE31="D",2,0))))</f>
        <v/>
      </c>
      <c r="BK31" s="10"/>
      <c r="BL31" s="20" t="s">
        <v>5</v>
      </c>
      <c r="BM31" s="21">
        <v>44464</v>
      </c>
      <c r="BN31" s="25" t="str" cm="1">
        <f t="array" ref="BN31">IF(SUMPRODUCT((Planning[Date]=BM31)*((Planning[Chef de poste]=$A$1)+(Planning[Veilleur 1]=$A$1)+(Planning[Veilleur 2]=$A$1)))&gt;0,10,"")</f>
        <v/>
      </c>
      <c r="BO31" s="16"/>
      <c r="BP31" s="16"/>
      <c r="BQ31" s="131" t="str">
        <f>IF(BN31="","",PRODUCT(BN31,IF(BL31="S",1,IF(BL31="D",2,0))))</f>
        <v/>
      </c>
      <c r="BR31" s="10"/>
      <c r="BS31" s="26" t="s">
        <v>7</v>
      </c>
      <c r="BT31" s="24">
        <v>44464</v>
      </c>
      <c r="BU31" s="25" t="str" cm="1">
        <f t="array" ref="BU31">IF(SUMPRODUCT((Planning[Date]=BT31)*((Planning[Chef de poste]=$A$1)+(Planning[Veilleur 1]=$A$1)+(Planning[Veilleur 2]=$A$1)))&gt;0,10,"")</f>
        <v/>
      </c>
      <c r="BV31" s="25">
        <v>1</v>
      </c>
      <c r="BW31" s="25"/>
      <c r="BX31" s="134" t="str">
        <f>IF(BU31="","",PRODUCT(BU31,IF(BS31="S",1,IF(BS31="D",2,0))))</f>
        <v/>
      </c>
      <c r="BY31" s="10"/>
      <c r="BZ31" s="26" t="s">
        <v>3</v>
      </c>
      <c r="CA31" s="24">
        <v>44464</v>
      </c>
      <c r="CB31" s="25" t="str" cm="1">
        <f t="array" ref="CB31">IF(SUMPRODUCT((Planning[Date]=CA31)*((Planning[Chef de poste]=$A$1)+(Planning[Veilleur 1]=$A$1)+(Planning[Veilleur 2]=$A$1)))&gt;0,10,"")</f>
        <v/>
      </c>
      <c r="CC31" s="25"/>
      <c r="CD31" s="25"/>
      <c r="CE31" s="134" t="str">
        <f>IF(CB31="","",PRODUCT(CB31,IF(BZ31="S",1,IF(BZ31="D",2,0))))</f>
        <v/>
      </c>
      <c r="CF31" s="11"/>
      <c r="CG31" s="11"/>
    </row>
    <row r="32" spans="1:85" x14ac:dyDescent="0.25">
      <c r="A32" s="22" t="s">
        <v>6</v>
      </c>
      <c r="B32" s="23">
        <v>44465</v>
      </c>
      <c r="C32" s="14" t="str" cm="1">
        <f t="array" ref="C32">IF(SUMPRODUCT((Planning[Date]=B32)*((Planning[Chef de poste]=$A$1)+(Planning[Veilleur 1]=$A$1)+(Planning[Veilleur 2]=$A$1)))&gt;0,10,"")</f>
        <v/>
      </c>
      <c r="D32" s="15"/>
      <c r="E32" s="15"/>
      <c r="F32" s="132" t="str">
        <f t="shared" ref="F32:F36" si="12">IF(C32="","",PRODUCT(C32,IF(A32="S",1,IF(A32="D",2,0))))</f>
        <v/>
      </c>
      <c r="G32" s="10"/>
      <c r="H32" s="17" t="s">
        <v>8</v>
      </c>
      <c r="I32" s="24">
        <v>44465</v>
      </c>
      <c r="J32" s="14" t="str" cm="1">
        <f t="array" ref="J32">IF(SUMPRODUCT((Planning[Date]=I32)*((Planning[Chef de poste]=$A$1)+(Planning[Veilleur 1]=$A$1)+(Planning[Veilleur 2]=$A$1)))&gt;0,10,"")</f>
        <v/>
      </c>
      <c r="K32" s="128"/>
      <c r="L32" s="128"/>
      <c r="M32" s="134" t="str">
        <f t="shared" ref="M32:M36" si="13">IF(J32="","",PRODUCT(J32,IF(H32="S",1,IF(H32="D",2,0))))</f>
        <v/>
      </c>
      <c r="N32" s="10"/>
      <c r="O32" s="17" t="s">
        <v>4</v>
      </c>
      <c r="P32" s="24">
        <v>44465</v>
      </c>
      <c r="Q32" s="14" t="str" cm="1">
        <f t="array" ref="Q32">IF(SUMPRODUCT((Planning[Date]=P32)*((Planning[Chef de poste]=$A$1)+(Planning[Veilleur 1]=$A$1)+(Planning[Veilleur 2]=$A$1)))&gt;0,10,"")</f>
        <v/>
      </c>
      <c r="R32" s="25"/>
      <c r="S32" s="25"/>
      <c r="T32" s="134" t="str">
        <f t="shared" ref="T32:T36" si="14">IF(Q32="","",PRODUCT(Q32,IF(O32="S",1,IF(O32="D",2,0))))</f>
        <v/>
      </c>
      <c r="U32" s="10"/>
      <c r="V32" s="22" t="s">
        <v>6</v>
      </c>
      <c r="W32" s="23">
        <v>44465</v>
      </c>
      <c r="X32" s="25" t="str" cm="1">
        <f t="array" ref="X32">IF(SUMPRODUCT((Planning[Date]=W32)*((Planning[Chef de poste]=$A$1)+(Planning[Veilleur 1]=$A$1)+(Planning[Veilleur 2]=$A$1)))&gt;0,10,"")</f>
        <v/>
      </c>
      <c r="Y32" s="15"/>
      <c r="Z32" s="15"/>
      <c r="AA32" s="132" t="str">
        <f t="shared" ref="AA32:AA36" si="15">IF(X32="","",PRODUCT(X32,IF(V32="S",1,IF(V32="D",2,0))))</f>
        <v/>
      </c>
      <c r="AB32" s="10"/>
      <c r="AC32" s="26" t="s">
        <v>2</v>
      </c>
      <c r="AD32" s="24">
        <v>44465</v>
      </c>
      <c r="AE32" s="14" t="str" cm="1">
        <f t="array" ref="AE32">IF(SUMPRODUCT((Planning[Date]=AD32)*((Planning[Chef de poste]=$A$1)+(Planning[Veilleur 1]=$A$1)+(Planning[Veilleur 2]=$A$1)))&gt;0,10,"")</f>
        <v/>
      </c>
      <c r="AF32" s="25"/>
      <c r="AG32" s="25"/>
      <c r="AH32" s="134" t="str">
        <f t="shared" ref="AH32:AH36" si="16">IF(AE32="","",PRODUCT(AE32,IF(AC32="S",1,IF(AC32="D",2,0))))</f>
        <v/>
      </c>
      <c r="AI32" s="10"/>
      <c r="AJ32" s="20" t="s">
        <v>5</v>
      </c>
      <c r="AK32" s="21">
        <v>44465</v>
      </c>
      <c r="AL32" s="25" t="str" cm="1">
        <f t="array" ref="AL32">IF(SUMPRODUCT((Planning[Date]=AK32)*((Planning[Chef de poste]=$A$1)+(Planning[Veilleur 1]=$A$1)+(Planning[Veilleur 2]=$A$1)))&gt;0,10,"")</f>
        <v/>
      </c>
      <c r="AM32" s="16"/>
      <c r="AN32" s="16"/>
      <c r="AO32" s="131" t="str">
        <f t="shared" ref="AO32:AO36" si="17">IF(AL32="","",PRODUCT(AL32,IF(AJ32="S",1,IF(AJ32="D",2,0))))</f>
        <v/>
      </c>
      <c r="AP32" s="10"/>
      <c r="AQ32" s="20" t="s">
        <v>5</v>
      </c>
      <c r="AR32" s="21">
        <v>44465</v>
      </c>
      <c r="AS32" s="25" t="str" cm="1">
        <f t="array" ref="AS32">IF(SUMPRODUCT((Planning[Date]=AR32)*((Planning[Chef de poste]=$A$1)+(Planning[Veilleur 1]=$A$1)+(Planning[Veilleur 2]=$A$1)))&gt;0,10,"")</f>
        <v/>
      </c>
      <c r="AT32" s="16"/>
      <c r="AU32" s="16"/>
      <c r="AV32" s="131" t="str">
        <f t="shared" ref="AV32:AV36" si="18">IF(AS32="","",PRODUCT(AS32,IF(AQ32="S",1,IF(AQ32="D",2,0))))</f>
        <v/>
      </c>
      <c r="AW32" s="10"/>
      <c r="AX32" s="26" t="s">
        <v>8</v>
      </c>
      <c r="AY32" s="24">
        <v>44465</v>
      </c>
      <c r="AZ32" s="25" t="str" cm="1">
        <f t="array" ref="AZ32">IF(SUMPRODUCT((Planning[Date]=AY32)*((Planning[Chef de poste]=$A$1)+(Planning[Veilleur 1]=$A$1)+(Planning[Veilleur 2]=$A$1)))&gt;0,10,"")</f>
        <v/>
      </c>
      <c r="BA32" s="25">
        <v>1</v>
      </c>
      <c r="BB32" s="25"/>
      <c r="BC32" s="134" t="str">
        <f t="shared" ref="BC32:BC36" si="19">IF(AZ32="","",PRODUCT(AZ32,IF(AX32="S",1,IF(AX32="D",2,0))))</f>
        <v/>
      </c>
      <c r="BD32" s="10"/>
      <c r="BE32" s="30" t="s">
        <v>3</v>
      </c>
      <c r="BF32" s="31">
        <v>44465</v>
      </c>
      <c r="BG32" s="14" t="str" cm="1">
        <f t="array" ref="BG32">IF(SUMPRODUCT((Planning[Date]=BF32)*((Planning[Chef de poste]=$A$1)+(Planning[Veilleur 1]=$A$1)+(Planning[Veilleur 2]=$A$1)))&gt;0,10,"")</f>
        <v/>
      </c>
      <c r="BH32" s="32"/>
      <c r="BI32" s="32"/>
      <c r="BJ32" s="32" t="str">
        <f t="shared" ref="BJ32:BJ36" si="20">IF(BG32="","",PRODUCT(BG32,IF(BE32="S",1,IF(BE32="D",2,0))))</f>
        <v/>
      </c>
      <c r="BK32" s="10"/>
      <c r="BL32" s="22" t="s">
        <v>6</v>
      </c>
      <c r="BM32" s="23">
        <v>44465</v>
      </c>
      <c r="BN32" s="25" t="str" cm="1">
        <f t="array" ref="BN32">IF(SUMPRODUCT((Planning[Date]=BM32)*((Planning[Chef de poste]=$A$1)+(Planning[Veilleur 1]=$A$1)+(Planning[Veilleur 2]=$A$1)))&gt;0,10,"")</f>
        <v/>
      </c>
      <c r="BO32" s="15"/>
      <c r="BP32" s="15"/>
      <c r="BQ32" s="132" t="str">
        <f t="shared" ref="BQ32:BQ36" si="21">IF(BN32="","",PRODUCT(BN32,IF(BL32="S",1,IF(BL32="D",2,0))))</f>
        <v/>
      </c>
      <c r="BR32" s="10"/>
      <c r="BS32" s="26" t="s">
        <v>8</v>
      </c>
      <c r="BT32" s="24">
        <v>44465</v>
      </c>
      <c r="BU32" s="25" t="str" cm="1">
        <f t="array" ref="BU32">IF(SUMPRODUCT((Planning[Date]=BT32)*((Planning[Chef de poste]=$A$1)+(Planning[Veilleur 1]=$A$1)+(Planning[Veilleur 2]=$A$1)))&gt;0,10,"")</f>
        <v/>
      </c>
      <c r="BV32" s="25">
        <v>1</v>
      </c>
      <c r="BW32" s="25"/>
      <c r="BX32" s="134" t="str">
        <f t="shared" ref="BX32:BX36" si="22">IF(BU32="","",PRODUCT(BU32,IF(BS32="S",1,IF(BS32="D",2,0))))</f>
        <v/>
      </c>
      <c r="BY32" s="10"/>
      <c r="BZ32" s="26" t="s">
        <v>4</v>
      </c>
      <c r="CA32" s="24">
        <v>44465</v>
      </c>
      <c r="CB32" s="25" t="str" cm="1">
        <f t="array" ref="CB32">IF(SUMPRODUCT((Planning[Date]=CA32)*((Planning[Chef de poste]=$A$1)+(Planning[Veilleur 1]=$A$1)+(Planning[Veilleur 2]=$A$1)))&gt;0,10,"")</f>
        <v/>
      </c>
      <c r="CC32" s="25"/>
      <c r="CD32" s="25"/>
      <c r="CE32" s="134" t="str">
        <f t="shared" ref="CE32:CE36" si="23">IF(CB32="","",PRODUCT(CB32,IF(BZ32="S",1,IF(BZ32="D",2,0))))</f>
        <v/>
      </c>
      <c r="CF32" s="11"/>
      <c r="CG32" s="11"/>
    </row>
    <row r="33" spans="1:86" x14ac:dyDescent="0.25">
      <c r="A33" s="17" t="s">
        <v>7</v>
      </c>
      <c r="B33" s="19">
        <v>44466</v>
      </c>
      <c r="C33" s="14" t="str" cm="1">
        <f t="array" ref="C33">IF(SUMPRODUCT((Planning[Date]=B33)*((Planning[Chef de poste]=$A$1)+(Planning[Veilleur 1]=$A$1)+(Planning[Veilleur 2]=$A$1)))&gt;0,10,"")</f>
        <v/>
      </c>
      <c r="D33" s="14"/>
      <c r="E33" s="14"/>
      <c r="F33" s="130" t="str">
        <f t="shared" si="12"/>
        <v/>
      </c>
      <c r="G33" s="10"/>
      <c r="H33" s="17" t="s">
        <v>2</v>
      </c>
      <c r="I33" s="24">
        <v>44466</v>
      </c>
      <c r="J33" s="14" t="str" cm="1">
        <f t="array" ref="J33">IF(SUMPRODUCT((Planning[Date]=I33)*((Planning[Chef de poste]=$A$1)+(Planning[Veilleur 1]=$A$1)+(Planning[Veilleur 2]=$A$1)))&gt;0,10,"")</f>
        <v/>
      </c>
      <c r="K33" s="128"/>
      <c r="L33" s="128"/>
      <c r="M33" s="134" t="str">
        <f t="shared" si="13"/>
        <v/>
      </c>
      <c r="N33" s="10"/>
      <c r="O33" s="20" t="s">
        <v>5</v>
      </c>
      <c r="P33" s="21">
        <v>44466</v>
      </c>
      <c r="Q33" s="14" t="str" cm="1">
        <f t="array" ref="Q33">IF(SUMPRODUCT((Planning[Date]=P33)*((Planning[Chef de poste]=$A$1)+(Planning[Veilleur 1]=$A$1)+(Planning[Veilleur 2]=$A$1)))&gt;0,10,"")</f>
        <v/>
      </c>
      <c r="R33" s="16"/>
      <c r="S33" s="16"/>
      <c r="T33" s="131" t="str">
        <f t="shared" si="14"/>
        <v/>
      </c>
      <c r="U33" s="10"/>
      <c r="V33" s="26" t="s">
        <v>7</v>
      </c>
      <c r="W33" s="24">
        <v>44466</v>
      </c>
      <c r="X33" s="25" t="str" cm="1">
        <f t="array" ref="X33">IF(SUMPRODUCT((Planning[Date]=W33)*((Planning[Chef de poste]=$A$1)+(Planning[Veilleur 1]=$A$1)+(Planning[Veilleur 2]=$A$1)))&gt;0,10,"")</f>
        <v/>
      </c>
      <c r="Y33" s="25"/>
      <c r="Z33" s="25"/>
      <c r="AA33" s="134" t="str">
        <f t="shared" si="15"/>
        <v/>
      </c>
      <c r="AB33" s="10"/>
      <c r="AC33" s="26" t="s">
        <v>3</v>
      </c>
      <c r="AD33" s="24">
        <v>44466</v>
      </c>
      <c r="AE33" s="14" t="str" cm="1">
        <f t="array" ref="AE33">IF(SUMPRODUCT((Planning[Date]=AD33)*((Planning[Chef de poste]=$A$1)+(Planning[Veilleur 1]=$A$1)+(Planning[Veilleur 2]=$A$1)))&gt;0,10,"")</f>
        <v/>
      </c>
      <c r="AF33" s="25"/>
      <c r="AG33" s="25"/>
      <c r="AH33" s="134" t="str">
        <f t="shared" si="16"/>
        <v/>
      </c>
      <c r="AI33" s="10"/>
      <c r="AJ33" s="22" t="s">
        <v>6</v>
      </c>
      <c r="AK33" s="23">
        <v>44466</v>
      </c>
      <c r="AL33" s="25" t="str" cm="1">
        <f t="array" ref="AL33">IF(SUMPRODUCT((Planning[Date]=AK33)*((Planning[Chef de poste]=$A$1)+(Planning[Veilleur 1]=$A$1)+(Planning[Veilleur 2]=$A$1)))&gt;0,10,"")</f>
        <v/>
      </c>
      <c r="AM33" s="15"/>
      <c r="AN33" s="15"/>
      <c r="AO33" s="132" t="str">
        <f t="shared" si="17"/>
        <v/>
      </c>
      <c r="AP33" s="10"/>
      <c r="AQ33" s="22" t="s">
        <v>6</v>
      </c>
      <c r="AR33" s="23">
        <v>44466</v>
      </c>
      <c r="AS33" s="25" t="str" cm="1">
        <f t="array" ref="AS33">IF(SUMPRODUCT((Planning[Date]=AR33)*((Planning[Chef de poste]=$A$1)+(Planning[Veilleur 1]=$A$1)+(Planning[Veilleur 2]=$A$1)))&gt;0,10,"")</f>
        <v/>
      </c>
      <c r="AT33" s="15"/>
      <c r="AU33" s="15"/>
      <c r="AV33" s="132" t="str">
        <f t="shared" si="18"/>
        <v/>
      </c>
      <c r="AW33" s="10"/>
      <c r="AX33" s="26" t="s">
        <v>2</v>
      </c>
      <c r="AY33" s="24">
        <v>44466</v>
      </c>
      <c r="AZ33" s="25" t="str" cm="1">
        <f t="array" ref="AZ33">IF(SUMPRODUCT((Planning[Date]=AY33)*((Planning[Chef de poste]=$A$1)+(Planning[Veilleur 1]=$A$1)+(Planning[Veilleur 2]=$A$1)))&gt;0,10,"")</f>
        <v/>
      </c>
      <c r="BA33" s="25">
        <v>1</v>
      </c>
      <c r="BB33" s="25"/>
      <c r="BC33" s="134" t="str">
        <f t="shared" si="19"/>
        <v/>
      </c>
      <c r="BD33" s="10"/>
      <c r="BE33" s="26" t="s">
        <v>4</v>
      </c>
      <c r="BF33" s="24">
        <v>44466</v>
      </c>
      <c r="BG33" s="14" t="str" cm="1">
        <f t="array" ref="BG33">IF(SUMPRODUCT((Planning[Date]=BF33)*((Planning[Chef de poste]=$A$1)+(Planning[Veilleur 1]=$A$1)+(Planning[Veilleur 2]=$A$1)))&gt;0,10,"")</f>
        <v/>
      </c>
      <c r="BH33" s="25"/>
      <c r="BI33" s="25"/>
      <c r="BJ33" s="25" t="str">
        <f t="shared" si="20"/>
        <v/>
      </c>
      <c r="BK33" s="10"/>
      <c r="BL33" s="26" t="s">
        <v>7</v>
      </c>
      <c r="BM33" s="24">
        <v>44466</v>
      </c>
      <c r="BN33" s="25" t="str" cm="1">
        <f t="array" ref="BN33">IF(SUMPRODUCT((Planning[Date]=BM33)*((Planning[Chef de poste]=$A$1)+(Planning[Veilleur 1]=$A$1)+(Planning[Veilleur 2]=$A$1)))&gt;0,10,"")</f>
        <v/>
      </c>
      <c r="BO33" s="25"/>
      <c r="BP33" s="25"/>
      <c r="BQ33" s="134" t="str">
        <f t="shared" si="21"/>
        <v/>
      </c>
      <c r="BR33" s="10"/>
      <c r="BS33" s="26" t="s">
        <v>2</v>
      </c>
      <c r="BT33" s="24">
        <v>44466</v>
      </c>
      <c r="BU33" s="25" t="str" cm="1">
        <f t="array" ref="BU33">IF(SUMPRODUCT((Planning[Date]=BT33)*((Planning[Chef de poste]=$A$1)+(Planning[Veilleur 1]=$A$1)+(Planning[Veilleur 2]=$A$1)))&gt;0,10,"")</f>
        <v/>
      </c>
      <c r="BV33" s="25">
        <v>1</v>
      </c>
      <c r="BW33" s="25"/>
      <c r="BX33" s="134" t="str">
        <f t="shared" si="22"/>
        <v/>
      </c>
      <c r="BY33" s="10"/>
      <c r="BZ33" s="20" t="s">
        <v>5</v>
      </c>
      <c r="CA33" s="21">
        <v>44466</v>
      </c>
      <c r="CB33" s="25" t="str" cm="1">
        <f t="array" ref="CB33">IF(SUMPRODUCT((Planning[Date]=CA33)*((Planning[Chef de poste]=$A$1)+(Planning[Veilleur 1]=$A$1)+(Planning[Veilleur 2]=$A$1)))&gt;0,10,"")</f>
        <v/>
      </c>
      <c r="CC33" s="16"/>
      <c r="CD33" s="16"/>
      <c r="CE33" s="131" t="str">
        <f t="shared" si="23"/>
        <v/>
      </c>
      <c r="CF33" s="11"/>
      <c r="CG33" s="11"/>
    </row>
    <row r="34" spans="1:86" x14ac:dyDescent="0.25">
      <c r="A34" s="17" t="s">
        <v>8</v>
      </c>
      <c r="B34" s="19">
        <v>44467</v>
      </c>
      <c r="C34" s="14" t="str" cm="1">
        <f t="array" ref="C34">IF(SUMPRODUCT((Planning[Date]=B34)*((Planning[Chef de poste]=$A$1)+(Planning[Veilleur 1]=$A$1)+(Planning[Veilleur 2]=$A$1)))&gt;0,10,"")</f>
        <v/>
      </c>
      <c r="D34" s="14"/>
      <c r="E34" s="14"/>
      <c r="F34" s="130" t="str">
        <f t="shared" si="12"/>
        <v/>
      </c>
      <c r="G34" s="10"/>
      <c r="H34" s="17" t="s">
        <v>3</v>
      </c>
      <c r="I34" s="19">
        <v>44467</v>
      </c>
      <c r="J34" s="14" t="str" cm="1">
        <f t="array" ref="J34">IF(SUMPRODUCT((Planning[Date]=I34)*((Planning[Chef de poste]=$A$1)+(Planning[Veilleur 1]=$A$1)+(Planning[Veilleur 2]=$A$1)))&gt;0,10,"")</f>
        <v/>
      </c>
      <c r="K34" s="125"/>
      <c r="L34" s="125"/>
      <c r="M34" s="130" t="str">
        <f t="shared" si="13"/>
        <v/>
      </c>
      <c r="N34" s="10"/>
      <c r="O34" s="22" t="s">
        <v>6</v>
      </c>
      <c r="P34" s="23">
        <v>44467</v>
      </c>
      <c r="Q34" s="14" t="str" cm="1">
        <f t="array" ref="Q34">IF(SUMPRODUCT((Planning[Date]=P34)*((Planning[Chef de poste]=$A$1)+(Planning[Veilleur 1]=$A$1)+(Planning[Veilleur 2]=$A$1)))&gt;0,10,"")</f>
        <v/>
      </c>
      <c r="R34" s="15"/>
      <c r="S34" s="15"/>
      <c r="T34" s="132" t="str">
        <f t="shared" si="14"/>
        <v/>
      </c>
      <c r="U34" s="10"/>
      <c r="V34" s="26" t="s">
        <v>8</v>
      </c>
      <c r="W34" s="24">
        <v>44467</v>
      </c>
      <c r="X34" s="25" t="str" cm="1">
        <f t="array" ref="X34">IF(SUMPRODUCT((Planning[Date]=W34)*((Planning[Chef de poste]=$A$1)+(Planning[Veilleur 1]=$A$1)+(Planning[Veilleur 2]=$A$1)))&gt;0,10,"")</f>
        <v/>
      </c>
      <c r="Y34" s="25"/>
      <c r="Z34" s="25"/>
      <c r="AA34" s="134" t="str">
        <f t="shared" si="15"/>
        <v/>
      </c>
      <c r="AB34" s="10"/>
      <c r="AC34" s="26" t="s">
        <v>4</v>
      </c>
      <c r="AD34" s="24">
        <v>44467</v>
      </c>
      <c r="AE34" s="14" t="str" cm="1">
        <f t="array" ref="AE34">IF(SUMPRODUCT((Planning[Date]=AD34)*((Planning[Chef de poste]=$A$1)+(Planning[Veilleur 1]=$A$1)+(Planning[Veilleur 2]=$A$1)))&gt;0,10,"")</f>
        <v/>
      </c>
      <c r="AF34" s="25"/>
      <c r="AG34" s="25"/>
      <c r="AH34" s="134" t="str">
        <f t="shared" si="16"/>
        <v/>
      </c>
      <c r="AI34" s="10"/>
      <c r="AJ34" s="26" t="s">
        <v>7</v>
      </c>
      <c r="AK34" s="24">
        <v>44467</v>
      </c>
      <c r="AL34" s="25" t="str" cm="1">
        <f t="array" ref="AL34">IF(SUMPRODUCT((Planning[Date]=AK34)*((Planning[Chef de poste]=$A$1)+(Planning[Veilleur 1]=$A$1)+(Planning[Veilleur 2]=$A$1)))&gt;0,10,"")</f>
        <v/>
      </c>
      <c r="AM34" s="25"/>
      <c r="AN34" s="25"/>
      <c r="AO34" s="134" t="str">
        <f t="shared" si="17"/>
        <v/>
      </c>
      <c r="AP34" s="10"/>
      <c r="AQ34" s="26" t="s">
        <v>7</v>
      </c>
      <c r="AR34" s="24">
        <v>44467</v>
      </c>
      <c r="AS34" s="25" t="str" cm="1">
        <f t="array" ref="AS34">IF(SUMPRODUCT((Planning[Date]=AR34)*((Planning[Chef de poste]=$A$1)+(Planning[Veilleur 1]=$A$1)+(Planning[Veilleur 2]=$A$1)))&gt;0,10,"")</f>
        <v/>
      </c>
      <c r="AT34" s="25"/>
      <c r="AU34" s="25"/>
      <c r="AV34" s="134" t="str">
        <f t="shared" si="18"/>
        <v/>
      </c>
      <c r="AW34" s="10"/>
      <c r="AX34" s="26" t="s">
        <v>3</v>
      </c>
      <c r="AY34" s="24">
        <v>44467</v>
      </c>
      <c r="AZ34" s="25" t="str" cm="1">
        <f t="array" ref="AZ34">IF(SUMPRODUCT((Planning[Date]=AY34)*((Planning[Chef de poste]=$A$1)+(Planning[Veilleur 1]=$A$1)+(Planning[Veilleur 2]=$A$1)))&gt;0,10,"")</f>
        <v/>
      </c>
      <c r="BA34" s="25">
        <v>1</v>
      </c>
      <c r="BB34" s="25"/>
      <c r="BC34" s="134" t="str">
        <f t="shared" si="19"/>
        <v/>
      </c>
      <c r="BD34" s="10"/>
      <c r="BE34" s="20" t="s">
        <v>5</v>
      </c>
      <c r="BF34" s="21">
        <v>44467</v>
      </c>
      <c r="BG34" s="14" t="str" cm="1">
        <f t="array" ref="BG34">IF(SUMPRODUCT((Planning[Date]=BF34)*((Planning[Chef de poste]=$A$1)+(Planning[Veilleur 1]=$A$1)+(Planning[Veilleur 2]=$A$1)))&gt;0,10,"")</f>
        <v/>
      </c>
      <c r="BH34" s="16"/>
      <c r="BI34" s="16"/>
      <c r="BJ34" s="16" t="str">
        <f t="shared" si="20"/>
        <v/>
      </c>
      <c r="BK34" s="10"/>
      <c r="BL34" s="37" t="s">
        <v>8</v>
      </c>
      <c r="BM34" s="24">
        <v>44467</v>
      </c>
      <c r="BN34" s="25" t="str" cm="1">
        <f t="array" ref="BN34">IF(SUMPRODUCT((Planning[Date]=BM34)*((Planning[Chef de poste]=$A$1)+(Planning[Veilleur 1]=$A$1)+(Planning[Veilleur 2]=$A$1)))&gt;0,10,"")</f>
        <v/>
      </c>
      <c r="BO34" s="25"/>
      <c r="BP34" s="25"/>
      <c r="BQ34" s="134" t="str">
        <f t="shared" si="21"/>
        <v/>
      </c>
      <c r="BR34" s="10"/>
      <c r="BS34" s="26" t="s">
        <v>3</v>
      </c>
      <c r="BT34" s="24">
        <v>44467</v>
      </c>
      <c r="BU34" s="25" t="str" cm="1">
        <f t="array" ref="BU34">IF(SUMPRODUCT((Planning[Date]=BT34)*((Planning[Chef de poste]=$A$1)+(Planning[Veilleur 1]=$A$1)+(Planning[Veilleur 2]=$A$1)))&gt;0,10,"")</f>
        <v/>
      </c>
      <c r="BV34" s="25">
        <v>1</v>
      </c>
      <c r="BW34" s="25"/>
      <c r="BX34" s="134" t="str">
        <f t="shared" si="22"/>
        <v/>
      </c>
      <c r="BY34" s="10"/>
      <c r="BZ34" s="22" t="s">
        <v>6</v>
      </c>
      <c r="CA34" s="23">
        <v>44467</v>
      </c>
      <c r="CB34" s="25" t="str" cm="1">
        <f t="array" ref="CB34">IF(SUMPRODUCT((Planning[Date]=CA34)*((Planning[Chef de poste]=$A$1)+(Planning[Veilleur 1]=$A$1)+(Planning[Veilleur 2]=$A$1)))&gt;0,10,"")</f>
        <v/>
      </c>
      <c r="CC34" s="15"/>
      <c r="CD34" s="15"/>
      <c r="CE34" s="132" t="str">
        <f t="shared" si="23"/>
        <v/>
      </c>
      <c r="CF34" s="11"/>
      <c r="CG34" s="11"/>
    </row>
    <row r="35" spans="1:86" x14ac:dyDescent="0.25">
      <c r="A35" s="17" t="s">
        <v>2</v>
      </c>
      <c r="B35" s="19">
        <v>44468</v>
      </c>
      <c r="C35" s="14" t="str" cm="1">
        <f t="array" ref="C35">IF(SUMPRODUCT((Planning[Date]=B35)*((Planning[Chef de poste]=$A$1)+(Planning[Veilleur 1]=$A$1)+(Planning[Veilleur 2]=$A$1)))&gt;0,10,"")</f>
        <v/>
      </c>
      <c r="D35" s="14"/>
      <c r="E35" s="14"/>
      <c r="F35" s="130" t="str">
        <f t="shared" si="12"/>
        <v/>
      </c>
      <c r="G35" s="10"/>
      <c r="H35" s="17" t="s">
        <v>4</v>
      </c>
      <c r="I35" s="19">
        <v>44468</v>
      </c>
      <c r="J35" s="14" t="str" cm="1">
        <f t="array" ref="J35">IF(SUMPRODUCT((Planning[Date]=I35)*((Planning[Chef de poste]=$A$1)+(Planning[Veilleur 1]=$A$1)+(Planning[Veilleur 2]=$A$1)))&gt;0,10,"")</f>
        <v/>
      </c>
      <c r="K35" s="125"/>
      <c r="L35" s="125"/>
      <c r="M35" s="130" t="str">
        <f t="shared" si="13"/>
        <v/>
      </c>
      <c r="N35" s="10"/>
      <c r="O35" s="17" t="s">
        <v>7</v>
      </c>
      <c r="P35" s="24">
        <v>44468</v>
      </c>
      <c r="Q35" s="14" t="str" cm="1">
        <f t="array" ref="Q35">IF(SUMPRODUCT((Planning[Date]=P35)*((Planning[Chef de poste]=$A$1)+(Planning[Veilleur 1]=$A$1)+(Planning[Veilleur 2]=$A$1)))&gt;0,10,"")</f>
        <v/>
      </c>
      <c r="R35" s="25"/>
      <c r="S35" s="25"/>
      <c r="T35" s="134" t="str">
        <f t="shared" si="14"/>
        <v/>
      </c>
      <c r="U35" s="10"/>
      <c r="V35" s="26" t="s">
        <v>2</v>
      </c>
      <c r="W35" s="24">
        <v>44468</v>
      </c>
      <c r="X35" s="25" t="str" cm="1">
        <f t="array" ref="X35">IF(SUMPRODUCT((Planning[Date]=W35)*((Planning[Chef de poste]=$A$1)+(Planning[Veilleur 1]=$A$1)+(Planning[Veilleur 2]=$A$1)))&gt;0,10,"")</f>
        <v/>
      </c>
      <c r="Y35" s="25">
        <v>1</v>
      </c>
      <c r="Z35" s="25"/>
      <c r="AA35" s="134" t="str">
        <f t="shared" si="15"/>
        <v/>
      </c>
      <c r="AB35" s="10"/>
      <c r="AC35" s="20" t="s">
        <v>5</v>
      </c>
      <c r="AD35" s="21">
        <v>44468</v>
      </c>
      <c r="AE35" s="14" t="str" cm="1">
        <f t="array" ref="AE35">IF(SUMPRODUCT((Planning[Date]=AD35)*((Planning[Chef de poste]=$A$1)+(Planning[Veilleur 1]=$A$1)+(Planning[Veilleur 2]=$A$1)))&gt;0,10,"")</f>
        <v/>
      </c>
      <c r="AF35" s="16"/>
      <c r="AG35" s="16"/>
      <c r="AH35" s="131" t="str">
        <f t="shared" si="16"/>
        <v/>
      </c>
      <c r="AI35" s="10"/>
      <c r="AJ35" s="27"/>
      <c r="AK35" s="28"/>
      <c r="AL35" s="29" t="str" cm="1">
        <f t="array" ref="AL35">IF(SUMPRODUCT((Planning[Date]=AK35)*((Planning[Chef de poste]=$A$1)+(Planning[Veilleur 1]=$A$1)+(Planning[Veilleur 2]=$A$1)))&gt;0,10,"")</f>
        <v/>
      </c>
      <c r="AM35" s="29"/>
      <c r="AN35" s="29"/>
      <c r="AO35" s="137" t="str">
        <f t="shared" si="17"/>
        <v/>
      </c>
      <c r="AP35" s="10"/>
      <c r="AQ35" s="26" t="s">
        <v>8</v>
      </c>
      <c r="AR35" s="24">
        <v>44468</v>
      </c>
      <c r="AS35" s="25" t="str" cm="1">
        <f t="array" ref="AS35">IF(SUMPRODUCT((Planning[Date]=AR35)*((Planning[Chef de poste]=$A$1)+(Planning[Veilleur 1]=$A$1)+(Planning[Veilleur 2]=$A$1)))&gt;0,10,"")</f>
        <v/>
      </c>
      <c r="AT35" s="25"/>
      <c r="AU35" s="25"/>
      <c r="AV35" s="134" t="str">
        <f t="shared" si="18"/>
        <v/>
      </c>
      <c r="AW35" s="10"/>
      <c r="AX35" s="26" t="s">
        <v>4</v>
      </c>
      <c r="AY35" s="24">
        <v>44468</v>
      </c>
      <c r="AZ35" s="25" t="str" cm="1">
        <f t="array" ref="AZ35">IF(SUMPRODUCT((Planning[Date]=AY35)*((Planning[Chef de poste]=$A$1)+(Planning[Veilleur 1]=$A$1)+(Planning[Veilleur 2]=$A$1)))&gt;0,10,"")</f>
        <v/>
      </c>
      <c r="BA35" s="25">
        <v>1</v>
      </c>
      <c r="BB35" s="25"/>
      <c r="BC35" s="134" t="str">
        <f t="shared" si="19"/>
        <v/>
      </c>
      <c r="BD35" s="10"/>
      <c r="BE35" s="22" t="s">
        <v>6</v>
      </c>
      <c r="BF35" s="23">
        <v>44468</v>
      </c>
      <c r="BG35" s="14" t="str" cm="1">
        <f t="array" ref="BG35">IF(SUMPRODUCT((Planning[Date]=BF35)*((Planning[Chef de poste]=$A$1)+(Planning[Veilleur 1]=$A$1)+(Planning[Veilleur 2]=$A$1)))&gt;0,10,"")</f>
        <v/>
      </c>
      <c r="BH35" s="15"/>
      <c r="BI35" s="15"/>
      <c r="BJ35" s="15" t="str">
        <f t="shared" si="20"/>
        <v/>
      </c>
      <c r="BK35" s="10"/>
      <c r="BL35" s="26" t="s">
        <v>2</v>
      </c>
      <c r="BM35" s="24">
        <v>44468</v>
      </c>
      <c r="BN35" s="25" t="str" cm="1">
        <f t="array" ref="BN35">IF(SUMPRODUCT((Planning[Date]=BM35)*((Planning[Chef de poste]=$A$1)+(Planning[Veilleur 1]=$A$1)+(Planning[Veilleur 2]=$A$1)))&gt;0,10,"")</f>
        <v/>
      </c>
      <c r="BO35" s="25"/>
      <c r="BP35" s="25"/>
      <c r="BQ35" s="134" t="str">
        <f t="shared" si="21"/>
        <v/>
      </c>
      <c r="BR35" s="10"/>
      <c r="BS35" s="26" t="s">
        <v>4</v>
      </c>
      <c r="BT35" s="24">
        <v>44468</v>
      </c>
      <c r="BU35" s="25" t="str" cm="1">
        <f t="array" ref="BU35">IF(SUMPRODUCT((Planning[Date]=BT35)*((Planning[Chef de poste]=$A$1)+(Planning[Veilleur 1]=$A$1)+(Planning[Veilleur 2]=$A$1)))&gt;0,10,"")</f>
        <v/>
      </c>
      <c r="BV35" s="25">
        <v>1</v>
      </c>
      <c r="BW35" s="25"/>
      <c r="BX35" s="134" t="str">
        <f t="shared" si="22"/>
        <v/>
      </c>
      <c r="BY35" s="10"/>
      <c r="BZ35" s="26" t="s">
        <v>7</v>
      </c>
      <c r="CA35" s="24">
        <v>44468</v>
      </c>
      <c r="CB35" s="25" t="str" cm="1">
        <f t="array" ref="CB35">IF(SUMPRODUCT((Planning[Date]=CA35)*((Planning[Chef de poste]=$A$1)+(Planning[Veilleur 1]=$A$1)+(Planning[Veilleur 2]=$A$1)))&gt;0,10,"")</f>
        <v/>
      </c>
      <c r="CC35" s="25"/>
      <c r="CD35" s="25"/>
      <c r="CE35" s="134" t="str">
        <f t="shared" si="23"/>
        <v/>
      </c>
      <c r="CF35" s="11"/>
      <c r="CG35" s="11"/>
    </row>
    <row r="36" spans="1:86" x14ac:dyDescent="0.25">
      <c r="A36" s="17" t="s">
        <v>3</v>
      </c>
      <c r="B36" s="19">
        <v>44469</v>
      </c>
      <c r="C36" s="14" t="str" cm="1">
        <f t="array" ref="C36">IF(SUMPRODUCT((Planning[Date]=B36)*((Planning[Chef de poste]=$A$1)+(Planning[Veilleur 1]=$A$1)+(Planning[Veilleur 2]=$A$1)))&gt;0,10,"")</f>
        <v/>
      </c>
      <c r="D36" s="14"/>
      <c r="E36" s="14"/>
      <c r="F36" s="130" t="str">
        <f t="shared" si="12"/>
        <v/>
      </c>
      <c r="G36" s="10"/>
      <c r="H36" s="20" t="s">
        <v>5</v>
      </c>
      <c r="I36" s="21">
        <v>44469</v>
      </c>
      <c r="J36" s="14" t="str" cm="1">
        <f t="array" ref="J36">IF(SUMPRODUCT((Planning[Date]=I36)*((Planning[Chef de poste]=$A$1)+(Planning[Veilleur 1]=$A$1)+(Planning[Veilleur 2]=$A$1)))&gt;0,10,"")</f>
        <v/>
      </c>
      <c r="K36" s="126"/>
      <c r="L36" s="126"/>
      <c r="M36" s="131" t="str">
        <f t="shared" si="13"/>
        <v/>
      </c>
      <c r="N36" s="10"/>
      <c r="O36" s="17" t="s">
        <v>8</v>
      </c>
      <c r="P36" s="24">
        <v>44469</v>
      </c>
      <c r="Q36" s="14" t="str" cm="1">
        <f t="array" ref="Q36">IF(SUMPRODUCT((Planning[Date]=P36)*((Planning[Chef de poste]=$A$1)+(Planning[Veilleur 1]=$A$1)+(Planning[Veilleur 2]=$A$1)))&gt;0,10,"")</f>
        <v/>
      </c>
      <c r="R36" s="25"/>
      <c r="S36" s="25"/>
      <c r="T36" s="134" t="str">
        <f t="shared" si="14"/>
        <v/>
      </c>
      <c r="U36" s="10"/>
      <c r="V36" s="26" t="s">
        <v>3</v>
      </c>
      <c r="W36" s="24">
        <v>44469</v>
      </c>
      <c r="X36" s="25" t="str" cm="1">
        <f t="array" ref="X36">IF(SUMPRODUCT((Planning[Date]=W36)*((Planning[Chef de poste]=$A$1)+(Planning[Veilleur 1]=$A$1)+(Planning[Veilleur 2]=$A$1)))&gt;0,10,"")</f>
        <v/>
      </c>
      <c r="Y36" s="25">
        <v>1</v>
      </c>
      <c r="Z36" s="25"/>
      <c r="AA36" s="134" t="str">
        <f t="shared" si="15"/>
        <v/>
      </c>
      <c r="AB36" s="10"/>
      <c r="AC36" s="22" t="s">
        <v>6</v>
      </c>
      <c r="AD36" s="23">
        <v>44469</v>
      </c>
      <c r="AE36" s="14" t="str" cm="1">
        <f t="array" ref="AE36">IF(SUMPRODUCT((Planning[Date]=AD36)*((Planning[Chef de poste]=$A$1)+(Planning[Veilleur 1]=$A$1)+(Planning[Veilleur 2]=$A$1)))&gt;0,10,"")</f>
        <v/>
      </c>
      <c r="AF36" s="15"/>
      <c r="AG36" s="15"/>
      <c r="AH36" s="132" t="str">
        <f t="shared" si="16"/>
        <v/>
      </c>
      <c r="AI36" s="10"/>
      <c r="AJ36" s="34"/>
      <c r="AK36" s="35"/>
      <c r="AL36" s="36" t="str" cm="1">
        <f t="array" ref="AL36">IF(SUMPRODUCT((Planning[Date]=AK36)*((Planning[Chef de poste]=$A$1)+(Planning[Veilleur 1]=$A$1)+(Planning[Veilleur 2]=$A$1)))&gt;0,10,"")</f>
        <v/>
      </c>
      <c r="AM36" s="36"/>
      <c r="AN36" s="36"/>
      <c r="AO36" s="139" t="str">
        <f t="shared" si="17"/>
        <v/>
      </c>
      <c r="AP36" s="10"/>
      <c r="AQ36" s="26" t="s">
        <v>2</v>
      </c>
      <c r="AR36" s="24">
        <v>44469</v>
      </c>
      <c r="AS36" s="25" t="str" cm="1">
        <f t="array" ref="AS36">IF(SUMPRODUCT((Planning[Date]=AR36)*((Planning[Chef de poste]=$A$1)+(Planning[Veilleur 1]=$A$1)+(Planning[Veilleur 2]=$A$1)))&gt;0,10,"")</f>
        <v/>
      </c>
      <c r="AT36" s="25"/>
      <c r="AU36" s="25"/>
      <c r="AV36" s="134" t="str">
        <f t="shared" si="18"/>
        <v/>
      </c>
      <c r="AW36" s="10"/>
      <c r="AX36" s="20" t="s">
        <v>5</v>
      </c>
      <c r="AY36" s="21">
        <v>44469</v>
      </c>
      <c r="AZ36" s="25" t="str" cm="1">
        <f t="array" ref="AZ36">IF(SUMPRODUCT((Planning[Date]=AY36)*((Planning[Chef de poste]=$A$1)+(Planning[Veilleur 1]=$A$1)+(Planning[Veilleur 2]=$A$1)))&gt;0,10,"")</f>
        <v/>
      </c>
      <c r="BA36" s="16"/>
      <c r="BB36" s="16"/>
      <c r="BC36" s="131" t="str">
        <f t="shared" si="19"/>
        <v/>
      </c>
      <c r="BD36" s="10"/>
      <c r="BE36" s="26" t="s">
        <v>7</v>
      </c>
      <c r="BF36" s="24">
        <v>44469</v>
      </c>
      <c r="BG36" s="14" t="str" cm="1">
        <f t="array" ref="BG36">IF(SUMPRODUCT((Planning[Date]=BF36)*((Planning[Chef de poste]=$A$1)+(Planning[Veilleur 1]=$A$1)+(Planning[Veilleur 2]=$A$1)))&gt;0,10,"")</f>
        <v/>
      </c>
      <c r="BH36" s="25"/>
      <c r="BI36" s="25"/>
      <c r="BJ36" s="25" t="str">
        <f t="shared" si="20"/>
        <v/>
      </c>
      <c r="BK36" s="10"/>
      <c r="BL36" s="26" t="s">
        <v>3</v>
      </c>
      <c r="BM36" s="24">
        <v>44469</v>
      </c>
      <c r="BN36" s="25" t="str" cm="1">
        <f t="array" ref="BN36">IF(SUMPRODUCT((Planning[Date]=BM36)*((Planning[Chef de poste]=$A$1)+(Planning[Veilleur 1]=$A$1)+(Planning[Veilleur 2]=$A$1)))&gt;0,10,"")</f>
        <v/>
      </c>
      <c r="BO36" s="25"/>
      <c r="BP36" s="25"/>
      <c r="BQ36" s="134" t="str">
        <f t="shared" si="21"/>
        <v/>
      </c>
      <c r="BR36" s="10"/>
      <c r="BS36" s="20" t="s">
        <v>5</v>
      </c>
      <c r="BT36" s="21">
        <v>44469</v>
      </c>
      <c r="BU36" s="25" t="str" cm="1">
        <f t="array" ref="BU36">IF(SUMPRODUCT((Planning[Date]=BT36)*((Planning[Chef de poste]=$A$1)+(Planning[Veilleur 1]=$A$1)+(Planning[Veilleur 2]=$A$1)))&gt;0,10,"")</f>
        <v/>
      </c>
      <c r="BV36" s="16"/>
      <c r="BW36" s="16"/>
      <c r="BX36" s="131" t="str">
        <f t="shared" si="22"/>
        <v/>
      </c>
      <c r="BY36" s="10"/>
      <c r="BZ36" s="26" t="s">
        <v>8</v>
      </c>
      <c r="CA36" s="24">
        <v>44469</v>
      </c>
      <c r="CB36" s="25" t="str" cm="1">
        <f t="array" ref="CB36">IF(SUMPRODUCT((Planning[Date]=CA36)*((Planning[Chef de poste]=$A$1)+(Planning[Veilleur 1]=$A$1)+(Planning[Veilleur 2]=$A$1)))&gt;0,10,"")</f>
        <v/>
      </c>
      <c r="CC36" s="25"/>
      <c r="CD36" s="25"/>
      <c r="CE36" s="134" t="str">
        <f t="shared" si="23"/>
        <v/>
      </c>
      <c r="CF36" s="11"/>
      <c r="CG36" s="11"/>
    </row>
    <row r="37" spans="1:86" ht="15.75" thickBot="1" x14ac:dyDescent="0.3">
      <c r="B37" s="12" t="s">
        <v>42</v>
      </c>
      <c r="C37" s="13" t="str" cm="1">
        <f t="array" ref="C37">IF(SUMPRODUCT((Planning[Date]=B37)*((Planning[Chef de poste]=$A$1)+(Planning[Veilleur 1]=$A$1)+(Planning[Veilleur 2]=$A$1)))&gt;0,10,"")</f>
        <v/>
      </c>
      <c r="D37" s="13"/>
      <c r="E37" s="13"/>
      <c r="F37" s="133">
        <f t="shared" ref="F37" si="24">PRODUCT(C37,IF(A37="S",1,IF(A37="D",2,0)))</f>
        <v>0</v>
      </c>
      <c r="G37" s="10"/>
      <c r="H37" s="44" t="s">
        <v>6</v>
      </c>
      <c r="I37" s="45">
        <v>31</v>
      </c>
      <c r="J37" s="14" t="str" cm="1">
        <f t="array" ref="J37">IF(SUMPRODUCT((Planning[Date]=I37)*((Planning[Chef de poste]=$A$1)+(Planning[Veilleur 1]=$A$1)+(Planning[Veilleur 2]=$A$1)))&gt;0,10,"")</f>
        <v/>
      </c>
      <c r="K37" s="129"/>
      <c r="L37" s="129"/>
      <c r="M37" s="135">
        <f t="shared" ref="M37" si="25">PRODUCT(J37,IF(H37="S",1,IF(H37="D",2,0)))</f>
        <v>2</v>
      </c>
      <c r="N37" s="10"/>
      <c r="O37" s="27"/>
      <c r="P37" s="28"/>
      <c r="Q37" s="29" t="str" cm="1">
        <f t="array" ref="Q37">IF(SUMPRODUCT((Planning[Date]=P37)*((Planning[Chef de poste]=$A$1)+(Planning[Veilleur 1]=$A$1)+(Planning[Veilleur 2]=$A$1)))&gt;0,10,"")</f>
        <v/>
      </c>
      <c r="R37" s="29"/>
      <c r="S37" s="29"/>
      <c r="T37" s="137">
        <f t="shared" ref="T37" si="26">PRODUCT(Q37,IF(O37="S",1,IF(O37="D",2,0)))</f>
        <v>0</v>
      </c>
      <c r="U37" s="10"/>
      <c r="V37" s="49" t="s">
        <v>4</v>
      </c>
      <c r="W37" s="50">
        <v>31</v>
      </c>
      <c r="X37" s="25" t="str" cm="1">
        <f t="array" ref="X37">IF(SUMPRODUCT((Planning[Date]=W37)*((Planning[Chef de poste]=$A$1)+(Planning[Veilleur 1]=$A$1)+(Planning[Veilleur 2]=$A$1)))&gt;0,10,"")</f>
        <v/>
      </c>
      <c r="Y37" s="51">
        <v>1</v>
      </c>
      <c r="Z37" s="51"/>
      <c r="AA37" s="138">
        <f t="shared" ref="AA37" si="27">PRODUCT(X37,IF(V37="S",1,IF(V37="D",2,0)))</f>
        <v>0</v>
      </c>
      <c r="AB37" s="10"/>
      <c r="AC37" s="49" t="s">
        <v>7</v>
      </c>
      <c r="AD37" s="50">
        <v>31</v>
      </c>
      <c r="AE37" s="14" t="str" cm="1">
        <f t="array" ref="AE37">IF(SUMPRODUCT((Planning[Date]=AD37)*((Planning[Chef de poste]=$A$1)+(Planning[Veilleur 1]=$A$1)+(Planning[Veilleur 2]=$A$1)))&gt;0,10,"")</f>
        <v/>
      </c>
      <c r="AF37" s="51"/>
      <c r="AG37" s="51"/>
      <c r="AH37" s="138">
        <f t="shared" ref="AH37" si="28">PRODUCT(AE37,IF(AC37="S",1,IF(AC37="D",2,0)))</f>
        <v>0</v>
      </c>
      <c r="AI37" s="10"/>
      <c r="AJ37" s="34"/>
      <c r="AK37" s="35"/>
      <c r="AL37" s="36" t="str" cm="1">
        <f t="array" ref="AL37">IF(SUMPRODUCT((Planning[Date]=AK37)*((Planning[Chef de poste]=$A$1)+(Planning[Veilleur 1]=$A$1)+(Planning[Veilleur 2]=$A$1)))&gt;0,10,"")</f>
        <v/>
      </c>
      <c r="AM37" s="36"/>
      <c r="AN37" s="36"/>
      <c r="AO37" s="139">
        <f t="shared" ref="AO37" si="29">PRODUCT(AL37,IF(AJ37="S",1,IF(AJ37="D",2,0)))</f>
        <v>0</v>
      </c>
      <c r="AP37" s="10"/>
      <c r="AQ37" s="49" t="s">
        <v>3</v>
      </c>
      <c r="AR37" s="50">
        <v>31</v>
      </c>
      <c r="AS37" s="25" t="str" cm="1">
        <f t="array" ref="AS37">IF(SUMPRODUCT((Planning[Date]=AR37)*((Planning[Chef de poste]=$A$1)+(Planning[Veilleur 1]=$A$1)+(Planning[Veilleur 2]=$A$1)))&gt;0,10,"")</f>
        <v/>
      </c>
      <c r="AT37" s="51"/>
      <c r="AU37" s="51"/>
      <c r="AV37" s="138">
        <f t="shared" ref="AV37" si="30">PRODUCT(AS37,IF(AQ37="S",1,IF(AQ37="D",2,0)))</f>
        <v>0</v>
      </c>
      <c r="AW37" s="10"/>
      <c r="AX37" s="27"/>
      <c r="AY37" s="28"/>
      <c r="AZ37" s="29" t="str" cm="1">
        <f t="array" ref="AZ37">IF(SUMPRODUCT((Planning[Date]=AY37)*((Planning[Chef de poste]=$A$1)+(Planning[Veilleur 1]=$A$1)+(Planning[Veilleur 2]=$A$1)))&gt;0,10,"")</f>
        <v/>
      </c>
      <c r="BA37" s="29"/>
      <c r="BB37" s="29"/>
      <c r="BC37" s="137">
        <f t="shared" ref="BC37" si="31">PRODUCT(AZ37,IF(AX37="S",1,IF(AX37="D",2,0)))</f>
        <v>0</v>
      </c>
      <c r="BD37" s="10"/>
      <c r="BE37" s="55" t="s">
        <v>8</v>
      </c>
      <c r="BF37" s="56">
        <v>31</v>
      </c>
      <c r="BG37" s="14" t="str" cm="1">
        <f t="array" ref="BG37">IF(SUMPRODUCT((Planning[Date]=BF37)*((Planning[Chef de poste]=$A$1)+(Planning[Veilleur 1]=$A$1)+(Planning[Veilleur 2]=$A$1)))&gt;0,10,"")</f>
        <v/>
      </c>
      <c r="BH37" s="51"/>
      <c r="BI37" s="51"/>
      <c r="BJ37" s="51">
        <f t="shared" ref="BJ37" si="32">PRODUCT(BG37,IF(BE37="S",1,IF(BE37="D",2,0)))</f>
        <v>0</v>
      </c>
      <c r="BK37" s="10"/>
      <c r="BL37" s="27"/>
      <c r="BM37" s="28"/>
      <c r="BN37" s="29" t="str" cm="1">
        <f t="array" ref="BN37">IF(SUMPRODUCT((Planning[Date]=BM37)*((Planning[Chef de poste]=$A$1)+(Planning[Veilleur 1]=$A$1)+(Planning[Veilleur 2]=$A$1)))&gt;0,10,"")</f>
        <v/>
      </c>
      <c r="BO37" s="29"/>
      <c r="BP37" s="29"/>
      <c r="BQ37" s="137">
        <f t="shared" ref="BQ37" si="33">PRODUCT(BN37,IF(BL37="S",1,IF(BL37="D",2,0)))</f>
        <v>0</v>
      </c>
      <c r="BR37" s="10"/>
      <c r="BS37" s="44" t="s">
        <v>6</v>
      </c>
      <c r="BT37" s="58">
        <v>31</v>
      </c>
      <c r="BU37" s="25" t="str" cm="1">
        <f t="array" ref="BU37">IF(SUMPRODUCT((Planning[Date]=BT37)*((Planning[Chef de poste]=$A$1)+(Planning[Veilleur 1]=$A$1)+(Planning[Veilleur 2]=$A$1)))&gt;0,10,"")</f>
        <v/>
      </c>
      <c r="BV37" s="46"/>
      <c r="BW37" s="46"/>
      <c r="BX37" s="135">
        <f t="shared" ref="BX37" si="34">PRODUCT(BU37,IF(BS37="S",1,IF(BS37="D",2,0)))</f>
        <v>2</v>
      </c>
      <c r="BY37" s="10"/>
      <c r="BZ37" s="49" t="s">
        <v>2</v>
      </c>
      <c r="CA37" s="56">
        <v>31</v>
      </c>
      <c r="CB37" s="25" t="str" cm="1">
        <f t="array" ref="CB37">IF(SUMPRODUCT((Planning[Date]=CA37)*((Planning[Chef de poste]=$A$1)+(Planning[Veilleur 1]=$A$1)+(Planning[Veilleur 2]=$A$1)))&gt;0,10,"")</f>
        <v/>
      </c>
      <c r="CC37" s="51"/>
      <c r="CD37" s="51"/>
      <c r="CE37" s="138">
        <f t="shared" ref="CE37" si="35">PRODUCT(CB37,IF(BZ37="S",1,IF(BZ37="D",2,0)))</f>
        <v>0</v>
      </c>
      <c r="CF37" s="11"/>
      <c r="CG37" s="11"/>
    </row>
    <row r="38" spans="1:86" s="39" customFormat="1" ht="15.75" thickBot="1" x14ac:dyDescent="0.3">
      <c r="A38" s="105" t="s">
        <v>65</v>
      </c>
      <c r="B38" s="105"/>
      <c r="C38" s="105"/>
      <c r="D38" s="105"/>
      <c r="E38" s="71">
        <f>SUM(C7:C37,F7:F37)</f>
        <v>180</v>
      </c>
      <c r="F38" s="73" t="s">
        <v>60</v>
      </c>
      <c r="G38" s="38"/>
      <c r="H38" s="99" t="s">
        <v>66</v>
      </c>
      <c r="I38" s="99"/>
      <c r="J38" s="99"/>
      <c r="K38" s="99"/>
      <c r="L38" s="71">
        <f>(SUMPRODUCT((LEN(J7:J37)&gt;0)*1)+SUMPRODUCT((LEN(M7:M37)&gt;0)*1))*10</f>
        <v>250</v>
      </c>
      <c r="M38" s="52" t="s">
        <v>60</v>
      </c>
      <c r="N38" s="38"/>
      <c r="O38" s="100" t="s">
        <v>66</v>
      </c>
      <c r="P38" s="100"/>
      <c r="Q38" s="100"/>
      <c r="R38" s="100"/>
      <c r="S38" s="71">
        <f>(SUMPRODUCT((LEN(Q7:Q37)&gt;0)*1)+SUMPRODUCT((LEN(T7:T37)&gt;0)*1))*10</f>
        <v>250</v>
      </c>
      <c r="T38" s="52" t="s">
        <v>60</v>
      </c>
      <c r="U38" s="42"/>
      <c r="V38" s="99" t="s">
        <v>66</v>
      </c>
      <c r="W38" s="99"/>
      <c r="X38" s="99"/>
      <c r="Y38" s="99"/>
      <c r="Z38" s="71">
        <f>(SUMPRODUCT((LEN(X7:X37)&gt;0)*1)+SUMPRODUCT((LEN(AA7:AA37)&gt;0)*1))*10</f>
        <v>250</v>
      </c>
      <c r="AA38" s="52" t="s">
        <v>60</v>
      </c>
      <c r="AB38" s="54"/>
      <c r="AC38" s="100" t="s">
        <v>66</v>
      </c>
      <c r="AD38" s="100"/>
      <c r="AE38" s="100"/>
      <c r="AF38" s="100"/>
      <c r="AG38" s="71">
        <f>(SUMPRODUCT((LEN(AE7:AE37)&gt;0)*1)+SUMPRODUCT((LEN(AH7:AH37)&gt;0)*1))*10</f>
        <v>250</v>
      </c>
      <c r="AH38" s="52" t="s">
        <v>60</v>
      </c>
      <c r="AI38" s="54"/>
      <c r="AJ38" s="100" t="s">
        <v>66</v>
      </c>
      <c r="AK38" s="100"/>
      <c r="AL38" s="100"/>
      <c r="AM38" s="100"/>
      <c r="AN38" s="71">
        <f>(SUMPRODUCT((LEN(AL7:AL37)&gt;0)*1)+SUMPRODUCT((LEN(AO7:AO37)&gt;0)*1))*10</f>
        <v>250</v>
      </c>
      <c r="AO38" s="52" t="s">
        <v>60</v>
      </c>
      <c r="AP38" s="54"/>
      <c r="AQ38" s="100" t="s">
        <v>66</v>
      </c>
      <c r="AR38" s="100"/>
      <c r="AS38" s="100"/>
      <c r="AT38" s="100"/>
      <c r="AU38" s="71">
        <f>(SUMPRODUCT((LEN(AV7:AV37)&gt;0)*1)+SUMPRODUCT((LEN(AS7:AS37)&gt;0)*1))*10</f>
        <v>250</v>
      </c>
      <c r="AV38" s="52" t="s">
        <v>60</v>
      </c>
      <c r="AW38" s="38"/>
      <c r="AX38" s="106" t="s">
        <v>66</v>
      </c>
      <c r="AY38" s="107"/>
      <c r="AZ38" s="107"/>
      <c r="BA38" s="108"/>
      <c r="BB38" s="72">
        <f>(SUMPRODUCT((LEN(AZ7:AZ37)&gt;0)*1)+SUMPRODUCT((LEN(BC7:BC37)&gt;0)*1))*10</f>
        <v>250</v>
      </c>
      <c r="BC38" s="52" t="s">
        <v>60</v>
      </c>
      <c r="BD38" s="54"/>
      <c r="BE38" s="106" t="s">
        <v>66</v>
      </c>
      <c r="BF38" s="107"/>
      <c r="BG38" s="107"/>
      <c r="BH38" s="108"/>
      <c r="BI38" s="43">
        <f>(SUMPRODUCT((LEN(BG7:BG37)&gt;0)*1)+SUMPRODUCT((LEN(BJ7:BJ37)&gt;0)*1))*10</f>
        <v>250</v>
      </c>
      <c r="BJ38" s="52" t="s">
        <v>60</v>
      </c>
      <c r="BK38" s="38"/>
      <c r="BL38" s="106" t="s">
        <v>66</v>
      </c>
      <c r="BM38" s="107"/>
      <c r="BN38" s="107"/>
      <c r="BO38" s="107"/>
      <c r="BP38" s="71">
        <f>(SUMPRODUCT((LEN(BN7:BN37)&gt;0)*1)+SUMPRODUCT((LEN(BQ7:BQ37)&gt;0)*1))*10</f>
        <v>250</v>
      </c>
      <c r="BQ38" s="52" t="s">
        <v>60</v>
      </c>
      <c r="BR38" s="54"/>
      <c r="BS38" s="109" t="s">
        <v>66</v>
      </c>
      <c r="BT38" s="110"/>
      <c r="BU38" s="110"/>
      <c r="BV38" s="111"/>
      <c r="BW38" s="72">
        <f>(SUMPRODUCT((LEN(BU7:BU37)&gt;0)*1)+SUMPRODUCT((LEN(BX7:BX37)&gt;0)*1))*10</f>
        <v>250</v>
      </c>
      <c r="BX38" s="52" t="s">
        <v>60</v>
      </c>
      <c r="BY38" s="38"/>
      <c r="BZ38" s="99" t="s">
        <v>66</v>
      </c>
      <c r="CA38" s="99"/>
      <c r="CB38" s="99"/>
      <c r="CC38" s="99"/>
      <c r="CD38" s="71">
        <f>(SUMPRODUCT((LEN(CB7:CB37)&gt;0)*1)+SUMPRODUCT((LEN(CE7:CE37)&gt;0)*1))*10</f>
        <v>250</v>
      </c>
      <c r="CE38" s="52" t="s">
        <v>60</v>
      </c>
      <c r="CF38" s="38"/>
      <c r="CG38" s="42"/>
      <c r="CH38" s="59"/>
    </row>
    <row r="39" spans="1:86" s="39" customFormat="1" ht="15.75" thickBot="1" x14ac:dyDescent="0.3">
      <c r="A39" s="100" t="s">
        <v>61</v>
      </c>
      <c r="B39" s="100"/>
      <c r="C39" s="100"/>
      <c r="D39" s="100"/>
      <c r="E39" s="40">
        <f>SUM(D7:D36)</f>
        <v>0</v>
      </c>
      <c r="F39" s="41" t="s">
        <v>59</v>
      </c>
      <c r="G39" s="38"/>
      <c r="H39" s="89" t="s">
        <v>61</v>
      </c>
      <c r="I39" s="89"/>
      <c r="J39" s="89"/>
      <c r="K39" s="89"/>
      <c r="L39" s="48">
        <f>SUM(K7:K37)</f>
        <v>7</v>
      </c>
      <c r="M39" s="53" t="s">
        <v>59</v>
      </c>
      <c r="N39" s="38"/>
      <c r="O39" s="89" t="s">
        <v>61</v>
      </c>
      <c r="P39" s="89"/>
      <c r="Q39" s="89"/>
      <c r="R39" s="89"/>
      <c r="S39" s="48">
        <f>SUM(R7:R36)</f>
        <v>5</v>
      </c>
      <c r="T39" s="53" t="s">
        <v>59</v>
      </c>
      <c r="U39" s="42"/>
      <c r="V39" s="89" t="s">
        <v>61</v>
      </c>
      <c r="W39" s="89"/>
      <c r="X39" s="89"/>
      <c r="Y39" s="89"/>
      <c r="Z39" s="48">
        <f>SUM(Y7:Y37)</f>
        <v>3</v>
      </c>
      <c r="AA39" s="53" t="s">
        <v>59</v>
      </c>
      <c r="AB39" s="54"/>
      <c r="AC39" s="89" t="s">
        <v>61</v>
      </c>
      <c r="AD39" s="89"/>
      <c r="AE39" s="89"/>
      <c r="AF39" s="89"/>
      <c r="AG39" s="48">
        <f>SUM(AF7:AF37)</f>
        <v>2</v>
      </c>
      <c r="AH39" s="53" t="s">
        <v>59</v>
      </c>
      <c r="AI39" s="54"/>
      <c r="AJ39" s="89" t="s">
        <v>61</v>
      </c>
      <c r="AK39" s="89"/>
      <c r="AL39" s="89"/>
      <c r="AM39" s="89"/>
      <c r="AN39" s="48">
        <f>SUM(AM7:AM34)</f>
        <v>5</v>
      </c>
      <c r="AO39" s="53" t="s">
        <v>59</v>
      </c>
      <c r="AP39" s="54"/>
      <c r="AQ39" s="89" t="s">
        <v>61</v>
      </c>
      <c r="AR39" s="89"/>
      <c r="AS39" s="89"/>
      <c r="AT39" s="89"/>
      <c r="AU39" s="68">
        <f>SUM(AT7:AT37)</f>
        <v>0</v>
      </c>
      <c r="AV39" s="70" t="s">
        <v>59</v>
      </c>
      <c r="AW39" s="38"/>
      <c r="AX39" s="86" t="s">
        <v>61</v>
      </c>
      <c r="AY39" s="87"/>
      <c r="AZ39" s="87"/>
      <c r="BA39" s="88"/>
      <c r="BB39" s="69">
        <f>SUM(BA7:BA36)</f>
        <v>9</v>
      </c>
      <c r="BC39" s="70" t="s">
        <v>59</v>
      </c>
      <c r="BD39" s="54"/>
      <c r="BE39" s="86" t="s">
        <v>61</v>
      </c>
      <c r="BF39" s="87"/>
      <c r="BG39" s="87"/>
      <c r="BH39" s="88"/>
      <c r="BI39" s="47">
        <f>SUM(BH7:BH37)</f>
        <v>0</v>
      </c>
      <c r="BJ39" s="57" t="s">
        <v>59</v>
      </c>
      <c r="BK39" s="38"/>
      <c r="BL39" s="86" t="s">
        <v>67</v>
      </c>
      <c r="BM39" s="87"/>
      <c r="BN39" s="87"/>
      <c r="BO39" s="87"/>
      <c r="BP39" s="68">
        <f>SUM(BO7:BO36)</f>
        <v>0</v>
      </c>
      <c r="BQ39" s="70" t="s">
        <v>59</v>
      </c>
      <c r="BR39" s="54"/>
      <c r="BS39" s="86" t="s">
        <v>67</v>
      </c>
      <c r="BT39" s="87"/>
      <c r="BU39" s="87"/>
      <c r="BV39" s="88"/>
      <c r="BW39" s="69">
        <f>SUM(BV7:BV37)</f>
        <v>20</v>
      </c>
      <c r="BX39" s="70" t="s">
        <v>59</v>
      </c>
      <c r="BY39" s="38"/>
      <c r="BZ39" s="89" t="s">
        <v>67</v>
      </c>
      <c r="CA39" s="89"/>
      <c r="CB39" s="89"/>
      <c r="CC39" s="89"/>
      <c r="CD39" s="48">
        <f>SUM(CC7:CC37)</f>
        <v>0</v>
      </c>
      <c r="CE39" s="53" t="s">
        <v>59</v>
      </c>
      <c r="CF39" s="38"/>
      <c r="CG39" s="42"/>
      <c r="CH39" s="59"/>
    </row>
    <row r="41" spans="1:86" x14ac:dyDescent="0.25">
      <c r="A41" s="90" t="s">
        <v>58</v>
      </c>
      <c r="B41" s="91"/>
      <c r="C41" s="91"/>
      <c r="D41" s="91"/>
      <c r="E41" s="91"/>
      <c r="F41" s="91"/>
      <c r="G41" s="91"/>
      <c r="H41" s="91"/>
      <c r="I41" s="91"/>
      <c r="J41" s="91"/>
      <c r="K41" s="91"/>
      <c r="L41" s="91"/>
      <c r="M41" s="91"/>
      <c r="N41" s="91"/>
      <c r="O41" s="91"/>
      <c r="P41" s="91"/>
      <c r="Q41" s="91"/>
      <c r="R41" s="91"/>
      <c r="S41" s="91"/>
      <c r="T41" s="91"/>
      <c r="U41" s="91"/>
      <c r="V41" s="91"/>
      <c r="W41" s="91"/>
      <c r="X41" s="91"/>
      <c r="Y41" s="91"/>
      <c r="Z41" s="91"/>
      <c r="AA41" s="91"/>
      <c r="AB41" s="91"/>
      <c r="AC41" s="91"/>
      <c r="AD41" s="91"/>
      <c r="AE41" s="91"/>
      <c r="AF41" s="91"/>
      <c r="AG41" s="91"/>
      <c r="AH41" s="91"/>
      <c r="AI41" s="91"/>
      <c r="AJ41" s="91"/>
      <c r="AK41" s="91"/>
      <c r="AL41" s="91"/>
      <c r="AM41" s="91"/>
      <c r="AN41" s="91"/>
      <c r="AO41" s="91"/>
      <c r="AP41" s="91"/>
      <c r="AQ41" s="91"/>
      <c r="AR41" s="91"/>
      <c r="AS41" s="91"/>
      <c r="AT41" s="91"/>
      <c r="AU41" s="91"/>
      <c r="AV41" s="91"/>
      <c r="AW41" s="91"/>
      <c r="AX41" s="91"/>
      <c r="AY41" s="91"/>
      <c r="AZ41" s="91"/>
      <c r="BA41" s="91"/>
      <c r="BB41" s="91"/>
      <c r="BC41" s="91"/>
      <c r="BD41" s="91"/>
      <c r="BE41" s="91"/>
      <c r="BF41" s="91"/>
      <c r="BG41" s="91"/>
      <c r="BH41" s="91"/>
      <c r="BI41" s="91"/>
      <c r="BJ41" s="91"/>
      <c r="BK41" s="91"/>
      <c r="BL41" s="91"/>
      <c r="BM41" s="91"/>
      <c r="BN41" s="91"/>
      <c r="BO41" s="91"/>
      <c r="BP41" s="91"/>
      <c r="BQ41" s="91"/>
      <c r="BR41" s="91"/>
      <c r="BS41" s="91"/>
      <c r="BT41" s="91"/>
      <c r="BU41" s="91"/>
      <c r="BV41" s="91"/>
      <c r="BW41" s="91"/>
      <c r="BX41" s="91"/>
      <c r="BY41" s="91"/>
      <c r="BZ41" s="91"/>
      <c r="CA41" s="91"/>
      <c r="CB41" s="91"/>
      <c r="CC41" s="91"/>
      <c r="CD41" s="91"/>
      <c r="CE41" s="92"/>
    </row>
    <row r="42" spans="1:86" x14ac:dyDescent="0.25">
      <c r="A42" s="93"/>
      <c r="B42" s="94"/>
      <c r="C42" s="94"/>
      <c r="D42" s="94"/>
      <c r="E42" s="94"/>
      <c r="F42" s="94"/>
      <c r="G42" s="94"/>
      <c r="H42" s="94"/>
      <c r="I42" s="94"/>
      <c r="J42" s="94"/>
      <c r="K42" s="94"/>
      <c r="L42" s="94"/>
      <c r="M42" s="94"/>
      <c r="N42" s="94"/>
      <c r="O42" s="94"/>
      <c r="P42" s="94"/>
      <c r="Q42" s="94"/>
      <c r="R42" s="94"/>
      <c r="S42" s="94"/>
      <c r="T42" s="94"/>
      <c r="U42" s="94"/>
      <c r="V42" s="94"/>
      <c r="W42" s="94"/>
      <c r="X42" s="94"/>
      <c r="Y42" s="94"/>
      <c r="Z42" s="94"/>
      <c r="AA42" s="94"/>
      <c r="AB42" s="94"/>
      <c r="AC42" s="94"/>
      <c r="AD42" s="94"/>
      <c r="AE42" s="94"/>
      <c r="AF42" s="94"/>
      <c r="AG42" s="94"/>
      <c r="AH42" s="94"/>
      <c r="AI42" s="94"/>
      <c r="AJ42" s="94"/>
      <c r="AK42" s="94"/>
      <c r="AL42" s="94"/>
      <c r="AM42" s="94"/>
      <c r="AN42" s="94"/>
      <c r="AO42" s="94"/>
      <c r="AP42" s="94"/>
      <c r="AQ42" s="94"/>
      <c r="AR42" s="94"/>
      <c r="AS42" s="94"/>
      <c r="AT42" s="94"/>
      <c r="AU42" s="94"/>
      <c r="AV42" s="94"/>
      <c r="AW42" s="94"/>
      <c r="AX42" s="94"/>
      <c r="AY42" s="94"/>
      <c r="AZ42" s="94"/>
      <c r="BA42" s="94"/>
      <c r="BB42" s="94"/>
      <c r="BC42" s="94"/>
      <c r="BD42" s="94"/>
      <c r="BE42" s="94"/>
      <c r="BF42" s="94"/>
      <c r="BG42" s="94"/>
      <c r="BH42" s="94"/>
      <c r="BI42" s="94"/>
      <c r="BJ42" s="94"/>
      <c r="BK42" s="94"/>
      <c r="BL42" s="94"/>
      <c r="BM42" s="94"/>
      <c r="BN42" s="94"/>
      <c r="BO42" s="94"/>
      <c r="BP42" s="94"/>
      <c r="BQ42" s="94"/>
      <c r="BR42" s="94"/>
      <c r="BS42" s="94"/>
      <c r="BT42" s="94"/>
      <c r="BU42" s="94"/>
      <c r="BV42" s="94"/>
      <c r="BW42" s="94"/>
      <c r="BX42" s="94"/>
      <c r="BY42" s="94"/>
      <c r="BZ42" s="94"/>
      <c r="CA42" s="94"/>
      <c r="CB42" s="94"/>
      <c r="CC42" s="94"/>
      <c r="CD42" s="94"/>
      <c r="CE42" s="95"/>
    </row>
    <row r="43" spans="1:86" x14ac:dyDescent="0.25">
      <c r="A43" s="93"/>
      <c r="B43" s="94"/>
      <c r="C43" s="94"/>
      <c r="D43" s="94"/>
      <c r="E43" s="94"/>
      <c r="F43" s="94"/>
      <c r="G43" s="94"/>
      <c r="H43" s="94"/>
      <c r="I43" s="94"/>
      <c r="J43" s="94"/>
      <c r="K43" s="94"/>
      <c r="L43" s="94"/>
      <c r="M43" s="94"/>
      <c r="N43" s="94"/>
      <c r="O43" s="94"/>
      <c r="P43" s="94"/>
      <c r="Q43" s="94"/>
      <c r="R43" s="94"/>
      <c r="S43" s="94"/>
      <c r="T43" s="94"/>
      <c r="U43" s="94"/>
      <c r="V43" s="94"/>
      <c r="W43" s="94"/>
      <c r="X43" s="94"/>
      <c r="Y43" s="94"/>
      <c r="Z43" s="94"/>
      <c r="AA43" s="94"/>
      <c r="AB43" s="94"/>
      <c r="AC43" s="94"/>
      <c r="AD43" s="94"/>
      <c r="AE43" s="94"/>
      <c r="AF43" s="94"/>
      <c r="AG43" s="94"/>
      <c r="AH43" s="94"/>
      <c r="AI43" s="94"/>
      <c r="AJ43" s="94"/>
      <c r="AK43" s="94"/>
      <c r="AL43" s="94"/>
      <c r="AM43" s="94"/>
      <c r="AN43" s="94"/>
      <c r="AO43" s="94"/>
      <c r="AP43" s="94"/>
      <c r="AQ43" s="94"/>
      <c r="AR43" s="94"/>
      <c r="AS43" s="94"/>
      <c r="AT43" s="94"/>
      <c r="AU43" s="94"/>
      <c r="AV43" s="94"/>
      <c r="AW43" s="94"/>
      <c r="AX43" s="94"/>
      <c r="AY43" s="94"/>
      <c r="AZ43" s="94"/>
      <c r="BA43" s="94"/>
      <c r="BB43" s="94"/>
      <c r="BC43" s="94"/>
      <c r="BD43" s="94"/>
      <c r="BE43" s="94"/>
      <c r="BF43" s="94"/>
      <c r="BG43" s="94"/>
      <c r="BH43" s="94"/>
      <c r="BI43" s="94"/>
      <c r="BJ43" s="94"/>
      <c r="BK43" s="94"/>
      <c r="BL43" s="94"/>
      <c r="BM43" s="94"/>
      <c r="BN43" s="94"/>
      <c r="BO43" s="94"/>
      <c r="BP43" s="94"/>
      <c r="BQ43" s="94"/>
      <c r="BR43" s="94"/>
      <c r="BS43" s="94"/>
      <c r="BT43" s="94"/>
      <c r="BU43" s="94"/>
      <c r="BV43" s="94"/>
      <c r="BW43" s="94"/>
      <c r="BX43" s="94"/>
      <c r="BY43" s="94"/>
      <c r="BZ43" s="94"/>
      <c r="CA43" s="94"/>
      <c r="CB43" s="94"/>
      <c r="CC43" s="94"/>
      <c r="CD43" s="94"/>
      <c r="CE43" s="95"/>
    </row>
    <row r="44" spans="1:86" x14ac:dyDescent="0.25">
      <c r="A44" s="93"/>
      <c r="B44" s="94"/>
      <c r="C44" s="94"/>
      <c r="D44" s="94"/>
      <c r="E44" s="94"/>
      <c r="F44" s="94"/>
      <c r="G44" s="94"/>
      <c r="H44" s="94"/>
      <c r="I44" s="94"/>
      <c r="J44" s="94"/>
      <c r="K44" s="94"/>
      <c r="L44" s="94"/>
      <c r="M44" s="94"/>
      <c r="N44" s="94"/>
      <c r="O44" s="94"/>
      <c r="P44" s="94"/>
      <c r="Q44" s="94"/>
      <c r="R44" s="94"/>
      <c r="S44" s="94"/>
      <c r="T44" s="94"/>
      <c r="U44" s="94"/>
      <c r="V44" s="94"/>
      <c r="W44" s="94"/>
      <c r="X44" s="94"/>
      <c r="Y44" s="94"/>
      <c r="Z44" s="94"/>
      <c r="AA44" s="94"/>
      <c r="AB44" s="94"/>
      <c r="AC44" s="94"/>
      <c r="AD44" s="94"/>
      <c r="AE44" s="94"/>
      <c r="AF44" s="94"/>
      <c r="AG44" s="94"/>
      <c r="AH44" s="94"/>
      <c r="AI44" s="94"/>
      <c r="AJ44" s="94"/>
      <c r="AK44" s="94"/>
      <c r="AL44" s="94"/>
      <c r="AM44" s="94"/>
      <c r="AN44" s="94"/>
      <c r="AO44" s="94"/>
      <c r="AP44" s="94"/>
      <c r="AQ44" s="94"/>
      <c r="AR44" s="94"/>
      <c r="AS44" s="94"/>
      <c r="AT44" s="94"/>
      <c r="AU44" s="94"/>
      <c r="AV44" s="94"/>
      <c r="AW44" s="94"/>
      <c r="AX44" s="94"/>
      <c r="AY44" s="94"/>
      <c r="AZ44" s="94"/>
      <c r="BA44" s="94"/>
      <c r="BB44" s="94"/>
      <c r="BC44" s="94"/>
      <c r="BD44" s="94"/>
      <c r="BE44" s="94"/>
      <c r="BF44" s="94"/>
      <c r="BG44" s="94"/>
      <c r="BH44" s="94"/>
      <c r="BI44" s="94"/>
      <c r="BJ44" s="94"/>
      <c r="BK44" s="94"/>
      <c r="BL44" s="94"/>
      <c r="BM44" s="94"/>
      <c r="BN44" s="94"/>
      <c r="BO44" s="94"/>
      <c r="BP44" s="94"/>
      <c r="BQ44" s="94"/>
      <c r="BR44" s="94"/>
      <c r="BS44" s="94"/>
      <c r="BT44" s="94"/>
      <c r="BU44" s="94"/>
      <c r="BV44" s="94"/>
      <c r="BW44" s="94"/>
      <c r="BX44" s="94"/>
      <c r="BY44" s="94"/>
      <c r="BZ44" s="94"/>
      <c r="CA44" s="94"/>
      <c r="CB44" s="94"/>
      <c r="CC44" s="94"/>
      <c r="CD44" s="94"/>
      <c r="CE44" s="95"/>
    </row>
    <row r="45" spans="1:86" x14ac:dyDescent="0.25">
      <c r="A45" s="93"/>
      <c r="B45" s="94"/>
      <c r="C45" s="94"/>
      <c r="D45" s="94"/>
      <c r="E45" s="94"/>
      <c r="F45" s="94"/>
      <c r="G45" s="94"/>
      <c r="H45" s="94"/>
      <c r="I45" s="94"/>
      <c r="J45" s="94"/>
      <c r="K45" s="94"/>
      <c r="L45" s="94"/>
      <c r="M45" s="94"/>
      <c r="N45" s="94"/>
      <c r="O45" s="94"/>
      <c r="P45" s="94"/>
      <c r="Q45" s="94"/>
      <c r="R45" s="94"/>
      <c r="S45" s="94"/>
      <c r="T45" s="94"/>
      <c r="U45" s="94"/>
      <c r="V45" s="94"/>
      <c r="W45" s="94"/>
      <c r="X45" s="94"/>
      <c r="Y45" s="94"/>
      <c r="Z45" s="94"/>
      <c r="AA45" s="94"/>
      <c r="AB45" s="94"/>
      <c r="AC45" s="94"/>
      <c r="AD45" s="94"/>
      <c r="AE45" s="94"/>
      <c r="AF45" s="94"/>
      <c r="AG45" s="94"/>
      <c r="AH45" s="94"/>
      <c r="AI45" s="94"/>
      <c r="AJ45" s="94"/>
      <c r="AK45" s="94"/>
      <c r="AL45" s="94"/>
      <c r="AM45" s="94"/>
      <c r="AN45" s="94"/>
      <c r="AO45" s="94"/>
      <c r="AP45" s="94"/>
      <c r="AQ45" s="94"/>
      <c r="AR45" s="94"/>
      <c r="AS45" s="94"/>
      <c r="AT45" s="94"/>
      <c r="AU45" s="94"/>
      <c r="AV45" s="94"/>
      <c r="AW45" s="94"/>
      <c r="AX45" s="94"/>
      <c r="AY45" s="94"/>
      <c r="AZ45" s="94"/>
      <c r="BA45" s="94"/>
      <c r="BB45" s="94"/>
      <c r="BC45" s="94"/>
      <c r="BD45" s="94"/>
      <c r="BE45" s="94"/>
      <c r="BF45" s="94"/>
      <c r="BG45" s="94"/>
      <c r="BH45" s="94"/>
      <c r="BI45" s="94"/>
      <c r="BJ45" s="94"/>
      <c r="BK45" s="94"/>
      <c r="BL45" s="94"/>
      <c r="BM45" s="94"/>
      <c r="BN45" s="94"/>
      <c r="BO45" s="94"/>
      <c r="BP45" s="94"/>
      <c r="BQ45" s="94"/>
      <c r="BR45" s="94"/>
      <c r="BS45" s="94"/>
      <c r="BT45" s="94"/>
      <c r="BU45" s="94"/>
      <c r="BV45" s="94"/>
      <c r="BW45" s="94"/>
      <c r="BX45" s="94"/>
      <c r="BY45" s="94"/>
      <c r="BZ45" s="94"/>
      <c r="CA45" s="94"/>
      <c r="CB45" s="94"/>
      <c r="CC45" s="94"/>
      <c r="CD45" s="94"/>
      <c r="CE45" s="95"/>
    </row>
    <row r="46" spans="1:86" x14ac:dyDescent="0.25">
      <c r="A46" s="96"/>
      <c r="B46" s="97"/>
      <c r="C46" s="97"/>
      <c r="D46" s="97"/>
      <c r="E46" s="97"/>
      <c r="F46" s="97"/>
      <c r="G46" s="97"/>
      <c r="H46" s="97"/>
      <c r="I46" s="97"/>
      <c r="J46" s="97"/>
      <c r="K46" s="97"/>
      <c r="L46" s="97"/>
      <c r="M46" s="97"/>
      <c r="N46" s="97"/>
      <c r="O46" s="97"/>
      <c r="P46" s="97"/>
      <c r="Q46" s="97"/>
      <c r="R46" s="97"/>
      <c r="S46" s="97"/>
      <c r="T46" s="97"/>
      <c r="U46" s="97"/>
      <c r="V46" s="97"/>
      <c r="W46" s="97"/>
      <c r="X46" s="97"/>
      <c r="Y46" s="97"/>
      <c r="Z46" s="97"/>
      <c r="AA46" s="97"/>
      <c r="AB46" s="97"/>
      <c r="AC46" s="97"/>
      <c r="AD46" s="97"/>
      <c r="AE46" s="97"/>
      <c r="AF46" s="97"/>
      <c r="AG46" s="97"/>
      <c r="AH46" s="97"/>
      <c r="AI46" s="97"/>
      <c r="AJ46" s="97"/>
      <c r="AK46" s="97"/>
      <c r="AL46" s="97"/>
      <c r="AM46" s="97"/>
      <c r="AN46" s="97"/>
      <c r="AO46" s="97"/>
      <c r="AP46" s="97"/>
      <c r="AQ46" s="97"/>
      <c r="AR46" s="97"/>
      <c r="AS46" s="97"/>
      <c r="AT46" s="97"/>
      <c r="AU46" s="97"/>
      <c r="AV46" s="97"/>
      <c r="AW46" s="97"/>
      <c r="AX46" s="97"/>
      <c r="AY46" s="97"/>
      <c r="AZ46" s="97"/>
      <c r="BA46" s="97"/>
      <c r="BB46" s="97"/>
      <c r="BC46" s="97"/>
      <c r="BD46" s="97"/>
      <c r="BE46" s="97"/>
      <c r="BF46" s="97"/>
      <c r="BG46" s="97"/>
      <c r="BH46" s="97"/>
      <c r="BI46" s="97"/>
      <c r="BJ46" s="97"/>
      <c r="BK46" s="97"/>
      <c r="BL46" s="97"/>
      <c r="BM46" s="97"/>
      <c r="BN46" s="97"/>
      <c r="BO46" s="97"/>
      <c r="BP46" s="97"/>
      <c r="BQ46" s="97"/>
      <c r="BR46" s="97"/>
      <c r="BS46" s="97"/>
      <c r="BT46" s="97"/>
      <c r="BU46" s="97"/>
      <c r="BV46" s="97"/>
      <c r="BW46" s="97"/>
      <c r="BX46" s="97"/>
      <c r="BY46" s="97"/>
      <c r="BZ46" s="97"/>
      <c r="CA46" s="97"/>
      <c r="CB46" s="97"/>
      <c r="CC46" s="97"/>
      <c r="CD46" s="97"/>
      <c r="CE46" s="98"/>
    </row>
  </sheetData>
  <mergeCells count="50">
    <mergeCell ref="CA2:CE2"/>
    <mergeCell ref="BN3:BQ3"/>
    <mergeCell ref="BR3:BV3"/>
    <mergeCell ref="BW3:BZ3"/>
    <mergeCell ref="CA3:CE3"/>
    <mergeCell ref="AJ5:AO5"/>
    <mergeCell ref="AQ5:AV5"/>
    <mergeCell ref="BR1:BV1"/>
    <mergeCell ref="BS5:BX5"/>
    <mergeCell ref="A5:F5"/>
    <mergeCell ref="H5:M5"/>
    <mergeCell ref="O5:T5"/>
    <mergeCell ref="V5:AA5"/>
    <mergeCell ref="AC5:AH5"/>
    <mergeCell ref="BR2:BV2"/>
    <mergeCell ref="BW2:BZ2"/>
    <mergeCell ref="A1:T4"/>
    <mergeCell ref="U1:BJ4"/>
    <mergeCell ref="BW1:BZ1"/>
    <mergeCell ref="CA1:CE1"/>
    <mergeCell ref="BN2:BQ2"/>
    <mergeCell ref="BZ5:CE5"/>
    <mergeCell ref="A38:D38"/>
    <mergeCell ref="H38:K38"/>
    <mergeCell ref="O38:R38"/>
    <mergeCell ref="V38:Y38"/>
    <mergeCell ref="AC38:AF38"/>
    <mergeCell ref="AX38:BA38"/>
    <mergeCell ref="BE38:BH38"/>
    <mergeCell ref="BL38:BO38"/>
    <mergeCell ref="BS38:BV38"/>
    <mergeCell ref="AX5:BC5"/>
    <mergeCell ref="BE5:BJ5"/>
    <mergeCell ref="BL5:BQ5"/>
    <mergeCell ref="BL39:BO39"/>
    <mergeCell ref="BS39:BV39"/>
    <mergeCell ref="BZ39:CC39"/>
    <mergeCell ref="A41:CE46"/>
    <mergeCell ref="BZ38:CC38"/>
    <mergeCell ref="A39:D39"/>
    <mergeCell ref="H39:K39"/>
    <mergeCell ref="O39:R39"/>
    <mergeCell ref="V39:Y39"/>
    <mergeCell ref="AC39:AF39"/>
    <mergeCell ref="AJ39:AM39"/>
    <mergeCell ref="AQ39:AT39"/>
    <mergeCell ref="AX39:BA39"/>
    <mergeCell ref="BE39:BH39"/>
    <mergeCell ref="AJ38:AM38"/>
    <mergeCell ref="AQ38:AT38"/>
  </mergeCells>
  <pageMargins left="0.7" right="0.7" top="0.75" bottom="0.75" header="0.3" footer="0.3"/>
  <legacyDrawing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56172023-E87A-40A3-A7F9-05344274855D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2</vt:i4>
      </vt:variant>
    </vt:vector>
  </HeadingPairs>
  <TitlesOfParts>
    <vt:vector size="5" baseType="lpstr">
      <vt:lpstr>variables</vt:lpstr>
      <vt:lpstr>Planning</vt:lpstr>
      <vt:lpstr>MALEK</vt:lpstr>
      <vt:lpstr>CdPV</vt:lpstr>
      <vt:lpstr>V_E</vt:lpstr>
    </vt:vector>
  </TitlesOfParts>
  <Company>CROUS de Rouen Haute-Normandie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Clara BRANDEL</dc:creator>
  <cp:lastModifiedBy>Chris_W10</cp:lastModifiedBy>
  <cp:lastPrinted>2021-08-04T13:34:32Z</cp:lastPrinted>
  <dcterms:created xsi:type="dcterms:W3CDTF">2021-06-30T13:00:25Z</dcterms:created>
  <dcterms:modified xsi:type="dcterms:W3CDTF">2021-08-08T12:35:30Z</dcterms:modified>
</cp:coreProperties>
</file>