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2.xml" ContentType="application/vnd.ms-excel.slicer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5EB18BE-0156-44D9-BB0B-BAB12638A4B4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Ajout Source" sheetId="2" r:id="rId1"/>
    <sheet name="Références" sheetId="5" r:id="rId2"/>
    <sheet name="PowerQuery" sheetId="4" r:id="rId3"/>
    <sheet name="Feuil2" sheetId="3" r:id="rId4"/>
  </sheets>
  <definedNames>
    <definedName name="AFFAIRE">OFFSET(Tableau1[[#Headers],[Affaire]],1+MATCH("*"&amp;'Ajout Source'!$B$20&amp;"*",Tableau1[Activité],0)-1,,COUNTIF(Tableau1[Activité],"*"&amp;'Ajout Source'!$B$20&amp;"*"))</definedName>
    <definedName name="CLIENT">OFFSET(Tableau1[[#Headers],[Client]],1+MATCH("*"&amp;'Ajout Source'!$B$20&amp;"*",Tableau1[Activité],0)-1,,COUNTIF(Tableau1[Activité],"*"&amp;'Ajout Source'!$B$20&amp;"*"))</definedName>
    <definedName name="Secteur">Secteurs[Secteur]</definedName>
    <definedName name="Segment_Affaire">#N/A</definedName>
    <definedName name="Segment_Affaire1">#N/A</definedName>
    <definedName name="Segment_Client">#N/A</definedName>
    <definedName name="Segment_Client1">#N/A</definedName>
    <definedName name="Segment_Secteur">#N/A</definedName>
    <definedName name="Segment_Secteur1">#N/A</definedName>
  </definedNames>
  <calcPr calcId="191029"/>
  <pivotCaches>
    <pivotCache cacheId="5" r:id="rId5"/>
    <pivotCache cacheId="19" r:id="rId6"/>
    <pivotCache cacheId="21" r:id="rId7"/>
    <pivotCache cacheId="25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2" l="1"/>
  <c r="H7" i="2"/>
  <c r="H8" i="2"/>
  <c r="H9" i="2"/>
  <c r="H10" i="2"/>
  <c r="H11" i="2"/>
  <c r="H12" i="2"/>
  <c r="H13" i="2"/>
  <c r="H14" i="2"/>
  <c r="H15" i="2"/>
  <c r="G6" i="2"/>
  <c r="G7" i="2"/>
  <c r="G8" i="2"/>
  <c r="G9" i="2"/>
  <c r="G10" i="2"/>
  <c r="G11" i="2"/>
  <c r="G12" i="2"/>
  <c r="G13" i="2"/>
  <c r="G14" i="2"/>
  <c r="G15" i="2"/>
  <c r="G41" i="2" a="1"/>
  <c r="M41" i="2" a="1"/>
  <c r="I41" i="2" a="1"/>
  <c r="J41" i="2" a="1"/>
  <c r="K41" i="2" a="1"/>
  <c r="L41" i="2" a="1"/>
  <c r="H41" i="2" a="1"/>
  <c r="F41" i="2" a="1"/>
  <c r="E41" i="2" a="1"/>
  <c r="H41" i="2" l="1"/>
  <c r="L41" i="2"/>
  <c r="K41" i="2"/>
  <c r="J41" i="2"/>
  <c r="I41" i="2"/>
  <c r="M41" i="2"/>
  <c r="G41" i="2"/>
  <c r="F41" i="2"/>
  <c r="E4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DB1EE3-E639-493F-8F70-E1108D96C367}" keepAlive="1" name="Requête - Donnees" description="Connexion à la requête « Donnees » dans le classeur." type="5" refreshedVersion="0" background="1">
    <dbPr connection="Provider=Microsoft.Mashup.OleDb.1;Data Source=$Workbook$;Location=Donnees;Extended Properties=&quot;&quot;" command="SELECT * FROM [Donnees]"/>
  </connection>
  <connection id="2" xr16:uid="{CE22B853-55C5-4D13-B37B-2197C17FCD3E}" keepAlive="1" name="Requête - Donnees (2)" description="Connexion à la requête « Donnees (2) » dans le classeur." type="5" refreshedVersion="7" background="1">
    <dbPr connection="Provider=Microsoft.Mashup.OleDb.1;Data Source=$Workbook$;Location=&quot;Donnees (2)&quot;;Extended Properties=&quot;&quot;" command="SELECT * FROM [Donnees (2)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<sst xmlns="http://schemas.openxmlformats.org/spreadsheetml/2006/main" count="241" uniqueCount="63">
  <si>
    <t>Affaire</t>
  </si>
  <si>
    <t>Client</t>
  </si>
  <si>
    <t>Activité</t>
  </si>
  <si>
    <t>SOMME DES CHARGES</t>
  </si>
  <si>
    <t>SOMMES DE PRODUIT</t>
  </si>
  <si>
    <t>EX-1031</t>
  </si>
  <si>
    <t>Charlotte</t>
  </si>
  <si>
    <t>RT2.P9</t>
  </si>
  <si>
    <t>EX-1032</t>
  </si>
  <si>
    <t>GC1.P2</t>
  </si>
  <si>
    <t>GC1</t>
  </si>
  <si>
    <t>EX-1033</t>
  </si>
  <si>
    <t>hugo</t>
  </si>
  <si>
    <t>GC2.P3</t>
  </si>
  <si>
    <t>EX-1035</t>
  </si>
  <si>
    <t>GC1.P4</t>
  </si>
  <si>
    <t>RT1.P4</t>
  </si>
  <si>
    <t>EX-1036</t>
  </si>
  <si>
    <t>GC2.P6</t>
  </si>
  <si>
    <t>Rechercher client</t>
  </si>
  <si>
    <t>Type de contrat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</si>
  <si>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</si>
  <si>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</si>
  <si>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</si>
  <si>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</si>
  <si>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</si>
  <si>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</si>
  <si>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</si>
  <si>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</si>
  <si>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</si>
  <si>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Rechercher par affaire</t>
  </si>
  <si>
    <t>Rechercher par secteur</t>
  </si>
  <si>
    <t>Somme de SOMMES DE PRODUIT</t>
  </si>
  <si>
    <t>Somme de SOMME DES CHARGES</t>
  </si>
  <si>
    <t>Total général</t>
  </si>
  <si>
    <t>Total EX-1031</t>
  </si>
  <si>
    <t>Total EX-1032</t>
  </si>
  <si>
    <t>Total EX-1033</t>
  </si>
  <si>
    <t>Total EX-1035</t>
  </si>
  <si>
    <t>Total EX-1036</t>
  </si>
  <si>
    <t>Total Charlotte</t>
  </si>
  <si>
    <t>Total hugo</t>
  </si>
  <si>
    <t>GC2</t>
  </si>
  <si>
    <t>RT1</t>
  </si>
  <si>
    <t>RT2</t>
  </si>
  <si>
    <t>EX-1037</t>
  </si>
  <si>
    <t>Total EX-1037</t>
  </si>
  <si>
    <t>EX-1038</t>
  </si>
  <si>
    <t>Total EX-1038</t>
  </si>
  <si>
    <t>EX-1039</t>
  </si>
  <si>
    <t>Total EX-1039</t>
  </si>
  <si>
    <t>RT2.P1</t>
  </si>
  <si>
    <t>RT2.P2</t>
  </si>
  <si>
    <t>RT2.P3</t>
  </si>
  <si>
    <t>EX-1040</t>
  </si>
  <si>
    <t>RT2.P4</t>
  </si>
  <si>
    <t>Total EX-1040</t>
  </si>
  <si>
    <t>Type contrat</t>
  </si>
  <si>
    <t>Secteur</t>
  </si>
  <si>
    <t>Valeurs</t>
  </si>
  <si>
    <t>Somme  CHARGES</t>
  </si>
  <si>
    <t>Somme PRODUITS</t>
  </si>
  <si>
    <t>Somme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</si>
</sst>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44" fontId="0" fillId="2" borderId="1" xfId="1" applyFont="1" applyFill="1" applyBorder="1"/>
    <xf numFmtId="0" fontId="0" fillId="3" borderId="1" xfId="0" applyFill="1" applyBorder="1"/>
    <xf numFmtId="44" fontId="0" fillId="0" borderId="1" xfId="1" applyFont="1" applyBorder="1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0" borderId="0" xfId="0" applyFill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44" fontId="0" fillId="0" borderId="0" xfId="1" applyFont="1" applyFill="1" applyBorder="1"/>
    <xf numFmtId="44" fontId="0" fillId="0" borderId="0" xfId="0" applyNumberFormat="1" applyFill="1" applyBorder="1"/>
    <xf numFmtId="0" fontId="2" fillId="0" borderId="0" xfId="0" applyFont="1" applyFill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3" fillId="0" borderId="0" xfId="0" quotePrefix="1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44" fontId="0" fillId="2" borderId="3" xfId="1" applyFont="1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4" fontId="0" fillId="2" borderId="8" xfId="1" applyFont="1" applyFill="1" applyBorder="1"/>
    <xf numFmtId="44" fontId="0" fillId="2" borderId="9" xfId="1" applyFont="1" applyFill="1" applyBorder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5" xfId="0" applyFill="1" applyBorder="1"/>
    <xf numFmtId="0" fontId="0" fillId="4" borderId="6" xfId="0" applyFill="1" applyBorder="1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7/relationships/slicerCache" Target="slicerCaches/slicerCache5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pivotCacheDefinition" Target="pivotCache/pivotCacheDefinition3.xml"/><Relationship Id="rId12" Type="http://schemas.microsoft.com/office/2007/relationships/slicerCache" Target="slicerCaches/slicerCache4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7/relationships/slicerCache" Target="slicerCaches/slicerCache3.xml"/><Relationship Id="rId5" Type="http://schemas.openxmlformats.org/officeDocument/2006/relationships/pivotCacheDefinition" Target="pivotCache/pivotCacheDefinition1.xml"/><Relationship Id="rId15" Type="http://schemas.openxmlformats.org/officeDocument/2006/relationships/theme" Target="theme/theme1.xml"/><Relationship Id="rId10" Type="http://schemas.microsoft.com/office/2007/relationships/slicerCache" Target="slicerCaches/slicerCache2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18</xdr:row>
      <xdr:rowOff>38100</xdr:rowOff>
    </xdr:from>
    <xdr:to>
      <xdr:col>4</xdr:col>
      <xdr:colOff>485775</xdr:colOff>
      <xdr:row>31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ffaire">
              <a:extLst>
                <a:ext uri="{FF2B5EF4-FFF2-40B4-BE49-F238E27FC236}">
                  <a16:creationId xmlns:a16="http://schemas.microsoft.com/office/drawing/2014/main" id="{C7836FB7-3FBB-4D49-909C-422C0632C6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43350" y="3467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200025</xdr:colOff>
      <xdr:row>18</xdr:row>
      <xdr:rowOff>19050</xdr:rowOff>
    </xdr:from>
    <xdr:to>
      <xdr:col>3</xdr:col>
      <xdr:colOff>123825</xdr:colOff>
      <xdr:row>24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>
              <a:extLst>
                <a:ext uri="{FF2B5EF4-FFF2-40B4-BE49-F238E27FC236}">
                  <a16:creationId xmlns:a16="http://schemas.microsoft.com/office/drawing/2014/main" id="{B0C5008F-41FB-4D06-A686-B9B560AD4F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86025" y="3448050"/>
              <a:ext cx="132397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819150</xdr:colOff>
      <xdr:row>18</xdr:row>
      <xdr:rowOff>28575</xdr:rowOff>
    </xdr:from>
    <xdr:to>
      <xdr:col>5</xdr:col>
      <xdr:colOff>590550</xdr:colOff>
      <xdr:row>24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ecteur">
              <a:extLst>
                <a:ext uri="{FF2B5EF4-FFF2-40B4-BE49-F238E27FC236}">
                  <a16:creationId xmlns:a16="http://schemas.microsoft.com/office/drawing/2014/main" id="{6EF74AB7-A903-4F52-8171-F6E0B3AF4F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05525" y="3457575"/>
              <a:ext cx="1228725" cy="1209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171450</xdr:colOff>
      <xdr:row>5</xdr:row>
      <xdr:rowOff>57150</xdr:rowOff>
    </xdr:from>
    <xdr:to>
      <xdr:col>11</xdr:col>
      <xdr:colOff>476250</xdr:colOff>
      <xdr:row>18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ffaire 1">
              <a:extLst>
                <a:ext uri="{FF2B5EF4-FFF2-40B4-BE49-F238E27FC236}">
                  <a16:creationId xmlns:a16="http://schemas.microsoft.com/office/drawing/2014/main" id="{C4A418A2-A910-4502-BEBC-D37824C8392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air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5825" y="1009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457200</xdr:colOff>
      <xdr:row>5</xdr:row>
      <xdr:rowOff>57150</xdr:rowOff>
    </xdr:from>
    <xdr:to>
      <xdr:col>8</xdr:col>
      <xdr:colOff>485775</xdr:colOff>
      <xdr:row>18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 1">
              <a:extLst>
                <a:ext uri="{FF2B5EF4-FFF2-40B4-BE49-F238E27FC236}">
                  <a16:creationId xmlns:a16="http://schemas.microsoft.com/office/drawing/2014/main" id="{A919D8CD-D204-43BD-8815-15AECB8B2C2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05575" y="1009650"/>
              <a:ext cx="15525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428625</xdr:colOff>
      <xdr:row>0</xdr:row>
      <xdr:rowOff>180975</xdr:rowOff>
    </xdr:from>
    <xdr:to>
      <xdr:col>9</xdr:col>
      <xdr:colOff>504825</xdr:colOff>
      <xdr:row>4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ecteur 1">
              <a:extLst>
                <a:ext uri="{FF2B5EF4-FFF2-40B4-BE49-F238E27FC236}">
                  <a16:creationId xmlns:a16="http://schemas.microsoft.com/office/drawing/2014/main" id="{F229C895-FCD1-4FD3-AE93-6CDB8BE7274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77000" y="180975"/>
              <a:ext cx="2362200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go VIGROUX" refreshedDate="44389.493585995369" createdVersion="6" refreshedVersion="6" minRefreshableVersion="3" recordCount="6" xr:uid="{00000000-000A-0000-FFFF-FFFF00000000}">
  <cacheSource type="worksheet">
    <worksheetSource ref="B5:F11" sheet="Ajout Source"/>
  </cacheSource>
  <cacheFields count="5">
    <cacheField name="Affaire" numFmtId="0">
      <sharedItems count="5">
        <s v="EX-1032"/>
        <s v="EX-1035"/>
        <s v="EX-1033"/>
        <s v="EX-1036"/>
        <s v="EX-1031"/>
      </sharedItems>
    </cacheField>
    <cacheField name="Client" numFmtId="0">
      <sharedItems count="2">
        <s v="Charlotte"/>
        <s v="hugo"/>
      </sharedItems>
    </cacheField>
    <cacheField name="Activité" numFmtId="0">
      <sharedItems count="6">
        <s v="GC1.P2"/>
        <s v="GC1.P4"/>
        <s v="GC2.P3"/>
        <s v="GC2.P6"/>
        <s v="RT1.P4"/>
        <s v="RT2.P9"/>
      </sharedItems>
    </cacheField>
    <cacheField name="SOMME DES CHARGES" numFmtId="44">
      <sharedItems containsSemiMixedTypes="0" containsString="0" containsNumber="1" minValue="17" maxValue="3131"/>
    </cacheField>
    <cacheField name="SOMMES DE PRODUIT" numFmtId="44">
      <sharedItems containsSemiMixedTypes="0" containsString="0" containsNumber="1" containsInteger="1" minValue="786" maxValue="78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89.538122569444" createdVersion="6" refreshedVersion="7" minRefreshableVersion="3" recordCount="10" xr:uid="{15799F42-AD84-441E-8238-1BF4625A6A43}">
  <cacheSource type="worksheet">
    <worksheetSource name="ta"/>
  </cacheSource>
  <cacheFields count="7">
    <cacheField name="Affaire" numFmtId="0">
      <sharedItems count="9">
        <s v="EX-1032"/>
        <s v="EX-1035"/>
        <s v="EX-1033"/>
        <s v="EX-1036"/>
        <s v="EX-1031"/>
        <s v="EX-1037"/>
        <s v="EX-1038"/>
        <s v="EX-1039"/>
        <s v="EX-1040"/>
      </sharedItems>
    </cacheField>
    <cacheField name="Client" numFmtId="0">
      <sharedItems count="2">
        <s v="Charlotte"/>
        <s v="hugo"/>
      </sharedItems>
    </cacheField>
    <cacheField name="Activité" numFmtId="0">
      <sharedItems count="13">
        <s v="GC1.P2"/>
        <s v="GC1.P4"/>
        <s v="GC2.P3"/>
        <s v="GC2.P6"/>
        <s v="RT1.P4"/>
        <s v="RT2.P9"/>
        <s v="RT2.P1"/>
        <s v="RT2.P2"/>
        <s v="RT2.P3"/>
        <s v="RT2.P4"/>
        <s v="RT2.P10" u="1"/>
        <s v="RT2.P11" u="1"/>
        <s v="RT2.P12" u="1"/>
      </sharedItems>
    </cacheField>
    <cacheField name="SOMME DES CHARGES" numFmtId="44">
      <sharedItems containsSemiMixedTypes="0" containsString="0" containsNumber="1" minValue="17" maxValue="3131"/>
    </cacheField>
    <cacheField name="SOMMES DE PRODUIT" numFmtId="44">
      <sharedItems containsSemiMixedTypes="0" containsString="0" containsNumber="1" containsInteger="1" minValue="38" maxValue="7896"/>
    </cacheField>
    <cacheField name="Type contrat" numFmtId="0">
      <sharedItems count="6">
        <s v="P2"/>
        <s v="P4"/>
        <s v="P3"/>
        <s v="P6"/>
        <s v="P9"/>
        <s v="P1"/>
      </sharedItems>
    </cacheField>
    <cacheField name="Secteur" numFmtId="0">
      <sharedItems count="4">
        <s v="GC1"/>
        <s v="GC2"/>
        <s v="RT1"/>
        <s v="RT2"/>
      </sharedItems>
    </cacheField>
  </cacheFields>
  <extLst>
    <ext xmlns:x14="http://schemas.microsoft.com/office/spreadsheetml/2009/9/main" uri="{725AE2AE-9491-48be-B2B4-4EB974FC3084}">
      <x14:pivotCacheDefinition pivotCacheId="478914994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89.584112152777" backgroundQuery="1" createdVersion="7" refreshedVersion="7" minRefreshableVersion="3" recordCount="10" xr:uid="{1985A2F1-53EA-4792-986B-77921651A70B}">
  <cacheSource type="external" connectionId="2"/>
  <cacheFields count="7">
    <cacheField name="Affaire" numFmtId="0">
      <sharedItems count="9">
        <s v="EX-1032"/>
        <s v="EX-1035"/>
        <s v="EX-1033"/>
        <s v="EX-1036"/>
        <s v="EX-1031"/>
        <s v="EX-1037"/>
        <s v="EX-1038"/>
        <s v="EX-1039"/>
        <s v="EX-1040"/>
      </sharedItems>
    </cacheField>
    <cacheField name="Client" numFmtId="0">
      <sharedItems count="2">
        <s v="Charlotte"/>
        <s v="hugo"/>
      </sharedItems>
    </cacheField>
    <cacheField name="Activité" numFmtId="0">
      <sharedItems count="10">
        <s v="GC1.P2"/>
        <s v="GC1.P4"/>
        <s v="GC2.P3"/>
        <s v="GC2.P6"/>
        <s v="RT1.P4"/>
        <s v="RT2.P9"/>
        <s v="RT2.P1"/>
        <s v="RT2.P2"/>
        <s v="RT2.P3"/>
        <s v="RT2.P4"/>
      </sharedItems>
    </cacheField>
    <cacheField name="SOMME DES CHARGES" numFmtId="0">
      <sharedItems containsSemiMixedTypes="0" containsString="0" containsNumber="1" minValue="17" maxValue="3131" count="7">
        <n v="3131"/>
        <n v="97"/>
        <n v="17"/>
        <n v="986"/>
        <n v="79"/>
        <n v="21.2"/>
        <n v="121.2"/>
      </sharedItems>
    </cacheField>
    <cacheField name="SOMMES DE PRODUIT" numFmtId="0">
      <sharedItems containsSemiMixedTypes="0" containsString="0" containsNumber="1" containsInteger="1" minValue="38" maxValue="7896" count="7">
        <n v="6543"/>
        <n v="7777"/>
        <n v="786"/>
        <n v="7896"/>
        <n v="6666"/>
        <n v="3847"/>
        <n v="38"/>
      </sharedItems>
    </cacheField>
    <cacheField name="Secteur" numFmtId="0">
      <sharedItems count="4">
        <s v="GC1"/>
        <s v="GC2"/>
        <s v="RT1"/>
        <s v="RT2"/>
      </sharedItems>
    </cacheField>
    <cacheField name="Type contrat" numFmtId="0">
      <sharedItems count="6">
        <s v="P2"/>
        <s v="P4"/>
        <s v="P3"/>
        <s v="P6"/>
        <s v="P9"/>
        <s v="P1"/>
      </sharedItems>
    </cacheField>
  </cacheFields>
  <extLst>
    <ext xmlns:x14="http://schemas.microsoft.com/office/spreadsheetml/2009/9/main" uri="{725AE2AE-9491-48be-B2B4-4EB974FC3084}">
      <x14:pivotCacheDefinition pivotCacheId="789147672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89.586860763891" createdVersion="7" refreshedVersion="7" minRefreshableVersion="3" recordCount="10" xr:uid="{5AC5E089-EBCC-4D59-844A-45EA19AA4861}">
  <cacheSource type="worksheet">
    <worksheetSource name="Tableau1"/>
  </cacheSource>
  <cacheFields count="7">
    <cacheField name="Affaire" numFmtId="0">
      <sharedItems count="9">
        <s v="EX-1032"/>
        <s v="EX-1035"/>
        <s v="EX-1033"/>
        <s v="EX-1036"/>
        <s v="EX-1031"/>
        <s v="EX-1037"/>
        <s v="EX-1038"/>
        <s v="EX-1039"/>
        <s v="EX-1040"/>
      </sharedItems>
    </cacheField>
    <cacheField name="Client" numFmtId="0">
      <sharedItems count="2">
        <s v="Charlotte"/>
        <s v="hugo"/>
      </sharedItems>
    </cacheField>
    <cacheField name="Activité" numFmtId="0">
      <sharedItems count="10">
        <s v="GC1.P2"/>
        <s v="GC1.P4"/>
        <s v="GC2.P3"/>
        <s v="GC2.P6"/>
        <s v="RT1.P4"/>
        <s v="RT2.P9"/>
        <s v="RT2.P1"/>
        <s v="RT2.P2"/>
        <s v="RT2.P3"/>
        <s v="RT2.P4"/>
      </sharedItems>
    </cacheField>
    <cacheField name="SOMME DES CHARGES" numFmtId="44">
      <sharedItems containsSemiMixedTypes="0" containsString="0" containsNumber="1" minValue="17" maxValue="3131"/>
    </cacheField>
    <cacheField name="SOMMES DE PRODUIT" numFmtId="44">
      <sharedItems containsSemiMixedTypes="0" containsString="0" containsNumber="1" containsInteger="1" minValue="38" maxValue="7896"/>
    </cacheField>
    <cacheField name="Type contrat" numFmtId="0">
      <sharedItems/>
    </cacheField>
    <cacheField name="Sec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3131"/>
    <n v="6543"/>
  </r>
  <r>
    <x v="1"/>
    <x v="1"/>
    <x v="1"/>
    <n v="97"/>
    <n v="7777"/>
  </r>
  <r>
    <x v="2"/>
    <x v="1"/>
    <x v="2"/>
    <n v="17"/>
    <n v="786"/>
  </r>
  <r>
    <x v="3"/>
    <x v="0"/>
    <x v="3"/>
    <n v="986"/>
    <n v="7896"/>
  </r>
  <r>
    <x v="1"/>
    <x v="1"/>
    <x v="4"/>
    <n v="79"/>
    <n v="6666"/>
  </r>
  <r>
    <x v="4"/>
    <x v="0"/>
    <x v="5"/>
    <n v="21.2"/>
    <n v="384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3131"/>
    <n v="6543"/>
    <x v="0"/>
    <x v="0"/>
  </r>
  <r>
    <x v="1"/>
    <x v="1"/>
    <x v="1"/>
    <n v="97"/>
    <n v="7777"/>
    <x v="1"/>
    <x v="0"/>
  </r>
  <r>
    <x v="2"/>
    <x v="1"/>
    <x v="2"/>
    <n v="17"/>
    <n v="786"/>
    <x v="2"/>
    <x v="1"/>
  </r>
  <r>
    <x v="3"/>
    <x v="0"/>
    <x v="3"/>
    <n v="986"/>
    <n v="7896"/>
    <x v="3"/>
    <x v="1"/>
  </r>
  <r>
    <x v="1"/>
    <x v="1"/>
    <x v="4"/>
    <n v="79"/>
    <n v="6666"/>
    <x v="1"/>
    <x v="2"/>
  </r>
  <r>
    <x v="4"/>
    <x v="0"/>
    <x v="5"/>
    <n v="21.2"/>
    <n v="3847"/>
    <x v="4"/>
    <x v="3"/>
  </r>
  <r>
    <x v="5"/>
    <x v="0"/>
    <x v="6"/>
    <n v="121.2"/>
    <n v="38"/>
    <x v="5"/>
    <x v="3"/>
  </r>
  <r>
    <x v="6"/>
    <x v="0"/>
    <x v="7"/>
    <n v="121.2"/>
    <n v="38"/>
    <x v="0"/>
    <x v="3"/>
  </r>
  <r>
    <x v="7"/>
    <x v="0"/>
    <x v="8"/>
    <n v="121.2"/>
    <n v="38"/>
    <x v="2"/>
    <x v="3"/>
  </r>
  <r>
    <x v="8"/>
    <x v="0"/>
    <x v="9"/>
    <n v="121.2"/>
    <n v="38"/>
    <x v="1"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x v="0"/>
    <x v="0"/>
    <x v="0"/>
    <x v="0"/>
  </r>
  <r>
    <x v="1"/>
    <x v="1"/>
    <x v="1"/>
    <x v="1"/>
    <x v="1"/>
    <x v="0"/>
    <x v="1"/>
  </r>
  <r>
    <x v="2"/>
    <x v="1"/>
    <x v="2"/>
    <x v="2"/>
    <x v="2"/>
    <x v="1"/>
    <x v="2"/>
  </r>
  <r>
    <x v="3"/>
    <x v="0"/>
    <x v="3"/>
    <x v="3"/>
    <x v="3"/>
    <x v="1"/>
    <x v="3"/>
  </r>
  <r>
    <x v="1"/>
    <x v="1"/>
    <x v="4"/>
    <x v="4"/>
    <x v="4"/>
    <x v="2"/>
    <x v="1"/>
  </r>
  <r>
    <x v="4"/>
    <x v="0"/>
    <x v="5"/>
    <x v="5"/>
    <x v="5"/>
    <x v="3"/>
    <x v="4"/>
  </r>
  <r>
    <x v="5"/>
    <x v="0"/>
    <x v="6"/>
    <x v="6"/>
    <x v="6"/>
    <x v="3"/>
    <x v="5"/>
  </r>
  <r>
    <x v="6"/>
    <x v="0"/>
    <x v="7"/>
    <x v="6"/>
    <x v="6"/>
    <x v="3"/>
    <x v="0"/>
  </r>
  <r>
    <x v="7"/>
    <x v="0"/>
    <x v="8"/>
    <x v="6"/>
    <x v="6"/>
    <x v="3"/>
    <x v="2"/>
  </r>
  <r>
    <x v="8"/>
    <x v="0"/>
    <x v="9"/>
    <x v="6"/>
    <x v="6"/>
    <x v="3"/>
    <x v="1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3131"/>
    <n v="6543"/>
    <s v="P2"/>
    <s v="GC1"/>
  </r>
  <r>
    <x v="1"/>
    <x v="1"/>
    <x v="1"/>
    <n v="97"/>
    <n v="7777"/>
    <s v="P4"/>
    <s v="GC1"/>
  </r>
  <r>
    <x v="2"/>
    <x v="1"/>
    <x v="2"/>
    <n v="17"/>
    <n v="786"/>
    <s v="P3"/>
    <s v="GC2"/>
  </r>
  <r>
    <x v="3"/>
    <x v="0"/>
    <x v="3"/>
    <n v="986"/>
    <n v="7896"/>
    <s v="P6"/>
    <s v="GC2"/>
  </r>
  <r>
    <x v="1"/>
    <x v="1"/>
    <x v="4"/>
    <n v="79"/>
    <n v="6666"/>
    <s v="P4"/>
    <s v="RT1"/>
  </r>
  <r>
    <x v="4"/>
    <x v="0"/>
    <x v="5"/>
    <n v="21.2"/>
    <n v="3847"/>
    <s v="P9"/>
    <s v="RT2"/>
  </r>
  <r>
    <x v="5"/>
    <x v="0"/>
    <x v="6"/>
    <n v="121.2"/>
    <n v="38"/>
    <s v="P1"/>
    <s v="RT2"/>
  </r>
  <r>
    <x v="6"/>
    <x v="0"/>
    <x v="7"/>
    <n v="121.2"/>
    <n v="38"/>
    <s v="P2"/>
    <s v="RT2"/>
  </r>
  <r>
    <x v="7"/>
    <x v="0"/>
    <x v="8"/>
    <n v="121.2"/>
    <n v="38"/>
    <s v="P3"/>
    <s v="RT2"/>
  </r>
  <r>
    <x v="8"/>
    <x v="0"/>
    <x v="9"/>
    <n v="121.2"/>
    <n v="38"/>
    <s v="P4"/>
    <s v="RT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C73850-19F3-46F9-8ED9-0A950A571794}" name="Tableau croisé dynamique1" cacheId="19" dataOnRows="1" applyNumberFormats="0" applyBorderFormats="0" applyFontFormats="0" applyPatternFormats="0" applyAlignmentFormats="0" applyWidthHeightFormats="1" dataCaption="Valeurs" updatedVersion="7" minRefreshableVersion="3" visualTotals="0" useAutoFormatting="1" rowGrandTotals="0" colGrandTotals="0" itemPrintTitles="1" createdVersion="6" indent="0" compact="0" compactData="0">
  <location ref="J15:K18" firstHeaderRow="1" firstDataRow="2" firstDataCol="1"/>
  <pivotFields count="7">
    <pivotField compact="0" outline="0" showAll="0">
      <items count="10">
        <item x="4"/>
        <item x="0"/>
        <item x="2"/>
        <item x="1"/>
        <item x="3"/>
        <item x="5"/>
        <item x="6"/>
        <item x="7"/>
        <item x="8"/>
        <item t="default"/>
      </items>
    </pivotField>
    <pivotField compact="0" outline="0" showAll="0">
      <items count="3">
        <item x="0"/>
        <item h="1" x="1"/>
        <item t="default"/>
      </items>
    </pivotField>
    <pivotField compact="0" outline="0" showAll="0"/>
    <pivotField dataField="1" compact="0" numFmtId="44" outline="0" showAll="0"/>
    <pivotField dataField="1" compact="0" numFmtId="44" outline="0" showAll="0"/>
    <pivotField axis="axisCol" compact="0" outline="0" showAll="0">
      <items count="7">
        <item x="5"/>
        <item x="0"/>
        <item x="2"/>
        <item x="1"/>
        <item x="3"/>
        <item x="4"/>
        <item t="default"/>
      </items>
    </pivotField>
    <pivotField compact="0" outline="0" showAll="0">
      <items count="5">
        <item x="0"/>
        <item h="1" x="1"/>
        <item h="1" x="2"/>
        <item h="1" x="3"/>
        <item t="default"/>
      </items>
    </pivotField>
  </pivotFields>
  <rowFields count="1">
    <field x="-2"/>
  </rowFields>
  <rowItems count="2">
    <i>
      <x/>
    </i>
    <i i="1">
      <x v="1"/>
    </i>
  </rowItems>
  <colFields count="1">
    <field x="5"/>
  </colFields>
  <colItems count="1">
    <i>
      <x v="1"/>
    </i>
  </colItems>
  <dataFields count="2">
    <dataField name="Somme CHARGES" fld="3" baseField="0" baseItem="0"/>
    <dataField name="Somme PRODUIT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265DD5-49F0-46C4-AAA2-7BEF3249D7DD}" name="Tableau croisé dynamique3" cacheId="19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compact="0" compactData="0" multipleFieldFilters="0">
  <location ref="P10:T38" firstHeaderRow="0" firstDataRow="1" firstDataCol="3"/>
  <pivotFields count="7">
    <pivotField axis="axisRow" compact="0" outline="0" showAll="0">
      <items count="10">
        <item x="4"/>
        <item x="0"/>
        <item x="2"/>
        <item x="1"/>
        <item x="3"/>
        <item x="5"/>
        <item x="6"/>
        <item x="7"/>
        <item x="8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4">
        <item x="0"/>
        <item x="1"/>
        <item x="2"/>
        <item x="3"/>
        <item x="4"/>
        <item m="1" x="10"/>
        <item x="5"/>
        <item m="1" x="11"/>
        <item m="1" x="12"/>
        <item x="6"/>
        <item x="7"/>
        <item x="8"/>
        <item x="9"/>
        <item t="default"/>
      </items>
    </pivotField>
    <pivotField dataField="1" compact="0" numFmtId="44" outline="0" showAll="0"/>
    <pivotField dataField="1" compact="0" numFmtId="44" outline="0" showAll="0"/>
    <pivotField compact="0" outline="0" showAll="0"/>
    <pivotField compact="0" outline="0" showAll="0"/>
  </pivotFields>
  <rowFields count="3">
    <field x="0"/>
    <field x="1"/>
    <field x="2"/>
  </rowFields>
  <rowItems count="28">
    <i>
      <x/>
      <x/>
      <x v="6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>
      <x v="5"/>
      <x/>
      <x v="9"/>
    </i>
    <i t="default" r="1">
      <x/>
    </i>
    <i t="default">
      <x v="5"/>
    </i>
    <i>
      <x v="6"/>
      <x/>
      <x v="10"/>
    </i>
    <i t="default" r="1">
      <x/>
    </i>
    <i t="default">
      <x v="6"/>
    </i>
    <i>
      <x v="7"/>
      <x/>
      <x v="11"/>
    </i>
    <i t="default" r="1">
      <x/>
    </i>
    <i t="default">
      <x v="7"/>
    </i>
    <i>
      <x v="8"/>
      <x/>
      <x v="12"/>
    </i>
    <i t="default" r="1">
      <x/>
    </i>
    <i t="default">
      <x v="8"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CD286A-279F-4F8A-9F2F-F4CB22DCBAA0}" name="Tableau croisé dynamique2" cacheId="21" dataOnRows="1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M3:O6" firstHeaderRow="1" firstDataRow="2" firstDataCol="1"/>
  <pivotFields count="7">
    <pivotField compact="0" showAll="0">
      <items count="10">
        <item x="4"/>
        <item x="0"/>
        <item x="2"/>
        <item x="1"/>
        <item x="3"/>
        <item x="5"/>
        <item x="6"/>
        <item x="7"/>
        <item x="8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/>
    <pivotField dataField="1" compact="0" showAll="0"/>
    <pivotField dataField="1" compact="0" showAll="0"/>
    <pivotField compact="0" showAll="0">
      <items count="5">
        <item x="0"/>
        <item h="1" x="1"/>
        <item h="1" x="2"/>
        <item h="1" x="3"/>
        <item t="default"/>
      </items>
    </pivotField>
    <pivotField axis="axisCol" compact="0" showAll="0">
      <items count="7">
        <item x="5"/>
        <item x="0"/>
        <item x="2"/>
        <item x="1"/>
        <item x="3"/>
        <item x="4"/>
        <item t="default"/>
      </items>
    </pivotField>
  </pivotFields>
  <rowFields count="1">
    <field x="-2"/>
  </rowFields>
  <rowItems count="2">
    <i>
      <x/>
    </i>
    <i i="1">
      <x v="1"/>
    </i>
  </rowItems>
  <colFields count="1">
    <field x="6"/>
  </colFields>
  <colItems count="2">
    <i>
      <x v="1"/>
    </i>
    <i t="grand">
      <x/>
    </i>
  </colItems>
  <dataFields count="2">
    <dataField name="Somme  CHARGES" fld="3" baseField="6" baseItem="0" numFmtId="44"/>
    <dataField name="Somme PRODUITS" fld="4" baseField="6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1:E18" firstHeaderRow="0" firstDataRow="1" firstDataCol="3"/>
  <pivotFields count="5">
    <pivotField axis="axisRow" compact="0" outline="0" showAll="0">
      <items count="6">
        <item x="4"/>
        <item x="0"/>
        <item x="2"/>
        <item x="1"/>
        <item x="3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numFmtId="44" outline="0" showAll="0"/>
    <pivotField dataField="1" compact="0" numFmtId="44" outline="0" showAll="0"/>
  </pivotFields>
  <rowFields count="3">
    <field x="0"/>
    <field x="1"/>
    <field x="2"/>
  </rowFields>
  <rowItems count="17">
    <i>
      <x/>
      <x/>
      <x v="5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C335B2-E0A7-47C5-A291-2F5BDD7D4F7A}" name="Tableau croisé dynamique2" cacheId="25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compactData="0" multipleFieldFilters="0">
  <location ref="H11:L40" firstHeaderRow="0" firstDataRow="1" firstDataCol="3"/>
  <pivotFields count="7">
    <pivotField axis="axisRow" compact="0" outline="0" showAll="0">
      <items count="10">
        <item x="4"/>
        <item x="0"/>
        <item x="2"/>
        <item x="1"/>
        <item x="3"/>
        <item x="5"/>
        <item x="6"/>
        <item x="7"/>
        <item x="8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compact="0" numFmtId="44" outline="0" showAll="0"/>
    <pivotField dataField="1" compact="0" numFmtId="44" outline="0" showAll="0"/>
    <pivotField compact="0" outline="0" showAll="0"/>
    <pivotField compact="0" outline="0" showAll="0"/>
  </pivotFields>
  <rowFields count="3">
    <field x="0"/>
    <field x="1"/>
    <field x="2"/>
  </rowFields>
  <rowItems count="29">
    <i>
      <x/>
      <x/>
      <x v="5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>
      <x v="5"/>
      <x/>
      <x v="6"/>
    </i>
    <i t="default" r="1">
      <x/>
    </i>
    <i t="default">
      <x v="5"/>
    </i>
    <i>
      <x v="6"/>
      <x/>
      <x v="7"/>
    </i>
    <i t="default" r="1">
      <x/>
    </i>
    <i t="default">
      <x v="6"/>
    </i>
    <i>
      <x v="7"/>
      <x/>
      <x v="8"/>
    </i>
    <i t="default" r="1">
      <x/>
    </i>
    <i t="default">
      <x v="7"/>
    </i>
    <i>
      <x v="8"/>
      <x/>
      <x v="9"/>
    </i>
    <i t="default" r="1">
      <x/>
    </i>
    <i t="default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ffaire" xr10:uid="{FC3F8091-B80D-4DCB-AED5-65B94822065A}" sourceName="Affaire">
  <pivotTables>
    <pivotTable tabId="2" name="Tableau croisé dynamique1"/>
  </pivotTables>
  <data>
    <tabular pivotCacheId="478914994">
      <items count="9">
        <i x="0" s="1"/>
        <i x="4" s="1" nd="1"/>
        <i x="2" s="1" nd="1"/>
        <i x="1" s="1" nd="1"/>
        <i x="3" s="1" nd="1"/>
        <i x="5" s="1" nd="1"/>
        <i x="6" s="1" nd="1"/>
        <i x="7" s="1" nd="1"/>
        <i x="8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9DAA4D74-A92C-4291-A233-28F90DA9E555}" sourceName="Client">
  <pivotTables>
    <pivotTable tabId="2" name="Tableau croisé dynamique1"/>
  </pivotTables>
  <data>
    <tabular pivotCacheId="478914994">
      <items count="2">
        <i x="0" s="1"/>
        <i x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" xr10:uid="{104FAABC-31A5-4A50-A911-D57C12473458}" sourceName="Secteur">
  <pivotTables>
    <pivotTable tabId="2" name="Tableau croisé dynamique1"/>
  </pivotTables>
  <data>
    <tabular pivotCacheId="478914994">
      <items count="4">
        <i x="0" s="1"/>
        <i x="1"/>
        <i x="3"/>
        <i x="2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ffaire1" xr10:uid="{0B41E9BE-0BA7-4D82-90D4-52CB40D6F8DA}" sourceName="Affaire">
  <pivotTables>
    <pivotTable tabId="4" name="Tableau croisé dynamique2"/>
  </pivotTables>
  <data>
    <tabular pivotCacheId="789147672">
      <items count="9">
        <i x="0" s="1"/>
        <i x="4" s="1" nd="1"/>
        <i x="2" s="1" nd="1"/>
        <i x="1" s="1" nd="1"/>
        <i x="3" s="1" nd="1"/>
        <i x="5" s="1" nd="1"/>
        <i x="6" s="1" nd="1"/>
        <i x="7" s="1" nd="1"/>
        <i x="8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AA9AF515-83F5-4B35-927F-5623E63E19C5}" sourceName="Client">
  <pivotTables>
    <pivotTable tabId="4" name="Tableau croisé dynamique2"/>
  </pivotTables>
  <data>
    <tabular pivotCacheId="789147672">
      <items count="2">
        <i x="0" s="1"/>
        <i x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1" xr10:uid="{DB3B7F0A-55C1-4944-B52B-B706B5A9865C}" sourceName="Secteur">
  <pivotTables>
    <pivotTable tabId="4" name="Tableau croisé dynamique2"/>
  </pivotTables>
  <data>
    <tabular pivotCacheId="789147672">
      <items count="4">
        <i x="0" s="1"/>
        <i x="1"/>
        <i x="3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ffaire" xr10:uid="{048A4375-5C88-46C4-93FB-B044611BDF9F}" cache="Segment_Affaire" caption="Affaire" rowHeight="241300"/>
  <slicer name="Client" xr10:uid="{CE6C654C-45D7-4E51-8DA2-F5FF57E9C022}" cache="Segment_Client" caption="Client" rowHeight="241300"/>
  <slicer name="Secteur" xr10:uid="{372758A3-D307-48B7-BE8E-5BA98252D4E3}" cache="Segment_Secteur" caption="Secteur" columnCount="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ffaire 1" xr10:uid="{5F84E522-52FF-42C0-B912-424D0C99BE2A}" cache="Segment_Affaire1" caption="Affaire" rowHeight="241300"/>
  <slicer name="Client 1" xr10:uid="{7864E01E-9BFB-4775-8016-654EA76EE6E2}" cache="Segment_Client1" caption="Client" rowHeight="241300"/>
  <slicer name="Secteur 1" xr10:uid="{ED80FC98-DB72-4C24-9F69-FB1B8C2B9A27}" cache="Segment_Secteur1" caption="Secteur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9FA2EC-3C82-4404-93D1-1B5700807B4B}" name="Tableau1" displayName="Tableau1" ref="B5:H15" totalsRowShown="0" headerRowDxfId="3" headerRowBorderDxfId="12" tableBorderDxfId="11" totalsRowBorderDxfId="10">
  <autoFilter ref="B5:H15" xr:uid="{889B7536-7A67-4BEC-933E-F7A202A36142}"/>
  <tableColumns count="7">
    <tableColumn id="1" xr3:uid="{01DBEE34-9705-41D7-B331-39CB12F09F97}" name="Affaire" dataDxfId="9"/>
    <tableColumn id="2" xr3:uid="{790A5E32-F00C-4A9B-9995-7A9E9DCBABED}" name="Client" dataDxfId="8"/>
    <tableColumn id="3" xr3:uid="{ECE305F6-177D-4962-A040-172EAEAF1768}" name="Activité" dataDxfId="7"/>
    <tableColumn id="4" xr3:uid="{1BCD6770-9E86-4BA8-9EF4-B7C53F97E05C}" name="SOMME DES CHARGES" dataDxfId="6" dataCellStyle="Monétaire"/>
    <tableColumn id="5" xr3:uid="{0A0C5F50-1184-4C67-AA57-1C13C5C68BEC}" name="SOMMES DE PRODUIT" dataDxfId="5" dataCellStyle="Monétaire"/>
    <tableColumn id="6" xr3:uid="{9C2ED6E3-CBBA-4B6E-B91F-70C4BB11C1C1}" name="Type contrat" dataDxfId="4">
      <calculatedColumnFormula>MID(Tableau1[[#This Row],[Activité]],SEARCH(".",Tableau1[[#This Row],[Activité]])+1,3)</calculatedColumnFormula>
    </tableColumn>
    <tableColumn id="7" xr3:uid="{914CCA62-DEFA-49A4-B6F9-A4669464CC91}" name="Secteur" dataDxfId="2">
      <calculatedColumnFormula>LEFT(Tableau1[[#This Row],[Activité]],SEARCH(".",Tableau1[[#This Row],[Activité]])-1)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9D181B-6A96-4414-875B-29AD88C7348F}" name="Secteurs" displayName="Secteurs" ref="A1:A5" totalsRowShown="0" dataDxfId="0">
  <autoFilter ref="A1:A5" xr:uid="{939D181B-6A96-4414-875B-29AD88C7348F}"/>
  <tableColumns count="1">
    <tableColumn id="1" xr3:uid="{C866F273-0258-4440-8ECC-7DB6081E2C83}" name="Secteur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2B10E4-469A-46E4-BC70-5654CBBC6ADE}" name="Donnees" displayName="Donnees" ref="B3:F13" totalsRowShown="0">
  <autoFilter ref="B3:F13" xr:uid="{2A2B10E4-469A-46E4-BC70-5654CBBC6ADE}"/>
  <tableColumns count="5">
    <tableColumn id="1" xr3:uid="{E0D17CF1-99B0-49D9-AE6C-4F9545FDF899}" name="Affaire"/>
    <tableColumn id="2" xr3:uid="{06D988FC-7AF2-43D1-B556-53E28DBFA60D}" name="Client"/>
    <tableColumn id="3" xr3:uid="{D32FB1E7-B374-4E3F-A2D6-365C0210B08E}" name="Activité"/>
    <tableColumn id="4" xr3:uid="{48447724-F474-426F-ADF4-861245D50F21}" name="SOMME DES CHARGES" dataCellStyle="Monétaire"/>
    <tableColumn id="5" xr3:uid="{96B97E00-7616-4172-8F9C-07830EE3CACF}" name="SOMMES DE PRODUIT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T42"/>
  <sheetViews>
    <sheetView showGridLines="0" zoomScaleNormal="100" workbookViewId="0">
      <selection activeCell="A29" sqref="A29"/>
    </sheetView>
  </sheetViews>
  <sheetFormatPr baseColWidth="10" defaultRowHeight="15" x14ac:dyDescent="0.25"/>
  <cols>
    <col min="2" max="2" width="22.85546875" customWidth="1"/>
    <col min="3" max="3" width="21" bestFit="1" customWidth="1"/>
    <col min="4" max="4" width="24" bestFit="1" customWidth="1"/>
    <col min="5" max="5" width="21.85546875" customWidth="1"/>
    <col min="6" max="6" width="21.7109375" customWidth="1"/>
    <col min="7" max="7" width="16.5703125" bestFit="1" customWidth="1"/>
    <col min="8" max="8" width="30.5703125" bestFit="1" customWidth="1"/>
    <col min="9" max="9" width="11.85546875" customWidth="1"/>
    <col min="10" max="10" width="30.42578125" bestFit="1" customWidth="1"/>
    <col min="11" max="11" width="14.28515625" bestFit="1" customWidth="1"/>
    <col min="12" max="12" width="5" bestFit="1" customWidth="1"/>
    <col min="16" max="16" width="13.28515625" bestFit="1" customWidth="1"/>
    <col min="17" max="17" width="14.42578125" bestFit="1" customWidth="1"/>
    <col min="18" max="18" width="10.140625" bestFit="1" customWidth="1"/>
    <col min="19" max="19" width="30.85546875" bestFit="1" customWidth="1"/>
    <col min="20" max="20" width="30.5703125" bestFit="1" customWidth="1"/>
    <col min="21" max="21" width="30.85546875" bestFit="1" customWidth="1"/>
    <col min="22" max="22" width="30.5703125" bestFit="1" customWidth="1"/>
  </cols>
  <sheetData>
    <row r="3" spans="2:20" x14ac:dyDescent="0.25">
      <c r="K3" s="15"/>
    </row>
    <row r="4" spans="2:20" x14ac:dyDescent="0.25">
      <c r="J4" s="1"/>
      <c r="K4" s="16"/>
      <c r="L4" s="17"/>
      <c r="M4" s="17"/>
      <c r="N4" s="18"/>
      <c r="O4" s="18"/>
      <c r="P4" s="18"/>
      <c r="Q4" s="18"/>
      <c r="R4" s="18"/>
    </row>
    <row r="5" spans="2:20" x14ac:dyDescent="0.25">
      <c r="B5" s="27" t="s">
        <v>0</v>
      </c>
      <c r="C5" s="28" t="s">
        <v>1</v>
      </c>
      <c r="D5" s="28" t="s">
        <v>2</v>
      </c>
      <c r="E5" s="29" t="s">
        <v>3</v>
      </c>
      <c r="F5" s="30" t="s">
        <v>4</v>
      </c>
      <c r="G5" s="28" t="s">
        <v>57</v>
      </c>
      <c r="H5" s="28" t="s">
        <v>58</v>
      </c>
      <c r="J5" s="1"/>
      <c r="K5" s="16"/>
      <c r="L5" s="17"/>
      <c r="M5" s="18"/>
      <c r="N5" s="18"/>
      <c r="O5" s="18"/>
      <c r="P5" s="18"/>
      <c r="Q5" s="18"/>
      <c r="R5" s="18"/>
    </row>
    <row r="6" spans="2:20" x14ac:dyDescent="0.25">
      <c r="B6" s="21" t="s">
        <v>8</v>
      </c>
      <c r="C6" s="2" t="s">
        <v>6</v>
      </c>
      <c r="D6" s="2" t="s">
        <v>9</v>
      </c>
      <c r="E6" s="4">
        <v>3131</v>
      </c>
      <c r="F6" s="22">
        <v>6543</v>
      </c>
      <c r="G6" t="str">
        <f>MID(Tableau1[[#This Row],[Activité]],SEARCH(".",Tableau1[[#This Row],[Activité]])+1,3)</f>
        <v>P2</v>
      </c>
      <c r="H6" t="str">
        <f>LEFT(Tableau1[[#This Row],[Activité]],SEARCH(".",Tableau1[[#This Row],[Activité]])-1)</f>
        <v>GC1</v>
      </c>
      <c r="J6" s="1"/>
      <c r="K6" s="16"/>
      <c r="L6" s="17"/>
      <c r="M6" s="18"/>
      <c r="N6" s="18"/>
      <c r="O6" s="18"/>
      <c r="P6" s="18"/>
      <c r="Q6" s="18"/>
      <c r="R6" s="18"/>
    </row>
    <row r="7" spans="2:20" x14ac:dyDescent="0.25">
      <c r="B7" s="21" t="s">
        <v>14</v>
      </c>
      <c r="C7" s="2" t="s">
        <v>12</v>
      </c>
      <c r="D7" s="2" t="s">
        <v>15</v>
      </c>
      <c r="E7" s="4">
        <v>97</v>
      </c>
      <c r="F7" s="22">
        <v>7777</v>
      </c>
      <c r="G7" t="str">
        <f>MID(Tableau1[[#This Row],[Activité]],SEARCH(".",Tableau1[[#This Row],[Activité]])+1,3)</f>
        <v>P4</v>
      </c>
      <c r="H7" t="str">
        <f>LEFT(Tableau1[[#This Row],[Activité]],SEARCH(".",Tableau1[[#This Row],[Activité]])-1)</f>
        <v>GC1</v>
      </c>
      <c r="J7" s="1"/>
      <c r="L7" s="20"/>
      <c r="M7" s="18"/>
      <c r="N7" s="18"/>
      <c r="O7" s="18"/>
      <c r="P7" s="18"/>
      <c r="Q7" s="18"/>
      <c r="R7" s="18"/>
    </row>
    <row r="8" spans="2:20" x14ac:dyDescent="0.25">
      <c r="B8" s="21" t="s">
        <v>11</v>
      </c>
      <c r="C8" s="2" t="s">
        <v>12</v>
      </c>
      <c r="D8" s="2" t="s">
        <v>13</v>
      </c>
      <c r="E8" s="4">
        <v>17</v>
      </c>
      <c r="F8" s="22">
        <v>786</v>
      </c>
      <c r="G8" t="str">
        <f>MID(Tableau1[[#This Row],[Activité]],SEARCH(".",Tableau1[[#This Row],[Activité]])+1,3)</f>
        <v>P3</v>
      </c>
      <c r="H8" t="str">
        <f>LEFT(Tableau1[[#This Row],[Activité]],SEARCH(".",Tableau1[[#This Row],[Activité]])-1)</f>
        <v>GC2</v>
      </c>
      <c r="J8" s="1"/>
      <c r="L8" s="17"/>
      <c r="M8" s="18"/>
      <c r="N8" s="18"/>
      <c r="O8" s="18"/>
      <c r="P8" s="18"/>
      <c r="Q8" s="18"/>
      <c r="R8" s="18"/>
    </row>
    <row r="9" spans="2:20" x14ac:dyDescent="0.25">
      <c r="B9" s="21" t="s">
        <v>17</v>
      </c>
      <c r="C9" s="2" t="s">
        <v>6</v>
      </c>
      <c r="D9" s="2" t="s">
        <v>18</v>
      </c>
      <c r="E9" s="4">
        <v>986</v>
      </c>
      <c r="F9" s="22">
        <v>7896</v>
      </c>
      <c r="G9" t="str">
        <f>MID(Tableau1[[#This Row],[Activité]],SEARCH(".",Tableau1[[#This Row],[Activité]])+1,3)</f>
        <v>P6</v>
      </c>
      <c r="H9" t="str">
        <f>LEFT(Tableau1[[#This Row],[Activité]],SEARCH(".",Tableau1[[#This Row],[Activité]])-1)</f>
        <v>GC2</v>
      </c>
      <c r="J9" s="1"/>
      <c r="L9" s="17"/>
      <c r="M9" s="18"/>
      <c r="N9" s="18"/>
      <c r="O9" s="18"/>
      <c r="P9" s="18"/>
      <c r="Q9" s="18"/>
      <c r="R9" s="18"/>
    </row>
    <row r="10" spans="2:20" x14ac:dyDescent="0.25">
      <c r="B10" s="21" t="s">
        <v>14</v>
      </c>
      <c r="C10" s="2" t="s">
        <v>12</v>
      </c>
      <c r="D10" s="2" t="s">
        <v>16</v>
      </c>
      <c r="E10" s="4">
        <v>79</v>
      </c>
      <c r="F10" s="22">
        <v>6666</v>
      </c>
      <c r="G10" t="str">
        <f>MID(Tableau1[[#This Row],[Activité]],SEARCH(".",Tableau1[[#This Row],[Activité]])+1,3)</f>
        <v>P4</v>
      </c>
      <c r="H10" t="str">
        <f>LEFT(Tableau1[[#This Row],[Activité]],SEARCH(".",Tableau1[[#This Row],[Activité]])-1)</f>
        <v>RT1</v>
      </c>
      <c r="J10" s="1"/>
      <c r="L10" s="17"/>
      <c r="M10" s="18"/>
      <c r="N10" s="18"/>
      <c r="O10" s="18"/>
      <c r="P10" s="8" t="s">
        <v>0</v>
      </c>
      <c r="Q10" s="8" t="s">
        <v>1</v>
      </c>
      <c r="R10" s="8" t="s">
        <v>2</v>
      </c>
      <c r="S10" t="s">
        <v>33</v>
      </c>
      <c r="T10" t="s">
        <v>32</v>
      </c>
    </row>
    <row r="11" spans="2:20" x14ac:dyDescent="0.25">
      <c r="B11" s="21" t="s">
        <v>5</v>
      </c>
      <c r="C11" s="2" t="s">
        <v>6</v>
      </c>
      <c r="D11" s="2" t="s">
        <v>7</v>
      </c>
      <c r="E11" s="4">
        <v>21.2</v>
      </c>
      <c r="F11" s="22">
        <v>3847</v>
      </c>
      <c r="G11" t="str">
        <f>MID(Tableau1[[#This Row],[Activité]],SEARCH(".",Tableau1[[#This Row],[Activité]])+1,3)</f>
        <v>P9</v>
      </c>
      <c r="H11" t="str">
        <f>LEFT(Tableau1[[#This Row],[Activité]],SEARCH(".",Tableau1[[#This Row],[Activité]])-1)</f>
        <v>RT2</v>
      </c>
      <c r="J11" s="1"/>
      <c r="K11" s="16"/>
      <c r="L11" s="17"/>
      <c r="M11" s="18"/>
      <c r="N11" s="18"/>
      <c r="O11" s="18"/>
      <c r="P11" t="s">
        <v>5</v>
      </c>
      <c r="Q11" t="s">
        <v>6</v>
      </c>
      <c r="R11" t="s">
        <v>7</v>
      </c>
      <c r="S11" s="9">
        <v>21.2</v>
      </c>
      <c r="T11" s="9">
        <v>3847</v>
      </c>
    </row>
    <row r="12" spans="2:20" x14ac:dyDescent="0.25">
      <c r="B12" s="23" t="s">
        <v>45</v>
      </c>
      <c r="C12" s="24" t="s">
        <v>6</v>
      </c>
      <c r="D12" s="24" t="s">
        <v>51</v>
      </c>
      <c r="E12" s="25">
        <v>121.2</v>
      </c>
      <c r="F12" s="26">
        <v>38</v>
      </c>
      <c r="G12" t="str">
        <f>MID(Tableau1[[#This Row],[Activité]],SEARCH(".",Tableau1[[#This Row],[Activité]])+1,3)</f>
        <v>P1</v>
      </c>
      <c r="H12" t="str">
        <f>LEFT(Tableau1[[#This Row],[Activité]],SEARCH(".",Tableau1[[#This Row],[Activité]])-1)</f>
        <v>RT2</v>
      </c>
      <c r="J12" s="1"/>
      <c r="K12" s="16"/>
      <c r="L12" s="17"/>
      <c r="M12" s="18"/>
      <c r="N12" s="18"/>
      <c r="O12" s="18"/>
      <c r="Q12" t="s">
        <v>40</v>
      </c>
      <c r="S12" s="9">
        <v>21.2</v>
      </c>
      <c r="T12" s="9">
        <v>3847</v>
      </c>
    </row>
    <row r="13" spans="2:20" x14ac:dyDescent="0.25">
      <c r="B13" s="23" t="s">
        <v>47</v>
      </c>
      <c r="C13" s="24" t="s">
        <v>6</v>
      </c>
      <c r="D13" s="24" t="s">
        <v>52</v>
      </c>
      <c r="E13" s="25">
        <v>121.2</v>
      </c>
      <c r="F13" s="26">
        <v>38</v>
      </c>
      <c r="G13" t="str">
        <f>MID(Tableau1[[#This Row],[Activité]],SEARCH(".",Tableau1[[#This Row],[Activité]])+1,3)</f>
        <v>P2</v>
      </c>
      <c r="H13" t="str">
        <f>LEFT(Tableau1[[#This Row],[Activité]],SEARCH(".",Tableau1[[#This Row],[Activité]])-1)</f>
        <v>RT2</v>
      </c>
      <c r="J13" s="1"/>
      <c r="K13" s="16"/>
      <c r="L13" s="17"/>
      <c r="M13" s="18"/>
      <c r="N13" s="18"/>
      <c r="O13" s="18"/>
      <c r="P13" t="s">
        <v>35</v>
      </c>
      <c r="S13" s="9">
        <v>21.2</v>
      </c>
      <c r="T13" s="9">
        <v>3847</v>
      </c>
    </row>
    <row r="14" spans="2:20" x14ac:dyDescent="0.25">
      <c r="B14" s="23" t="s">
        <v>49</v>
      </c>
      <c r="C14" s="24" t="s">
        <v>6</v>
      </c>
      <c r="D14" s="24" t="s">
        <v>53</v>
      </c>
      <c r="E14" s="25">
        <v>121.2</v>
      </c>
      <c r="F14" s="26">
        <v>38</v>
      </c>
      <c r="G14" t="str">
        <f>MID(Tableau1[[#This Row],[Activité]],SEARCH(".",Tableau1[[#This Row],[Activité]])+1,3)</f>
        <v>P3</v>
      </c>
      <c r="H14" t="str">
        <f>LEFT(Tableau1[[#This Row],[Activité]],SEARCH(".",Tableau1[[#This Row],[Activité]])-1)</f>
        <v>RT2</v>
      </c>
      <c r="J14" s="1"/>
      <c r="K14" s="16"/>
      <c r="L14" s="17"/>
      <c r="M14" s="18"/>
      <c r="N14" s="18"/>
      <c r="O14" s="18"/>
      <c r="P14" t="s">
        <v>8</v>
      </c>
      <c r="Q14" t="s">
        <v>6</v>
      </c>
      <c r="R14" t="s">
        <v>9</v>
      </c>
      <c r="S14" s="9">
        <v>3131</v>
      </c>
      <c r="T14" s="9">
        <v>6543</v>
      </c>
    </row>
    <row r="15" spans="2:20" x14ac:dyDescent="0.25">
      <c r="B15" s="23" t="s">
        <v>54</v>
      </c>
      <c r="C15" s="24" t="s">
        <v>6</v>
      </c>
      <c r="D15" s="24" t="s">
        <v>55</v>
      </c>
      <c r="E15" s="25">
        <v>121.2</v>
      </c>
      <c r="F15" s="26">
        <v>38</v>
      </c>
      <c r="G15" t="str">
        <f>MID(Tableau1[[#This Row],[Activité]],SEARCH(".",Tableau1[[#This Row],[Activité]])+1,3)</f>
        <v>P4</v>
      </c>
      <c r="H15" t="str">
        <f>LEFT(Tableau1[[#This Row],[Activité]],SEARCH(".",Tableau1[[#This Row],[Activité]])-1)</f>
        <v>RT2</v>
      </c>
      <c r="K15" s="8" t="s">
        <v>57</v>
      </c>
      <c r="M15" s="18"/>
      <c r="N15" s="18"/>
      <c r="O15" s="18"/>
      <c r="Q15" t="s">
        <v>40</v>
      </c>
      <c r="S15" s="9">
        <v>3131</v>
      </c>
      <c r="T15" s="9">
        <v>6543</v>
      </c>
    </row>
    <row r="16" spans="2:20" x14ac:dyDescent="0.25">
      <c r="I16" s="11"/>
      <c r="J16" s="8" t="s">
        <v>59</v>
      </c>
      <c r="K16" t="s">
        <v>22</v>
      </c>
      <c r="M16" s="19"/>
      <c r="N16" s="18"/>
      <c r="O16" s="18"/>
      <c r="P16" t="s">
        <v>36</v>
      </c>
      <c r="S16" s="9">
        <v>3131</v>
      </c>
      <c r="T16" s="9">
        <v>6543</v>
      </c>
    </row>
    <row r="17" spans="2:20" x14ac:dyDescent="0.25">
      <c r="J17" t="s">
        <v>62</v>
      </c>
      <c r="K17" s="9">
        <v>3131</v>
      </c>
      <c r="M17" s="18"/>
      <c r="N17" s="18"/>
      <c r="O17" s="18"/>
      <c r="P17" t="s">
        <v>11</v>
      </c>
      <c r="Q17" t="s">
        <v>12</v>
      </c>
      <c r="R17" t="s">
        <v>13</v>
      </c>
      <c r="S17" s="9">
        <v>17</v>
      </c>
      <c r="T17" s="9">
        <v>786</v>
      </c>
    </row>
    <row r="18" spans="2:20" x14ac:dyDescent="0.25">
      <c r="G18" s="9"/>
      <c r="H18" s="9"/>
      <c r="J18" t="s">
        <v>61</v>
      </c>
      <c r="K18" s="9">
        <v>6543</v>
      </c>
      <c r="M18" s="18"/>
      <c r="N18" s="18"/>
      <c r="O18" s="18"/>
      <c r="Q18" t="s">
        <v>41</v>
      </c>
      <c r="S18" s="9">
        <v>17</v>
      </c>
      <c r="T18" s="9">
        <v>786</v>
      </c>
    </row>
    <row r="19" spans="2:20" x14ac:dyDescent="0.25">
      <c r="B19" s="3" t="s">
        <v>31</v>
      </c>
      <c r="G19" s="9"/>
      <c r="H19" s="9"/>
      <c r="M19" s="18"/>
      <c r="N19" s="18"/>
      <c r="O19" s="18"/>
      <c r="P19" t="s">
        <v>37</v>
      </c>
      <c r="S19" s="9">
        <v>17</v>
      </c>
      <c r="T19" s="9">
        <v>786</v>
      </c>
    </row>
    <row r="20" spans="2:20" x14ac:dyDescent="0.25">
      <c r="B20" s="7" t="s">
        <v>10</v>
      </c>
      <c r="G20" s="9"/>
      <c r="H20" s="9"/>
      <c r="P20" t="s">
        <v>14</v>
      </c>
      <c r="Q20" t="s">
        <v>12</v>
      </c>
      <c r="R20" t="s">
        <v>15</v>
      </c>
      <c r="S20" s="9">
        <v>97</v>
      </c>
      <c r="T20" s="9">
        <v>7777</v>
      </c>
    </row>
    <row r="21" spans="2:20" x14ac:dyDescent="0.25">
      <c r="G21" s="9"/>
      <c r="H21" s="9"/>
      <c r="N21" s="10"/>
      <c r="O21" s="10"/>
      <c r="R21" t="s">
        <v>16</v>
      </c>
      <c r="S21" s="9">
        <v>79</v>
      </c>
      <c r="T21" s="9">
        <v>6666</v>
      </c>
    </row>
    <row r="22" spans="2:20" x14ac:dyDescent="0.25">
      <c r="G22" s="9"/>
      <c r="H22" s="9"/>
      <c r="N22" s="12"/>
      <c r="O22" s="12"/>
      <c r="Q22" t="s">
        <v>41</v>
      </c>
      <c r="S22" s="9">
        <v>176</v>
      </c>
      <c r="T22" s="9">
        <v>14443</v>
      </c>
    </row>
    <row r="23" spans="2:20" x14ac:dyDescent="0.25">
      <c r="B23" s="3" t="s">
        <v>19</v>
      </c>
      <c r="G23" s="9"/>
      <c r="H23" s="9"/>
      <c r="N23" s="13"/>
      <c r="O23" s="13"/>
      <c r="P23" t="s">
        <v>38</v>
      </c>
      <c r="S23" s="9">
        <v>176</v>
      </c>
      <c r="T23" s="9">
        <v>14443</v>
      </c>
    </row>
    <row r="24" spans="2:20" x14ac:dyDescent="0.25">
      <c r="B24" s="5" t="s">
        <v>6</v>
      </c>
      <c r="G24" s="9"/>
      <c r="H24" s="9"/>
      <c r="N24" s="13"/>
      <c r="O24" s="13"/>
      <c r="P24" t="s">
        <v>17</v>
      </c>
      <c r="Q24" t="s">
        <v>6</v>
      </c>
      <c r="R24" t="s">
        <v>18</v>
      </c>
      <c r="S24" s="9">
        <v>986</v>
      </c>
      <c r="T24" s="9">
        <v>7896</v>
      </c>
    </row>
    <row r="25" spans="2:20" x14ac:dyDescent="0.25">
      <c r="G25" s="9"/>
      <c r="H25" s="9"/>
      <c r="N25" s="14"/>
      <c r="O25" s="14"/>
      <c r="Q25" t="s">
        <v>40</v>
      </c>
      <c r="S25" s="9">
        <v>986</v>
      </c>
      <c r="T25" s="9">
        <v>7896</v>
      </c>
    </row>
    <row r="26" spans="2:20" x14ac:dyDescent="0.25">
      <c r="G26" s="9"/>
      <c r="H26" s="9"/>
      <c r="N26" s="14"/>
      <c r="O26" s="14"/>
      <c r="P26" t="s">
        <v>39</v>
      </c>
      <c r="S26" s="9">
        <v>986</v>
      </c>
      <c r="T26" s="9">
        <v>7896</v>
      </c>
    </row>
    <row r="27" spans="2:20" x14ac:dyDescent="0.25">
      <c r="B27" s="3" t="s">
        <v>30</v>
      </c>
      <c r="G27" s="9"/>
      <c r="H27" s="9"/>
      <c r="N27" s="11"/>
      <c r="O27" s="11"/>
      <c r="P27" t="s">
        <v>45</v>
      </c>
      <c r="Q27" t="s">
        <v>6</v>
      </c>
      <c r="R27" t="s">
        <v>51</v>
      </c>
      <c r="S27" s="9">
        <v>121.2</v>
      </c>
      <c r="T27" s="9">
        <v>38</v>
      </c>
    </row>
    <row r="28" spans="2:20" x14ac:dyDescent="0.25">
      <c r="B28" s="7" t="s">
        <v>8</v>
      </c>
      <c r="G28" s="9"/>
      <c r="H28" s="9"/>
      <c r="Q28" t="s">
        <v>40</v>
      </c>
      <c r="S28" s="9">
        <v>121.2</v>
      </c>
      <c r="T28" s="9">
        <v>38</v>
      </c>
    </row>
    <row r="29" spans="2:20" x14ac:dyDescent="0.25">
      <c r="G29" s="9"/>
      <c r="H29" s="9"/>
      <c r="P29" t="s">
        <v>46</v>
      </c>
      <c r="S29" s="9">
        <v>121.2</v>
      </c>
      <c r="T29" s="9">
        <v>38</v>
      </c>
    </row>
    <row r="30" spans="2:20" x14ac:dyDescent="0.25">
      <c r="G30" s="9"/>
      <c r="H30" s="9"/>
      <c r="P30" t="s">
        <v>47</v>
      </c>
      <c r="Q30" t="s">
        <v>6</v>
      </c>
      <c r="R30" t="s">
        <v>52</v>
      </c>
      <c r="S30" s="9">
        <v>121.2</v>
      </c>
      <c r="T30" s="9">
        <v>38</v>
      </c>
    </row>
    <row r="31" spans="2:20" x14ac:dyDescent="0.25">
      <c r="G31" s="9"/>
      <c r="H31" s="9"/>
      <c r="Q31" t="s">
        <v>40</v>
      </c>
      <c r="S31" s="9">
        <v>121.2</v>
      </c>
      <c r="T31" s="9">
        <v>38</v>
      </c>
    </row>
    <row r="32" spans="2:20" x14ac:dyDescent="0.25">
      <c r="G32" s="9"/>
      <c r="H32" s="9"/>
      <c r="P32" t="s">
        <v>48</v>
      </c>
      <c r="S32" s="9">
        <v>121.2</v>
      </c>
      <c r="T32" s="9">
        <v>38</v>
      </c>
    </row>
    <row r="33" spans="4:20" x14ac:dyDescent="0.25">
      <c r="G33" s="9"/>
      <c r="H33" s="9"/>
      <c r="P33" t="s">
        <v>49</v>
      </c>
      <c r="Q33" t="s">
        <v>6</v>
      </c>
      <c r="R33" t="s">
        <v>53</v>
      </c>
      <c r="S33" s="9">
        <v>121.2</v>
      </c>
      <c r="T33" s="9">
        <v>38</v>
      </c>
    </row>
    <row r="34" spans="4:20" x14ac:dyDescent="0.25">
      <c r="G34" s="9"/>
      <c r="H34" s="9"/>
      <c r="Q34" t="s">
        <v>40</v>
      </c>
      <c r="S34" s="9">
        <v>121.2</v>
      </c>
      <c r="T34" s="9">
        <v>38</v>
      </c>
    </row>
    <row r="35" spans="4:20" x14ac:dyDescent="0.25">
      <c r="P35" t="s">
        <v>50</v>
      </c>
      <c r="S35" s="9">
        <v>121.2</v>
      </c>
      <c r="T35" s="9">
        <v>38</v>
      </c>
    </row>
    <row r="36" spans="4:20" x14ac:dyDescent="0.25">
      <c r="P36" t="s">
        <v>54</v>
      </c>
      <c r="Q36" t="s">
        <v>6</v>
      </c>
      <c r="R36" t="s">
        <v>55</v>
      </c>
      <c r="S36" s="9">
        <v>121.2</v>
      </c>
      <c r="T36" s="9">
        <v>38</v>
      </c>
    </row>
    <row r="37" spans="4:20" x14ac:dyDescent="0.25">
      <c r="Q37" t="s">
        <v>40</v>
      </c>
      <c r="S37" s="9">
        <v>121.2</v>
      </c>
      <c r="T37" s="9">
        <v>38</v>
      </c>
    </row>
    <row r="38" spans="4:20" x14ac:dyDescent="0.25">
      <c r="P38" t="s">
        <v>56</v>
      </c>
      <c r="S38" s="9">
        <v>121.2</v>
      </c>
      <c r="T38" s="9">
        <v>38</v>
      </c>
    </row>
    <row r="40" spans="4:20" x14ac:dyDescent="0.25">
      <c r="D40" s="3" t="s">
        <v>20</v>
      </c>
      <c r="E40" s="2" t="s">
        <v>21</v>
      </c>
      <c r="F40" s="2" t="s">
        <v>22</v>
      </c>
      <c r="G40" s="2" t="s">
        <v>23</v>
      </c>
      <c r="H40" s="2" t="s">
        <v>24</v>
      </c>
      <c r="I40" s="2" t="s">
        <v>25</v>
      </c>
      <c r="J40" s="2" t="s">
        <v>26</v>
      </c>
      <c r="K40" s="2" t="s">
        <v>27</v>
      </c>
      <c r="L40" s="2" t="s">
        <v>28</v>
      </c>
      <c r="M40" s="2" t="s">
        <v>29</v>
      </c>
    </row>
    <row r="41" spans="4:20" x14ac:dyDescent="0.25">
      <c r="D41" s="3" t="s">
        <v>3</v>
      </c>
      <c r="E41" s="6" cm="1">
        <f t="array" aca="1" ref="E41" ca="1">SUMPRODUCT((INDIRECT("$Q$11:$Q$"&amp;COUNTA($Q:$Q))=$B$24)*(RIGHT(INDIRECT("$R$11:$R$"&amp;COUNTA($Q:$Q)),2)=E$40)*(INDIRECT("$P$11:$P$"&amp;COUNTA($Q:$Q))=$B$28)*(LEFT(INDIRECT("$R$11:$R$"&amp;COUNTA($Q:$Q)),3)=$B$20)*(INDIRECT("$S$11:$S$"&amp;COUNTA($Q:$Q))))</f>
        <v>0</v>
      </c>
      <c r="F41" s="6" cm="1">
        <f t="array" aca="1" ref="F41" ca="1">SUMPRODUCT((INDIRECT("$Q$11:$Q$"&amp;COUNTA($Q:$Q))=$B$24)*(RIGHT(INDIRECT("$R$11:$R$"&amp;COUNTA($Q:$Q)),2)=F$40)*(INDIRECT("$P$11:$P$"&amp;COUNTA($Q:$Q))=$B$28)*(LEFT(INDIRECT("$R$11:$R$"&amp;COUNTA($Q:$Q)),3)=$B$20)*(INDIRECT("$S$11:$S$"&amp;COUNTA($Q:$Q))))</f>
        <v>3131</v>
      </c>
      <c r="G41" s="6" cm="1">
        <f t="array" aca="1" ref="G41" ca="1">SUMPRODUCT((INDIRECT("$Q$11:$Q$"&amp;COUNTA($Q:$Q))=$B$24)*(RIGHT(INDIRECT("$R$11:$R$"&amp;COUNTA($Q:$Q)),2)=G$40)*(INDIRECT("$P$11:$P$"&amp;COUNTA($Q:$Q))=$B$28)*(LEFT(INDIRECT("$R$11:$R$"&amp;COUNTA($Q:$Q)),3)=$B$20)*(INDIRECT("$S$11:$S$"&amp;COUNTA($Q:$Q))))</f>
        <v>0</v>
      </c>
      <c r="H41" s="6" cm="1">
        <f t="array" aca="1" ref="H41" ca="1">SUMPRODUCT((INDIRECT("$Q$11:$Q$"&amp;COUNTA($Q:$Q))=$B$24)*(RIGHT(INDIRECT("$R$11:$R$"&amp;COUNTA($Q:$Q)),2)=H$40)*(INDIRECT("$P$11:$P$"&amp;COUNTA($Q:$Q))=$B$28)*(LEFT(INDIRECT("$R$11:$R$"&amp;COUNTA($Q:$Q)),3)=$B$20)*(INDIRECT("$S$11:$S$"&amp;COUNTA($Q:$Q))))</f>
        <v>0</v>
      </c>
      <c r="I41" s="6" cm="1">
        <f t="array" aca="1" ref="I41" ca="1">SUMPRODUCT((INDIRECT("$Q$11:$Q$"&amp;COUNTA($Q:$Q))=$B$24)*(RIGHT(INDIRECT("$R$11:$R$"&amp;COUNTA($Q:$Q)),2)=I$40)*(INDIRECT("$P$11:$P$"&amp;COUNTA($Q:$Q))=$B$28)*(LEFT(INDIRECT("$R$11:$R$"&amp;COUNTA($Q:$Q)),3)=$B$20)*(INDIRECT("$S$11:$S$"&amp;COUNTA($Q:$Q))))</f>
        <v>0</v>
      </c>
      <c r="J41" s="6" cm="1">
        <f t="array" aca="1" ref="J41" ca="1">SUMPRODUCT((INDIRECT("$Q$11:$Q$"&amp;COUNTA($Q:$Q))=$B$24)*(RIGHT(INDIRECT("$R$11:$R$"&amp;COUNTA($Q:$Q)),2)=J$40)*(INDIRECT("$P$11:$P$"&amp;COUNTA($Q:$Q))=$B$28)*(LEFT(INDIRECT("$R$11:$R$"&amp;COUNTA($Q:$Q)),3)=$B$20)*(INDIRECT("$S$11:$S$"&amp;COUNTA($Q:$Q))))</f>
        <v>0</v>
      </c>
      <c r="K41" s="6" cm="1">
        <f t="array" aca="1" ref="K41" ca="1">SUMPRODUCT((INDIRECT("$Q$11:$Q$"&amp;COUNTA($Q:$Q))=$B$24)*(RIGHT(INDIRECT("$R$11:$R$"&amp;COUNTA($Q:$Q)),2)=K$40)*(INDIRECT("$P$11:$P$"&amp;COUNTA($Q:$Q))=$B$28)*(LEFT(INDIRECT("$R$11:$R$"&amp;COUNTA($Q:$Q)),3)=$B$20)*(INDIRECT("$S$11:$S$"&amp;COUNTA($Q:$Q))))</f>
        <v>0</v>
      </c>
      <c r="L41" s="6" cm="1">
        <f t="array" aca="1" ref="L41" ca="1">SUMPRODUCT((INDIRECT("$Q$11:$Q$"&amp;COUNTA($Q:$Q))=$B$24)*(RIGHT(INDIRECT("$R$11:$R$"&amp;COUNTA($Q:$Q)),2)=L$40)*(INDIRECT("$P$11:$P$"&amp;COUNTA($Q:$Q))=$B$28)*(LEFT(INDIRECT("$R$11:$R$"&amp;COUNTA($Q:$Q)),3)=$B$20)*(INDIRECT("$S$11:$S$"&amp;COUNTA($Q:$Q))))</f>
        <v>0</v>
      </c>
      <c r="M41" s="6" cm="1">
        <f t="array" aca="1" ref="M41" ca="1">SUMPRODUCT((INDIRECT("$Q$11:$Q$"&amp;COUNTA($Q:$Q))=$B$24)*(RIGHT(INDIRECT("$R$11:$R$"&amp;COUNTA($Q:$Q)),2)=M$40)*(INDIRECT("$P$11:$P$"&amp;COUNTA($Q:$Q))=$B$28)*(LEFT(INDIRECT("$R$11:$R$"&amp;COUNTA($Q:$Q)),3)=$B$20)*(INDIRECT("$S$11:$S$"&amp;COUNTA($Q:$Q))))</f>
        <v>0</v>
      </c>
    </row>
    <row r="42" spans="4:20" x14ac:dyDescent="0.25">
      <c r="D42" s="3" t="s">
        <v>4</v>
      </c>
      <c r="E42" s="6"/>
      <c r="F42" s="6"/>
      <c r="G42" s="6"/>
      <c r="H42" s="6"/>
      <c r="I42" s="6"/>
      <c r="J42" s="6"/>
      <c r="K42" s="6"/>
      <c r="L42" s="6"/>
      <c r="M42" s="6"/>
    </row>
  </sheetData>
  <sortState xmlns:xlrd2="http://schemas.microsoft.com/office/spreadsheetml/2017/richdata2" ref="B6:F11">
    <sortCondition ref="D6:D11"/>
    <sortCondition ref="B6:B11"/>
  </sortState>
  <phoneticPr fontId="4" type="noConversion"/>
  <conditionalFormatting sqref="E41:M42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3:R24">
    <cfRule type="colorScale" priority="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5:R25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3:R26">
    <cfRule type="colorScale" priority="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dataValidations count="2">
    <dataValidation type="list" allowBlank="1" showInputMessage="1" showErrorMessage="1" sqref="B24" xr:uid="{00000000-0002-0000-0000-000000000000}">
      <formula1>CLIENT</formula1>
    </dataValidation>
    <dataValidation type="list" allowBlank="1" showInputMessage="1" showErrorMessage="1" sqref="B28" xr:uid="{00000000-0002-0000-0000-000001000000}">
      <formula1>AFFAIRE</formula1>
    </dataValidation>
  </dataValidations>
  <pageMargins left="0.7" right="0.7" top="0.75" bottom="0.75" header="0.3" footer="0.3"/>
  <pageSetup paperSize="9" orientation="portrait" r:id="rId3"/>
  <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Références!$A$2:$A$5</xm:f>
          </x14:formula1>
          <xm:sqref>B20</xm:sqref>
        </x14:dataValidation>
      </x14:dataValidation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EF10A-D0D0-40D6-9909-D7EF6C5591D5}">
  <dimension ref="A1:A5"/>
  <sheetViews>
    <sheetView workbookViewId="0">
      <selection activeCell="C1" sqref="C1"/>
    </sheetView>
  </sheetViews>
  <sheetFormatPr baseColWidth="10" defaultRowHeight="15" x14ac:dyDescent="0.25"/>
  <sheetData>
    <row r="1" spans="1:1" x14ac:dyDescent="0.25">
      <c r="A1" t="s">
        <v>58</v>
      </c>
    </row>
    <row r="2" spans="1:1" x14ac:dyDescent="0.25">
      <c r="A2" s="16" t="s">
        <v>10</v>
      </c>
    </row>
    <row r="3" spans="1:1" x14ac:dyDescent="0.25">
      <c r="A3" s="16" t="s">
        <v>42</v>
      </c>
    </row>
    <row r="4" spans="1:1" x14ac:dyDescent="0.25">
      <c r="A4" s="16" t="s">
        <v>43</v>
      </c>
    </row>
    <row r="5" spans="1:1" x14ac:dyDescent="0.25">
      <c r="A5" s="16" t="s">
        <v>44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15D56-7D68-4562-A4FC-85D52415FB10}">
  <dimension ref="B3:O13"/>
  <sheetViews>
    <sheetView tabSelected="1" workbookViewId="0">
      <selection activeCell="E31" sqref="E31"/>
    </sheetView>
  </sheetViews>
  <sheetFormatPr baseColWidth="10" defaultRowHeight="15" x14ac:dyDescent="0.25"/>
  <cols>
    <col min="5" max="5" width="22.28515625" customWidth="1"/>
    <col min="6" max="6" width="22.7109375" bestFit="1" customWidth="1"/>
    <col min="13" max="13" width="30.42578125" bestFit="1" customWidth="1"/>
    <col min="14" max="14" width="14.28515625" bestFit="1" customWidth="1"/>
    <col min="15" max="16" width="12.5703125" bestFit="1" customWidth="1"/>
    <col min="17" max="19" width="14.28515625" bestFit="1" customWidth="1"/>
    <col min="20" max="20" width="12.5703125" bestFit="1" customWidth="1"/>
    <col min="21" max="21" width="30.85546875" bestFit="1" customWidth="1"/>
    <col min="22" max="22" width="35.85546875" bestFit="1" customWidth="1"/>
    <col min="23" max="23" width="35.5703125" bestFit="1" customWidth="1"/>
  </cols>
  <sheetData>
    <row r="3" spans="2:15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N3" s="8" t="s">
        <v>57</v>
      </c>
    </row>
    <row r="4" spans="2:15" x14ac:dyDescent="0.25">
      <c r="B4" t="s">
        <v>8</v>
      </c>
      <c r="C4" t="s">
        <v>6</v>
      </c>
      <c r="D4" t="s">
        <v>9</v>
      </c>
      <c r="E4" s="31">
        <v>3131</v>
      </c>
      <c r="F4" s="31">
        <v>6543</v>
      </c>
      <c r="M4" s="8" t="s">
        <v>59</v>
      </c>
      <c r="N4" t="s">
        <v>22</v>
      </c>
      <c r="O4" t="s">
        <v>34</v>
      </c>
    </row>
    <row r="5" spans="2:15" x14ac:dyDescent="0.25">
      <c r="B5" t="s">
        <v>14</v>
      </c>
      <c r="C5" t="s">
        <v>12</v>
      </c>
      <c r="D5" t="s">
        <v>15</v>
      </c>
      <c r="E5" s="31">
        <v>97</v>
      </c>
      <c r="F5" s="31">
        <v>7777</v>
      </c>
      <c r="M5" t="s">
        <v>60</v>
      </c>
      <c r="N5" s="32">
        <v>3131</v>
      </c>
      <c r="O5" s="32">
        <v>3131</v>
      </c>
    </row>
    <row r="6" spans="2:15" x14ac:dyDescent="0.25">
      <c r="B6" t="s">
        <v>11</v>
      </c>
      <c r="C6" t="s">
        <v>12</v>
      </c>
      <c r="D6" t="s">
        <v>13</v>
      </c>
      <c r="E6" s="31">
        <v>17</v>
      </c>
      <c r="F6" s="31">
        <v>786</v>
      </c>
      <c r="M6" t="s">
        <v>61</v>
      </c>
      <c r="N6" s="32">
        <v>6543</v>
      </c>
      <c r="O6" s="32">
        <v>6543</v>
      </c>
    </row>
    <row r="7" spans="2:15" x14ac:dyDescent="0.25">
      <c r="B7" t="s">
        <v>17</v>
      </c>
      <c r="C7" t="s">
        <v>6</v>
      </c>
      <c r="D7" t="s">
        <v>18</v>
      </c>
      <c r="E7" s="31">
        <v>986</v>
      </c>
      <c r="F7" s="31">
        <v>7896</v>
      </c>
    </row>
    <row r="8" spans="2:15" x14ac:dyDescent="0.25">
      <c r="B8" t="s">
        <v>14</v>
      </c>
      <c r="C8" t="s">
        <v>12</v>
      </c>
      <c r="D8" t="s">
        <v>16</v>
      </c>
      <c r="E8" s="31">
        <v>79</v>
      </c>
      <c r="F8" s="31">
        <v>6666</v>
      </c>
    </row>
    <row r="9" spans="2:15" x14ac:dyDescent="0.25">
      <c r="B9" t="s">
        <v>5</v>
      </c>
      <c r="C9" t="s">
        <v>6</v>
      </c>
      <c r="D9" t="s">
        <v>7</v>
      </c>
      <c r="E9" s="31">
        <v>21.2</v>
      </c>
      <c r="F9" s="31">
        <v>3847</v>
      </c>
    </row>
    <row r="10" spans="2:15" x14ac:dyDescent="0.25">
      <c r="B10" t="s">
        <v>45</v>
      </c>
      <c r="C10" t="s">
        <v>6</v>
      </c>
      <c r="D10" t="s">
        <v>51</v>
      </c>
      <c r="E10" s="31">
        <v>121.2</v>
      </c>
      <c r="F10" s="31">
        <v>38</v>
      </c>
    </row>
    <row r="11" spans="2:15" x14ac:dyDescent="0.25">
      <c r="B11" t="s">
        <v>47</v>
      </c>
      <c r="C11" t="s">
        <v>6</v>
      </c>
      <c r="D11" t="s">
        <v>52</v>
      </c>
      <c r="E11" s="31">
        <v>121.2</v>
      </c>
      <c r="F11" s="31">
        <v>38</v>
      </c>
    </row>
    <row r="12" spans="2:15" x14ac:dyDescent="0.25">
      <c r="B12" t="s">
        <v>49</v>
      </c>
      <c r="C12" t="s">
        <v>6</v>
      </c>
      <c r="D12" t="s">
        <v>53</v>
      </c>
      <c r="E12" s="31">
        <v>121.2</v>
      </c>
      <c r="F12" s="31">
        <v>38</v>
      </c>
    </row>
    <row r="13" spans="2:15" x14ac:dyDescent="0.25">
      <c r="B13" t="s">
        <v>54</v>
      </c>
      <c r="C13" t="s">
        <v>6</v>
      </c>
      <c r="D13" t="s">
        <v>55</v>
      </c>
      <c r="E13" s="31">
        <v>121.2</v>
      </c>
      <c r="F13" s="31">
        <v>38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40"/>
  <sheetViews>
    <sheetView workbookViewId="0">
      <selection activeCell="E11" sqref="E11"/>
    </sheetView>
  </sheetViews>
  <sheetFormatPr baseColWidth="10" defaultRowHeight="15" x14ac:dyDescent="0.25"/>
  <cols>
    <col min="1" max="1" width="12.7109375" bestFit="1" customWidth="1"/>
    <col min="2" max="2" width="14.140625" bestFit="1" customWidth="1"/>
    <col min="3" max="3" width="10.140625" bestFit="1" customWidth="1"/>
    <col min="4" max="4" width="30.85546875" bestFit="1" customWidth="1"/>
    <col min="5" max="5" width="30.5703125" bestFit="1" customWidth="1"/>
    <col min="8" max="8" width="21" bestFit="1" customWidth="1"/>
    <col min="9" max="9" width="30.85546875" bestFit="1" customWidth="1"/>
    <col min="10" max="10" width="10.140625" bestFit="1" customWidth="1"/>
    <col min="11" max="11" width="30.85546875" bestFit="1" customWidth="1"/>
    <col min="12" max="12" width="30.5703125" bestFit="1" customWidth="1"/>
  </cols>
  <sheetData>
    <row r="1" spans="1:12" x14ac:dyDescent="0.25">
      <c r="A1" s="8" t="s">
        <v>0</v>
      </c>
      <c r="B1" s="8" t="s">
        <v>1</v>
      </c>
      <c r="C1" s="8" t="s">
        <v>2</v>
      </c>
      <c r="D1" t="s">
        <v>33</v>
      </c>
      <c r="E1" t="s">
        <v>32</v>
      </c>
    </row>
    <row r="2" spans="1:12" x14ac:dyDescent="0.25">
      <c r="A2" t="s">
        <v>5</v>
      </c>
      <c r="B2" t="s">
        <v>6</v>
      </c>
      <c r="C2" t="s">
        <v>7</v>
      </c>
      <c r="D2" s="9">
        <v>21.2</v>
      </c>
      <c r="E2" s="9">
        <v>3847</v>
      </c>
    </row>
    <row r="3" spans="1:12" x14ac:dyDescent="0.25">
      <c r="B3" t="s">
        <v>40</v>
      </c>
      <c r="D3" s="9">
        <v>21.2</v>
      </c>
      <c r="E3" s="9">
        <v>3847</v>
      </c>
    </row>
    <row r="4" spans="1:12" x14ac:dyDescent="0.25">
      <c r="A4" t="s">
        <v>35</v>
      </c>
      <c r="D4" s="9">
        <v>21.2</v>
      </c>
      <c r="E4" s="9">
        <v>3847</v>
      </c>
    </row>
    <row r="5" spans="1:12" x14ac:dyDescent="0.25">
      <c r="A5" t="s">
        <v>8</v>
      </c>
      <c r="B5" t="s">
        <v>6</v>
      </c>
      <c r="C5" t="s">
        <v>9</v>
      </c>
      <c r="D5" s="9">
        <v>3131</v>
      </c>
      <c r="E5" s="9">
        <v>6543</v>
      </c>
    </row>
    <row r="6" spans="1:12" x14ac:dyDescent="0.25">
      <c r="B6" t="s">
        <v>40</v>
      </c>
      <c r="D6" s="9">
        <v>3131</v>
      </c>
      <c r="E6" s="9">
        <v>6543</v>
      </c>
    </row>
    <row r="7" spans="1:12" x14ac:dyDescent="0.25">
      <c r="A7" t="s">
        <v>36</v>
      </c>
      <c r="D7" s="9">
        <v>3131</v>
      </c>
      <c r="E7" s="9">
        <v>6543</v>
      </c>
    </row>
    <row r="8" spans="1:12" x14ac:dyDescent="0.25">
      <c r="A8" t="s">
        <v>11</v>
      </c>
      <c r="B8" t="s">
        <v>12</v>
      </c>
      <c r="C8" t="s">
        <v>13</v>
      </c>
      <c r="D8" s="9">
        <v>17</v>
      </c>
      <c r="E8" s="9">
        <v>786</v>
      </c>
    </row>
    <row r="9" spans="1:12" x14ac:dyDescent="0.25">
      <c r="B9" t="s">
        <v>41</v>
      </c>
      <c r="D9" s="9">
        <v>17</v>
      </c>
      <c r="E9" s="9">
        <v>786</v>
      </c>
    </row>
    <row r="10" spans="1:12" x14ac:dyDescent="0.25">
      <c r="A10" t="s">
        <v>37</v>
      </c>
      <c r="D10" s="9">
        <v>17</v>
      </c>
      <c r="E10" s="9">
        <v>786</v>
      </c>
    </row>
    <row r="11" spans="1:12" x14ac:dyDescent="0.25">
      <c r="A11" t="s">
        <v>14</v>
      </c>
      <c r="B11" t="s">
        <v>12</v>
      </c>
      <c r="C11" t="s">
        <v>15</v>
      </c>
      <c r="D11" s="9">
        <v>97</v>
      </c>
      <c r="E11" s="9">
        <v>7777</v>
      </c>
      <c r="H11" s="8" t="s">
        <v>0</v>
      </c>
      <c r="I11" s="8" t="s">
        <v>1</v>
      </c>
      <c r="J11" s="8" t="s">
        <v>2</v>
      </c>
      <c r="K11" t="s">
        <v>33</v>
      </c>
      <c r="L11" t="s">
        <v>32</v>
      </c>
    </row>
    <row r="12" spans="1:12" x14ac:dyDescent="0.25">
      <c r="C12" t="s">
        <v>16</v>
      </c>
      <c r="D12" s="9">
        <v>79</v>
      </c>
      <c r="E12" s="9">
        <v>6666</v>
      </c>
      <c r="H12" t="s">
        <v>5</v>
      </c>
      <c r="I12" t="s">
        <v>6</v>
      </c>
      <c r="J12" t="s">
        <v>7</v>
      </c>
      <c r="K12" s="9">
        <v>21.2</v>
      </c>
      <c r="L12" s="9">
        <v>3847</v>
      </c>
    </row>
    <row r="13" spans="1:12" x14ac:dyDescent="0.25">
      <c r="B13" t="s">
        <v>41</v>
      </c>
      <c r="D13" s="9">
        <v>176</v>
      </c>
      <c r="E13" s="9">
        <v>14443</v>
      </c>
      <c r="I13" t="s">
        <v>40</v>
      </c>
      <c r="K13" s="9">
        <v>21.2</v>
      </c>
      <c r="L13" s="9">
        <v>3847</v>
      </c>
    </row>
    <row r="14" spans="1:12" x14ac:dyDescent="0.25">
      <c r="A14" t="s">
        <v>38</v>
      </c>
      <c r="D14" s="9">
        <v>176</v>
      </c>
      <c r="E14" s="9">
        <v>14443</v>
      </c>
      <c r="H14" t="s">
        <v>35</v>
      </c>
      <c r="K14" s="9">
        <v>21.2</v>
      </c>
      <c r="L14" s="9">
        <v>3847</v>
      </c>
    </row>
    <row r="15" spans="1:12" x14ac:dyDescent="0.25">
      <c r="A15" t="s">
        <v>17</v>
      </c>
      <c r="B15" t="s">
        <v>6</v>
      </c>
      <c r="C15" t="s">
        <v>18</v>
      </c>
      <c r="D15" s="9">
        <v>986</v>
      </c>
      <c r="E15" s="9">
        <v>7896</v>
      </c>
      <c r="H15" t="s">
        <v>8</v>
      </c>
      <c r="I15" t="s">
        <v>6</v>
      </c>
      <c r="J15" t="s">
        <v>9</v>
      </c>
      <c r="K15" s="9">
        <v>3131</v>
      </c>
      <c r="L15" s="9">
        <v>6543</v>
      </c>
    </row>
    <row r="16" spans="1:12" x14ac:dyDescent="0.25">
      <c r="B16" t="s">
        <v>40</v>
      </c>
      <c r="D16" s="9">
        <v>986</v>
      </c>
      <c r="E16" s="9">
        <v>7896</v>
      </c>
      <c r="I16" t="s">
        <v>40</v>
      </c>
      <c r="K16" s="9">
        <v>3131</v>
      </c>
      <c r="L16" s="9">
        <v>6543</v>
      </c>
    </row>
    <row r="17" spans="1:12" x14ac:dyDescent="0.25">
      <c r="A17" t="s">
        <v>39</v>
      </c>
      <c r="D17" s="9">
        <v>986</v>
      </c>
      <c r="E17" s="9">
        <v>7896</v>
      </c>
      <c r="H17" t="s">
        <v>36</v>
      </c>
      <c r="K17" s="9">
        <v>3131</v>
      </c>
      <c r="L17" s="9">
        <v>6543</v>
      </c>
    </row>
    <row r="18" spans="1:12" x14ac:dyDescent="0.25">
      <c r="A18" t="s">
        <v>34</v>
      </c>
      <c r="D18" s="9">
        <v>4331.2</v>
      </c>
      <c r="E18" s="9">
        <v>33515</v>
      </c>
      <c r="H18" t="s">
        <v>11</v>
      </c>
      <c r="I18" t="s">
        <v>12</v>
      </c>
      <c r="J18" t="s">
        <v>13</v>
      </c>
      <c r="K18" s="9">
        <v>17</v>
      </c>
      <c r="L18" s="9">
        <v>786</v>
      </c>
    </row>
    <row r="19" spans="1:12" x14ac:dyDescent="0.25">
      <c r="I19" t="s">
        <v>41</v>
      </c>
      <c r="K19" s="9">
        <v>17</v>
      </c>
      <c r="L19" s="9">
        <v>786</v>
      </c>
    </row>
    <row r="20" spans="1:12" x14ac:dyDescent="0.25">
      <c r="H20" t="s">
        <v>37</v>
      </c>
      <c r="K20" s="9">
        <v>17</v>
      </c>
      <c r="L20" s="9">
        <v>786</v>
      </c>
    </row>
    <row r="21" spans="1:12" x14ac:dyDescent="0.25">
      <c r="H21" t="s">
        <v>14</v>
      </c>
      <c r="I21" t="s">
        <v>12</v>
      </c>
      <c r="J21" t="s">
        <v>15</v>
      </c>
      <c r="K21" s="9">
        <v>97</v>
      </c>
      <c r="L21" s="9">
        <v>7777</v>
      </c>
    </row>
    <row r="22" spans="1:12" x14ac:dyDescent="0.25">
      <c r="J22" t="s">
        <v>16</v>
      </c>
      <c r="K22" s="9">
        <v>79</v>
      </c>
      <c r="L22" s="9">
        <v>6666</v>
      </c>
    </row>
    <row r="23" spans="1:12" x14ac:dyDescent="0.25">
      <c r="I23" t="s">
        <v>41</v>
      </c>
      <c r="K23" s="9">
        <v>176</v>
      </c>
      <c r="L23" s="9">
        <v>14443</v>
      </c>
    </row>
    <row r="24" spans="1:12" x14ac:dyDescent="0.25">
      <c r="H24" t="s">
        <v>38</v>
      </c>
      <c r="K24" s="9">
        <v>176</v>
      </c>
      <c r="L24" s="9">
        <v>14443</v>
      </c>
    </row>
    <row r="25" spans="1:12" x14ac:dyDescent="0.25">
      <c r="H25" t="s">
        <v>17</v>
      </c>
      <c r="I25" t="s">
        <v>6</v>
      </c>
      <c r="J25" t="s">
        <v>18</v>
      </c>
      <c r="K25" s="9">
        <v>986</v>
      </c>
      <c r="L25" s="9">
        <v>7896</v>
      </c>
    </row>
    <row r="26" spans="1:12" x14ac:dyDescent="0.25">
      <c r="I26" t="s">
        <v>40</v>
      </c>
      <c r="K26" s="9">
        <v>986</v>
      </c>
      <c r="L26" s="9">
        <v>7896</v>
      </c>
    </row>
    <row r="27" spans="1:12" x14ac:dyDescent="0.25">
      <c r="H27" t="s">
        <v>39</v>
      </c>
      <c r="K27" s="9">
        <v>986</v>
      </c>
      <c r="L27" s="9">
        <v>7896</v>
      </c>
    </row>
    <row r="28" spans="1:12" x14ac:dyDescent="0.25">
      <c r="H28" t="s">
        <v>45</v>
      </c>
      <c r="I28" t="s">
        <v>6</v>
      </c>
      <c r="J28" t="s">
        <v>51</v>
      </c>
      <c r="K28" s="9">
        <v>121.2</v>
      </c>
      <c r="L28" s="9">
        <v>38</v>
      </c>
    </row>
    <row r="29" spans="1:12" x14ac:dyDescent="0.25">
      <c r="I29" t="s">
        <v>40</v>
      </c>
      <c r="K29" s="9">
        <v>121.2</v>
      </c>
      <c r="L29" s="9">
        <v>38</v>
      </c>
    </row>
    <row r="30" spans="1:12" x14ac:dyDescent="0.25">
      <c r="H30" t="s">
        <v>46</v>
      </c>
      <c r="K30" s="9">
        <v>121.2</v>
      </c>
      <c r="L30" s="9">
        <v>38</v>
      </c>
    </row>
    <row r="31" spans="1:12" x14ac:dyDescent="0.25">
      <c r="H31" t="s">
        <v>47</v>
      </c>
      <c r="I31" t="s">
        <v>6</v>
      </c>
      <c r="J31" t="s">
        <v>52</v>
      </c>
      <c r="K31" s="9">
        <v>121.2</v>
      </c>
      <c r="L31" s="9">
        <v>38</v>
      </c>
    </row>
    <row r="32" spans="1:12" x14ac:dyDescent="0.25">
      <c r="I32" t="s">
        <v>40</v>
      </c>
      <c r="K32" s="9">
        <v>121.2</v>
      </c>
      <c r="L32" s="9">
        <v>38</v>
      </c>
    </row>
    <row r="33" spans="8:12" x14ac:dyDescent="0.25">
      <c r="H33" t="s">
        <v>48</v>
      </c>
      <c r="K33" s="9">
        <v>121.2</v>
      </c>
      <c r="L33" s="9">
        <v>38</v>
      </c>
    </row>
    <row r="34" spans="8:12" x14ac:dyDescent="0.25">
      <c r="H34" t="s">
        <v>49</v>
      </c>
      <c r="I34" t="s">
        <v>6</v>
      </c>
      <c r="J34" t="s">
        <v>53</v>
      </c>
      <c r="K34" s="9">
        <v>121.2</v>
      </c>
      <c r="L34" s="9">
        <v>38</v>
      </c>
    </row>
    <row r="35" spans="8:12" x14ac:dyDescent="0.25">
      <c r="I35" t="s">
        <v>40</v>
      </c>
      <c r="K35" s="9">
        <v>121.2</v>
      </c>
      <c r="L35" s="9">
        <v>38</v>
      </c>
    </row>
    <row r="36" spans="8:12" x14ac:dyDescent="0.25">
      <c r="H36" t="s">
        <v>50</v>
      </c>
      <c r="K36" s="9">
        <v>121.2</v>
      </c>
      <c r="L36" s="9">
        <v>38</v>
      </c>
    </row>
    <row r="37" spans="8:12" x14ac:dyDescent="0.25">
      <c r="H37" t="s">
        <v>54</v>
      </c>
      <c r="I37" t="s">
        <v>6</v>
      </c>
      <c r="J37" t="s">
        <v>55</v>
      </c>
      <c r="K37" s="9">
        <v>121.2</v>
      </c>
      <c r="L37" s="9">
        <v>38</v>
      </c>
    </row>
    <row r="38" spans="8:12" x14ac:dyDescent="0.25">
      <c r="I38" t="s">
        <v>40</v>
      </c>
      <c r="K38" s="9">
        <v>121.2</v>
      </c>
      <c r="L38" s="9">
        <v>38</v>
      </c>
    </row>
    <row r="39" spans="8:12" x14ac:dyDescent="0.25">
      <c r="H39" t="s">
        <v>56</v>
      </c>
      <c r="K39" s="9">
        <v>121.2</v>
      </c>
      <c r="L39" s="9">
        <v>38</v>
      </c>
    </row>
    <row r="40" spans="8:12" x14ac:dyDescent="0.25">
      <c r="H40" t="s">
        <v>34</v>
      </c>
      <c r="K40" s="9">
        <v>4815.9999999999991</v>
      </c>
      <c r="L40" s="9">
        <v>33667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AD025D-EC9D-4018-A526-3D14C23ECC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Ajout Source</vt:lpstr>
      <vt:lpstr>Références</vt:lpstr>
      <vt:lpstr>PowerQuery</vt:lpstr>
      <vt:lpstr>Feuil2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Chris_W10</cp:lastModifiedBy>
  <dcterms:created xsi:type="dcterms:W3CDTF">2021-07-07T12:37:38Z</dcterms:created>
  <dcterms:modified xsi:type="dcterms:W3CDTF">2021-07-12T12:11:21Z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