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T:\TEMP\"/>
    </mc:Choice>
  </mc:AlternateContent>
  <xr:revisionPtr revIDLastSave="0" documentId="8_{C01ADB29-ABBC-470E-821E-26D9F0C92DCC}" xr6:coauthVersionLast="46" xr6:coauthVersionMax="46" xr10:uidLastSave="{00000000-0000-0000-0000-000000000000}"/>
  <bookViews>
    <workbookView xWindow="-120" yWindow="-120" windowWidth="29040" windowHeight="15990" xr2:uid="{32B5AD3F-6A79-49A9-A668-F8EFD0EE8654}"/>
  </bookViews>
  <sheets>
    <sheet name="Janvier" sheetId="2" r:id="rId1"/>
    <sheet name="Avril" sheetId="1" r:id="rId2"/>
  </sheets>
  <externalReferences>
    <externalReference r:id="rId3"/>
  </externalReferences>
  <definedNames>
    <definedName name="AnnéeCalendrier">Janvier!$X$2</definedName>
    <definedName name="CléCongé">Janvier!#REF!</definedName>
    <definedName name="CléMaladie">Janvier!#REF!</definedName>
    <definedName name="CléPersonnalisée1">Janvier!#REF!</definedName>
    <definedName name="CléPersonnalisée2">Janvier!#REF!</definedName>
    <definedName name="CléPersonnel">Janvier!#REF!</definedName>
    <definedName name="ÉtiquetteCléCongé">Janvier!#REF!</definedName>
    <definedName name="ÉtiquetteCléMaladie">Janvier!#REF!</definedName>
    <definedName name="ÉtiquetteCléPersonnalisée1">Janvier!#REF!</definedName>
    <definedName name="ÉtiquetteCléPersonnalisée2">Janvier!#REF!</definedName>
    <definedName name="ÉtiquetteCléPersonnel">Janvier!#REF!</definedName>
    <definedName name="_xlnm.Print_Titles" localSheetId="1">Avril!$2:$4</definedName>
    <definedName name="_xlnm.Print_Titles" localSheetId="0">Janvier!$2:$4</definedName>
    <definedName name="Nom_clé">Janvier!#REF!</definedName>
    <definedName name="NomMois" localSheetId="1">Avril!$B$2</definedName>
    <definedName name="NomMois" localSheetId="0">Janvier!$B$2</definedName>
    <definedName name="Titre_Absence_Employé">Janvier!#REF!</definedName>
    <definedName name="Titre1">Janvier!$B$4</definedName>
    <definedName name="Titre10">[1]!Octobre[[#Headers],[Nom de l’employé]]</definedName>
    <definedName name="Titre11">[1]!Novembre[[#Headers],[Nom de l’employé]]</definedName>
    <definedName name="Titre12">[1]!Décembre[[#Headers],[Nom de l’employé]]</definedName>
    <definedName name="Titre2">[1]!Février[[#Headers],[Nom de l’employé]]</definedName>
    <definedName name="Titre3">[1]!Mars[[#Headers],[Nom de l’employé]]</definedName>
    <definedName name="Titre4">Avril[[#Headers],[Colonne1]]</definedName>
    <definedName name="Titre5">[1]!Mai[[#Headers],[Nom de l’employé]]</definedName>
    <definedName name="Titre6">[1]!Juin[[#Headers],[Nom de l’employé]]</definedName>
    <definedName name="Titre7">[1]!Juillet[[#Headers],[Nom de l’employé]]</definedName>
    <definedName name="Titre8">[1]!Août[[#Headers],[Nom de l’employé]]</definedName>
    <definedName name="Titre9">[1]!Septembre[[#Headers],[Nom de l’employé]]</definedName>
    <definedName name="TitreColonne13">[1]!NomEmployé[[#Headers],[Noms des employés]]</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8" i="2" l="1"/>
  <c r="E8" i="2"/>
  <c r="F8" i="2"/>
  <c r="G8" i="2"/>
  <c r="H8" i="2"/>
  <c r="I8" i="2"/>
  <c r="J8" i="2"/>
  <c r="K8" i="2"/>
  <c r="L8" i="2"/>
  <c r="M8" i="2"/>
  <c r="N8" i="2"/>
  <c r="O8" i="2"/>
  <c r="P8" i="2"/>
  <c r="Q8" i="2"/>
  <c r="R8" i="2"/>
  <c r="S8" i="2"/>
  <c r="T8" i="2"/>
  <c r="U8" i="2"/>
  <c r="V8" i="2"/>
  <c r="W8" i="2"/>
  <c r="C8" i="2"/>
  <c r="C4" i="2"/>
  <c r="D4" i="2" s="1"/>
  <c r="E4" i="2" s="1"/>
  <c r="F4" i="2" s="1"/>
  <c r="G4" i="2" s="1"/>
  <c r="H4" i="2" s="1"/>
  <c r="I4" i="2" s="1"/>
  <c r="J4" i="2" s="1"/>
  <c r="K4" i="2" s="1"/>
  <c r="L4" i="2" s="1"/>
  <c r="M4" i="2" s="1"/>
  <c r="N4" i="2" s="1"/>
  <c r="O4" i="2" s="1"/>
  <c r="P4" i="2" s="1"/>
  <c r="Q4" i="2" s="1"/>
  <c r="R4" i="2" s="1"/>
  <c r="S4" i="2" s="1"/>
  <c r="T4" i="2" s="1"/>
  <c r="U4" i="2" s="1"/>
  <c r="V4" i="2" s="1"/>
  <c r="W4" i="2" s="1"/>
  <c r="X5" i="2"/>
  <c r="X6" i="2"/>
  <c r="X7" i="2"/>
  <c r="B8" i="2"/>
  <c r="AH2" i="1"/>
  <c r="C3" i="1"/>
  <c r="D3" i="1"/>
  <c r="E3" i="1"/>
  <c r="F3" i="1"/>
  <c r="G3" i="1"/>
  <c r="H3" i="1"/>
  <c r="I3" i="1"/>
  <c r="J3" i="1"/>
  <c r="K3" i="1"/>
  <c r="L3" i="1"/>
  <c r="M3" i="1"/>
  <c r="N3" i="1"/>
  <c r="O3" i="1"/>
  <c r="P3" i="1"/>
  <c r="Q3" i="1"/>
  <c r="R3" i="1"/>
  <c r="S3" i="1"/>
  <c r="T3" i="1"/>
  <c r="U3" i="1"/>
  <c r="V3" i="1"/>
  <c r="W3" i="1"/>
  <c r="X3" i="1"/>
  <c r="Y3" i="1"/>
  <c r="Z3" i="1"/>
  <c r="AA3" i="1"/>
  <c r="AB3" i="1"/>
  <c r="AC3" i="1"/>
  <c r="AD3" i="1"/>
  <c r="AE3" i="1"/>
  <c r="AF3" i="1"/>
  <c r="AH5" i="1"/>
  <c r="AH6" i="1"/>
  <c r="AH7" i="1"/>
  <c r="B8" i="1"/>
  <c r="C8" i="1"/>
  <c r="D8" i="1"/>
  <c r="E8" i="1"/>
  <c r="F8" i="1"/>
  <c r="G8" i="1"/>
  <c r="H8" i="1"/>
  <c r="I8" i="1"/>
  <c r="J8" i="1"/>
  <c r="K8" i="1"/>
  <c r="L8" i="1"/>
  <c r="M8" i="1"/>
  <c r="N8" i="1"/>
  <c r="O8" i="1"/>
  <c r="P8" i="1"/>
  <c r="Q8" i="1"/>
  <c r="R8" i="1"/>
  <c r="S8" i="1"/>
  <c r="T8" i="1"/>
  <c r="U8" i="1"/>
  <c r="V8" i="1"/>
  <c r="W8" i="1"/>
  <c r="X8" i="1"/>
  <c r="Y8" i="1"/>
  <c r="Z8" i="1"/>
  <c r="AA8" i="1"/>
  <c r="AB8" i="1"/>
  <c r="AC8" i="1"/>
  <c r="AD8" i="1"/>
  <c r="AE8" i="1"/>
  <c r="AF8" i="1"/>
  <c r="AG8" i="1"/>
  <c r="C3" i="2" l="1"/>
  <c r="E3" i="2"/>
  <c r="D3" i="2"/>
  <c r="X8" i="2"/>
  <c r="AH8" i="1"/>
  <c r="F3" i="2" l="1"/>
  <c r="G3" i="2" l="1"/>
  <c r="H3" i="2" l="1"/>
  <c r="I3" i="2" l="1"/>
  <c r="J3" i="2" l="1"/>
  <c r="K3" i="2" l="1"/>
  <c r="L3" i="2" l="1"/>
  <c r="M3" i="2" l="1"/>
  <c r="N3" i="2" l="1"/>
  <c r="O3" i="2" l="1"/>
  <c r="P3" i="2" l="1"/>
  <c r="Q3" i="2" l="1"/>
  <c r="R3" i="2" l="1"/>
  <c r="S3" i="2" l="1"/>
  <c r="T3" i="2" l="1"/>
  <c r="U3" i="2" l="1"/>
  <c r="V3" i="2" l="1"/>
  <c r="W3" i="2" l="1"/>
</calcChain>
</file>

<file path=xl/sharedStrings.xml><?xml version="1.0" encoding="utf-8"?>
<sst xmlns="http://schemas.openxmlformats.org/spreadsheetml/2006/main" count="46" uniqueCount="42">
  <si>
    <t>Garderie Soir</t>
  </si>
  <si>
    <t>Garderie Matin</t>
  </si>
  <si>
    <t>Cantine</t>
  </si>
  <si>
    <t>Total des jours</t>
  </si>
  <si>
    <t xml:space="preserve"> </t>
  </si>
  <si>
    <t>30</t>
  </si>
  <si>
    <t>29</t>
  </si>
  <si>
    <t>28</t>
  </si>
  <si>
    <t>27</t>
  </si>
  <si>
    <t>26</t>
  </si>
  <si>
    <t>25</t>
  </si>
  <si>
    <t>24</t>
  </si>
  <si>
    <t>23</t>
  </si>
  <si>
    <t>22</t>
  </si>
  <si>
    <t>21</t>
  </si>
  <si>
    <t>20</t>
  </si>
  <si>
    <t>19</t>
  </si>
  <si>
    <t>18</t>
  </si>
  <si>
    <t>17</t>
  </si>
  <si>
    <t>16</t>
  </si>
  <si>
    <t>15</t>
  </si>
  <si>
    <t>14</t>
  </si>
  <si>
    <t>13</t>
  </si>
  <si>
    <t>12</t>
  </si>
  <si>
    <t>11</t>
  </si>
  <si>
    <t>10</t>
  </si>
  <si>
    <t>9</t>
  </si>
  <si>
    <t>8</t>
  </si>
  <si>
    <t>7</t>
  </si>
  <si>
    <t>6</t>
  </si>
  <si>
    <t>5</t>
  </si>
  <si>
    <t>4</t>
  </si>
  <si>
    <t>3</t>
  </si>
  <si>
    <t>2</t>
  </si>
  <si>
    <t>1</t>
  </si>
  <si>
    <t>Avril</t>
  </si>
  <si>
    <t>x</t>
  </si>
  <si>
    <t>Janvier</t>
  </si>
  <si>
    <t>Entrez l’année :</t>
  </si>
  <si>
    <t>Colonne1</t>
  </si>
  <si>
    <t>Ne pas mettre sous forme de tableau structuré</t>
  </si>
  <si>
    <t>Voir formules en lignes 3 et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</si>
</sst>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
    <numFmt numFmtId="166" formatCode="d"/>
    <numFmt numFmtId="167" formatCode="ddd"/>
  </numFmts>
  <fonts count="8" x14ac:knownFonts="1">
    <font>
      <sz val="11"/>
      <color theme="1"/>
      <name val="Calibri"/>
      <family val="2"/>
      <scheme val="minor"/>
    </font>
    <font>
      <sz val="11"/>
      <color theme="1"/>
      <name val="Calibri"/>
      <family val="2"/>
      <scheme val="minor"/>
    </font>
    <font>
      <b/>
      <sz val="11"/>
      <color theme="1"/>
      <name val="Calibri"/>
      <family val="2"/>
      <scheme val="minor"/>
    </font>
    <font>
      <sz val="11"/>
      <color theme="3"/>
      <name val="Calibri"/>
      <family val="2"/>
      <scheme val="min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sz val="11"/>
      <color theme="0"/>
      <name val="Calibri"/>
      <family val="2"/>
      <scheme val="minor"/>
    </font>
  </fonts>
  <fills count="13">
    <fill>
      <patternFill patternType="none"/>
    </fill>
    <fill>
      <patternFill patternType="gray125"/>
    </fill>
    <fill>
      <patternFill patternType="solid">
        <fgColor theme="5"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2"/>
        <bgColor indexed="64"/>
      </patternFill>
    </fill>
    <fill>
      <patternFill patternType="solid">
        <fgColor theme="7" tint="0.59996337778862885"/>
        <bgColor indexed="64"/>
      </patternFill>
    </fill>
    <fill>
      <patternFill patternType="solid">
        <fgColor theme="4" tint="0.39994506668294322"/>
        <bgColor indexed="64"/>
      </patternFill>
    </fill>
    <fill>
      <patternFill patternType="solid">
        <fgColor theme="3"/>
        <bgColor indexed="64"/>
      </patternFill>
    </fill>
    <fill>
      <patternFill patternType="solid">
        <fgColor theme="0" tint="-4.9989318521683403E-2"/>
        <bgColor theme="4" tint="0.79992065187536243"/>
      </patternFill>
    </fill>
    <fill>
      <patternFill patternType="solid">
        <fgColor theme="0" tint="-0.14996795556505021"/>
        <bgColor indexed="64"/>
      </patternFill>
    </fill>
    <fill>
      <patternFill patternType="solid">
        <fgColor theme="6" tint="0.79998168889431442"/>
        <bgColor indexed="64"/>
      </patternFill>
    </fill>
    <fill>
      <patternFill patternType="solid">
        <fgColor rgb="FFFFFF00"/>
        <bgColor indexed="64"/>
      </patternFill>
    </fill>
  </fills>
  <borders count="8">
    <border>
      <left/>
      <right/>
      <top/>
      <bottom/>
      <diagonal/>
    </border>
    <border>
      <left/>
      <right/>
      <top style="thin">
        <color theme="0" tint="-0.14993743705557422"/>
      </top>
      <bottom style="medium">
        <color theme="2" tint="-0.499984740745262"/>
      </bottom>
      <diagonal/>
    </border>
    <border>
      <left/>
      <right/>
      <top style="thin">
        <color theme="0" tint="-0.14996795556505021"/>
      </top>
      <bottom style="medium">
        <color theme="2" tint="-0.499984740745262"/>
      </bottom>
      <diagonal/>
    </border>
    <border>
      <left/>
      <right/>
      <top style="thin">
        <color theme="0" tint="-0.14996795556505021"/>
      </top>
      <bottom/>
      <diagonal/>
    </border>
    <border>
      <left style="thin">
        <color theme="0"/>
      </left>
      <right/>
      <top/>
      <bottom/>
      <diagonal/>
    </border>
    <border>
      <left/>
      <right/>
      <top style="thin">
        <color theme="0" tint="-0.14993743705557422"/>
      </top>
      <bottom/>
      <diagonal/>
    </border>
    <border>
      <left/>
      <right/>
      <top style="thin">
        <color theme="2" tint="-9.9917600024414813E-2"/>
      </top>
      <bottom/>
      <diagonal/>
    </border>
    <border>
      <left style="thin">
        <color theme="0"/>
      </left>
      <right/>
      <top/>
      <bottom style="medium">
        <color theme="2" tint="-0.499984740745262"/>
      </bottom>
      <diagonal/>
    </border>
  </borders>
  <cellStyleXfs count="12">
    <xf numFmtId="0" fontId="0" fillId="0" borderId="0">
      <alignment horizontal="left" vertical="center"/>
    </xf>
    <xf numFmtId="0" fontId="5" fillId="0" borderId="0" applyNumberFormat="0" applyFill="0" applyBorder="0" applyProtection="0">
      <alignment vertical="top"/>
    </xf>
    <xf numFmtId="0" fontId="4" fillId="5" borderId="0" applyNumberFormat="0" applyBorder="0" applyProtection="0">
      <alignment horizontal="center" vertical="center"/>
    </xf>
    <xf numFmtId="1" fontId="1" fillId="0" borderId="0" applyFill="0" applyBorder="0" applyProtection="0">
      <alignment horizontal="center" vertical="center"/>
    </xf>
    <xf numFmtId="0" fontId="1" fillId="5" borderId="0" applyNumberFormat="0" applyBorder="0" applyAlignment="0" applyProtection="0"/>
    <xf numFmtId="0" fontId="1" fillId="0" borderId="0" applyNumberFormat="0" applyFill="0" applyBorder="0">
      <alignment horizontal="left" vertical="center" wrapText="1" indent="2"/>
    </xf>
    <xf numFmtId="0" fontId="6" fillId="0" borderId="0">
      <alignment horizontal="center"/>
    </xf>
    <xf numFmtId="0" fontId="2" fillId="4" borderId="0" applyNumberFormat="0" applyBorder="0" applyAlignment="0" applyProtection="0"/>
    <xf numFmtId="0" fontId="2" fillId="6" borderId="0" applyNumberFormat="0" applyBorder="0" applyAlignment="0" applyProtection="0"/>
    <xf numFmtId="0" fontId="2" fillId="3" borderId="0" applyNumberFormat="0" applyBorder="0" applyAlignment="0" applyProtection="0"/>
    <xf numFmtId="0" fontId="2" fillId="2" borderId="0" applyNumberFormat="0" applyBorder="0" applyAlignment="0" applyProtection="0"/>
    <xf numFmtId="0" fontId="2" fillId="7" borderId="0" applyNumberFormat="0" applyBorder="0" applyAlignment="0" applyProtection="0"/>
  </cellStyleXfs>
  <cellXfs count="30">
    <xf numFmtId="0" fontId="0" fillId="0" borderId="0" xfId="0">
      <alignment horizontal="left" vertical="center"/>
    </xf>
    <xf numFmtId="164" fontId="0" fillId="0" borderId="0" xfId="0" applyNumberFormat="1" applyAlignment="1">
      <alignment horizontal="center" vertical="center"/>
    </xf>
    <xf numFmtId="0" fontId="0" fillId="0" borderId="0" xfId="0" applyAlignment="1">
      <alignment horizontal="left" vertical="center" indent="1"/>
    </xf>
    <xf numFmtId="1" fontId="1" fillId="0" borderId="0" xfId="3" applyFill="1" applyBorder="1" applyProtection="1">
      <alignment horizontal="center" vertical="center"/>
    </xf>
    <xf numFmtId="0" fontId="0" fillId="0" borderId="0" xfId="0" applyAlignment="1">
      <alignment horizontal="center" vertical="center"/>
    </xf>
    <xf numFmtId="0" fontId="1" fillId="0" borderId="0" xfId="5" applyFill="1" applyBorder="1">
      <alignment horizontal="left" vertical="center" wrapText="1" indent="2"/>
    </xf>
    <xf numFmtId="0" fontId="0" fillId="0" borderId="0" xfId="4" applyFont="1" applyFill="1" applyBorder="1" applyAlignment="1" applyProtection="1">
      <alignment horizontal="center" vertical="center"/>
    </xf>
    <xf numFmtId="0" fontId="3" fillId="0" borderId="0" xfId="0" applyFont="1" applyAlignment="1">
      <alignment horizontal="center" vertical="center"/>
    </xf>
    <xf numFmtId="0" fontId="1" fillId="5" borderId="0" xfId="4" applyBorder="1" applyAlignment="1" applyProtection="1">
      <alignment horizontal="left" vertical="center" indent="1"/>
    </xf>
    <xf numFmtId="0" fontId="4" fillId="5" borderId="0" xfId="2" applyProtection="1">
      <alignment horizontal="center" vertical="center"/>
    </xf>
    <xf numFmtId="0" fontId="5" fillId="0" borderId="0" xfId="1" applyProtection="1">
      <alignment vertical="top"/>
    </xf>
    <xf numFmtId="0" fontId="6" fillId="0" borderId="0" xfId="6">
      <alignment horizontal="center"/>
    </xf>
    <xf numFmtId="0" fontId="4" fillId="5" borderId="0" xfId="2" applyProtection="1">
      <alignment horizontal="center" vertical="center"/>
    </xf>
    <xf numFmtId="0" fontId="0" fillId="5" borderId="3" xfId="4" applyFont="1" applyFill="1" applyBorder="1" applyAlignment="1">
      <alignment horizontal="left" vertical="center" indent="1"/>
    </xf>
    <xf numFmtId="0" fontId="0" fillId="5" borderId="0" xfId="4" applyFont="1" applyFill="1" applyBorder="1" applyAlignment="1">
      <alignment horizontal="center" vertical="center"/>
    </xf>
    <xf numFmtId="0" fontId="0" fillId="9" borderId="0" xfId="0" applyFont="1" applyFill="1" applyBorder="1" applyAlignment="1">
      <alignment horizontal="center" vertical="center"/>
    </xf>
    <xf numFmtId="0" fontId="0" fillId="9" borderId="4" xfId="0" applyFont="1" applyFill="1" applyBorder="1" applyAlignment="1">
      <alignment horizontal="center" vertical="center"/>
    </xf>
    <xf numFmtId="1" fontId="0" fillId="0" borderId="3" xfId="3" applyNumberFormat="1" applyFont="1" applyFill="1" applyBorder="1" applyAlignment="1">
      <alignment horizontal="center" vertical="center"/>
    </xf>
    <xf numFmtId="0" fontId="0" fillId="10" borderId="0" xfId="0" applyFont="1" applyFill="1" applyBorder="1" applyAlignment="1">
      <alignment horizontal="center" vertical="center"/>
    </xf>
    <xf numFmtId="0" fontId="0" fillId="10" borderId="4" xfId="0" applyFont="1" applyFill="1" applyBorder="1" applyAlignment="1">
      <alignment horizontal="center" vertical="center"/>
    </xf>
    <xf numFmtId="164" fontId="0" fillId="11" borderId="7" xfId="0" applyNumberFormat="1" applyFont="1" applyFill="1" applyBorder="1" applyAlignment="1">
      <alignment horizontal="center" vertical="center"/>
    </xf>
    <xf numFmtId="164" fontId="0" fillId="11" borderId="2" xfId="0" applyNumberFormat="1" applyFont="1" applyFill="1" applyBorder="1" applyAlignment="1">
      <alignment horizontal="center" vertical="center"/>
    </xf>
    <xf numFmtId="166" fontId="7" fillId="8" borderId="0" xfId="0" applyNumberFormat="1" applyFont="1" applyFill="1" applyBorder="1" applyAlignment="1">
      <alignment horizontal="center" vertical="center"/>
    </xf>
    <xf numFmtId="166" fontId="7" fillId="8" borderId="4" xfId="0" applyNumberFormat="1" applyFont="1" applyFill="1" applyBorder="1" applyAlignment="1">
      <alignment horizontal="center" vertical="center"/>
    </xf>
    <xf numFmtId="167" fontId="0" fillId="0" borderId="0" xfId="0" applyNumberFormat="1" applyAlignment="1">
      <alignment horizontal="center" vertical="center"/>
    </xf>
    <xf numFmtId="0" fontId="0" fillId="0" borderId="5" xfId="5" applyFont="1" applyFill="1" applyBorder="1" applyAlignment="1">
      <alignment horizontal="left" vertical="center"/>
    </xf>
    <xf numFmtId="0" fontId="0" fillId="0" borderId="6" xfId="5" applyFont="1" applyFill="1" applyBorder="1" applyAlignment="1">
      <alignment horizontal="left" vertical="center"/>
    </xf>
    <xf numFmtId="0" fontId="0" fillId="11" borderId="1" xfId="0" applyFont="1" applyFill="1" applyBorder="1" applyAlignment="1">
      <alignment horizontal="left" vertical="center"/>
    </xf>
    <xf numFmtId="0" fontId="0" fillId="12" borderId="0" xfId="5" applyFont="1" applyFill="1" applyBorder="1" applyAlignment="1">
      <alignment horizontal="left" vertical="center" indent="2"/>
    </xf>
    <xf numFmtId="0" fontId="0" fillId="12" borderId="0" xfId="0" applyFill="1">
      <alignment horizontal="left" vertical="center"/>
    </xf>
  </cellXfs>
  <cellStyles count="12">
    <cellStyle name="20 % - Accent3" xfId="4" builtinId="38"/>
    <cellStyle name="40 % - Accent2 2" xfId="10" xr:uid="{A7031EB7-7E72-4E03-99D9-208B88771996}"/>
    <cellStyle name="40 % - Accent4 2" xfId="8" xr:uid="{6C5A5589-7512-476C-9169-EFBCCA11B387}"/>
    <cellStyle name="40 % - Accent5 2" xfId="7" xr:uid="{2B95F762-A1C2-4913-BF87-4092538A58E8}"/>
    <cellStyle name="40 % - Accent6 2" xfId="11" xr:uid="{744E224B-8072-43E3-A3A2-3F161E182994}"/>
    <cellStyle name="60 % - Accent3 2" xfId="9" xr:uid="{8B674950-0ACE-4862-B830-83A283DCDE6A}"/>
    <cellStyle name="Employé" xfId="5" xr:uid="{FE7E8194-3A38-4A29-8068-D62E4769D038}"/>
    <cellStyle name="Étiquette" xfId="6" xr:uid="{1766B756-E708-41F1-B743-9C1B30D1D73B}"/>
    <cellStyle name="Normal" xfId="0" builtinId="0"/>
    <cellStyle name="Titre" xfId="1" builtinId="15"/>
    <cellStyle name="Titre 2" xfId="2" builtinId="17"/>
    <cellStyle name="Total" xfId="3" builtinId="25"/>
  </cellStyles>
  <dxfs count="105">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numFmt numFmtId="164" formatCode="0;0;"/>
      <alignment horizontal="center" vertical="center" textRotation="0" wrapText="0" indent="0" justifyLastLine="0" shrinkToFit="0" readingOrder="0"/>
    </dxf>
    <dxf>
      <numFmt numFmtId="1" formatCode="0"/>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numFmt numFmtId="164" formatCode="0;0;"/>
      <alignment horizontal="center" vertical="center" textRotation="0" wrapText="0" indent="0" justifyLastLine="0" shrinkToFit="0" readingOrder="0"/>
    </dxf>
    <dxf>
      <protection locked="1" hidden="0"/>
    </dxf>
    <dxf>
      <alignment horizontal="left" vertical="center" textRotation="0" wrapText="0" indent="1" justifyLastLine="0" shrinkToFit="0" readingOrder="0"/>
    </dxf>
    <dxf>
      <numFmt numFmtId="0" formatCode="General"/>
      <fill>
        <patternFill patternType="none">
          <fgColor indexed="64"/>
          <bgColor indexed="65"/>
        </patternFill>
      </fill>
      <protection locked="1" hidden="0"/>
    </dxf>
    <dxf>
      <protection locked="1" hidden="0"/>
    </dxf>
    <dxf>
      <protection locked="1" hidden="0"/>
    </dxf>
    <dxf>
      <protection locked="1" hidden="0"/>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2" defaultTableStyle="TableStyleMedium2" defaultPivotStyle="PivotStyleLight16">
    <tableStyle name="Tableau des absences des employés" pivot="0" count="13" xr9:uid="{27DD702B-3E9D-46E1-8CA4-7EA1CCAA00F6}">
      <tableStyleElement type="wholeTable" dxfId="104"/>
      <tableStyleElement type="headerRow" dxfId="103"/>
      <tableStyleElement type="totalRow" dxfId="102"/>
      <tableStyleElement type="firstColumn" dxfId="101"/>
      <tableStyleElement type="lastColumn" dxfId="100"/>
      <tableStyleElement type="firstRowStripe" dxfId="99"/>
      <tableStyleElement type="secondRowStripe" dxfId="98"/>
      <tableStyleElement type="firstColumnStripe" dxfId="97"/>
      <tableStyleElement type="secondColumnStripe" dxfId="96"/>
      <tableStyleElement type="firstHeaderCell" dxfId="95"/>
      <tableStyleElement type="lastHeaderCell" dxfId="94"/>
      <tableStyleElement type="firstTotalCell" dxfId="93"/>
      <tableStyleElement type="lastTotalCell" dxfId="92"/>
    </tableStyle>
    <tableStyle name="Tableau des absences des employés 2" pivot="0" count="13" xr9:uid="{C1CED9DD-5DFA-4021-A7FA-772321EC6DCC}">
      <tableStyleElement type="wholeTable" dxfId="91"/>
      <tableStyleElement type="headerRow" dxfId="90"/>
      <tableStyleElement type="totalRow" dxfId="89"/>
      <tableStyleElement type="firstColumn" dxfId="88"/>
      <tableStyleElement type="lastColumn" dxfId="87"/>
      <tableStyleElement type="firstRowStripe" dxfId="86"/>
      <tableStyleElement type="secondRowStripe" dxfId="85"/>
      <tableStyleElement type="firstColumnStripe" dxfId="84"/>
      <tableStyleElement type="secondColumnStripe" dxfId="83"/>
      <tableStyleElement type="firstHeaderCell" dxfId="82"/>
      <tableStyleElement type="lastHeaderCell" dxfId="81"/>
      <tableStyleElement type="firstTotalCell" dxfId="80"/>
      <tableStyleElement type="lastTotalCell" dxfId="7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icpi\Documents\Calendrier%20cantine%20garderi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évrier"/>
      <sheetName val="Mars"/>
      <sheetName val="Mai"/>
      <sheetName val="Juin"/>
      <sheetName val="Juillet"/>
      <sheetName val="Août"/>
      <sheetName val="Septembre"/>
      <sheetName val="Octobre"/>
      <sheetName val="Novembre"/>
      <sheetName val="Décembre"/>
      <sheetName val="Noms des employés"/>
      <sheetName val="Calendrier cantine garderie"/>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2CBCD21-B363-4D5C-94A0-124074629C39}" name="Avril" displayName="Avril" ref="B4:AH8" totalsRowCount="1" headerRowDxfId="78" dataDxfId="77" totalsRowDxfId="76">
  <tableColumns count="33">
    <tableColumn id="1" xr3:uid="{00000000-0010-0000-0300-000001000000}" name="Colonne1" totalsRowFunction="custom" dataDxfId="75" totalsRowDxfId="74" dataCellStyle="Employé">
      <totalsRowFormula>NomMois&amp;" Total"</totalsRowFormula>
    </tableColumn>
    <tableColumn id="2" xr3:uid="{00000000-0010-0000-0300-000002000000}" name="1" totalsRowFunction="count" dataDxfId="73" totalsRowDxfId="72"/>
    <tableColumn id="3" xr3:uid="{00000000-0010-0000-0300-000003000000}" name="2" totalsRowFunction="count" dataDxfId="71" totalsRowDxfId="70"/>
    <tableColumn id="4" xr3:uid="{00000000-0010-0000-0300-000004000000}" name="3" totalsRowFunction="count" dataDxfId="69" totalsRowDxfId="68"/>
    <tableColumn id="5" xr3:uid="{00000000-0010-0000-0300-000005000000}" name="4" totalsRowFunction="count" dataDxfId="67" totalsRowDxfId="66"/>
    <tableColumn id="6" xr3:uid="{00000000-0010-0000-0300-000006000000}" name="5" totalsRowFunction="count" dataDxfId="65" totalsRowDxfId="64"/>
    <tableColumn id="7" xr3:uid="{00000000-0010-0000-0300-000007000000}" name="6" totalsRowFunction="count" dataDxfId="63" totalsRowDxfId="62"/>
    <tableColumn id="8" xr3:uid="{00000000-0010-0000-0300-000008000000}" name="7" totalsRowFunction="count" dataDxfId="61" totalsRowDxfId="60"/>
    <tableColumn id="9" xr3:uid="{00000000-0010-0000-0300-000009000000}" name="8" totalsRowFunction="count" dataDxfId="59" totalsRowDxfId="58"/>
    <tableColumn id="10" xr3:uid="{00000000-0010-0000-0300-00000A000000}" name="9" totalsRowFunction="count" dataDxfId="57" totalsRowDxfId="56"/>
    <tableColumn id="11" xr3:uid="{00000000-0010-0000-0300-00000B000000}" name="10" totalsRowFunction="count" dataDxfId="55" totalsRowDxfId="54"/>
    <tableColumn id="12" xr3:uid="{00000000-0010-0000-0300-00000C000000}" name="11" totalsRowFunction="count" dataDxfId="53" totalsRowDxfId="52"/>
    <tableColumn id="13" xr3:uid="{00000000-0010-0000-0300-00000D000000}" name="12" totalsRowFunction="count" dataDxfId="51" totalsRowDxfId="50"/>
    <tableColumn id="14" xr3:uid="{00000000-0010-0000-0300-00000E000000}" name="13" totalsRowFunction="count" dataDxfId="49" totalsRowDxfId="48"/>
    <tableColumn id="15" xr3:uid="{00000000-0010-0000-0300-00000F000000}" name="14" totalsRowFunction="count" dataDxfId="47" totalsRowDxfId="46"/>
    <tableColumn id="16" xr3:uid="{00000000-0010-0000-0300-000010000000}" name="15" totalsRowFunction="count" dataDxfId="45" totalsRowDxfId="44"/>
    <tableColumn id="17" xr3:uid="{00000000-0010-0000-0300-000011000000}" name="16" totalsRowFunction="count" dataDxfId="43" totalsRowDxfId="42"/>
    <tableColumn id="18" xr3:uid="{00000000-0010-0000-0300-000012000000}" name="17" totalsRowFunction="count" dataDxfId="41" totalsRowDxfId="40"/>
    <tableColumn id="19" xr3:uid="{00000000-0010-0000-0300-000013000000}" name="18" totalsRowFunction="count" dataDxfId="39" totalsRowDxfId="38"/>
    <tableColumn id="20" xr3:uid="{00000000-0010-0000-0300-000014000000}" name="19" totalsRowFunction="count" dataDxfId="37" totalsRowDxfId="36"/>
    <tableColumn id="21" xr3:uid="{00000000-0010-0000-0300-000015000000}" name="20" totalsRowFunction="count" dataDxfId="35" totalsRowDxfId="34"/>
    <tableColumn id="22" xr3:uid="{00000000-0010-0000-0300-000016000000}" name="21" totalsRowFunction="count" dataDxfId="33" totalsRowDxfId="32"/>
    <tableColumn id="23" xr3:uid="{00000000-0010-0000-0300-000017000000}" name="22" totalsRowFunction="count" dataDxfId="31" totalsRowDxfId="30"/>
    <tableColumn id="24" xr3:uid="{00000000-0010-0000-0300-000018000000}" name="23" totalsRowFunction="count" dataDxfId="29" totalsRowDxfId="28"/>
    <tableColumn id="25" xr3:uid="{00000000-0010-0000-0300-000019000000}" name="24" totalsRowFunction="count" dataDxfId="27" totalsRowDxfId="26"/>
    <tableColumn id="26" xr3:uid="{00000000-0010-0000-0300-00001A000000}" name="25" totalsRowFunction="count" dataDxfId="25" totalsRowDxfId="24"/>
    <tableColumn id="27" xr3:uid="{00000000-0010-0000-0300-00001B000000}" name="26" totalsRowFunction="count" dataDxfId="23" totalsRowDxfId="22"/>
    <tableColumn id="28" xr3:uid="{00000000-0010-0000-0300-00001C000000}" name="27" totalsRowFunction="count" dataDxfId="21" totalsRowDxfId="20"/>
    <tableColumn id="29" xr3:uid="{00000000-0010-0000-0300-00001D000000}" name="28" totalsRowFunction="count" dataDxfId="19" totalsRowDxfId="18"/>
    <tableColumn id="30" xr3:uid="{00000000-0010-0000-0300-00001E000000}" name="29" totalsRowFunction="count" dataDxfId="17" totalsRowDxfId="16"/>
    <tableColumn id="31" xr3:uid="{00000000-0010-0000-0300-00001F000000}" name="30" totalsRowFunction="count" dataDxfId="15" totalsRowDxfId="14"/>
    <tableColumn id="32" xr3:uid="{00000000-0010-0000-0300-000020000000}" name=" " totalsRowFunction="custom" dataDxfId="13" totalsRowDxfId="12">
      <totalsRowFormula>SUBTOTAL(103,Avril[30])</totalsRowFormula>
    </tableColumn>
    <tableColumn id="33" xr3:uid="{00000000-0010-0000-0300-000021000000}" name="Total des jours" totalsRowFunction="sum" dataDxfId="11" totalsRowDxfId="10">
      <calculatedColumnFormula>COUNTA(Avril[[#This Row],[1]:[30]])</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AFF80-2D3F-4FD6-A181-9DE6D3150115}">
  <sheetPr>
    <tabColor theme="2" tint="-0.89999084444715716"/>
  </sheetPr>
  <dimension ref="B1:X11"/>
  <sheetViews>
    <sheetView showGridLines="0" tabSelected="1" zoomScaleNormal="100" workbookViewId="0">
      <selection activeCell="J11" sqref="J11"/>
    </sheetView>
  </sheetViews>
  <sheetFormatPr baseColWidth="10" defaultColWidth="9.140625" defaultRowHeight="30" customHeight="1" x14ac:dyDescent="0.25"/>
  <cols>
    <col min="1" max="1" width="2.7109375" customWidth="1"/>
    <col min="2" max="2" width="25.7109375" customWidth="1"/>
    <col min="3" max="11" width="4.7109375" customWidth="1"/>
    <col min="12" max="12" width="3.85546875" customWidth="1"/>
    <col min="13" max="23" width="4.7109375" customWidth="1"/>
    <col min="24" max="24" width="14.7109375" bestFit="1" customWidth="1"/>
    <col min="25" max="25" width="2.7109375" customWidth="1"/>
  </cols>
  <sheetData>
    <row r="1" spans="2:24" ht="15" customHeight="1" x14ac:dyDescent="0.25">
      <c r="X1" s="11" t="s">
        <v>38</v>
      </c>
    </row>
    <row r="2" spans="2:24" ht="30" customHeight="1" x14ac:dyDescent="0.25">
      <c r="B2" s="9" t="s">
        <v>37</v>
      </c>
      <c r="C2" s="12"/>
      <c r="D2" s="12"/>
      <c r="E2" s="12"/>
      <c r="F2" s="12"/>
      <c r="G2" s="12"/>
      <c r="H2" s="12"/>
      <c r="I2" s="12"/>
      <c r="J2" s="12"/>
      <c r="K2" s="12"/>
      <c r="L2" s="12"/>
      <c r="M2" s="12"/>
      <c r="N2" s="12"/>
      <c r="O2" s="12"/>
      <c r="P2" s="12"/>
      <c r="Q2" s="12"/>
      <c r="R2" s="12"/>
      <c r="S2" s="12"/>
      <c r="T2" s="12"/>
      <c r="U2" s="12"/>
      <c r="V2" s="12"/>
      <c r="W2" s="12"/>
      <c r="X2" s="9">
        <v>2021</v>
      </c>
    </row>
    <row r="3" spans="2:24" ht="15" customHeight="1" x14ac:dyDescent="0.25">
      <c r="B3" s="9"/>
      <c r="C3" s="24">
        <f>IF(C4&lt;&gt;"",C4,"")</f>
        <v>44197</v>
      </c>
      <c r="D3" s="24">
        <f t="shared" ref="D3:W3" si="0">IF(D4&lt;&gt;"",D4,"")</f>
        <v>44200</v>
      </c>
      <c r="E3" s="24">
        <f t="shared" si="0"/>
        <v>44201</v>
      </c>
      <c r="F3" s="24">
        <f t="shared" si="0"/>
        <v>44203</v>
      </c>
      <c r="G3" s="24">
        <f t="shared" si="0"/>
        <v>44204</v>
      </c>
      <c r="H3" s="24">
        <f t="shared" si="0"/>
        <v>44207</v>
      </c>
      <c r="I3" s="24">
        <f t="shared" si="0"/>
        <v>44208</v>
      </c>
      <c r="J3" s="24">
        <f t="shared" si="0"/>
        <v>44210</v>
      </c>
      <c r="K3" s="24">
        <f t="shared" si="0"/>
        <v>44211</v>
      </c>
      <c r="L3" s="24">
        <f t="shared" si="0"/>
        <v>44214</v>
      </c>
      <c r="M3" s="24">
        <f t="shared" si="0"/>
        <v>44215</v>
      </c>
      <c r="N3" s="24">
        <f t="shared" si="0"/>
        <v>44217</v>
      </c>
      <c r="O3" s="24">
        <f t="shared" si="0"/>
        <v>44218</v>
      </c>
      <c r="P3" s="24">
        <f t="shared" si="0"/>
        <v>44221</v>
      </c>
      <c r="Q3" s="24">
        <f t="shared" si="0"/>
        <v>44222</v>
      </c>
      <c r="R3" s="24">
        <f t="shared" si="0"/>
        <v>44224</v>
      </c>
      <c r="S3" s="24">
        <f t="shared" si="0"/>
        <v>44225</v>
      </c>
      <c r="T3" s="24" t="str">
        <f t="shared" si="0"/>
        <v/>
      </c>
      <c r="U3" s="24" t="str">
        <f t="shared" si="0"/>
        <v/>
      </c>
      <c r="V3" s="24" t="str">
        <f t="shared" si="0"/>
        <v/>
      </c>
      <c r="W3" s="24" t="str">
        <f t="shared" si="0"/>
        <v/>
      </c>
      <c r="X3" s="9"/>
    </row>
    <row r="4" spans="2:24" ht="15" customHeight="1" x14ac:dyDescent="0.25">
      <c r="B4" s="13"/>
      <c r="C4" s="22">
        <f>WORKDAY.INTL(DATEVALUE(1&amp;NomMois&amp;AnnéeCalendrier)-1,1,"0010011")</f>
        <v>44197</v>
      </c>
      <c r="D4" s="23">
        <f>IF(C4="","",IF(MONTH(WORKDAY.INTL(C4,1,"0010011"))&gt;MONTH(C4),"",WORKDAY.INTL(C4,1,"0010011")))</f>
        <v>44200</v>
      </c>
      <c r="E4" s="23">
        <f t="shared" ref="E4:W4" si="1">IF(D4="","",IF(MONTH(WORKDAY.INTL(D4,1,"0010011"))&gt;MONTH(D4),"",WORKDAY.INTL(D4,1,"0010011")))</f>
        <v>44201</v>
      </c>
      <c r="F4" s="23">
        <f t="shared" si="1"/>
        <v>44203</v>
      </c>
      <c r="G4" s="23">
        <f t="shared" si="1"/>
        <v>44204</v>
      </c>
      <c r="H4" s="23">
        <f t="shared" si="1"/>
        <v>44207</v>
      </c>
      <c r="I4" s="23">
        <f t="shared" si="1"/>
        <v>44208</v>
      </c>
      <c r="J4" s="23">
        <f t="shared" si="1"/>
        <v>44210</v>
      </c>
      <c r="K4" s="23">
        <f t="shared" si="1"/>
        <v>44211</v>
      </c>
      <c r="L4" s="23">
        <f t="shared" si="1"/>
        <v>44214</v>
      </c>
      <c r="M4" s="23">
        <f t="shared" si="1"/>
        <v>44215</v>
      </c>
      <c r="N4" s="23">
        <f t="shared" si="1"/>
        <v>44217</v>
      </c>
      <c r="O4" s="23">
        <f t="shared" si="1"/>
        <v>44218</v>
      </c>
      <c r="P4" s="23">
        <f t="shared" si="1"/>
        <v>44221</v>
      </c>
      <c r="Q4" s="23">
        <f t="shared" si="1"/>
        <v>44222</v>
      </c>
      <c r="R4" s="23">
        <f t="shared" si="1"/>
        <v>44224</v>
      </c>
      <c r="S4" s="23">
        <f t="shared" si="1"/>
        <v>44225</v>
      </c>
      <c r="T4" s="23" t="str">
        <f t="shared" si="1"/>
        <v/>
      </c>
      <c r="U4" s="23" t="str">
        <f t="shared" si="1"/>
        <v/>
      </c>
      <c r="V4" s="23" t="str">
        <f t="shared" si="1"/>
        <v/>
      </c>
      <c r="W4" s="23" t="str">
        <f t="shared" si="1"/>
        <v/>
      </c>
      <c r="X4" s="14" t="s">
        <v>3</v>
      </c>
    </row>
    <row r="5" spans="2:24" ht="30" customHeight="1" x14ac:dyDescent="0.25">
      <c r="B5" s="25" t="s">
        <v>2</v>
      </c>
      <c r="C5" s="15"/>
      <c r="D5" s="16"/>
      <c r="E5" s="16"/>
      <c r="F5" s="16"/>
      <c r="G5" s="16"/>
      <c r="H5" s="16"/>
      <c r="I5" s="16"/>
      <c r="J5" s="16"/>
      <c r="K5" s="16"/>
      <c r="L5" s="16"/>
      <c r="M5" s="16"/>
      <c r="N5" s="16"/>
      <c r="O5" s="16"/>
      <c r="P5" s="16"/>
      <c r="Q5" s="16"/>
      <c r="R5" s="16"/>
      <c r="S5" s="16"/>
      <c r="T5" s="16"/>
      <c r="U5" s="16"/>
      <c r="V5" s="16"/>
      <c r="W5" s="16"/>
      <c r="X5" s="17">
        <f>COUNTA(Janvier!$C5:$W5)</f>
        <v>0</v>
      </c>
    </row>
    <row r="6" spans="2:24" ht="30" customHeight="1" x14ac:dyDescent="0.25">
      <c r="B6" s="26" t="s">
        <v>1</v>
      </c>
      <c r="C6" s="18"/>
      <c r="D6" s="19" t="s">
        <v>36</v>
      </c>
      <c r="E6" s="19"/>
      <c r="F6" s="19"/>
      <c r="G6" s="19"/>
      <c r="H6" s="19"/>
      <c r="I6" s="19"/>
      <c r="J6" s="19"/>
      <c r="K6" s="19"/>
      <c r="L6" s="19"/>
      <c r="M6" s="19"/>
      <c r="N6" s="19"/>
      <c r="O6" s="19"/>
      <c r="P6" s="19"/>
      <c r="Q6" s="19"/>
      <c r="R6" s="19"/>
      <c r="S6" s="19"/>
      <c r="T6" s="19"/>
      <c r="U6" s="19"/>
      <c r="V6" s="19"/>
      <c r="W6" s="19"/>
      <c r="X6" s="17">
        <f>COUNTA(Janvier!$C6:$W6)</f>
        <v>1</v>
      </c>
    </row>
    <row r="7" spans="2:24" ht="30" customHeight="1" x14ac:dyDescent="0.25">
      <c r="B7" s="26" t="s">
        <v>0</v>
      </c>
      <c r="C7" s="15"/>
      <c r="D7" s="16"/>
      <c r="E7" s="16"/>
      <c r="F7" s="16"/>
      <c r="G7" s="16"/>
      <c r="H7" s="16"/>
      <c r="I7" s="16"/>
      <c r="J7" s="16"/>
      <c r="K7" s="16"/>
      <c r="L7" s="16"/>
      <c r="M7" s="16"/>
      <c r="N7" s="16"/>
      <c r="O7" s="16"/>
      <c r="P7" s="16"/>
      <c r="Q7" s="16"/>
      <c r="R7" s="16"/>
      <c r="S7" s="16"/>
      <c r="T7" s="16"/>
      <c r="U7" s="16"/>
      <c r="V7" s="16"/>
      <c r="W7" s="16"/>
      <c r="X7" s="17">
        <f>COUNTA(Janvier!$C7:$W7)</f>
        <v>0</v>
      </c>
    </row>
    <row r="8" spans="2:24" ht="30" customHeight="1" thickBot="1" x14ac:dyDescent="0.3">
      <c r="B8" s="27" t="str">
        <f>NomMois&amp;" Total"</f>
        <v>Janvier Total</v>
      </c>
      <c r="C8" s="20">
        <f>SUBTOTAL(103,Janvier!C$5:C$7)</f>
        <v>0</v>
      </c>
      <c r="D8" s="20">
        <f>SUBTOTAL(103,Janvier!D$5:D$7)</f>
        <v>1</v>
      </c>
      <c r="E8" s="20">
        <f>SUBTOTAL(103,Janvier!E$5:E$7)</f>
        <v>0</v>
      </c>
      <c r="F8" s="20">
        <f>SUBTOTAL(103,Janvier!F$5:F$7)</f>
        <v>0</v>
      </c>
      <c r="G8" s="20">
        <f>SUBTOTAL(103,Janvier!G$5:G$7)</f>
        <v>0</v>
      </c>
      <c r="H8" s="20">
        <f>SUBTOTAL(103,Janvier!H$5:H$7)</f>
        <v>0</v>
      </c>
      <c r="I8" s="20">
        <f>SUBTOTAL(103,Janvier!I$5:I$7)</f>
        <v>0</v>
      </c>
      <c r="J8" s="20">
        <f>SUBTOTAL(103,Janvier!J$5:J$7)</f>
        <v>0</v>
      </c>
      <c r="K8" s="20">
        <f>SUBTOTAL(103,Janvier!K$5:K$7)</f>
        <v>0</v>
      </c>
      <c r="L8" s="20">
        <f>SUBTOTAL(103,Janvier!L$5:L$7)</f>
        <v>0</v>
      </c>
      <c r="M8" s="20">
        <f>SUBTOTAL(103,Janvier!M$5:M$7)</f>
        <v>0</v>
      </c>
      <c r="N8" s="20">
        <f>SUBTOTAL(103,Janvier!N$5:N$7)</f>
        <v>0</v>
      </c>
      <c r="O8" s="20">
        <f>SUBTOTAL(103,Janvier!O$5:O$7)</f>
        <v>0</v>
      </c>
      <c r="P8" s="20">
        <f>SUBTOTAL(103,Janvier!P$5:P$7)</f>
        <v>0</v>
      </c>
      <c r="Q8" s="20">
        <f>SUBTOTAL(103,Janvier!Q$5:Q$7)</f>
        <v>0</v>
      </c>
      <c r="R8" s="20">
        <f>SUBTOTAL(103,Janvier!R$5:R$7)</f>
        <v>0</v>
      </c>
      <c r="S8" s="20">
        <f>SUBTOTAL(103,Janvier!S$5:S$7)</f>
        <v>0</v>
      </c>
      <c r="T8" s="20">
        <f>SUBTOTAL(103,Janvier!T$5:T$7)</f>
        <v>0</v>
      </c>
      <c r="U8" s="20">
        <f>SUBTOTAL(103,Janvier!U$5:U$7)</f>
        <v>0</v>
      </c>
      <c r="V8" s="20">
        <f>SUBTOTAL(103,Janvier!V$5:V$7)</f>
        <v>0</v>
      </c>
      <c r="W8" s="20">
        <f>SUBTOTAL(103,Janvier!W$5:W$7)</f>
        <v>0</v>
      </c>
      <c r="X8" s="21">
        <f>SUBTOTAL(109,Janvier!$X$5:$X$7)</f>
        <v>1</v>
      </c>
    </row>
    <row r="10" spans="2:24" ht="30" customHeight="1" x14ac:dyDescent="0.25">
      <c r="B10" s="28" t="s">
        <v>40</v>
      </c>
      <c r="C10" s="29"/>
      <c r="D10" s="29"/>
      <c r="E10" s="29"/>
      <c r="F10" s="29"/>
    </row>
    <row r="11" spans="2:24" ht="30" customHeight="1" x14ac:dyDescent="0.25">
      <c r="B11" s="28" t="s">
        <v>41</v>
      </c>
      <c r="C11" s="29"/>
      <c r="D11" s="29"/>
      <c r="E11" s="29"/>
      <c r="F11" s="29"/>
    </row>
  </sheetData>
  <mergeCells count="1">
    <mergeCell ref="C2:W2"/>
  </mergeCells>
  <conditionalFormatting sqref="C5:W7">
    <cfRule type="expression" priority="1" stopIfTrue="1">
      <formula>C5=""</formula>
    </cfRule>
    <cfRule type="expression" dxfId="9" priority="2" stopIfTrue="1">
      <formula>C5=CléPersonnalisée2</formula>
    </cfRule>
    <cfRule type="expression" dxfId="8" priority="3" stopIfTrue="1">
      <formula>C5=CléPersonnalisée1</formula>
    </cfRule>
    <cfRule type="expression" dxfId="7" priority="4" stopIfTrue="1">
      <formula>C5=CléMaladie</formula>
    </cfRule>
    <cfRule type="expression" dxfId="6" priority="5" stopIfTrue="1">
      <formula>C5=CléPersonnel</formula>
    </cfRule>
    <cfRule type="expression" dxfId="5" priority="6" stopIfTrue="1">
      <formula>C5=CléCongé</formula>
    </cfRule>
  </conditionalFormatting>
  <conditionalFormatting sqref="X5:X7">
    <cfRule type="dataBar" priority="7">
      <dataBar>
        <cfvo type="num" val="0"/>
        <cfvo type="num" val="31"/>
        <color theme="2" tint="-0.249977111117893"/>
      </dataBar>
      <extLst>
        <ext xmlns:x14="http://schemas.microsoft.com/office/spreadsheetml/2009/9/main" uri="{B025F937-C7B1-47D3-B67F-A62EFF666E3E}">
          <x14:id>{358E10C3-8D46-4008-8276-4B08A510C6F7}</x14:id>
        </ext>
      </extLst>
    </cfRule>
  </conditionalFormatting>
  <dataValidations count="7">
    <dataValidation allowBlank="1" showInputMessage="1" showErrorMessage="1" prompt="Entrez l’année dans la cellule ci-dessous" sqref="X1" xr:uid="{00000000-0002-0000-0000-00000E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B2" xr:uid="{00000000-0002-0000-0000-000006000000}"/>
    <dataValidation allowBlank="1" showInputMessage="1" showErrorMessage="1" prompt="Calcule automatiquement le nombre total de jours d’absence d’un employé durant ce mois" sqref="X4" xr:uid="{00000000-0002-0000-0000-000004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3:W3" xr:uid="{00000000-0002-0000-0000-000003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4" xr:uid="{00000000-0002-0000-0000-000002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4" xr:uid="{00000000-0002-0000-0000-000001000000}"/>
    <dataValidation allowBlank="1" showInputMessage="1" showErrorMessage="1" prompt="Entrez l’année dans cette cellule." sqref="X2" xr:uid="{00000000-0002-0000-0000-000000000000}"/>
  </dataValidations>
  <pageMargins left="0.7" right="0.7" top="0.75" bottom="0.75" header="0.3" footer="0.3"/>
  <pageSetup paperSize="9" fitToHeight="0" orientation="portrait" r:id="rId1"/>
  <extLst>
    <ext xmlns:x14="http://schemas.microsoft.com/office/spreadsheetml/2009/9/main" uri="{78C0D931-6437-407d-A8EE-F0AAD7539E65}">
      <x14:conditionalFormattings>
        <x14:conditionalFormatting xmlns:xm="http://schemas.microsoft.com/office/excel/2006/main">
          <x14:cfRule type="dataBar" id="{358E10C3-8D46-4008-8276-4B08A510C6F7}">
            <x14:dataBar minLength="0" maxLength="100">
              <x14:cfvo type="num">
                <xm:f>0</xm:f>
              </x14:cfvo>
              <x14:cfvo type="num">
                <xm:f>31</xm:f>
              </x14:cfvo>
              <x14:negativeFillColor rgb="FFFF0000"/>
              <x14:axisColor rgb="FF000000"/>
            </x14:dataBar>
          </x14:cfRule>
          <xm:sqref>X5:X7</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4006B-2EC0-48AA-B493-92A0461336EF}">
  <sheetPr>
    <tabColor theme="2" tint="-0.249977111117893"/>
  </sheetPr>
  <dimension ref="B1:AH8"/>
  <sheetViews>
    <sheetView showGridLines="0" zoomScaleNormal="100" workbookViewId="0">
      <selection activeCell="C3" sqref="C3"/>
    </sheetView>
  </sheetViews>
  <sheetFormatPr baseColWidth="10" defaultColWidth="9.140625" defaultRowHeight="30" customHeight="1" x14ac:dyDescent="0.25"/>
  <cols>
    <col min="1" max="1" width="2.7109375" customWidth="1"/>
    <col min="2" max="2" width="25.7109375" customWidth="1"/>
    <col min="3" max="4" width="4.7109375" customWidth="1"/>
    <col min="5" max="5" width="4.7109375" hidden="1" customWidth="1"/>
    <col min="6" max="7" width="4.7109375" customWidth="1"/>
    <col min="8" max="9" width="4.7109375" hidden="1" customWidth="1"/>
    <col min="10" max="11" width="4.7109375" customWidth="1"/>
    <col min="12" max="12" width="4.7109375" hidden="1" customWidth="1"/>
    <col min="13" max="14" width="4.7109375" customWidth="1"/>
    <col min="15" max="16" width="4.7109375" hidden="1" customWidth="1"/>
    <col min="17" max="18" width="4.7109375" customWidth="1"/>
    <col min="19" max="19" width="4.7109375" hidden="1" customWidth="1"/>
    <col min="20" max="21" width="4.7109375" customWidth="1"/>
    <col min="22" max="23" width="4.7109375" hidden="1" customWidth="1"/>
    <col min="24" max="25" width="4.7109375" customWidth="1"/>
    <col min="26" max="26" width="4.7109375" hidden="1" customWidth="1"/>
    <col min="27" max="28" width="4.7109375" customWidth="1"/>
    <col min="29" max="30" width="4.7109375" hidden="1" customWidth="1"/>
    <col min="31" max="33" width="4.7109375" customWidth="1"/>
    <col min="34" max="34" width="13.5703125" customWidth="1"/>
    <col min="35" max="35" width="2.7109375" customWidth="1"/>
  </cols>
  <sheetData>
    <row r="1" spans="2:34" ht="15" customHeight="1" x14ac:dyDescent="0.25">
      <c r="B1" s="10"/>
    </row>
    <row r="2" spans="2:34" ht="30" customHeight="1" x14ac:dyDescent="0.25">
      <c r="B2" s="9" t="s">
        <v>35</v>
      </c>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9">
        <f>AnnéeCalendrier</f>
        <v>2021</v>
      </c>
    </row>
    <row r="3" spans="2:34" ht="15" customHeight="1" x14ac:dyDescent="0.25">
      <c r="B3" s="9"/>
      <c r="C3" s="4" t="str">
        <f>TEXT(WEEKDAY(DATE(AnnéeCalendrier,4,1),1),"jjj")</f>
        <v>jeu</v>
      </c>
      <c r="D3" s="4" t="str">
        <f>TEXT(WEEKDAY(DATE(AnnéeCalendrier,4,2),1),"jjj")</f>
        <v>ven</v>
      </c>
      <c r="E3" s="4" t="str">
        <f>TEXT(WEEKDAY(DATE(AnnéeCalendrier,4,3),1),"jjj")</f>
        <v>sam</v>
      </c>
      <c r="F3" s="4" t="str">
        <f>TEXT(WEEKDAY(DATE(AnnéeCalendrier,4,4),1),"jjj")</f>
        <v>dim</v>
      </c>
      <c r="G3" s="4" t="str">
        <f>TEXT(WEEKDAY(DATE(AnnéeCalendrier,4,5),1),"jjj")</f>
        <v>lun</v>
      </c>
      <c r="H3" s="4" t="str">
        <f>TEXT(WEEKDAY(DATE(AnnéeCalendrier,4,6),1),"jjj")</f>
        <v>mar</v>
      </c>
      <c r="I3" s="4" t="str">
        <f>TEXT(WEEKDAY(DATE(AnnéeCalendrier,4,7),1),"jjj")</f>
        <v>mer</v>
      </c>
      <c r="J3" s="4" t="str">
        <f>TEXT(WEEKDAY(DATE(AnnéeCalendrier,4,8),1),"jjj")</f>
        <v>jeu</v>
      </c>
      <c r="K3" s="4" t="str">
        <f>TEXT(WEEKDAY(DATE(AnnéeCalendrier,4,9),1),"jjj")</f>
        <v>ven</v>
      </c>
      <c r="L3" s="4" t="str">
        <f>TEXT(WEEKDAY(DATE(AnnéeCalendrier,4,10),1),"jjj")</f>
        <v>sam</v>
      </c>
      <c r="M3" s="4" t="str">
        <f>TEXT(WEEKDAY(DATE(AnnéeCalendrier,4,11),1),"jjj")</f>
        <v>dim</v>
      </c>
      <c r="N3" s="4" t="str">
        <f>TEXT(WEEKDAY(DATE(AnnéeCalendrier,4,12),1),"jjj")</f>
        <v>lun</v>
      </c>
      <c r="O3" s="4" t="str">
        <f>TEXT(WEEKDAY(DATE(AnnéeCalendrier,4,13),1),"jjj")</f>
        <v>mar</v>
      </c>
      <c r="P3" s="4" t="str">
        <f>TEXT(WEEKDAY(DATE(AnnéeCalendrier,4,14),1),"jjj")</f>
        <v>mer</v>
      </c>
      <c r="Q3" s="4" t="str">
        <f>TEXT(WEEKDAY(DATE(AnnéeCalendrier,4,15),1),"jjj")</f>
        <v>jeu</v>
      </c>
      <c r="R3" s="4" t="str">
        <f>TEXT(WEEKDAY(DATE(AnnéeCalendrier,4,16),1),"jjj")</f>
        <v>ven</v>
      </c>
      <c r="S3" s="4" t="str">
        <f>TEXT(WEEKDAY(DATE(AnnéeCalendrier,4,17),1),"jjj")</f>
        <v>sam</v>
      </c>
      <c r="T3" s="4" t="str">
        <f>TEXT(WEEKDAY(DATE(AnnéeCalendrier,4,18),1),"jjj")</f>
        <v>dim</v>
      </c>
      <c r="U3" s="4" t="str">
        <f>TEXT(WEEKDAY(DATE(AnnéeCalendrier,4,19),1),"jjj")</f>
        <v>lun</v>
      </c>
      <c r="V3" s="4" t="str">
        <f>TEXT(WEEKDAY(DATE(AnnéeCalendrier,4,20),1),"jjj")</f>
        <v>mar</v>
      </c>
      <c r="W3" s="4" t="str">
        <f>TEXT(WEEKDAY(DATE(AnnéeCalendrier,4,21),1),"jjj")</f>
        <v>mer</v>
      </c>
      <c r="X3" s="4" t="str">
        <f>TEXT(WEEKDAY(DATE(AnnéeCalendrier,4,22),1),"jjj")</f>
        <v>jeu</v>
      </c>
      <c r="Y3" s="4" t="str">
        <f>TEXT(WEEKDAY(DATE(AnnéeCalendrier,4,23),1),"jjj")</f>
        <v>ven</v>
      </c>
      <c r="Z3" s="4" t="str">
        <f>TEXT(WEEKDAY(DATE(AnnéeCalendrier,4,24),1),"jjj")</f>
        <v>sam</v>
      </c>
      <c r="AA3" s="4" t="str">
        <f>TEXT(WEEKDAY(DATE(AnnéeCalendrier,4,25),1),"jjj")</f>
        <v>dim</v>
      </c>
      <c r="AB3" s="4" t="str">
        <f>TEXT(WEEKDAY(DATE(AnnéeCalendrier,4,26),1),"jjj")</f>
        <v>lun</v>
      </c>
      <c r="AC3" s="4" t="str">
        <f>TEXT(WEEKDAY(DATE(AnnéeCalendrier,4,27),1),"jjj")</f>
        <v>mar</v>
      </c>
      <c r="AD3" s="4" t="str">
        <f>TEXT(WEEKDAY(DATE(AnnéeCalendrier,4,28),1),"jjj")</f>
        <v>mer</v>
      </c>
      <c r="AE3" s="4" t="str">
        <f>TEXT(WEEKDAY(DATE(AnnéeCalendrier,4,29),1),"jjj")</f>
        <v>jeu</v>
      </c>
      <c r="AF3" s="4" t="str">
        <f>TEXT(WEEKDAY(DATE(AnnéeCalendrier,4,30),1),"jjj")</f>
        <v>ven</v>
      </c>
      <c r="AG3" s="4"/>
      <c r="AH3" s="9"/>
    </row>
    <row r="4" spans="2:34" ht="15" customHeight="1" x14ac:dyDescent="0.25">
      <c r="B4" s="8" t="s">
        <v>39</v>
      </c>
      <c r="C4" s="4" t="s">
        <v>34</v>
      </c>
      <c r="D4" s="4" t="s">
        <v>33</v>
      </c>
      <c r="E4" s="4" t="s">
        <v>32</v>
      </c>
      <c r="F4" s="4" t="s">
        <v>31</v>
      </c>
      <c r="G4" s="4" t="s">
        <v>30</v>
      </c>
      <c r="H4" s="4" t="s">
        <v>29</v>
      </c>
      <c r="I4" s="4" t="s">
        <v>28</v>
      </c>
      <c r="J4" s="4" t="s">
        <v>27</v>
      </c>
      <c r="K4" s="4" t="s">
        <v>26</v>
      </c>
      <c r="L4" s="4" t="s">
        <v>25</v>
      </c>
      <c r="M4" s="4" t="s">
        <v>24</v>
      </c>
      <c r="N4" s="4" t="s">
        <v>23</v>
      </c>
      <c r="O4" s="4" t="s">
        <v>22</v>
      </c>
      <c r="P4" s="4" t="s">
        <v>21</v>
      </c>
      <c r="Q4" s="4" t="s">
        <v>20</v>
      </c>
      <c r="R4" s="4" t="s">
        <v>19</v>
      </c>
      <c r="S4" s="4" t="s">
        <v>18</v>
      </c>
      <c r="T4" s="4" t="s">
        <v>17</v>
      </c>
      <c r="U4" s="4" t="s">
        <v>16</v>
      </c>
      <c r="V4" s="4" t="s">
        <v>15</v>
      </c>
      <c r="W4" s="4" t="s">
        <v>14</v>
      </c>
      <c r="X4" s="4" t="s">
        <v>13</v>
      </c>
      <c r="Y4" s="4" t="s">
        <v>12</v>
      </c>
      <c r="Z4" s="4" t="s">
        <v>11</v>
      </c>
      <c r="AA4" s="4" t="s">
        <v>10</v>
      </c>
      <c r="AB4" s="4" t="s">
        <v>9</v>
      </c>
      <c r="AC4" s="4" t="s">
        <v>8</v>
      </c>
      <c r="AD4" s="4" t="s">
        <v>7</v>
      </c>
      <c r="AE4" s="4" t="s">
        <v>6</v>
      </c>
      <c r="AF4" s="4" t="s">
        <v>5</v>
      </c>
      <c r="AG4" s="7" t="s">
        <v>4</v>
      </c>
      <c r="AH4" s="6" t="s">
        <v>3</v>
      </c>
    </row>
    <row r="5" spans="2:34" ht="30" customHeight="1" x14ac:dyDescent="0.25">
      <c r="B5" s="5" t="s">
        <v>2</v>
      </c>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3">
        <f>COUNTA(Avril[[#This Row],[1]:[30]])</f>
        <v>0</v>
      </c>
    </row>
    <row r="6" spans="2:34" ht="30" customHeight="1" x14ac:dyDescent="0.25">
      <c r="B6" s="5" t="s">
        <v>1</v>
      </c>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3">
        <f>COUNTA(Avril[[#This Row],[1]:[30]])</f>
        <v>0</v>
      </c>
    </row>
    <row r="7" spans="2:34" ht="30" customHeight="1" x14ac:dyDescent="0.25">
      <c r="B7" s="5" t="s">
        <v>0</v>
      </c>
      <c r="C7" s="4"/>
      <c r="D7" s="4"/>
      <c r="E7" s="4"/>
      <c r="F7" s="4"/>
      <c r="G7" s="4"/>
      <c r="H7" s="4"/>
      <c r="I7" s="4"/>
      <c r="J7" s="4"/>
      <c r="K7" s="4"/>
      <c r="L7" s="4"/>
      <c r="M7" s="4"/>
      <c r="N7" s="4"/>
      <c r="O7" s="4"/>
      <c r="P7" s="4"/>
      <c r="Q7" s="4"/>
      <c r="R7" s="4"/>
      <c r="S7" s="4"/>
      <c r="T7" s="4"/>
      <c r="U7" s="4"/>
      <c r="V7" s="4"/>
      <c r="W7" s="4"/>
      <c r="X7" s="4"/>
      <c r="Y7" s="4"/>
      <c r="Z7" s="4"/>
      <c r="AA7" s="4"/>
      <c r="AB7" s="4"/>
      <c r="AC7" s="4"/>
      <c r="AD7" s="4"/>
      <c r="AE7" s="4"/>
      <c r="AF7" s="4"/>
      <c r="AG7" s="4"/>
      <c r="AH7" s="3">
        <f>COUNTA(Avril[[#This Row],[1]:[30]])</f>
        <v>0</v>
      </c>
    </row>
    <row r="8" spans="2:34" ht="30" customHeight="1" x14ac:dyDescent="0.25">
      <c r="B8" s="2" t="str">
        <f>NomMois&amp;" Total"</f>
        <v>Avril Total</v>
      </c>
      <c r="C8" s="1">
        <f>SUBTOTAL(103,Avril[1])</f>
        <v>0</v>
      </c>
      <c r="D8" s="1">
        <f>SUBTOTAL(103,Avril[2])</f>
        <v>0</v>
      </c>
      <c r="E8" s="1">
        <f>SUBTOTAL(103,Avril[3])</f>
        <v>0</v>
      </c>
      <c r="F8" s="1">
        <f>SUBTOTAL(103,Avril[4])</f>
        <v>0</v>
      </c>
      <c r="G8" s="1">
        <f>SUBTOTAL(103,Avril[5])</f>
        <v>0</v>
      </c>
      <c r="H8" s="1">
        <f>SUBTOTAL(103,Avril[6])</f>
        <v>0</v>
      </c>
      <c r="I8" s="1">
        <f>SUBTOTAL(103,Avril[7])</f>
        <v>0</v>
      </c>
      <c r="J8" s="1">
        <f>SUBTOTAL(103,Avril[8])</f>
        <v>0</v>
      </c>
      <c r="K8" s="1">
        <f>SUBTOTAL(103,Avril[9])</f>
        <v>0</v>
      </c>
      <c r="L8" s="1">
        <f>SUBTOTAL(103,Avril[10])</f>
        <v>0</v>
      </c>
      <c r="M8" s="1">
        <f>SUBTOTAL(103,Avril[11])</f>
        <v>0</v>
      </c>
      <c r="N8" s="1">
        <f>SUBTOTAL(103,Avril[12])</f>
        <v>0</v>
      </c>
      <c r="O8" s="1">
        <f>SUBTOTAL(103,Avril[13])</f>
        <v>0</v>
      </c>
      <c r="P8" s="1">
        <f>SUBTOTAL(103,Avril[14])</f>
        <v>0</v>
      </c>
      <c r="Q8" s="1">
        <f>SUBTOTAL(103,Avril[15])</f>
        <v>0</v>
      </c>
      <c r="R8" s="1">
        <f>SUBTOTAL(103,Avril[16])</f>
        <v>0</v>
      </c>
      <c r="S8" s="1">
        <f>SUBTOTAL(103,Avril[17])</f>
        <v>0</v>
      </c>
      <c r="T8" s="1">
        <f>SUBTOTAL(103,Avril[18])</f>
        <v>0</v>
      </c>
      <c r="U8" s="1">
        <f>SUBTOTAL(103,Avril[19])</f>
        <v>0</v>
      </c>
      <c r="V8" s="1">
        <f>SUBTOTAL(103,Avril[20])</f>
        <v>0</v>
      </c>
      <c r="W8" s="1">
        <f>SUBTOTAL(103,Avril[21])</f>
        <v>0</v>
      </c>
      <c r="X8" s="1">
        <f>SUBTOTAL(103,Avril[22])</f>
        <v>0</v>
      </c>
      <c r="Y8" s="1">
        <f>SUBTOTAL(103,Avril[23])</f>
        <v>0</v>
      </c>
      <c r="Z8" s="1">
        <f>SUBTOTAL(103,Avril[24])</f>
        <v>0</v>
      </c>
      <c r="AA8" s="1">
        <f>SUBTOTAL(103,Avril[25])</f>
        <v>0</v>
      </c>
      <c r="AB8" s="1">
        <f>SUBTOTAL(103,Avril[26])</f>
        <v>0</v>
      </c>
      <c r="AC8" s="1">
        <f>SUBTOTAL(103,Avril[27])</f>
        <v>0</v>
      </c>
      <c r="AD8" s="1">
        <f>SUBTOTAL(103,Avril[28])</f>
        <v>0</v>
      </c>
      <c r="AE8" s="1">
        <f>SUBTOTAL(103,Avril[29])</f>
        <v>0</v>
      </c>
      <c r="AF8" s="1">
        <f>SUBTOTAL(103,Avril[30])</f>
        <v>0</v>
      </c>
      <c r="AG8" s="1">
        <f>SUBTOTAL(103,Avril[30])</f>
        <v>0</v>
      </c>
      <c r="AH8" s="1">
        <f>SUBTOTAL(109,Avril[Total des jours])</f>
        <v>0</v>
      </c>
    </row>
  </sheetData>
  <mergeCells count="1">
    <mergeCell ref="C2:AG2"/>
  </mergeCells>
  <conditionalFormatting sqref="C5:AG7">
    <cfRule type="expression" priority="1" stopIfTrue="1">
      <formula>C5=""</formula>
    </cfRule>
  </conditionalFormatting>
  <conditionalFormatting sqref="C5:AG7">
    <cfRule type="expression" dxfId="4" priority="2" stopIfTrue="1">
      <formula>C5=CléPersonnalisée2</formula>
    </cfRule>
    <cfRule type="expression" dxfId="3" priority="3" stopIfTrue="1">
      <formula>C5=CléPersonnalisée1</formula>
    </cfRule>
    <cfRule type="expression" dxfId="2" priority="4" stopIfTrue="1">
      <formula>C5=CléMaladie</formula>
    </cfRule>
    <cfRule type="expression" dxfId="1" priority="5" stopIfTrue="1">
      <formula>C5=CléPersonnel</formula>
    </cfRule>
    <cfRule type="expression" dxfId="0" priority="6" stopIfTrue="1">
      <formula>C5=CléCongé</formula>
    </cfRule>
  </conditionalFormatting>
  <conditionalFormatting sqref="AH5:AH7">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{74214D5B-A45D-4C19-9907-2E8B74BF07ED}</x14:id>
        </ext>
      </extLst>
    </cfRule>
  </conditionalFormatting>
  <dataValidations count="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3" xr:uid="{00000000-0002-0000-0300-00000D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4" xr:uid="{00000000-0002-0000-0300-00000C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2" xr:uid="{00000000-0002-0000-0300-00000B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4" xr:uid="{00000000-0002-0000-0300-000003000000}"/>
    <dataValidation allowBlank="1" showInputMessage="1" showErrorMessage="1" prompt="Calcule automatiquement le nombre total de jours d’absence d’un employé durant ce mois dans cette colonne" sqref="AH4" xr:uid="{00000000-0002-0000-0300-000001000000}"/>
    <dataValidation allowBlank="1" showInputMessage="1" showErrorMessage="1" prompt="Année mise à jour automatiquement en fonction de l’année entrée dans la feuille de calcul Janvier" sqref="AH2" xr:uid="{00000000-0002-0000-0300-000000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74214D5B-A45D-4C19-9907-2E8B74BF07ED}">
            <x14:dataBar minLength="0" maxLength="100">
              <x14:cfvo type="autoMin"/>
              <x14:cfvo type="formula">
                <xm:f>DATEDIF(DATE(AnnéeCalendrier,2,1),DATE(AnnéeCalendrier,3,1),"d")</xm:f>
              </x14:cfvo>
              <x14:negativeFillColor rgb="FFFF0000"/>
              <x14:axisColor rgb="FF000000"/>
            </x14:dataBar>
          </x14:cfRule>
          <xm:sqref>AH5:AH7</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7</vt:i4>
      </vt:variant>
    </vt:vector>
  </HeadingPairs>
  <TitlesOfParts>
    <vt:vector size="9" baseType="lpstr">
      <vt:lpstr>Janvier</vt:lpstr>
      <vt:lpstr>Avril</vt:lpstr>
      <vt:lpstr>AnnéeCalendrier</vt:lpstr>
      <vt:lpstr>Avril!Impression_des_titres</vt:lpstr>
      <vt:lpstr>Janvier!Impression_des_titres</vt:lpstr>
      <vt:lpstr>Avril!NomMois</vt:lpstr>
      <vt:lpstr>Janvier!NomMois</vt:lpstr>
      <vt:lpstr>Titre1</vt:lpstr>
      <vt:lpstr>Titre4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Pidou</dc:creator>
  <cp:lastModifiedBy>Chris_W10</cp:lastModifiedBy>
  <dcterms:created xsi:type="dcterms:W3CDTF">2021-03-04T07:57:03Z</dcterms:created>
  <dcterms:modified xsi:type="dcterms:W3CDTF">2021-03-04T08:53:21Z</dcterms:modified>
</cp:coreProperties>
</file>