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B3057CE-9EEA-4FC3-AFBE-6C8EA62F6D33}" xr6:coauthVersionLast="46" xr6:coauthVersionMax="46" xr10:uidLastSave="{00000000-0000-0000-0000-000000000000}"/>
  <bookViews>
    <workbookView xWindow="-120" yWindow="-120" windowWidth="29040" windowHeight="15990" tabRatio="457" activeTab="2" xr2:uid="{8D4730A1-ED04-4454-A4BC-3C968CC3A79A}"/>
  </bookViews>
  <sheets>
    <sheet name="tcd" sheetId="6" r:id="rId1"/>
    <sheet name="DB" sheetId="3" r:id="rId2"/>
    <sheet name="TABLEAU DE BORD" sheetId="1" r:id="rId3"/>
  </sheets>
  <definedNames>
    <definedName name="BM_ACC">#REF!</definedName>
    <definedName name="BQM_ACC">#REF!</definedName>
    <definedName name="BQY_ACC">#REF!</definedName>
    <definedName name="BY_ACC">#REF!</definedName>
    <definedName name="DATE">#REF!</definedName>
    <definedName name="LANGUAGE">#REF!</definedName>
    <definedName name="LOC">#REF!</definedName>
    <definedName name="M_ACC">#REF!</definedName>
    <definedName name="MONTH">#REF!</definedName>
    <definedName name="NAME">#REF!</definedName>
    <definedName name="PM_ACC">#REF!</definedName>
    <definedName name="PQM_ACC">#REF!</definedName>
    <definedName name="PQY_ACC">#REF!</definedName>
    <definedName name="PY_ACC">#REF!</definedName>
    <definedName name="QM_ACC">#REF!</definedName>
    <definedName name="QY_ACC">#REF!</definedName>
    <definedName name="Segment_Date">#N/A</definedName>
    <definedName name="Segment_Nom">#N/A</definedName>
    <definedName name="Y_ACC">#REF!</definedName>
  </definedNames>
  <calcPr calcId="191029"/>
  <pivotCaches>
    <pivotCache cacheId="2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1" l="1"/>
  <c r="H13" i="1"/>
  <c r="C13" i="1"/>
  <c r="G6" i="1"/>
  <c r="B6" i="1"/>
  <c r="S7" i="1" l="1"/>
  <c r="L6" i="1"/>
</calcChain>
</file>

<file path=xl/sharedStrings.xml><?xml version="1.0" encoding="utf-8"?>
<sst xmlns="http://schemas.openxmlformats.org/spreadsheetml/2006/main" count="59" uniqueCount="30">
  <si>
    <t>Date</t>
  </si>
  <si>
    <t>Étiquettes de lignes</t>
  </si>
  <si>
    <t>Total général</t>
  </si>
  <si>
    <t>Somme de Objectif</t>
  </si>
  <si>
    <t>Résultats Magasin</t>
  </si>
  <si>
    <t>Nom</t>
  </si>
  <si>
    <t>test</t>
  </si>
  <si>
    <t>Objectif</t>
  </si>
  <si>
    <t>Réalisé</t>
  </si>
  <si>
    <t>Somme de Réalisé</t>
  </si>
  <si>
    <t>2019</t>
  </si>
  <si>
    <t>2020</t>
  </si>
  <si>
    <t>VS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</si>
  <si>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</si>
  <si>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</si>
  <si>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</si>
  <si>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</si>
  <si>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</si>
  <si>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</si>
  <si>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</si>
  <si>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</si>
  <si>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</si>
  <si>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</si>
  <si>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</si>
  <si>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</si>
  <si>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Étiquettes de colonnes</t>
  </si>
  <si>
    <t>Total Somme de Objectif</t>
  </si>
  <si>
    <t>Total Somme de Réalisé</t>
  </si>
  <si>
    <t>Truc</t>
  </si>
  <si>
    <t>Evolution 2019/2020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</si>
</sst>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 &quot;€&quot;\ * #,##0.00_ ;_ &quot;€&quot;\ * \-#,##0.00_ ;_ &quot;€&quot;\ * &quot;-&quot;??_ ;_ @_ "/>
    <numFmt numFmtId="165" formatCode="#,##0\ &quot;€&quot;"/>
    <numFmt numFmtId="166" formatCode="0.0%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 tint="-4.9989318521683403E-2"/>
      <name val="Arial"/>
      <family val="2"/>
    </font>
    <font>
      <b/>
      <sz val="12"/>
      <color theme="4" tint="-0.249977111117893"/>
      <name val="Product Sans"/>
      <family val="2"/>
    </font>
    <font>
      <b/>
      <sz val="14"/>
      <color theme="4" tint="-0.249977111117893"/>
      <name val="Product Sans"/>
      <family val="2"/>
    </font>
    <font>
      <sz val="8"/>
      <name val="Calibri"/>
      <family val="2"/>
      <scheme val="minor"/>
    </font>
    <font>
      <sz val="11"/>
      <color theme="1"/>
      <name val="Product Sans"/>
      <family val="2"/>
    </font>
    <font>
      <b/>
      <sz val="30"/>
      <color theme="0"/>
      <name val="Product Sans"/>
      <family val="2"/>
    </font>
    <font>
      <b/>
      <sz val="14"/>
      <color rgb="FF00B050"/>
      <name val="Product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8"/>
    <xf numFmtId="44" fontId="5" fillId="0" borderId="0" xfId="1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3" applyFont="1" applyAlignment="1" applyProtection="1">
      <alignment vertical="center"/>
    </xf>
    <xf numFmtId="14" fontId="0" fillId="0" borderId="0" xfId="0" applyNumberFormat="1" applyAlignment="1" applyProtection="1">
      <alignment horizontal="center" vertical="center"/>
    </xf>
    <xf numFmtId="1" fontId="0" fillId="0" borderId="0" xfId="0" applyNumberFormat="1" applyAlignment="1" applyProtection="1">
      <alignment horizontal="right" vertical="center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0" fillId="0" borderId="0" xfId="0" applyProtection="1">
      <protection locked="0"/>
    </xf>
    <xf numFmtId="0" fontId="1" fillId="0" borderId="0" xfId="8" applyProtection="1">
      <protection locked="0"/>
    </xf>
    <xf numFmtId="0" fontId="2" fillId="0" borderId="0" xfId="3" applyFont="1" applyAlignment="1" applyProtection="1">
      <alignment vertical="center"/>
    </xf>
    <xf numFmtId="0" fontId="7" fillId="0" borderId="0" xfId="8" applyFont="1" applyProtection="1">
      <protection locked="0"/>
    </xf>
    <xf numFmtId="0" fontId="7" fillId="0" borderId="0" xfId="8" applyFont="1"/>
    <xf numFmtId="165" fontId="5" fillId="0" borderId="0" xfId="9" applyNumberFormat="1" applyFont="1" applyAlignment="1">
      <alignment vertical="center"/>
    </xf>
    <xf numFmtId="166" fontId="5" fillId="0" borderId="0" xfId="2" applyNumberFormat="1" applyFont="1" applyAlignment="1"/>
    <xf numFmtId="0" fontId="1" fillId="3" borderId="0" xfId="8" applyFill="1"/>
    <xf numFmtId="166" fontId="5" fillId="0" borderId="0" xfId="7" applyNumberFormat="1" applyFont="1" applyAlignment="1">
      <alignment vertical="center"/>
    </xf>
    <xf numFmtId="166" fontId="5" fillId="0" borderId="0" xfId="2" applyNumberFormat="1" applyFont="1" applyAlignment="1">
      <alignment vertical="center"/>
    </xf>
    <xf numFmtId="0" fontId="0" fillId="0" borderId="0" xfId="0"/>
    <xf numFmtId="0" fontId="2" fillId="4" borderId="0" xfId="3" applyFill="1" applyAlignment="1" applyProtection="1">
      <alignment horizontal="center" vertical="center"/>
    </xf>
    <xf numFmtId="14" fontId="2" fillId="4" borderId="0" xfId="3" applyNumberFormat="1" applyFill="1" applyAlignment="1" applyProtection="1">
      <alignment horizontal="center" vertical="center"/>
    </xf>
    <xf numFmtId="1" fontId="2" fillId="4" borderId="0" xfId="3" applyNumberFormat="1" applyFill="1" applyAlignment="1" applyProtection="1">
      <alignment horizontal="right" vertical="center"/>
    </xf>
    <xf numFmtId="0" fontId="0" fillId="0" borderId="0" xfId="0" applyFill="1"/>
    <xf numFmtId="0" fontId="7" fillId="2" borderId="0" xfId="8" applyFont="1" applyFill="1" applyAlignment="1">
      <alignment horizontal="center"/>
    </xf>
    <xf numFmtId="166" fontId="4" fillId="0" borderId="0" xfId="2" applyNumberFormat="1" applyFont="1" applyAlignment="1">
      <alignment horizontal="left" vertical="center"/>
    </xf>
    <xf numFmtId="166" fontId="4" fillId="0" borderId="0" xfId="7" applyNumberFormat="1" applyFont="1" applyAlignment="1">
      <alignment horizontal="center" vertical="center"/>
    </xf>
    <xf numFmtId="0" fontId="8" fillId="3" borderId="0" xfId="8" applyFont="1" applyFill="1" applyAlignment="1">
      <alignment horizontal="right" vertical="center"/>
    </xf>
    <xf numFmtId="0" fontId="8" fillId="3" borderId="0" xfId="8" applyFont="1" applyFill="1" applyAlignment="1">
      <alignment horizontal="left" vertical="center"/>
    </xf>
    <xf numFmtId="165" fontId="5" fillId="0" borderId="0" xfId="9" applyNumberFormat="1" applyFont="1" applyAlignment="1">
      <alignment horizontal="left" vertical="center" indent="2"/>
    </xf>
    <xf numFmtId="165" fontId="5" fillId="0" borderId="0" xfId="9" applyNumberFormat="1" applyFont="1" applyAlignment="1">
      <alignment horizontal="center" vertical="center"/>
    </xf>
    <xf numFmtId="9" fontId="9" fillId="0" borderId="0" xfId="7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165" fontId="7" fillId="0" borderId="0" xfId="8" applyNumberFormat="1" applyFont="1"/>
  </cellXfs>
  <cellStyles count="10">
    <cellStyle name="Monétaire" xfId="1" builtinId="4"/>
    <cellStyle name="Monétaire 2" xfId="9" xr:uid="{25AE7843-1AA1-4A65-BAD4-7E26811A6DDE}"/>
    <cellStyle name="Normal" xfId="0" builtinId="0"/>
    <cellStyle name="Normal 2" xfId="3" xr:uid="{D662F9C7-06FC-4BFA-B911-FB56DF9C3B0E}"/>
    <cellStyle name="Normal 33" xfId="6" xr:uid="{251AD2AB-C66B-4845-B2ED-F3117FE80D56}"/>
    <cellStyle name="Normal 34" xfId="5" xr:uid="{45AE9482-49B2-4BBB-AB0F-5B7C98CCF944}"/>
    <cellStyle name="Normal 35" xfId="8" xr:uid="{6F437433-23AF-41F1-8A76-750C49BDF838}"/>
    <cellStyle name="Normal 37" xfId="4" xr:uid="{E12A7442-C69D-4406-91C2-C76B116244D4}"/>
    <cellStyle name="Pourcentage" xfId="2" builtinId="5"/>
    <cellStyle name="Pourcentage 2" xfId="7" xr:uid="{3C0ADC27-214B-480F-9B8D-7659164691AF}"/>
  </cellStyles>
  <dxfs count="7">
    <dxf>
      <font>
        <b/>
        <i val="0"/>
        <color rgb="FF00B050"/>
      </font>
      <fill>
        <patternFill>
          <fgColor theme="0"/>
        </patternFill>
      </fill>
    </dxf>
    <dxf>
      <font>
        <color rgb="FFFF0000"/>
      </font>
    </dxf>
    <dxf>
      <numFmt numFmtId="1" formatCode="0"/>
      <alignment horizontal="right" vertical="center" textRotation="0" wrapText="0" indent="0" justifyLastLine="0" shrinkToFit="0" readingOrder="0"/>
      <protection locked="1" hidden="0"/>
    </dxf>
    <dxf>
      <numFmt numFmtId="1" formatCode="0"/>
      <alignment horizontal="right" vertical="center" textRotation="0" wrapText="0" indent="0" justifyLastLine="0" shrinkToFit="0" readingOrder="0"/>
      <protection locked="1" hidden="0"/>
    </dxf>
    <dxf>
      <numFmt numFmtId="167" formatCode="dd/mm/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color theme="0" tint="-4.9989318521683403E-2"/>
      </font>
      <alignment horizontal="general" textRotation="0" wrapText="0" indent="0" justifyLastLine="0" shrinkToFit="0" readingOrder="0"/>
    </dxf>
  </dxfs>
  <tableStyles count="0" defaultTableStyle="TableStyleMedium2" defaultPivotStyle="PivotStyleLight16"/>
  <colors>
    <mruColors>
      <color rgb="FFA6C9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80380</xdr:colOff>
      <xdr:row>3</xdr:row>
      <xdr:rowOff>165694</xdr:rowOff>
    </xdr:from>
    <xdr:to>
      <xdr:col>5</xdr:col>
      <xdr:colOff>191376</xdr:colOff>
      <xdr:row>8</xdr:row>
      <xdr:rowOff>34640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213730" y="660994"/>
          <a:ext cx="1434971" cy="764296"/>
        </a:xfrm>
        <a:prstGeom prst="rect">
          <a:avLst/>
        </a:prstGeom>
        <a:noFill/>
        <a:ln w="952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350505</xdr:colOff>
      <xdr:row>3</xdr:row>
      <xdr:rowOff>165694</xdr:rowOff>
    </xdr:from>
    <xdr:to>
      <xdr:col>10</xdr:col>
      <xdr:colOff>129555</xdr:colOff>
      <xdr:row>8</xdr:row>
      <xdr:rowOff>34640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1807830" y="660994"/>
          <a:ext cx="1436400" cy="764296"/>
        </a:xfrm>
        <a:prstGeom prst="rect">
          <a:avLst/>
        </a:prstGeom>
        <a:noFill/>
        <a:ln w="952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289367</xdr:colOff>
      <xdr:row>3</xdr:row>
      <xdr:rowOff>165694</xdr:rowOff>
    </xdr:from>
    <xdr:to>
      <xdr:col>14</xdr:col>
      <xdr:colOff>306542</xdr:colOff>
      <xdr:row>8</xdr:row>
      <xdr:rowOff>34640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3404042" y="660994"/>
          <a:ext cx="1436400" cy="764296"/>
        </a:xfrm>
        <a:prstGeom prst="rect">
          <a:avLst/>
        </a:prstGeom>
        <a:noFill/>
        <a:ln w="952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23865</xdr:colOff>
      <xdr:row>3</xdr:row>
      <xdr:rowOff>55145</xdr:rowOff>
    </xdr:from>
    <xdr:to>
      <xdr:col>5</xdr:col>
      <xdr:colOff>247890</xdr:colOff>
      <xdr:row>4</xdr:row>
      <xdr:rowOff>122570</xdr:rowOff>
    </xdr:to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 txBox="1"/>
      </xdr:nvSpPr>
      <xdr:spPr>
        <a:xfrm>
          <a:off x="100065" y="550445"/>
          <a:ext cx="1548000" cy="2484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Product Sans" panose="020B0403030502040203" pitchFamily="34" charset="0"/>
            </a:rPr>
            <a:t>réalisé 2020</a:t>
          </a:r>
        </a:p>
      </xdr:txBody>
    </xdr:sp>
    <xdr:clientData/>
  </xdr:twoCellAnchor>
  <xdr:twoCellAnchor>
    <xdr:from>
      <xdr:col>5</xdr:col>
      <xdr:colOff>304230</xdr:colOff>
      <xdr:row>3</xdr:row>
      <xdr:rowOff>55145</xdr:rowOff>
    </xdr:from>
    <xdr:to>
      <xdr:col>10</xdr:col>
      <xdr:colOff>194880</xdr:colOff>
      <xdr:row>4</xdr:row>
      <xdr:rowOff>122570</xdr:rowOff>
    </xdr:to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 txBox="1"/>
      </xdr:nvSpPr>
      <xdr:spPr>
        <a:xfrm>
          <a:off x="1704405" y="550445"/>
          <a:ext cx="1548000" cy="2484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Product Sans" panose="020B0403030502040203" pitchFamily="34" charset="0"/>
            </a:rPr>
            <a:t>Objectif 2020</a:t>
          </a:r>
        </a:p>
        <a:p>
          <a:pPr algn="ctr"/>
          <a:endParaRPr lang="fr-FR" sz="1100" b="1">
            <a:solidFill>
              <a:schemeClr val="bg1"/>
            </a:solidFill>
            <a:latin typeface="Product Sans" panose="020B0403030502040203" pitchFamily="34" charset="0"/>
          </a:endParaRPr>
        </a:p>
      </xdr:txBody>
    </xdr:sp>
    <xdr:clientData/>
  </xdr:twoCellAnchor>
  <xdr:twoCellAnchor>
    <xdr:from>
      <xdr:col>10</xdr:col>
      <xdr:colOff>233567</xdr:colOff>
      <xdr:row>3</xdr:row>
      <xdr:rowOff>55145</xdr:rowOff>
    </xdr:from>
    <xdr:to>
      <xdr:col>14</xdr:col>
      <xdr:colOff>362342</xdr:colOff>
      <xdr:row>4</xdr:row>
      <xdr:rowOff>122570</xdr:rowOff>
    </xdr:to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/>
      </xdr:nvSpPr>
      <xdr:spPr>
        <a:xfrm>
          <a:off x="3291092" y="550445"/>
          <a:ext cx="1548000" cy="2484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Product Sans" panose="020B0403030502040203" pitchFamily="34" charset="0"/>
            </a:rPr>
            <a:t>R/O</a:t>
          </a:r>
        </a:p>
        <a:p>
          <a:pPr algn="ctr"/>
          <a:endParaRPr lang="fr-FR" sz="1100" b="1">
            <a:solidFill>
              <a:schemeClr val="bg1"/>
            </a:solidFill>
            <a:latin typeface="Product Sans" panose="020B0403030502040203" pitchFamily="34" charset="0"/>
          </a:endParaRPr>
        </a:p>
        <a:p>
          <a:pPr algn="ctr"/>
          <a:endParaRPr lang="fr-FR" sz="1100" b="1">
            <a:solidFill>
              <a:schemeClr val="bg1"/>
            </a:solidFill>
            <a:latin typeface="Product Sans" panose="020B0403030502040203" pitchFamily="34" charset="0"/>
          </a:endParaRPr>
        </a:p>
      </xdr:txBody>
    </xdr:sp>
    <xdr:clientData/>
  </xdr:twoCellAnchor>
  <xdr:twoCellAnchor>
    <xdr:from>
      <xdr:col>1</xdr:col>
      <xdr:colOff>142240</xdr:colOff>
      <xdr:row>10</xdr:row>
      <xdr:rowOff>158174</xdr:rowOff>
    </xdr:from>
    <xdr:to>
      <xdr:col>5</xdr:col>
      <xdr:colOff>253236</xdr:colOff>
      <xdr:row>15</xdr:row>
      <xdr:rowOff>17595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591FC116-0884-4094-99EE-07CBBECBA9A5}"/>
            </a:ext>
          </a:extLst>
        </xdr:cNvPr>
        <xdr:cNvSpPr/>
      </xdr:nvSpPr>
      <xdr:spPr>
        <a:xfrm>
          <a:off x="218440" y="1825049"/>
          <a:ext cx="1434971" cy="764296"/>
        </a:xfrm>
        <a:prstGeom prst="rect">
          <a:avLst/>
        </a:prstGeom>
        <a:noFill/>
        <a:ln w="952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85725</xdr:colOff>
      <xdr:row>10</xdr:row>
      <xdr:rowOff>47625</xdr:rowOff>
    </xdr:from>
    <xdr:to>
      <xdr:col>5</xdr:col>
      <xdr:colOff>309750</xdr:colOff>
      <xdr:row>11</xdr:row>
      <xdr:rowOff>115050</xdr:rowOff>
    </xdr:to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CD7CF969-EB68-49D4-8326-EA304B955D81}"/>
            </a:ext>
          </a:extLst>
        </xdr:cNvPr>
        <xdr:cNvSpPr txBox="1"/>
      </xdr:nvSpPr>
      <xdr:spPr>
        <a:xfrm>
          <a:off x="161925" y="1714500"/>
          <a:ext cx="1548000" cy="2484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Product Sans" panose="020B0403030502040203" pitchFamily="34" charset="0"/>
            </a:rPr>
            <a:t>réalisé 2019</a:t>
          </a:r>
        </a:p>
      </xdr:txBody>
    </xdr:sp>
    <xdr:clientData/>
  </xdr:twoCellAnchor>
  <xdr:twoCellAnchor>
    <xdr:from>
      <xdr:col>6</xdr:col>
      <xdr:colOff>94615</xdr:colOff>
      <xdr:row>10</xdr:row>
      <xdr:rowOff>148649</xdr:rowOff>
    </xdr:from>
    <xdr:to>
      <xdr:col>10</xdr:col>
      <xdr:colOff>234186</xdr:colOff>
      <xdr:row>15</xdr:row>
      <xdr:rowOff>8070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47A8AD85-38CE-45EA-B88A-06C06D8992DB}"/>
            </a:ext>
          </a:extLst>
        </xdr:cNvPr>
        <xdr:cNvSpPr/>
      </xdr:nvSpPr>
      <xdr:spPr>
        <a:xfrm>
          <a:off x="1856740" y="1815524"/>
          <a:ext cx="1434971" cy="764296"/>
        </a:xfrm>
        <a:prstGeom prst="rect">
          <a:avLst/>
        </a:prstGeom>
        <a:noFill/>
        <a:ln w="952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38100</xdr:colOff>
      <xdr:row>10</xdr:row>
      <xdr:rowOff>38100</xdr:rowOff>
    </xdr:from>
    <xdr:to>
      <xdr:col>10</xdr:col>
      <xdr:colOff>290700</xdr:colOff>
      <xdr:row>11</xdr:row>
      <xdr:rowOff>105525</xdr:rowOff>
    </xdr:to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3C77EBA3-EB54-488A-A482-2C5999F0CCE0}"/>
            </a:ext>
          </a:extLst>
        </xdr:cNvPr>
        <xdr:cNvSpPr txBox="1"/>
      </xdr:nvSpPr>
      <xdr:spPr>
        <a:xfrm>
          <a:off x="1800225" y="1704975"/>
          <a:ext cx="1548000" cy="2484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Product Sans" panose="020B0403030502040203" pitchFamily="34" charset="0"/>
            </a:rPr>
            <a:t>Objectif 2019</a:t>
          </a:r>
        </a:p>
      </xdr:txBody>
    </xdr:sp>
    <xdr:clientData/>
  </xdr:twoCellAnchor>
  <xdr:twoCellAnchor editAs="oneCell">
    <xdr:from>
      <xdr:col>31</xdr:col>
      <xdr:colOff>95251</xdr:colOff>
      <xdr:row>0</xdr:row>
      <xdr:rowOff>119063</xdr:rowOff>
    </xdr:from>
    <xdr:to>
      <xdr:col>36</xdr:col>
      <xdr:colOff>285750</xdr:colOff>
      <xdr:row>7</xdr:row>
      <xdr:rowOff>83343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4" name="Nom">
              <a:extLst>
                <a:ext uri="{FF2B5EF4-FFF2-40B4-BE49-F238E27FC236}">
                  <a16:creationId xmlns:a16="http://schemas.microsoft.com/office/drawing/2014/main" id="{9DA0B28B-60B7-4DEF-94FF-2A3EC2BF605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75032" y="119063"/>
              <a:ext cx="1738312" cy="11906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38</xdr:col>
      <xdr:colOff>11906</xdr:colOff>
      <xdr:row>0</xdr:row>
      <xdr:rowOff>130968</xdr:rowOff>
    </xdr:from>
    <xdr:to>
      <xdr:col>46</xdr:col>
      <xdr:colOff>285750</xdr:colOff>
      <xdr:row>7</xdr:row>
      <xdr:rowOff>83343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5" name="Mois">
              <a:extLst>
                <a:ext uri="{FF2B5EF4-FFF2-40B4-BE49-F238E27FC236}">
                  <a16:creationId xmlns:a16="http://schemas.microsoft.com/office/drawing/2014/main" id="{7E50C910-239F-4C55-A7FB-3E6F3B1C292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58625" y="130968"/>
              <a:ext cx="2750344" cy="11787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44.682649768518" createdVersion="6" refreshedVersion="6" minRefreshableVersion="3" recordCount="26" xr:uid="{221B796D-08AD-4F9D-AE3D-99B782B3B1E5}">
  <cacheSource type="worksheet">
    <worksheetSource name="Tableau1"/>
  </cacheSource>
  <cacheFields count="5">
    <cacheField name="Nom" numFmtId="0">
      <sharedItems count="2">
        <s v="test"/>
        <s v="Truc"/>
      </sharedItems>
    </cacheField>
    <cacheField name="Date" numFmtId="14">
      <sharedItems containsSemiMixedTypes="0" containsNonDate="0" containsDate="1" containsString="0" minDate="2019-01-01T00:00:00" maxDate="2020-12-02T00:00:00" count="24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</sharedItems>
      <fieldGroup par="4" base="1">
        <rangePr groupBy="months" startDate="2019-01-01T00:00:00" endDate="2020-12-02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  <cacheField name="Objectif" numFmtId="1">
      <sharedItems containsSemiMixedTypes="0" containsString="0" containsNumber="1" containsInteger="1" minValue="500" maxValue="3100"/>
    </cacheField>
    <cacheField name="Réalisé" numFmtId="1">
      <sharedItems containsSemiMixedTypes="0" containsString="0" containsNumber="1" containsInteger="1" minValue="620" maxValue="3000"/>
    </cacheField>
    <cacheField name="Années" numFmtId="0" databaseField="0">
      <fieldGroup base="1">
        <rangePr groupBy="years" startDate="2019-01-01T00:00:00" endDate="2020-12-02T00:00:00"/>
        <groupItems count="4">
          <s v="&lt;01/01/2019"/>
          <s v="2019"/>
          <s v="2020"/>
          <s v="&gt;02/12/2020"/>
        </groupItems>
      </fieldGroup>
    </cacheField>
  </cacheFields>
  <extLst>
    <ext xmlns:x14="http://schemas.microsoft.com/office/spreadsheetml/2009/9/main" uri="{725AE2AE-9491-48be-B2B4-4EB974FC3084}">
      <x14:pivotCacheDefinition pivotCacheId="74150602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n v="2000"/>
    <n v="1999"/>
  </r>
  <r>
    <x v="0"/>
    <x v="1"/>
    <n v="2100"/>
    <n v="2000"/>
  </r>
  <r>
    <x v="0"/>
    <x v="2"/>
    <n v="2200"/>
    <n v="2100"/>
  </r>
  <r>
    <x v="0"/>
    <x v="3"/>
    <n v="2300"/>
    <n v="2200"/>
  </r>
  <r>
    <x v="0"/>
    <x v="4"/>
    <n v="2400"/>
    <n v="2300"/>
  </r>
  <r>
    <x v="0"/>
    <x v="5"/>
    <n v="2500"/>
    <n v="2400"/>
  </r>
  <r>
    <x v="0"/>
    <x v="6"/>
    <n v="2600"/>
    <n v="2500"/>
  </r>
  <r>
    <x v="0"/>
    <x v="7"/>
    <n v="2700"/>
    <n v="2600"/>
  </r>
  <r>
    <x v="0"/>
    <x v="8"/>
    <n v="2800"/>
    <n v="2700"/>
  </r>
  <r>
    <x v="0"/>
    <x v="9"/>
    <n v="2900"/>
    <n v="2800"/>
  </r>
  <r>
    <x v="0"/>
    <x v="10"/>
    <n v="3000"/>
    <n v="2900"/>
  </r>
  <r>
    <x v="0"/>
    <x v="11"/>
    <n v="3100"/>
    <n v="3000"/>
  </r>
  <r>
    <x v="0"/>
    <x v="12"/>
    <n v="1000"/>
    <n v="1100"/>
  </r>
  <r>
    <x v="0"/>
    <x v="13"/>
    <n v="1100"/>
    <n v="1200"/>
  </r>
  <r>
    <x v="0"/>
    <x v="14"/>
    <n v="1200"/>
    <n v="1300"/>
  </r>
  <r>
    <x v="0"/>
    <x v="15"/>
    <n v="1300"/>
    <n v="1400"/>
  </r>
  <r>
    <x v="0"/>
    <x v="16"/>
    <n v="1400"/>
    <n v="1500"/>
  </r>
  <r>
    <x v="0"/>
    <x v="17"/>
    <n v="1500"/>
    <n v="1600"/>
  </r>
  <r>
    <x v="0"/>
    <x v="18"/>
    <n v="1600"/>
    <n v="1700"/>
  </r>
  <r>
    <x v="0"/>
    <x v="19"/>
    <n v="1700"/>
    <n v="1800"/>
  </r>
  <r>
    <x v="0"/>
    <x v="20"/>
    <n v="1800"/>
    <n v="1900"/>
  </r>
  <r>
    <x v="0"/>
    <x v="21"/>
    <n v="1900"/>
    <n v="1999"/>
  </r>
  <r>
    <x v="0"/>
    <x v="22"/>
    <n v="999"/>
    <n v="870"/>
  </r>
  <r>
    <x v="0"/>
    <x v="23"/>
    <n v="500"/>
    <n v="620"/>
  </r>
  <r>
    <x v="1"/>
    <x v="5"/>
    <n v="2700"/>
    <n v="2600"/>
  </r>
  <r>
    <x v="1"/>
    <x v="17"/>
    <n v="1700"/>
    <n v="18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832F81-9A35-4107-A1E5-4CC0E6A4432D}" name="Tableau croisé dynamique2" cacheId="20" applyNumberFormats="0" applyBorderFormats="0" applyFontFormats="0" applyPatternFormats="0" applyAlignmentFormats="0" applyWidthHeightFormats="1" dataCaption="Valeurs" updatedVersion="6" minRefreshableVersion="3" visualTotals="0" useAutoFormatting="1" itemPrintTitles="1" createdVersion="6" indent="0" compact="0" outline="1" outlineData="1" compactData="0">
  <location ref="M3" firstHeaderRow="0" firstDataRow="0" firstDataCol="0" rowPageCount="1" colPageCount="1"/>
  <pivotFields count="5">
    <pivotField axis="axisPage" compact="0" showAll="0">
      <items count="3">
        <item x="0"/>
        <item x="1"/>
        <item t="default"/>
      </items>
    </pivotField>
    <pivotField compact="0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1" showAll="0"/>
    <pivotField compact="0" numFmtId="1" showAll="0"/>
    <pivotField compact="0" showAll="0"/>
  </pivotFields>
  <pageFields count="1">
    <pageField fld="0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7A2D62-CD62-4AE7-9788-547D65B22675}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18" firstHeaderRow="1" firstDataRow="3" firstDataCol="1"/>
  <pivotFields count="5">
    <pivotField showAll="0" defaultSubtotal="0">
      <items count="2">
        <item x="0"/>
        <item h="1" x="1"/>
      </items>
    </pivotField>
    <pivotField name="Mois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howAll="0" defaultSubtotal="0"/>
    <pivotField dataField="1" showAll="0" defaultSubtotal="0"/>
    <pivotField axis="axisCol" showAll="0" defaultSubtotal="0">
      <items count="4">
        <item x="0"/>
        <item x="1"/>
        <item x="2"/>
        <item x="3"/>
      </items>
    </pivotField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4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Somme de Objectif" fld="2" baseField="0" baseItem="0"/>
    <dataField name="Somme de Réalisé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D17F423E-1960-4ACB-A6C1-DF77900AE99D}" sourceName="Nom">
  <pivotTables>
    <pivotTable tabId="6" name="Tableau croisé dynamique1"/>
    <pivotTable tabId="6" name="Tableau croisé dynamique2"/>
  </pivotTables>
  <data>
    <tabular pivotCacheId="741506021">
      <items count="2">
        <i x="0" s="1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45432BD5-4892-4124-AF16-31F86D6DD624}" sourceName="Date">
  <pivotTables>
    <pivotTable tabId="6" name="Tableau croisé dynamique1"/>
    <pivotTable tabId="6" name="Tableau croisé dynamique2"/>
  </pivotTables>
  <data>
    <tabular pivotCacheId="741506021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DA1681AF-C291-4FA2-819E-A1A064C949D4}" cache="Segment_Nom" caption="Nom" rowHeight="241300"/>
  <slicer name="Mois" xr10:uid="{37BB7358-B95B-4812-B90F-5F04A23F4CC5}" cache="Segment_Date" caption="Mois" columnCount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0EC2AB-45B1-48F0-AFA5-8541559EE4DC}" name="Tableau1" displayName="Tableau1" ref="A1:D27" totalsRowShown="0" headerRowDxfId="6">
  <autoFilter ref="A1:D27" xr:uid="{D07ED681-21E7-46F9-813A-6A6BC6E19DA2}"/>
  <tableColumns count="4">
    <tableColumn id="1" xr3:uid="{460CCD64-4594-4112-92FE-30BF6655B6FC}" name="Nom" dataDxfId="5"/>
    <tableColumn id="2" xr3:uid="{EFC704F6-E49A-4272-A3EC-8BD6EA6544CB}" name="Date" dataDxfId="4"/>
    <tableColumn id="3" xr3:uid="{2F779F89-9614-4050-8960-5498F9977ABD}" name="Objectif" dataDxfId="3"/>
    <tableColumn id="4" xr3:uid="{AF5E0B24-BDFA-41DD-8FC3-17BD56E95EF3}" name="Réalisé" dataDxfId="2">
      <calculatedColumnFormula>#REF!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295C1-2C2F-4ADC-8BAE-E1E8CF161B05}">
  <dimension ref="A1:N18"/>
  <sheetViews>
    <sheetView workbookViewId="0">
      <selection activeCell="O2" sqref="O2"/>
    </sheetView>
  </sheetViews>
  <sheetFormatPr baseColWidth="10" defaultRowHeight="15"/>
  <cols>
    <col min="1" max="1" width="21" bestFit="1" customWidth="1"/>
    <col min="2" max="2" width="23.85546875" bestFit="1" customWidth="1"/>
    <col min="3" max="3" width="17.42578125" bestFit="1" customWidth="1"/>
    <col min="4" max="4" width="18.140625" bestFit="1" customWidth="1"/>
    <col min="5" max="5" width="17.42578125" bestFit="1" customWidth="1"/>
    <col min="6" max="6" width="23.140625" bestFit="1" customWidth="1"/>
    <col min="7" max="7" width="22.42578125" bestFit="1" customWidth="1"/>
    <col min="8" max="8" width="18.140625" bestFit="1" customWidth="1"/>
    <col min="9" max="9" width="17.42578125" bestFit="1" customWidth="1"/>
    <col min="10" max="10" width="18.140625" bestFit="1" customWidth="1"/>
    <col min="11" max="11" width="17.42578125" bestFit="1" customWidth="1"/>
    <col min="12" max="12" width="18.140625" bestFit="1" customWidth="1"/>
    <col min="13" max="13" width="5.28515625" bestFit="1" customWidth="1"/>
    <col min="14" max="14" width="6.7109375" bestFit="1" customWidth="1"/>
    <col min="15" max="15" width="17.42578125" bestFit="1" customWidth="1"/>
    <col min="16" max="16" width="18.140625" bestFit="1" customWidth="1"/>
    <col min="17" max="17" width="17.42578125" bestFit="1" customWidth="1"/>
    <col min="18" max="18" width="18.140625" bestFit="1" customWidth="1"/>
    <col min="19" max="19" width="17.42578125" bestFit="1" customWidth="1"/>
    <col min="20" max="20" width="18.140625" bestFit="1" customWidth="1"/>
    <col min="21" max="21" width="17.42578125" bestFit="1" customWidth="1"/>
    <col min="22" max="22" width="18.140625" bestFit="1" customWidth="1"/>
    <col min="23" max="23" width="17.42578125" bestFit="1" customWidth="1"/>
    <col min="24" max="24" width="18.140625" bestFit="1" customWidth="1"/>
    <col min="25" max="25" width="17.42578125" bestFit="1" customWidth="1"/>
    <col min="26" max="26" width="23.140625" bestFit="1" customWidth="1"/>
    <col min="27" max="27" width="22.42578125" bestFit="1" customWidth="1"/>
    <col min="28" max="28" width="18.140625" bestFit="1" customWidth="1"/>
    <col min="29" max="29" width="17.42578125" bestFit="1" customWidth="1"/>
    <col min="30" max="30" width="18.140625" bestFit="1" customWidth="1"/>
    <col min="31" max="31" width="17.42578125" bestFit="1" customWidth="1"/>
    <col min="32" max="32" width="18.140625" bestFit="1" customWidth="1"/>
    <col min="33" max="33" width="17.42578125" bestFit="1" customWidth="1"/>
    <col min="34" max="34" width="18.140625" bestFit="1" customWidth="1"/>
    <col min="35" max="35" width="17.42578125" bestFit="1" customWidth="1"/>
    <col min="36" max="36" width="18.140625" bestFit="1" customWidth="1"/>
    <col min="37" max="37" width="17.42578125" bestFit="1" customWidth="1"/>
    <col min="38" max="38" width="18.140625" bestFit="1" customWidth="1"/>
    <col min="39" max="39" width="17.42578125" bestFit="1" customWidth="1"/>
    <col min="40" max="40" width="18.140625" bestFit="1" customWidth="1"/>
    <col min="41" max="41" width="17.42578125" bestFit="1" customWidth="1"/>
    <col min="42" max="42" width="18.140625" bestFit="1" customWidth="1"/>
    <col min="43" max="43" width="17.42578125" bestFit="1" customWidth="1"/>
    <col min="44" max="44" width="18.140625" bestFit="1" customWidth="1"/>
    <col min="45" max="45" width="17.42578125" bestFit="1" customWidth="1"/>
    <col min="46" max="46" width="18.140625" bestFit="1" customWidth="1"/>
    <col min="47" max="47" width="17.42578125" bestFit="1" customWidth="1"/>
    <col min="48" max="48" width="18.140625" bestFit="1" customWidth="1"/>
    <col min="49" max="49" width="17.42578125" bestFit="1" customWidth="1"/>
    <col min="50" max="50" width="23.140625" bestFit="1" customWidth="1"/>
    <col min="51" max="51" width="22.42578125" bestFit="1" customWidth="1"/>
    <col min="52" max="52" width="18.140625" bestFit="1" customWidth="1"/>
    <col min="53" max="53" width="17.42578125" bestFit="1" customWidth="1"/>
    <col min="54" max="54" width="22.5703125" bestFit="1" customWidth="1"/>
    <col min="55" max="55" width="21.85546875" bestFit="1" customWidth="1"/>
    <col min="56" max="56" width="18.140625" bestFit="1" customWidth="1"/>
    <col min="57" max="57" width="17.42578125" bestFit="1" customWidth="1"/>
    <col min="58" max="58" width="18.140625" bestFit="1" customWidth="1"/>
    <col min="59" max="59" width="17.42578125" bestFit="1" customWidth="1"/>
    <col min="60" max="60" width="21.42578125" bestFit="1" customWidth="1"/>
    <col min="61" max="61" width="20.5703125" bestFit="1" customWidth="1"/>
    <col min="62" max="62" width="18.140625" bestFit="1" customWidth="1"/>
    <col min="63" max="63" width="17.42578125" bestFit="1" customWidth="1"/>
    <col min="64" max="64" width="18.140625" bestFit="1" customWidth="1"/>
    <col min="65" max="65" width="17.42578125" bestFit="1" customWidth="1"/>
    <col min="66" max="66" width="22" bestFit="1" customWidth="1"/>
    <col min="67" max="67" width="21.28515625" bestFit="1" customWidth="1"/>
    <col min="68" max="68" width="18.140625" bestFit="1" customWidth="1"/>
    <col min="69" max="69" width="17.42578125" bestFit="1" customWidth="1"/>
    <col min="70" max="70" width="18.140625" bestFit="1" customWidth="1"/>
    <col min="71" max="71" width="17.42578125" bestFit="1" customWidth="1"/>
    <col min="72" max="72" width="21.85546875" bestFit="1" customWidth="1"/>
    <col min="73" max="73" width="21" bestFit="1" customWidth="1"/>
    <col min="74" max="74" width="23.140625" bestFit="1" customWidth="1"/>
    <col min="75" max="75" width="22.42578125" bestFit="1" customWidth="1"/>
  </cols>
  <sheetData>
    <row r="1" spans="1:14">
      <c r="M1" s="3" t="s">
        <v>5</v>
      </c>
      <c r="N1" s="21" t="s">
        <v>6</v>
      </c>
    </row>
    <row r="3" spans="1:14">
      <c r="B3" s="3" t="s">
        <v>25</v>
      </c>
    </row>
    <row r="4" spans="1:14">
      <c r="B4" s="21" t="s">
        <v>10</v>
      </c>
      <c r="D4" s="21" t="s">
        <v>11</v>
      </c>
      <c r="F4" s="21" t="s">
        <v>26</v>
      </c>
      <c r="G4" s="21" t="s">
        <v>27</v>
      </c>
    </row>
    <row r="5" spans="1:14">
      <c r="A5" s="3" t="s">
        <v>1</v>
      </c>
      <c r="B5" s="21" t="s">
        <v>3</v>
      </c>
      <c r="C5" s="21" t="s">
        <v>9</v>
      </c>
      <c r="D5" s="21" t="s">
        <v>3</v>
      </c>
      <c r="E5" s="21" t="s">
        <v>9</v>
      </c>
    </row>
    <row r="6" spans="1:14">
      <c r="A6" s="4" t="s">
        <v>13</v>
      </c>
      <c r="B6" s="5">
        <v>1000</v>
      </c>
      <c r="C6" s="5">
        <v>1100</v>
      </c>
      <c r="D6" s="5">
        <v>2000</v>
      </c>
      <c r="E6" s="5">
        <v>1999</v>
      </c>
      <c r="F6" s="5">
        <v>3000</v>
      </c>
      <c r="G6" s="5">
        <v>3099</v>
      </c>
    </row>
    <row r="7" spans="1:14">
      <c r="A7" s="4" t="s">
        <v>14</v>
      </c>
      <c r="B7" s="5">
        <v>1100</v>
      </c>
      <c r="C7" s="5">
        <v>1200</v>
      </c>
      <c r="D7" s="5">
        <v>2100</v>
      </c>
      <c r="E7" s="5">
        <v>2000</v>
      </c>
      <c r="F7" s="5">
        <v>3200</v>
      </c>
      <c r="G7" s="5">
        <v>3200</v>
      </c>
    </row>
    <row r="8" spans="1:14">
      <c r="A8" s="4" t="s">
        <v>15</v>
      </c>
      <c r="B8" s="5">
        <v>1200</v>
      </c>
      <c r="C8" s="5">
        <v>1300</v>
      </c>
      <c r="D8" s="5">
        <v>2200</v>
      </c>
      <c r="E8" s="5">
        <v>2100</v>
      </c>
      <c r="F8" s="5">
        <v>3400</v>
      </c>
      <c r="G8" s="5">
        <v>3400</v>
      </c>
    </row>
    <row r="9" spans="1:14">
      <c r="A9" s="4" t="s">
        <v>16</v>
      </c>
      <c r="B9" s="5">
        <v>1300</v>
      </c>
      <c r="C9" s="5">
        <v>1400</v>
      </c>
      <c r="D9" s="5">
        <v>2300</v>
      </c>
      <c r="E9" s="5">
        <v>2200</v>
      </c>
      <c r="F9" s="5">
        <v>3600</v>
      </c>
      <c r="G9" s="5">
        <v>3600</v>
      </c>
    </row>
    <row r="10" spans="1:14">
      <c r="A10" s="4" t="s">
        <v>17</v>
      </c>
      <c r="B10" s="5">
        <v>1400</v>
      </c>
      <c r="C10" s="5">
        <v>1500</v>
      </c>
      <c r="D10" s="5">
        <v>2400</v>
      </c>
      <c r="E10" s="5">
        <v>2300</v>
      </c>
      <c r="F10" s="5">
        <v>3800</v>
      </c>
      <c r="G10" s="5">
        <v>3800</v>
      </c>
    </row>
    <row r="11" spans="1:14">
      <c r="A11" s="4" t="s">
        <v>18</v>
      </c>
      <c r="B11" s="5">
        <v>1500</v>
      </c>
      <c r="C11" s="5">
        <v>1600</v>
      </c>
      <c r="D11" s="5">
        <v>2500</v>
      </c>
      <c r="E11" s="5">
        <v>2400</v>
      </c>
      <c r="F11" s="5">
        <v>4000</v>
      </c>
      <c r="G11" s="5">
        <v>4000</v>
      </c>
    </row>
    <row r="12" spans="1:14">
      <c r="A12" s="4" t="s">
        <v>19</v>
      </c>
      <c r="B12" s="5">
        <v>1600</v>
      </c>
      <c r="C12" s="5">
        <v>1700</v>
      </c>
      <c r="D12" s="5">
        <v>2600</v>
      </c>
      <c r="E12" s="5">
        <v>2500</v>
      </c>
      <c r="F12" s="5">
        <v>4200</v>
      </c>
      <c r="G12" s="5">
        <v>4200</v>
      </c>
    </row>
    <row r="13" spans="1:14">
      <c r="A13" s="4" t="s">
        <v>20</v>
      </c>
      <c r="B13" s="5">
        <v>1700</v>
      </c>
      <c r="C13" s="5">
        <v>1800</v>
      </c>
      <c r="D13" s="5">
        <v>2700</v>
      </c>
      <c r="E13" s="5">
        <v>2600</v>
      </c>
      <c r="F13" s="5">
        <v>4400</v>
      </c>
      <c r="G13" s="5">
        <v>4400</v>
      </c>
    </row>
    <row r="14" spans="1:14">
      <c r="A14" s="4" t="s">
        <v>21</v>
      </c>
      <c r="B14" s="5">
        <v>1800</v>
      </c>
      <c r="C14" s="5">
        <v>1900</v>
      </c>
      <c r="D14" s="5">
        <v>2800</v>
      </c>
      <c r="E14" s="5">
        <v>2700</v>
      </c>
      <c r="F14" s="5">
        <v>4600</v>
      </c>
      <c r="G14" s="5">
        <v>4600</v>
      </c>
    </row>
    <row r="15" spans="1:14">
      <c r="A15" s="4" t="s">
        <v>22</v>
      </c>
      <c r="B15" s="5">
        <v>1900</v>
      </c>
      <c r="C15" s="5">
        <v>1999</v>
      </c>
      <c r="D15" s="5">
        <v>2900</v>
      </c>
      <c r="E15" s="5">
        <v>2800</v>
      </c>
      <c r="F15" s="5">
        <v>4800</v>
      </c>
      <c r="G15" s="5">
        <v>4799</v>
      </c>
    </row>
    <row r="16" spans="1:14">
      <c r="A16" s="4" t="s">
        <v>23</v>
      </c>
      <c r="B16" s="5">
        <v>999</v>
      </c>
      <c r="C16" s="5">
        <v>870</v>
      </c>
      <c r="D16" s="5">
        <v>3000</v>
      </c>
      <c r="E16" s="5">
        <v>2900</v>
      </c>
      <c r="F16" s="5">
        <v>3999</v>
      </c>
      <c r="G16" s="5">
        <v>3770</v>
      </c>
    </row>
    <row r="17" spans="1:7">
      <c r="A17" s="4" t="s">
        <v>24</v>
      </c>
      <c r="B17" s="5">
        <v>500</v>
      </c>
      <c r="C17" s="5">
        <v>620</v>
      </c>
      <c r="D17" s="5">
        <v>3100</v>
      </c>
      <c r="E17" s="5">
        <v>3000</v>
      </c>
      <c r="F17" s="5">
        <v>3600</v>
      </c>
      <c r="G17" s="5">
        <v>3620</v>
      </c>
    </row>
    <row r="18" spans="1:7">
      <c r="A18" s="4" t="s">
        <v>2</v>
      </c>
      <c r="B18" s="5">
        <v>15999</v>
      </c>
      <c r="C18" s="5">
        <v>16989</v>
      </c>
      <c r="D18" s="5">
        <v>30600</v>
      </c>
      <c r="E18" s="5">
        <v>29499</v>
      </c>
      <c r="F18" s="5">
        <v>46599</v>
      </c>
      <c r="G18" s="5">
        <v>46488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A141C-1442-4C83-B024-074A330BABDD}">
  <sheetPr codeName="Feuil4"/>
  <dimension ref="A1:D27"/>
  <sheetViews>
    <sheetView zoomScale="90" zoomScaleNormal="90" workbookViewId="0">
      <pane xSplit="2" topLeftCell="C1" activePane="topRight" state="frozen"/>
      <selection pane="topRight" activeCell="B28" sqref="B28"/>
    </sheetView>
  </sheetViews>
  <sheetFormatPr baseColWidth="10" defaultColWidth="11.5703125" defaultRowHeight="15"/>
  <cols>
    <col min="1" max="1" width="16.7109375" style="9" bestFit="1" customWidth="1"/>
    <col min="2" max="2" width="11.5703125" style="9"/>
    <col min="3" max="4" width="11.5703125" style="10"/>
    <col min="5" max="16384" width="11.5703125" style="25"/>
  </cols>
  <sheetData>
    <row r="1" spans="1:4">
      <c r="A1" s="6" t="s">
        <v>5</v>
      </c>
      <c r="B1" s="13" t="s">
        <v>0</v>
      </c>
      <c r="C1" s="13" t="s">
        <v>7</v>
      </c>
      <c r="D1" s="13" t="s">
        <v>8</v>
      </c>
    </row>
    <row r="2" spans="1:4">
      <c r="A2" s="22" t="s">
        <v>6</v>
      </c>
      <c r="B2" s="23">
        <v>43831</v>
      </c>
      <c r="C2" s="24">
        <v>2000</v>
      </c>
      <c r="D2" s="24">
        <v>1999</v>
      </c>
    </row>
    <row r="3" spans="1:4">
      <c r="A3" s="22" t="s">
        <v>6</v>
      </c>
      <c r="B3" s="23">
        <v>43862</v>
      </c>
      <c r="C3" s="24">
        <v>2100</v>
      </c>
      <c r="D3" s="24">
        <v>2000</v>
      </c>
    </row>
    <row r="4" spans="1:4">
      <c r="A4" s="22" t="s">
        <v>6</v>
      </c>
      <c r="B4" s="23">
        <v>43891</v>
      </c>
      <c r="C4" s="24">
        <v>2200</v>
      </c>
      <c r="D4" s="24">
        <v>2100</v>
      </c>
    </row>
    <row r="5" spans="1:4">
      <c r="A5" s="22" t="s">
        <v>6</v>
      </c>
      <c r="B5" s="23">
        <v>43922</v>
      </c>
      <c r="C5" s="24">
        <v>2300</v>
      </c>
      <c r="D5" s="24">
        <v>2200</v>
      </c>
    </row>
    <row r="6" spans="1:4">
      <c r="A6" s="22" t="s">
        <v>6</v>
      </c>
      <c r="B6" s="23">
        <v>43952</v>
      </c>
      <c r="C6" s="24">
        <v>2400</v>
      </c>
      <c r="D6" s="24">
        <v>2300</v>
      </c>
    </row>
    <row r="7" spans="1:4">
      <c r="A7" s="22" t="s">
        <v>6</v>
      </c>
      <c r="B7" s="23">
        <v>43983</v>
      </c>
      <c r="C7" s="24">
        <v>2500</v>
      </c>
      <c r="D7" s="24">
        <v>2400</v>
      </c>
    </row>
    <row r="8" spans="1:4">
      <c r="A8" s="22" t="s">
        <v>6</v>
      </c>
      <c r="B8" s="23">
        <v>44013</v>
      </c>
      <c r="C8" s="24">
        <v>2600</v>
      </c>
      <c r="D8" s="24">
        <v>2500</v>
      </c>
    </row>
    <row r="9" spans="1:4">
      <c r="A9" s="22" t="s">
        <v>6</v>
      </c>
      <c r="B9" s="23">
        <v>44044</v>
      </c>
      <c r="C9" s="24">
        <v>2700</v>
      </c>
      <c r="D9" s="24">
        <v>2600</v>
      </c>
    </row>
    <row r="10" spans="1:4">
      <c r="A10" s="22" t="s">
        <v>6</v>
      </c>
      <c r="B10" s="23">
        <v>44075</v>
      </c>
      <c r="C10" s="24">
        <v>2800</v>
      </c>
      <c r="D10" s="24">
        <v>2700</v>
      </c>
    </row>
    <row r="11" spans="1:4">
      <c r="A11" s="22" t="s">
        <v>6</v>
      </c>
      <c r="B11" s="23">
        <v>44105</v>
      </c>
      <c r="C11" s="24">
        <v>2900</v>
      </c>
      <c r="D11" s="24">
        <v>2800</v>
      </c>
    </row>
    <row r="12" spans="1:4">
      <c r="A12" s="22" t="s">
        <v>6</v>
      </c>
      <c r="B12" s="23">
        <v>44136</v>
      </c>
      <c r="C12" s="24">
        <v>3000</v>
      </c>
      <c r="D12" s="24">
        <v>2900</v>
      </c>
    </row>
    <row r="13" spans="1:4">
      <c r="A13" s="22" t="s">
        <v>6</v>
      </c>
      <c r="B13" s="23">
        <v>44166</v>
      </c>
      <c r="C13" s="24">
        <v>3100</v>
      </c>
      <c r="D13" s="24">
        <v>3000</v>
      </c>
    </row>
    <row r="14" spans="1:4">
      <c r="A14" s="22" t="s">
        <v>6</v>
      </c>
      <c r="B14" s="7">
        <v>43466</v>
      </c>
      <c r="C14" s="8">
        <v>1000</v>
      </c>
      <c r="D14" s="8">
        <v>1100</v>
      </c>
    </row>
    <row r="15" spans="1:4">
      <c r="A15" s="22" t="s">
        <v>6</v>
      </c>
      <c r="B15" s="7">
        <v>43497</v>
      </c>
      <c r="C15" s="8">
        <v>1100</v>
      </c>
      <c r="D15" s="8">
        <v>1200</v>
      </c>
    </row>
    <row r="16" spans="1:4">
      <c r="A16" s="22" t="s">
        <v>6</v>
      </c>
      <c r="B16" s="7">
        <v>43525</v>
      </c>
      <c r="C16" s="8">
        <v>1200</v>
      </c>
      <c r="D16" s="8">
        <v>1300</v>
      </c>
    </row>
    <row r="17" spans="1:4">
      <c r="A17" s="22" t="s">
        <v>6</v>
      </c>
      <c r="B17" s="7">
        <v>43556</v>
      </c>
      <c r="C17" s="8">
        <v>1300</v>
      </c>
      <c r="D17" s="8">
        <v>1400</v>
      </c>
    </row>
    <row r="18" spans="1:4">
      <c r="A18" s="22" t="s">
        <v>6</v>
      </c>
      <c r="B18" s="7">
        <v>43586</v>
      </c>
      <c r="C18" s="8">
        <v>1400</v>
      </c>
      <c r="D18" s="8">
        <v>1500</v>
      </c>
    </row>
    <row r="19" spans="1:4">
      <c r="A19" s="22" t="s">
        <v>6</v>
      </c>
      <c r="B19" s="7">
        <v>43617</v>
      </c>
      <c r="C19" s="8">
        <v>1500</v>
      </c>
      <c r="D19" s="8">
        <v>1600</v>
      </c>
    </row>
    <row r="20" spans="1:4">
      <c r="A20" s="22" t="s">
        <v>6</v>
      </c>
      <c r="B20" s="7">
        <v>43647</v>
      </c>
      <c r="C20" s="8">
        <v>1600</v>
      </c>
      <c r="D20" s="8">
        <v>1700</v>
      </c>
    </row>
    <row r="21" spans="1:4">
      <c r="A21" s="22" t="s">
        <v>6</v>
      </c>
      <c r="B21" s="7">
        <v>43678</v>
      </c>
      <c r="C21" s="8">
        <v>1700</v>
      </c>
      <c r="D21" s="8">
        <v>1800</v>
      </c>
    </row>
    <row r="22" spans="1:4">
      <c r="A22" s="22" t="s">
        <v>6</v>
      </c>
      <c r="B22" s="7">
        <v>43709</v>
      </c>
      <c r="C22" s="8">
        <v>1800</v>
      </c>
      <c r="D22" s="8">
        <v>1900</v>
      </c>
    </row>
    <row r="23" spans="1:4">
      <c r="A23" s="22" t="s">
        <v>6</v>
      </c>
      <c r="B23" s="7">
        <v>43739</v>
      </c>
      <c r="C23" s="8">
        <v>1900</v>
      </c>
      <c r="D23" s="8">
        <v>1999</v>
      </c>
    </row>
    <row r="24" spans="1:4">
      <c r="A24" s="22" t="s">
        <v>6</v>
      </c>
      <c r="B24" s="7">
        <v>43770</v>
      </c>
      <c r="C24" s="8">
        <v>999</v>
      </c>
      <c r="D24" s="8">
        <v>870</v>
      </c>
    </row>
    <row r="25" spans="1:4">
      <c r="A25" s="22" t="s">
        <v>6</v>
      </c>
      <c r="B25" s="7">
        <v>43800</v>
      </c>
      <c r="C25" s="8">
        <v>500</v>
      </c>
      <c r="D25" s="8">
        <v>620</v>
      </c>
    </row>
    <row r="26" spans="1:4">
      <c r="A26" s="35" t="s">
        <v>28</v>
      </c>
      <c r="B26" s="23">
        <v>43983</v>
      </c>
      <c r="C26" s="24">
        <v>2700</v>
      </c>
      <c r="D26" s="24">
        <v>2600</v>
      </c>
    </row>
    <row r="27" spans="1:4">
      <c r="A27" s="35" t="s">
        <v>28</v>
      </c>
      <c r="B27" s="7">
        <v>43617</v>
      </c>
      <c r="C27" s="8">
        <v>1700</v>
      </c>
      <c r="D27" s="8">
        <v>1800</v>
      </c>
    </row>
  </sheetData>
  <sheetProtection selectLockedCells="1"/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1AD9B-4074-4D35-BA10-2A45E75E31EA}">
  <sheetPr codeName="Feuil5"/>
  <dimension ref="A1:BA15"/>
  <sheetViews>
    <sheetView showGridLines="0" tabSelected="1" zoomScale="80" zoomScaleNormal="80" zoomScalePageLayoutView="70" workbookViewId="0">
      <selection activeCell="R4" sqref="R4"/>
    </sheetView>
  </sheetViews>
  <sheetFormatPr baseColWidth="10" defaultColWidth="4.7109375" defaultRowHeight="15"/>
  <cols>
    <col min="1" max="1" width="1.140625" style="1" customWidth="1"/>
    <col min="2" max="2" width="4.140625" style="15" customWidth="1"/>
    <col min="3" max="3" width="5.7109375" style="15" customWidth="1"/>
    <col min="4" max="5" width="4.7109375" style="15"/>
    <col min="6" max="6" width="5.28515625" style="15" customWidth="1"/>
    <col min="7" max="10" width="4.7109375" style="15"/>
    <col min="11" max="11" width="5.140625" style="15" customWidth="1"/>
    <col min="12" max="12" width="5.28515625" style="15" customWidth="1"/>
    <col min="13" max="13" width="5.42578125" style="15" customWidth="1"/>
    <col min="14" max="14" width="4.85546875" style="15" customWidth="1"/>
    <col min="15" max="15" width="5.5703125" style="15" customWidth="1"/>
    <col min="16" max="18" width="4.7109375" style="15"/>
    <col min="19" max="19" width="4.7109375" style="15" customWidth="1"/>
    <col min="20" max="22" width="4.7109375" style="15"/>
    <col min="23" max="23" width="5" style="15" customWidth="1"/>
    <col min="24" max="25" width="4.7109375" style="15"/>
    <col min="26" max="27" width="4.7109375" style="15" customWidth="1"/>
    <col min="28" max="28" width="4.7109375" style="15"/>
    <col min="29" max="29" width="4.85546875" style="15" customWidth="1"/>
    <col min="30" max="31" width="4.7109375" style="14"/>
    <col min="32" max="53" width="4.7109375" style="12"/>
    <col min="54" max="16384" width="4.7109375" style="1"/>
  </cols>
  <sheetData>
    <row r="1" spans="1:34" ht="16.149999999999999" customHeight="1">
      <c r="A1" s="18"/>
      <c r="B1" s="29" t="s">
        <v>4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 t="str">
        <f>tcd!N1</f>
        <v>test</v>
      </c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</row>
    <row r="2" spans="1:34" ht="16.149999999999999" customHeight="1">
      <c r="A2" s="1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34" ht="6" customHeight="1">
      <c r="A3" s="1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5" spans="1:34">
      <c r="R5" s="15" t="s">
        <v>29</v>
      </c>
    </row>
    <row r="6" spans="1:34" ht="9.6" customHeight="1">
      <c r="B6" s="31">
        <f>IFERROR(GETPIVOTDATA("Somme de Réalisé",tcd!$A$3,"Années",2020),0)</f>
        <v>29499</v>
      </c>
      <c r="C6" s="31"/>
      <c r="D6" s="31"/>
      <c r="E6" s="31"/>
      <c r="F6" s="16"/>
      <c r="G6" s="32">
        <f>IFERROR(GETPIVOTDATA("Somme de Objectif",tcd!$A$3,"Années",2020),0)</f>
        <v>30600</v>
      </c>
      <c r="H6" s="32"/>
      <c r="I6" s="32"/>
      <c r="J6" s="32"/>
      <c r="K6" s="32"/>
      <c r="L6" s="33">
        <f>IFERROR(B6/G6,0)</f>
        <v>0.96401960784313723</v>
      </c>
      <c r="M6" s="33"/>
      <c r="N6" s="33"/>
      <c r="O6" s="33"/>
      <c r="Q6" s="19"/>
      <c r="S6" s="20"/>
      <c r="T6" s="17"/>
      <c r="U6" s="34"/>
      <c r="V6" s="34"/>
      <c r="W6" s="34"/>
      <c r="X6" s="34"/>
      <c r="Y6" s="34"/>
      <c r="Z6" s="34"/>
      <c r="AA6" s="34"/>
      <c r="AB6" s="34"/>
      <c r="AC6" s="34"/>
      <c r="AH6" s="11"/>
    </row>
    <row r="7" spans="1:34" ht="19.899999999999999" customHeight="1">
      <c r="B7" s="31"/>
      <c r="C7" s="31"/>
      <c r="D7" s="31"/>
      <c r="E7" s="31"/>
      <c r="F7" s="16"/>
      <c r="G7" s="32"/>
      <c r="H7" s="32"/>
      <c r="I7" s="32"/>
      <c r="J7" s="32"/>
      <c r="K7" s="32"/>
      <c r="L7" s="33"/>
      <c r="M7" s="33"/>
      <c r="N7" s="33"/>
      <c r="O7" s="33"/>
      <c r="P7" s="28"/>
      <c r="Q7" s="28"/>
      <c r="R7" s="28"/>
      <c r="S7" s="27">
        <f>IFERROR((B6-C13)/C13,0)</f>
        <v>0.73635882041320855</v>
      </c>
      <c r="T7" s="27"/>
      <c r="U7" s="34"/>
      <c r="V7" s="34"/>
      <c r="W7" s="34"/>
      <c r="X7" s="34"/>
      <c r="Y7" s="34"/>
      <c r="Z7" s="34"/>
      <c r="AA7" s="34"/>
      <c r="AB7" s="34"/>
      <c r="AC7" s="34"/>
    </row>
    <row r="8" spans="1:34" ht="12.6" customHeight="1">
      <c r="B8" s="31"/>
      <c r="C8" s="31"/>
      <c r="D8" s="31"/>
      <c r="E8" s="31"/>
      <c r="F8" s="16"/>
      <c r="G8" s="32"/>
      <c r="H8" s="32"/>
      <c r="I8" s="32"/>
      <c r="J8" s="32"/>
      <c r="K8" s="32"/>
      <c r="L8" s="33"/>
      <c r="M8" s="33"/>
      <c r="N8" s="33"/>
      <c r="O8" s="33"/>
      <c r="P8" s="19"/>
      <c r="Q8" s="19"/>
      <c r="R8" s="20"/>
      <c r="S8" s="20"/>
      <c r="U8" s="34"/>
      <c r="V8" s="34"/>
      <c r="W8" s="34"/>
      <c r="X8" s="34"/>
      <c r="Y8" s="34"/>
      <c r="Z8" s="34"/>
      <c r="AA8" s="34"/>
      <c r="AB8" s="34"/>
      <c r="AC8" s="34"/>
    </row>
    <row r="9" spans="1:34" ht="7.9" customHeight="1">
      <c r="U9" s="2"/>
      <c r="V9" s="2"/>
      <c r="W9" s="2"/>
      <c r="X9" s="2"/>
      <c r="Y9" s="2"/>
    </row>
    <row r="10" spans="1:34">
      <c r="D10" s="26" t="s">
        <v>12</v>
      </c>
      <c r="I10" s="26" t="s">
        <v>12</v>
      </c>
    </row>
    <row r="13" spans="1:34" ht="15" customHeight="1">
      <c r="C13" s="31">
        <f>IFERROR(GETPIVOTDATA("Somme de Réalisé",tcd!$A$3,"Années",2019),0)</f>
        <v>16989</v>
      </c>
      <c r="D13" s="31"/>
      <c r="E13" s="31"/>
      <c r="H13" s="32">
        <f>IFERROR(GETPIVOTDATA("Somme de Objectif",tcd!$A$3,"Années",2019),0)</f>
        <v>15999</v>
      </c>
      <c r="I13" s="32"/>
      <c r="J13" s="32"/>
      <c r="K13" s="36"/>
      <c r="L13" s="36"/>
    </row>
    <row r="14" spans="1:34" ht="15" customHeight="1">
      <c r="C14" s="31"/>
      <c r="D14" s="31"/>
      <c r="E14" s="31"/>
      <c r="H14" s="32"/>
      <c r="I14" s="32"/>
      <c r="J14" s="32"/>
      <c r="K14" s="36"/>
      <c r="L14" s="36"/>
    </row>
    <row r="15" spans="1:34" ht="15" customHeight="1">
      <c r="C15" s="31"/>
      <c r="D15" s="31"/>
      <c r="E15" s="31"/>
      <c r="H15" s="32"/>
      <c r="I15" s="32"/>
      <c r="J15" s="32"/>
      <c r="K15" s="36"/>
      <c r="L15" s="36"/>
    </row>
  </sheetData>
  <sheetProtection selectLockedCells="1"/>
  <mergeCells count="11">
    <mergeCell ref="C13:E15"/>
    <mergeCell ref="H13:J15"/>
    <mergeCell ref="S7:T7"/>
    <mergeCell ref="P7:R7"/>
    <mergeCell ref="B1:Q3"/>
    <mergeCell ref="R1:AC3"/>
    <mergeCell ref="B6:E8"/>
    <mergeCell ref="G6:K8"/>
    <mergeCell ref="L6:O8"/>
    <mergeCell ref="Z6:AC8"/>
    <mergeCell ref="U6:Y8"/>
  </mergeCells>
  <conditionalFormatting sqref="L6">
    <cfRule type="cellIs" dxfId="1" priority="1" operator="lessThan">
      <formula>0.99</formula>
    </cfRule>
    <cfRule type="cellIs" dxfId="0" priority="2" operator="greaterThanOrEqual">
      <formula>0.99</formula>
    </cfRule>
  </conditionalFormatting>
  <pageMargins left="0.62992125984251968" right="0.23622047244094491" top="0.35433070866141736" bottom="0.35433070866141736" header="0.31496062992125984" footer="0.31496062992125984"/>
  <pageSetup paperSize="9" fitToHeight="2" orientation="landscape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DB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Verheyden</dc:creator>
  <cp:lastModifiedBy>Chris_W10</cp:lastModifiedBy>
  <cp:lastPrinted>2021-01-15T16:10:55Z</cp:lastPrinted>
  <dcterms:created xsi:type="dcterms:W3CDTF">2020-11-07T06:29:45Z</dcterms:created>
  <dcterms:modified xsi:type="dcterms:W3CDTF">2021-02-17T15:49:45Z</dcterms:modified>
</cp:coreProperties>
</file>