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3190FB0F-BD89-4B1B-A026-43BE53F29E4A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calcPr calcId="191029"/>
  <pivotCaches>
    <pivotCache cacheId="6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1" l="1"/>
  <c r="G8" i="1"/>
  <c r="G10" i="1"/>
  <c r="G9" i="1"/>
  <c r="G6" i="1"/>
  <c r="G7" i="1"/>
  <c r="G5" i="1"/>
  <c r="G4" i="1"/>
  <c r="G3" i="1"/>
  <c r="H4" i="1" l="1"/>
  <c r="H5" i="1"/>
  <c r="H6" i="1" l="1"/>
  <c r="H7" i="1" l="1"/>
  <c r="H8" i="1" l="1"/>
  <c r="H9" i="1" l="1"/>
  <c r="H10" i="1" l="1"/>
  <c r="I9" i="1" s="1"/>
  <c r="I10" i="1" l="1"/>
  <c r="I3" i="1"/>
  <c r="I5" i="1"/>
  <c r="I4" i="1"/>
  <c r="I6" i="1"/>
  <c r="I7" i="1"/>
  <c r="I8" i="1"/>
</calcChain>
</file>

<file path=xl/sharedStrings.xml><?xml version="1.0" encoding="utf-8"?>
<sst xmlns="http://schemas.openxmlformats.org/spreadsheetml/2006/main" count="62" uniqueCount="35">
  <si>
    <t>Causes</t>
  </si>
  <si>
    <t>Durée panne</t>
  </si>
  <si>
    <t>Date de l'avis</t>
  </si>
  <si>
    <t>fuite d'air</t>
  </si>
  <si>
    <t>posa 5 fuite d'air</t>
  </si>
  <si>
    <t>posa 5 perte outils</t>
  </si>
  <si>
    <t>posa 5  panne ne répond plus</t>
  </si>
  <si>
    <t>posa 5  panne</t>
  </si>
  <si>
    <t>mauvais détourage et pb cassette droite</t>
  </si>
  <si>
    <t>posa 5 ne répond plus</t>
  </si>
  <si>
    <t>moteur d'axe température trop élévé</t>
  </si>
  <si>
    <t>probleme avec les pince changeur outil</t>
  </si>
  <si>
    <t>probleme pince changeur outil</t>
  </si>
  <si>
    <t>posa 5 changeur d'outil</t>
  </si>
  <si>
    <t>remplacement de la broche</t>
  </si>
  <si>
    <t>posa 5 systéme lecture illisible</t>
  </si>
  <si>
    <t>posa 5 ptoblème pince</t>
  </si>
  <si>
    <t>posa 5 mesure illisible</t>
  </si>
  <si>
    <t>posa 5 probleme reglage pince</t>
  </si>
  <si>
    <t>Durée panne (h)</t>
  </si>
  <si>
    <t>Cumuls (h)</t>
  </si>
  <si>
    <t>Cumuls (%)</t>
  </si>
  <si>
    <t>Pince changeur outil</t>
  </si>
  <si>
    <t>Fuite AIR</t>
  </si>
  <si>
    <t>Mauvaise détourage et problème de cassette droite</t>
  </si>
  <si>
    <t>Panne Pas de réponse</t>
  </si>
  <si>
    <t>Moteur d'axe avec température trop élevée</t>
  </si>
  <si>
    <t>Système mesure/lecture illisible</t>
  </si>
  <si>
    <t>Perte Outils</t>
  </si>
  <si>
    <t>Remplacement broche</t>
  </si>
  <si>
    <t>Étiquettes de lignes</t>
  </si>
  <si>
    <t>Total général</t>
  </si>
  <si>
    <t>Catégorie</t>
  </si>
  <si>
    <t>Mauvais détourage et pb cassette droite</t>
  </si>
  <si>
    <t>Cumul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</si>
</sst>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3">
    <xf numFmtId="0" fontId="0" fillId="0" borderId="0" xfId="0"/>
    <xf numFmtId="49" fontId="0" fillId="3" borderId="0" xfId="0" applyNumberFormat="1" applyFill="1" applyAlignment="1">
      <alignment horizontal="center" vertical="center"/>
    </xf>
    <xf numFmtId="4" fontId="0" fillId="3" borderId="0" xfId="0" applyNumberFormat="1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49" fontId="0" fillId="4" borderId="0" xfId="0" applyNumberFormat="1" applyFill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5" borderId="0" xfId="0" applyNumberFormat="1" applyFill="1" applyAlignment="1">
      <alignment horizontal="center" vertical="center"/>
    </xf>
    <xf numFmtId="49" fontId="0" fillId="6" borderId="0" xfId="0" applyNumberForma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49" fontId="0" fillId="8" borderId="0" xfId="0" applyNumberFormat="1" applyFill="1" applyAlignment="1">
      <alignment horizontal="center" vertical="center"/>
    </xf>
    <xf numFmtId="4" fontId="0" fillId="8" borderId="0" xfId="0" applyNumberFormat="1" applyFill="1" applyAlignment="1">
      <alignment horizontal="center" vertical="center"/>
    </xf>
    <xf numFmtId="14" fontId="0" fillId="8" borderId="0" xfId="0" applyNumberFormat="1" applyFill="1" applyAlignment="1">
      <alignment horizontal="center" vertical="center"/>
    </xf>
    <xf numFmtId="49" fontId="0" fillId="9" borderId="0" xfId="0" applyNumberFormat="1" applyFill="1" applyAlignment="1">
      <alignment horizontal="center" vertical="center"/>
    </xf>
    <xf numFmtId="49" fontId="0" fillId="10" borderId="0" xfId="0" applyNumberFormat="1" applyFill="1" applyAlignment="1">
      <alignment horizontal="center" vertical="center"/>
    </xf>
    <xf numFmtId="49" fontId="0" fillId="2" borderId="1" xfId="0" applyNumberForma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49" fontId="0" fillId="3" borderId="1" xfId="0" applyNumberFormat="1" applyFill="1" applyBorder="1" applyAlignment="1">
      <alignment horizontal="center" vertical="center"/>
    </xf>
    <xf numFmtId="49" fontId="0" fillId="6" borderId="1" xfId="0" applyNumberFormat="1" applyFill="1" applyBorder="1" applyAlignment="1">
      <alignment horizontal="center" vertical="center"/>
    </xf>
    <xf numFmtId="49" fontId="0" fillId="5" borderId="1" xfId="0" applyNumberFormat="1" applyFill="1" applyBorder="1" applyAlignment="1">
      <alignment horizontal="center" vertical="center"/>
    </xf>
    <xf numFmtId="49" fontId="0" fillId="7" borderId="1" xfId="0" applyNumberFormat="1" applyFill="1" applyBorder="1" applyAlignment="1">
      <alignment horizontal="center" vertical="center"/>
    </xf>
    <xf numFmtId="49" fontId="0" fillId="10" borderId="1" xfId="0" applyNumberFormat="1" applyFill="1" applyBorder="1" applyAlignment="1">
      <alignment horizontal="center" vertical="center"/>
    </xf>
    <xf numFmtId="49" fontId="0" fillId="4" borderId="1" xfId="0" applyNumberFormat="1" applyFill="1" applyBorder="1" applyAlignment="1">
      <alignment horizontal="center" vertical="center"/>
    </xf>
    <xf numFmtId="49" fontId="0" fillId="9" borderId="1" xfId="0" applyNumberForma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NumberFormat="1"/>
    <xf numFmtId="10" fontId="0" fillId="0" borderId="0" xfId="0" applyNumberFormat="1"/>
    <xf numFmtId="49" fontId="0" fillId="0" borderId="0" xfId="0" applyNumberForma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5"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30" formatCode="@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</dxf>
    <dxf>
      <numFmt numFmtId="4" formatCode="#,##0.00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[Pareto.xlsm]Feuil1!Tableau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rgbClr val="00B0F0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Feuil1!$G$14</c:f>
              <c:strCache>
                <c:ptCount val="1"/>
                <c:pt idx="0">
                  <c:v>Durée panne (h)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Feuil1!$F$15:$F$23</c:f>
              <c:strCache>
                <c:ptCount val="8"/>
                <c:pt idx="0">
                  <c:v>Pince changeur outil</c:v>
                </c:pt>
                <c:pt idx="1">
                  <c:v>Fuite AIR</c:v>
                </c:pt>
                <c:pt idx="2">
                  <c:v>Mauvais détourage et pb cassette droite</c:v>
                </c:pt>
                <c:pt idx="3">
                  <c:v>Panne Pas de réponse</c:v>
                </c:pt>
                <c:pt idx="4">
                  <c:v>Système mesure/lecture illisible</c:v>
                </c:pt>
                <c:pt idx="5">
                  <c:v>Moteur d'axe avec température trop élevée</c:v>
                </c:pt>
                <c:pt idx="6">
                  <c:v>Perte Outils</c:v>
                </c:pt>
                <c:pt idx="7">
                  <c:v>Remplacement broche</c:v>
                </c:pt>
              </c:strCache>
            </c:strRef>
          </c:cat>
          <c:val>
            <c:numRef>
              <c:f>Feuil1!$G$15:$G$23</c:f>
              <c:numCache>
                <c:formatCode>General</c:formatCode>
                <c:ptCount val="8"/>
                <c:pt idx="0">
                  <c:v>46.55</c:v>
                </c:pt>
                <c:pt idx="1">
                  <c:v>18.03</c:v>
                </c:pt>
                <c:pt idx="2">
                  <c:v>14.94</c:v>
                </c:pt>
                <c:pt idx="3">
                  <c:v>10.08</c:v>
                </c:pt>
                <c:pt idx="4">
                  <c:v>8.09</c:v>
                </c:pt>
                <c:pt idx="5">
                  <c:v>5.75</c:v>
                </c:pt>
                <c:pt idx="6">
                  <c:v>2.4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EA1-4645-9442-11C5DB090A5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15508928"/>
        <c:axId val="1715510592"/>
      </c:barChart>
      <c:lineChart>
        <c:grouping val="standard"/>
        <c:varyColors val="0"/>
        <c:ser>
          <c:idx val="1"/>
          <c:order val="1"/>
          <c:tx>
            <c:strRef>
              <c:f>Feuil1!$H$14</c:f>
              <c:strCache>
                <c:ptCount val="1"/>
                <c:pt idx="0">
                  <c:v>Cumul %</c:v>
                </c:pt>
              </c:strCache>
            </c:strRef>
          </c:tx>
          <c:spPr>
            <a:ln w="28575" cap="rnd">
              <a:solidFill>
                <a:srgbClr val="00B0F0"/>
              </a:solidFill>
              <a:round/>
            </a:ln>
            <a:effectLst/>
          </c:spPr>
          <c:marker>
            <c:symbol val="none"/>
          </c:marker>
          <c:cat>
            <c:strRef>
              <c:f>Feuil1!$F$15:$F$23</c:f>
              <c:strCache>
                <c:ptCount val="8"/>
                <c:pt idx="0">
                  <c:v>Pince changeur outil</c:v>
                </c:pt>
                <c:pt idx="1">
                  <c:v>Fuite AIR</c:v>
                </c:pt>
                <c:pt idx="2">
                  <c:v>Mauvais détourage et pb cassette droite</c:v>
                </c:pt>
                <c:pt idx="3">
                  <c:v>Panne Pas de réponse</c:v>
                </c:pt>
                <c:pt idx="4">
                  <c:v>Système mesure/lecture illisible</c:v>
                </c:pt>
                <c:pt idx="5">
                  <c:v>Moteur d'axe avec température trop élevée</c:v>
                </c:pt>
                <c:pt idx="6">
                  <c:v>Perte Outils</c:v>
                </c:pt>
                <c:pt idx="7">
                  <c:v>Remplacement broche</c:v>
                </c:pt>
              </c:strCache>
            </c:strRef>
          </c:cat>
          <c:val>
            <c:numRef>
              <c:f>Feuil1!$H$15:$H$23</c:f>
              <c:numCache>
                <c:formatCode>0.00%</c:formatCode>
                <c:ptCount val="8"/>
                <c:pt idx="0">
                  <c:v>0.43981481481481477</c:v>
                </c:pt>
                <c:pt idx="1">
                  <c:v>0.61016628873771728</c:v>
                </c:pt>
                <c:pt idx="2">
                  <c:v>0.75132275132275128</c:v>
                </c:pt>
                <c:pt idx="3">
                  <c:v>0.84656084656084651</c:v>
                </c:pt>
                <c:pt idx="4">
                  <c:v>0.92299697656840507</c:v>
                </c:pt>
                <c:pt idx="5">
                  <c:v>0.97732426303854869</c:v>
                </c:pt>
                <c:pt idx="6">
                  <c:v>1</c:v>
                </c:pt>
                <c:pt idx="7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EA1-4645-9442-11C5DB090A5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15510176"/>
        <c:axId val="1817533840"/>
      </c:lineChart>
      <c:catAx>
        <c:axId val="17155089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15510592"/>
        <c:crosses val="autoZero"/>
        <c:auto val="1"/>
        <c:lblAlgn val="ctr"/>
        <c:lblOffset val="100"/>
        <c:noMultiLvlLbl val="0"/>
      </c:catAx>
      <c:valAx>
        <c:axId val="171551059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15508928"/>
        <c:crosses val="autoZero"/>
        <c:crossBetween val="between"/>
      </c:valAx>
      <c:valAx>
        <c:axId val="1817533840"/>
        <c:scaling>
          <c:orientation val="minMax"/>
          <c:max val="1"/>
          <c:min val="0"/>
        </c:scaling>
        <c:delete val="0"/>
        <c:axPos val="r"/>
        <c:majorGridlines>
          <c:spPr>
            <a:ln w="22225" cap="flat" cmpd="sng" algn="ctr">
              <a:solidFill>
                <a:srgbClr val="FF0000"/>
              </a:solidFill>
              <a:round/>
            </a:ln>
            <a:effectLst/>
          </c:spPr>
        </c:majorGridlines>
        <c:numFmt formatCode="0.0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15510176"/>
        <c:crosses val="max"/>
        <c:crossBetween val="between"/>
        <c:majorUnit val="0.8"/>
      </c:valAx>
      <c:catAx>
        <c:axId val="171551017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817533840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115138</xdr:colOff>
      <xdr:row>7</xdr:row>
      <xdr:rowOff>52335</xdr:rowOff>
    </xdr:from>
    <xdr:to>
      <xdr:col>4</xdr:col>
      <xdr:colOff>638490</xdr:colOff>
      <xdr:row>10</xdr:row>
      <xdr:rowOff>104670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 flipV="1">
          <a:off x="5034643" y="1371181"/>
          <a:ext cx="523352" cy="617555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230275</xdr:colOff>
      <xdr:row>24</xdr:row>
      <xdr:rowOff>104250</xdr:rowOff>
    </xdr:from>
    <xdr:to>
      <xdr:col>8</xdr:col>
      <xdr:colOff>1119972</xdr:colOff>
      <xdr:row>42</xdr:row>
      <xdr:rowOff>177938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1BCD533-614D-462E-AFA0-4A44CD7405C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172.45795358796" createdVersion="6" refreshedVersion="6" minRefreshableVersion="3" recordCount="17" xr:uid="{20ACD14E-A71D-476B-9F97-036BF2CA29C2}">
  <cacheSource type="worksheet">
    <worksheetSource name="Données"/>
  </cacheSource>
  <cacheFields count="4">
    <cacheField name="Catégorie" numFmtId="0">
      <sharedItems count="8">
        <s v="Fuite AIR"/>
        <s v="Perte Outils"/>
        <s v="Panne Pas de réponse"/>
        <s v="Mauvais détourage et pb cassette droite"/>
        <s v="Moteur d'axe avec température trop élevée"/>
        <s v="Pince changeur outil"/>
        <s v="Remplacement broche"/>
        <s v="Système mesure/lecture illisible"/>
      </sharedItems>
    </cacheField>
    <cacheField name="Causes" numFmtId="49">
      <sharedItems/>
    </cacheField>
    <cacheField name="Durée panne" numFmtId="4">
      <sharedItems containsSemiMixedTypes="0" containsString="0" containsNumber="1" minValue="0" maxValue="24.33" count="13">
        <n v="0"/>
        <n v="18.03"/>
        <n v="2.4"/>
        <n v="2.0699999999999998"/>
        <n v="14.94"/>
        <n v="8.01"/>
        <n v="5.75"/>
        <n v="5.98"/>
        <n v="4.54"/>
        <n v="3.59"/>
        <n v="24.33"/>
        <n v="11.7"/>
        <n v="4.5"/>
      </sharedItems>
    </cacheField>
    <cacheField name="Date de l'avis" numFmtId="14">
      <sharedItems containsSemiMixedTypes="0" containsNonDate="0" containsDate="1" containsString="0" minDate="2020-06-25T00:00:00" maxDate="2020-10-21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">
  <r>
    <x v="0"/>
    <s v="fuite d'air"/>
    <x v="0"/>
    <d v="2020-06-25T00:00:00"/>
  </r>
  <r>
    <x v="0"/>
    <s v="posa 5 fuite d'air"/>
    <x v="1"/>
    <d v="2020-08-18T00:00:00"/>
  </r>
  <r>
    <x v="1"/>
    <s v="posa 5 perte outils"/>
    <x v="2"/>
    <d v="2020-09-01T00:00:00"/>
  </r>
  <r>
    <x v="2"/>
    <s v="posa 5  panne ne répond plus"/>
    <x v="3"/>
    <d v="2020-09-01T00:00:00"/>
  </r>
  <r>
    <x v="2"/>
    <s v="posa 5  panne"/>
    <x v="0"/>
    <d v="2020-09-02T00:00:00"/>
  </r>
  <r>
    <x v="3"/>
    <s v="mauvais détourage et pb cassette droite"/>
    <x v="4"/>
    <d v="2020-09-02T00:00:00"/>
  </r>
  <r>
    <x v="2"/>
    <s v="posa 5 ne répond plus"/>
    <x v="5"/>
    <d v="2020-09-10T00:00:00"/>
  </r>
  <r>
    <x v="4"/>
    <s v="moteur d'axe température trop élévé"/>
    <x v="6"/>
    <d v="2020-09-23T00:00:00"/>
  </r>
  <r>
    <x v="5"/>
    <s v="probleme avec les pince changeur outil"/>
    <x v="0"/>
    <d v="2020-10-08T00:00:00"/>
  </r>
  <r>
    <x v="5"/>
    <s v="probleme pince changeur outil"/>
    <x v="7"/>
    <d v="2020-10-09T00:00:00"/>
  </r>
  <r>
    <x v="5"/>
    <s v="posa 5 changeur d'outil"/>
    <x v="8"/>
    <d v="2020-10-12T00:00:00"/>
  </r>
  <r>
    <x v="6"/>
    <s v="remplacement de la broche"/>
    <x v="0"/>
    <d v="2020-10-14T00:00:00"/>
  </r>
  <r>
    <x v="7"/>
    <s v="posa 5 systéme lecture illisible"/>
    <x v="9"/>
    <d v="2020-10-15T00:00:00"/>
  </r>
  <r>
    <x v="5"/>
    <s v="posa 5 changeur d'outil"/>
    <x v="10"/>
    <d v="2020-10-15T00:00:00"/>
  </r>
  <r>
    <x v="5"/>
    <s v="posa 5 ptoblème pince"/>
    <x v="11"/>
    <d v="2020-10-19T00:00:00"/>
  </r>
  <r>
    <x v="7"/>
    <s v="posa 5 mesure illisible"/>
    <x v="12"/>
    <d v="2020-10-20T00:00:00"/>
  </r>
  <r>
    <x v="5"/>
    <s v="posa 5 probleme reglage pince"/>
    <x v="0"/>
    <d v="2020-10-20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A7E2689-6308-41FA-9225-535BAA660826}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F14:H23" firstHeaderRow="0" firstDataRow="1" firstDataCol="1"/>
  <pivotFields count="4">
    <pivotField axis="axisRow" showAll="0" sortType="descending">
      <items count="9">
        <item x="0"/>
        <item x="3"/>
        <item x="4"/>
        <item x="2"/>
        <item x="1"/>
        <item x="5"/>
        <item x="6"/>
        <item x="7"/>
        <item t="default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showAll="0"/>
    <pivotField dataField="1" numFmtId="4" showAll="0">
      <items count="14">
        <item x="0"/>
        <item x="3"/>
        <item x="2"/>
        <item x="9"/>
        <item x="12"/>
        <item x="8"/>
        <item x="6"/>
        <item x="7"/>
        <item x="5"/>
        <item x="11"/>
        <item x="4"/>
        <item x="1"/>
        <item x="10"/>
        <item t="default"/>
      </items>
    </pivotField>
    <pivotField numFmtId="14" showAll="0"/>
  </pivotFields>
  <rowFields count="1">
    <field x="0"/>
  </rowFields>
  <rowItems count="9">
    <i>
      <x v="5"/>
    </i>
    <i>
      <x/>
    </i>
    <i>
      <x v="1"/>
    </i>
    <i>
      <x v="3"/>
    </i>
    <i>
      <x v="7"/>
    </i>
    <i>
      <x v="2"/>
    </i>
    <i>
      <x v="4"/>
    </i>
    <i>
      <x v="6"/>
    </i>
    <i t="grand">
      <x/>
    </i>
  </rowItems>
  <colFields count="1">
    <field x="-2"/>
  </colFields>
  <colItems count="2">
    <i>
      <x/>
    </i>
    <i i="1">
      <x v="1"/>
    </i>
  </colItems>
  <dataFields count="2">
    <dataField name="Durée panne (h)" fld="2" baseField="0" baseItem="0"/>
    <dataField name="Cumul %" fld="2" baseField="0" baseItem="0" numFmtId="10">
      <extLst>
        <ext xmlns:x14="http://schemas.microsoft.com/office/spreadsheetml/2009/9/main" uri="{E15A36E0-9728-4e99-A89B-3F7291B0FE68}">
          <x14:dataField pivotShowAs="percentOfRunningTotal"/>
        </ext>
      </extLst>
    </dataField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05F3849-C999-4C14-A07F-FF3FB93064EA}" name="Données" displayName="Données" ref="A2:D19" totalsRowShown="0" dataDxfId="2">
  <autoFilter ref="A2:D19" xr:uid="{991C5628-9B83-49ED-90FF-5B4088C0932C}"/>
  <tableColumns count="4">
    <tableColumn id="4" xr3:uid="{0D4D6341-0D05-4AE1-A5E9-8056677A3A7D}" name="Catégorie" dataDxfId="0"/>
    <tableColumn id="1" xr3:uid="{B2FA4F58-8FB1-4A84-A0C1-69FC5D045DDF}" name="Causes" dataDxfId="1"/>
    <tableColumn id="2" xr3:uid="{7643AFBD-4BE5-4026-AB46-E3BCC923FC67}" name="Durée panne" dataDxfId="4"/>
    <tableColumn id="3" xr3:uid="{CB7EE7F1-9A3A-454E-B86A-EC18DBE8F4E9}" name="Date de l'avis" dataDxfId="3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I23"/>
  <sheetViews>
    <sheetView tabSelected="1" zoomScale="91" workbookViewId="0">
      <selection activeCell="C24" sqref="C24"/>
    </sheetView>
  </sheetViews>
  <sheetFormatPr baseColWidth="10" defaultRowHeight="15" x14ac:dyDescent="0.25"/>
  <cols>
    <col min="1" max="1" width="40.28515625" bestFit="1" customWidth="1"/>
    <col min="2" max="2" width="37.140625" bestFit="1" customWidth="1"/>
    <col min="3" max="3" width="14" customWidth="1"/>
    <col min="4" max="4" width="14.7109375" customWidth="1"/>
    <col min="6" max="6" width="40.28515625" bestFit="1" customWidth="1"/>
    <col min="7" max="7" width="15.42578125" bestFit="1" customWidth="1"/>
    <col min="8" max="8" width="8.7109375" bestFit="1" customWidth="1"/>
    <col min="9" max="9" width="23.5703125" bestFit="1" customWidth="1"/>
  </cols>
  <sheetData>
    <row r="2" spans="1:9" x14ac:dyDescent="0.25">
      <c r="A2" t="s">
        <v>32</v>
      </c>
      <c r="B2" s="32" t="s">
        <v>0</v>
      </c>
      <c r="C2" s="28" t="s">
        <v>1</v>
      </c>
      <c r="D2" s="28" t="s">
        <v>2</v>
      </c>
      <c r="F2" s="15" t="s">
        <v>0</v>
      </c>
      <c r="G2" s="15" t="s">
        <v>19</v>
      </c>
      <c r="H2" s="15" t="s">
        <v>20</v>
      </c>
      <c r="I2" s="15" t="s">
        <v>21</v>
      </c>
    </row>
    <row r="3" spans="1:9" x14ac:dyDescent="0.25">
      <c r="A3" s="29" t="s">
        <v>23</v>
      </c>
      <c r="B3" s="1" t="s">
        <v>3</v>
      </c>
      <c r="C3" s="2">
        <v>0</v>
      </c>
      <c r="D3" s="3">
        <v>44007</v>
      </c>
      <c r="F3" s="16" t="s">
        <v>22</v>
      </c>
      <c r="G3" s="17">
        <f>C11+C12+C13+C16+C17+C19</f>
        <v>46.55</v>
      </c>
      <c r="H3" s="17">
        <f>$G$3</f>
        <v>46.55</v>
      </c>
      <c r="I3" s="18">
        <f>H3/$H$10</f>
        <v>0.43981481481481477</v>
      </c>
    </row>
    <row r="4" spans="1:9" x14ac:dyDescent="0.25">
      <c r="A4" s="29" t="s">
        <v>23</v>
      </c>
      <c r="B4" s="1" t="s">
        <v>4</v>
      </c>
      <c r="C4" s="2">
        <v>18.03</v>
      </c>
      <c r="D4" s="3">
        <v>44061</v>
      </c>
      <c r="F4" s="19" t="s">
        <v>23</v>
      </c>
      <c r="G4" s="17">
        <f>C3+C4</f>
        <v>18.03</v>
      </c>
      <c r="H4" s="17">
        <f>H3+G4</f>
        <v>64.58</v>
      </c>
      <c r="I4" s="18">
        <f t="shared" ref="I4:I10" si="0">H4/$H$10</f>
        <v>0.61016628873771728</v>
      </c>
    </row>
    <row r="5" spans="1:9" x14ac:dyDescent="0.25">
      <c r="A5" s="29" t="s">
        <v>28</v>
      </c>
      <c r="B5" s="4" t="s">
        <v>5</v>
      </c>
      <c r="C5" s="5">
        <v>2.4</v>
      </c>
      <c r="D5" s="6">
        <v>44075</v>
      </c>
      <c r="F5" s="20" t="s">
        <v>24</v>
      </c>
      <c r="G5" s="17">
        <f>C8</f>
        <v>14.94</v>
      </c>
      <c r="H5" s="17">
        <f t="shared" ref="H5:H8" si="1">H4+G5</f>
        <v>79.52</v>
      </c>
      <c r="I5" s="18">
        <f t="shared" si="0"/>
        <v>0.75132275132275128</v>
      </c>
    </row>
    <row r="6" spans="1:9" x14ac:dyDescent="0.25">
      <c r="A6" s="29" t="s">
        <v>25</v>
      </c>
      <c r="B6" s="7" t="s">
        <v>6</v>
      </c>
      <c r="C6" s="5">
        <v>2.0699999999999998</v>
      </c>
      <c r="D6" s="6">
        <v>44075</v>
      </c>
      <c r="F6" s="21" t="s">
        <v>25</v>
      </c>
      <c r="G6" s="17">
        <f>C6+C7+C9</f>
        <v>10.08</v>
      </c>
      <c r="H6" s="17">
        <f t="shared" si="1"/>
        <v>89.6</v>
      </c>
      <c r="I6" s="18">
        <f t="shared" si="0"/>
        <v>0.84656084656084651</v>
      </c>
    </row>
    <row r="7" spans="1:9" x14ac:dyDescent="0.25">
      <c r="A7" s="29" t="s">
        <v>25</v>
      </c>
      <c r="B7" s="7" t="s">
        <v>7</v>
      </c>
      <c r="C7" s="5">
        <v>0</v>
      </c>
      <c r="D7" s="6">
        <v>44076</v>
      </c>
      <c r="F7" s="22" t="s">
        <v>26</v>
      </c>
      <c r="G7" s="17">
        <f>C10</f>
        <v>5.75</v>
      </c>
      <c r="H7" s="17">
        <f t="shared" si="1"/>
        <v>95.35</v>
      </c>
      <c r="I7" s="18">
        <f t="shared" si="0"/>
        <v>0.90088813303099013</v>
      </c>
    </row>
    <row r="8" spans="1:9" x14ac:dyDescent="0.25">
      <c r="A8" s="29" t="s">
        <v>33</v>
      </c>
      <c r="B8" s="8" t="s">
        <v>8</v>
      </c>
      <c r="C8" s="5">
        <v>14.94</v>
      </c>
      <c r="D8" s="6">
        <v>44076</v>
      </c>
      <c r="F8" s="23" t="s">
        <v>27</v>
      </c>
      <c r="G8" s="17">
        <f>C15+C18</f>
        <v>8.09</v>
      </c>
      <c r="H8" s="17">
        <f t="shared" si="1"/>
        <v>103.44</v>
      </c>
      <c r="I8" s="18">
        <f t="shared" si="0"/>
        <v>0.97732426303854869</v>
      </c>
    </row>
    <row r="9" spans="1:9" x14ac:dyDescent="0.25">
      <c r="A9" s="29" t="s">
        <v>25</v>
      </c>
      <c r="B9" s="7" t="s">
        <v>9</v>
      </c>
      <c r="C9" s="5">
        <v>8.01</v>
      </c>
      <c r="D9" s="6">
        <v>44084</v>
      </c>
      <c r="F9" s="24" t="s">
        <v>28</v>
      </c>
      <c r="G9" s="17">
        <f>C5</f>
        <v>2.4</v>
      </c>
      <c r="H9" s="17">
        <f>H8+G9</f>
        <v>105.84</v>
      </c>
      <c r="I9" s="18">
        <f t="shared" si="0"/>
        <v>1</v>
      </c>
    </row>
    <row r="10" spans="1:9" x14ac:dyDescent="0.25">
      <c r="A10" s="29" t="s">
        <v>26</v>
      </c>
      <c r="B10" s="9" t="s">
        <v>10</v>
      </c>
      <c r="C10" s="5">
        <v>5.75</v>
      </c>
      <c r="D10" s="6">
        <v>44097</v>
      </c>
      <c r="F10" s="25" t="s">
        <v>29</v>
      </c>
      <c r="G10" s="17">
        <f>C14</f>
        <v>0</v>
      </c>
      <c r="H10" s="17">
        <f>H9+G10</f>
        <v>105.84</v>
      </c>
      <c r="I10" s="18">
        <f t="shared" si="0"/>
        <v>1</v>
      </c>
    </row>
    <row r="11" spans="1:9" x14ac:dyDescent="0.25">
      <c r="A11" s="29" t="s">
        <v>22</v>
      </c>
      <c r="B11" s="10" t="s">
        <v>11</v>
      </c>
      <c r="C11" s="11">
        <v>0</v>
      </c>
      <c r="D11" s="12">
        <v>44112</v>
      </c>
    </row>
    <row r="12" spans="1:9" x14ac:dyDescent="0.25">
      <c r="A12" s="29" t="s">
        <v>22</v>
      </c>
      <c r="B12" s="10" t="s">
        <v>12</v>
      </c>
      <c r="C12" s="11">
        <v>5.98</v>
      </c>
      <c r="D12" s="12">
        <v>44113</v>
      </c>
    </row>
    <row r="13" spans="1:9" x14ac:dyDescent="0.25">
      <c r="A13" s="29" t="s">
        <v>22</v>
      </c>
      <c r="B13" s="10" t="s">
        <v>13</v>
      </c>
      <c r="C13" s="11">
        <v>4.54</v>
      </c>
      <c r="D13" s="12">
        <v>44116</v>
      </c>
    </row>
    <row r="14" spans="1:9" x14ac:dyDescent="0.25">
      <c r="A14" s="29" t="s">
        <v>29</v>
      </c>
      <c r="B14" s="13" t="s">
        <v>14</v>
      </c>
      <c r="C14" s="5">
        <v>0</v>
      </c>
      <c r="D14" s="6">
        <v>44118</v>
      </c>
      <c r="F14" s="26" t="s">
        <v>30</v>
      </c>
      <c r="G14" t="s">
        <v>19</v>
      </c>
      <c r="H14" t="s">
        <v>34</v>
      </c>
    </row>
    <row r="15" spans="1:9" x14ac:dyDescent="0.25">
      <c r="A15" s="29" t="s">
        <v>27</v>
      </c>
      <c r="B15" s="14" t="s">
        <v>15</v>
      </c>
      <c r="C15" s="5">
        <v>3.59</v>
      </c>
      <c r="D15" s="6">
        <v>44119</v>
      </c>
      <c r="F15" s="27" t="s">
        <v>22</v>
      </c>
      <c r="G15" s="30">
        <v>46.55</v>
      </c>
      <c r="H15" s="31">
        <v>0.43981481481481477</v>
      </c>
    </row>
    <row r="16" spans="1:9" x14ac:dyDescent="0.25">
      <c r="A16" s="29" t="s">
        <v>22</v>
      </c>
      <c r="B16" s="10" t="s">
        <v>13</v>
      </c>
      <c r="C16" s="11">
        <v>24.33</v>
      </c>
      <c r="D16" s="12">
        <v>44119</v>
      </c>
      <c r="F16" s="27" t="s">
        <v>23</v>
      </c>
      <c r="G16" s="30">
        <v>18.03</v>
      </c>
      <c r="H16" s="31">
        <v>0.61016628873771728</v>
      </c>
    </row>
    <row r="17" spans="1:8" x14ac:dyDescent="0.25">
      <c r="A17" s="29" t="s">
        <v>22</v>
      </c>
      <c r="B17" s="10" t="s">
        <v>16</v>
      </c>
      <c r="C17" s="11">
        <v>11.7</v>
      </c>
      <c r="D17" s="12">
        <v>44123</v>
      </c>
      <c r="F17" s="27" t="s">
        <v>33</v>
      </c>
      <c r="G17" s="30">
        <v>14.94</v>
      </c>
      <c r="H17" s="31">
        <v>0.75132275132275128</v>
      </c>
    </row>
    <row r="18" spans="1:8" x14ac:dyDescent="0.25">
      <c r="A18" s="29" t="s">
        <v>27</v>
      </c>
      <c r="B18" s="14" t="s">
        <v>17</v>
      </c>
      <c r="C18" s="5">
        <v>4.5</v>
      </c>
      <c r="D18" s="6">
        <v>44124</v>
      </c>
      <c r="F18" s="27" t="s">
        <v>25</v>
      </c>
      <c r="G18" s="30">
        <v>10.08</v>
      </c>
      <c r="H18" s="31">
        <v>0.84656084656084651</v>
      </c>
    </row>
    <row r="19" spans="1:8" x14ac:dyDescent="0.25">
      <c r="A19" s="29" t="s">
        <v>22</v>
      </c>
      <c r="B19" s="10" t="s">
        <v>18</v>
      </c>
      <c r="C19" s="11">
        <v>0</v>
      </c>
      <c r="D19" s="12">
        <v>44124</v>
      </c>
      <c r="F19" s="27" t="s">
        <v>27</v>
      </c>
      <c r="G19" s="30">
        <v>8.09</v>
      </c>
      <c r="H19" s="31">
        <v>0.92299697656840507</v>
      </c>
    </row>
    <row r="20" spans="1:8" x14ac:dyDescent="0.25">
      <c r="F20" s="27" t="s">
        <v>26</v>
      </c>
      <c r="G20" s="30">
        <v>5.75</v>
      </c>
      <c r="H20" s="31">
        <v>0.97732426303854869</v>
      </c>
    </row>
    <row r="21" spans="1:8" x14ac:dyDescent="0.25">
      <c r="F21" s="27" t="s">
        <v>28</v>
      </c>
      <c r="G21" s="30">
        <v>2.4</v>
      </c>
      <c r="H21" s="31">
        <v>1</v>
      </c>
    </row>
    <row r="22" spans="1:8" x14ac:dyDescent="0.25">
      <c r="F22" s="27" t="s">
        <v>29</v>
      </c>
      <c r="G22" s="30">
        <v>0</v>
      </c>
      <c r="H22" s="31">
        <v>1</v>
      </c>
    </row>
    <row r="23" spans="1:8" x14ac:dyDescent="0.25">
      <c r="F23" s="27" t="s">
        <v>31</v>
      </c>
      <c r="G23" s="30">
        <v>105.84</v>
      </c>
      <c r="H23" s="31"/>
    </row>
  </sheetData>
  <pageMargins left="0.7" right="0.7" top="0.75" bottom="0.75" header="0.3" footer="0.3"/>
  <ignoredErrors>
    <ignoredError sqref="G6" formula="1"/>
  </ignoredErrors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STELIA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PETIT, Armand</dc:creator>
  <cp:lastModifiedBy>Chris_W10</cp:lastModifiedBy>
  <dcterms:created xsi:type="dcterms:W3CDTF">2020-12-07T07:33:44Z</dcterms:created>
  <dcterms:modified xsi:type="dcterms:W3CDTF">2020-12-07T10:11:57Z</dcterms:modified>
</cp:coreProperties>
</file>