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10DED09-A587-4E09-95EE-92C248929E9B}" xr6:coauthVersionLast="45" xr6:coauthVersionMax="45" xr10:uidLastSave="{00000000-0000-0000-0000-000000000000}"/>
  <bookViews>
    <workbookView xWindow="-120" yWindow="-120" windowWidth="29040" windowHeight="15990" activeTab="1" xr2:uid="{5CEE518C-6BEC-4D4E-B29E-CA5EED06B571}"/>
  </bookViews>
  <sheets>
    <sheet name="Rapports d'Activité" sheetId="6" r:id="rId1"/>
    <sheet name="SYNTHESE" sheetId="2" r:id="rId2"/>
    <sheet name="Exemple forme SYNTHESE avec TCD" sheetId="4" r:id="rId3"/>
    <sheet name="Suivi PP" sheetId="8" state="hidden" r:id="rId4"/>
    <sheet name="Suivi CB" sheetId="7" state="hidden" r:id="rId5"/>
    <sheet name="SOURCE" sheetId="5" r:id="rId6"/>
  </sheets>
  <definedNames>
    <definedName name="_xlnm._FilterDatabase" localSheetId="0" hidden="1">'Rapports d''Activité'!$A$1:$D$1</definedName>
  </definedNames>
  <calcPr calcId="191029"/>
  <pivotCaches>
    <pivotCache cacheId="7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8" l="1"/>
  <c r="F11" i="8"/>
  <c r="E11" i="8"/>
  <c r="D11" i="8"/>
  <c r="C11" i="8"/>
  <c r="N47" i="8"/>
  <c r="G47" i="8"/>
  <c r="U35" i="8"/>
  <c r="N35" i="8"/>
  <c r="G35" i="8"/>
  <c r="U23" i="8"/>
  <c r="N23" i="8"/>
  <c r="G23" i="8"/>
  <c r="G10" i="8"/>
  <c r="M47" i="8"/>
  <c r="L47" i="8"/>
  <c r="K47" i="8"/>
  <c r="J47" i="8"/>
  <c r="F47" i="8"/>
  <c r="E47" i="8"/>
  <c r="D47" i="8"/>
  <c r="C47" i="8"/>
  <c r="M46" i="8"/>
  <c r="L46" i="8"/>
  <c r="K46" i="8"/>
  <c r="J46" i="8"/>
  <c r="F46" i="8"/>
  <c r="E46" i="8"/>
  <c r="D46" i="8"/>
  <c r="C46" i="8"/>
  <c r="T35" i="8"/>
  <c r="S35" i="8"/>
  <c r="R35" i="8"/>
  <c r="Q35" i="8"/>
  <c r="M35" i="8"/>
  <c r="L35" i="8"/>
  <c r="K35" i="8"/>
  <c r="J35" i="8"/>
  <c r="F35" i="8"/>
  <c r="E35" i="8"/>
  <c r="D35" i="8"/>
  <c r="C35" i="8"/>
  <c r="T34" i="8"/>
  <c r="S34" i="8"/>
  <c r="R34" i="8"/>
  <c r="Q34" i="8"/>
  <c r="M34" i="8"/>
  <c r="L34" i="8"/>
  <c r="K34" i="8"/>
  <c r="J34" i="8"/>
  <c r="F34" i="8"/>
  <c r="E34" i="8"/>
  <c r="D34" i="8"/>
  <c r="C34" i="8"/>
  <c r="T23" i="8"/>
  <c r="S23" i="8"/>
  <c r="R23" i="8"/>
  <c r="Q23" i="8"/>
  <c r="M23" i="8"/>
  <c r="L23" i="8"/>
  <c r="K23" i="8"/>
  <c r="J23" i="8"/>
  <c r="F23" i="8"/>
  <c r="E23" i="8"/>
  <c r="D23" i="8"/>
  <c r="C23" i="8"/>
  <c r="T22" i="8"/>
  <c r="S22" i="8"/>
  <c r="R22" i="8"/>
  <c r="Q22" i="8"/>
  <c r="M22" i="8"/>
  <c r="L22" i="8"/>
  <c r="K22" i="8"/>
  <c r="J22" i="8"/>
  <c r="F22" i="8"/>
  <c r="E22" i="8"/>
  <c r="D22" i="8"/>
  <c r="C22" i="8"/>
  <c r="F10" i="8"/>
  <c r="E10" i="8"/>
  <c r="D10" i="8"/>
  <c r="C10" i="8"/>
  <c r="F9" i="8"/>
  <c r="E9" i="8"/>
  <c r="D9" i="8"/>
  <c r="C9" i="8"/>
  <c r="C23" i="7"/>
  <c r="B20" i="7"/>
  <c r="B21" i="7"/>
  <c r="C22" i="7" s="1"/>
  <c r="AD28" i="4" l="1"/>
  <c r="AC28" i="4"/>
  <c r="AB28" i="4"/>
  <c r="AA28" i="4"/>
  <c r="Z28" i="4"/>
  <c r="W28" i="4"/>
  <c r="V28" i="4"/>
  <c r="U28" i="4"/>
  <c r="T28" i="4"/>
  <c r="S28" i="4"/>
  <c r="AD27" i="4"/>
  <c r="AC27" i="4"/>
  <c r="AB27" i="4"/>
  <c r="AA27" i="4"/>
  <c r="Z27" i="4"/>
  <c r="W27" i="4"/>
  <c r="V27" i="4"/>
  <c r="U27" i="4"/>
  <c r="T27" i="4"/>
  <c r="S27" i="4"/>
  <c r="AD26" i="4"/>
  <c r="AC26" i="4"/>
  <c r="AB26" i="4"/>
  <c r="AA26" i="4"/>
  <c r="Z26" i="4"/>
  <c r="W26" i="4"/>
  <c r="V26" i="4"/>
  <c r="U26" i="4"/>
  <c r="T26" i="4"/>
  <c r="S26" i="4"/>
  <c r="AL20" i="4"/>
  <c r="BI19" i="4"/>
  <c r="BF19" i="4"/>
  <c r="BE19" i="4"/>
  <c r="BD19" i="4"/>
  <c r="BC19" i="4"/>
  <c r="BB19" i="4"/>
  <c r="BA19" i="4"/>
  <c r="BC20" i="4" s="1"/>
  <c r="AW19" i="4"/>
  <c r="AV19" i="4"/>
  <c r="AU19" i="4"/>
  <c r="AT19" i="4"/>
  <c r="AS19" i="4"/>
  <c r="AV20" i="4" s="1"/>
  <c r="AP19" i="4"/>
  <c r="AO19" i="4"/>
  <c r="AN19" i="4"/>
  <c r="AM19" i="4"/>
  <c r="AL19" i="4"/>
  <c r="AK19" i="4"/>
  <c r="AO20" i="4" s="1"/>
  <c r="BF18" i="4"/>
  <c r="BE18" i="4"/>
  <c r="BD18" i="4"/>
  <c r="BC18" i="4"/>
  <c r="BB18" i="4"/>
  <c r="AX18" i="4"/>
  <c r="AW18" i="4"/>
  <c r="AV18" i="4"/>
  <c r="AU18" i="4"/>
  <c r="AT18" i="4"/>
  <c r="AS18" i="4"/>
  <c r="AP18" i="4"/>
  <c r="AO18" i="4"/>
  <c r="AN18" i="4"/>
  <c r="AM18" i="4"/>
  <c r="AL18" i="4"/>
  <c r="AD14" i="4"/>
  <c r="AC14" i="4"/>
  <c r="AB14" i="4"/>
  <c r="AA14" i="4"/>
  <c r="Z14" i="4"/>
  <c r="AD13" i="4"/>
  <c r="AC13" i="4"/>
  <c r="AB13" i="4"/>
  <c r="AA13" i="4"/>
  <c r="Z13" i="4"/>
  <c r="F13" i="4"/>
  <c r="E13" i="4"/>
  <c r="D13" i="4"/>
  <c r="C13" i="4"/>
  <c r="AD12" i="4"/>
  <c r="AC12" i="4"/>
  <c r="AB12" i="4"/>
  <c r="AA12" i="4"/>
  <c r="Z12" i="4"/>
  <c r="G12" i="4"/>
  <c r="F12" i="4"/>
  <c r="E12" i="4"/>
  <c r="D12" i="4"/>
  <c r="C12" i="4"/>
  <c r="W11" i="4"/>
  <c r="V11" i="4"/>
  <c r="O11" i="4" s="1"/>
  <c r="U11" i="4"/>
  <c r="N11" i="4" s="1"/>
  <c r="T11" i="4"/>
  <c r="M11" i="4" s="1"/>
  <c r="S11" i="4"/>
  <c r="L11" i="4" s="1"/>
  <c r="P11" i="4"/>
  <c r="W10" i="4"/>
  <c r="P10" i="4" s="1"/>
  <c r="V10" i="4"/>
  <c r="O10" i="4" s="1"/>
  <c r="U10" i="4"/>
  <c r="N10" i="4" s="1"/>
  <c r="T10" i="4"/>
  <c r="S10" i="4"/>
  <c r="L10" i="4" s="1"/>
  <c r="M10" i="4"/>
  <c r="W9" i="4"/>
  <c r="V9" i="4"/>
  <c r="U9" i="4"/>
  <c r="T9" i="4"/>
  <c r="M9" i="4" s="1"/>
  <c r="S9" i="4"/>
  <c r="L9" i="4" s="1"/>
  <c r="P9" i="4"/>
  <c r="O9" i="4"/>
  <c r="N9" i="4"/>
  <c r="W8" i="4"/>
  <c r="P8" i="4" s="1"/>
  <c r="V8" i="4"/>
  <c r="O8" i="4" s="1"/>
  <c r="U8" i="4"/>
  <c r="T8" i="4"/>
  <c r="S8" i="4"/>
  <c r="N8" i="4"/>
  <c r="M8" i="4"/>
  <c r="L8" i="4"/>
  <c r="W7" i="4"/>
  <c r="V7" i="4"/>
  <c r="O7" i="4" s="1"/>
  <c r="U7" i="4"/>
  <c r="T7" i="4"/>
  <c r="M7" i="4" s="1"/>
  <c r="S7" i="4"/>
  <c r="L7" i="4" s="1"/>
  <c r="P7" i="4"/>
  <c r="N7" i="4"/>
  <c r="W6" i="4"/>
  <c r="W12" i="4" s="1"/>
  <c r="V6" i="4"/>
  <c r="O6" i="4" s="1"/>
  <c r="U6" i="4"/>
  <c r="T6" i="4"/>
  <c r="S6" i="4"/>
  <c r="S12" i="4" s="1"/>
  <c r="M6" i="4"/>
  <c r="X4" i="4"/>
  <c r="Q4" i="4" s="1"/>
  <c r="F19" i="2"/>
  <c r="E19" i="2"/>
  <c r="D19" i="2"/>
  <c r="C19" i="2"/>
  <c r="G18" i="2"/>
  <c r="F18" i="2"/>
  <c r="E18" i="2"/>
  <c r="D18" i="2"/>
  <c r="C18" i="2"/>
  <c r="P14" i="4" l="1"/>
  <c r="T12" i="4"/>
  <c r="U13" i="4"/>
  <c r="AP20" i="4"/>
  <c r="BD20" i="4"/>
  <c r="AM20" i="4"/>
  <c r="V14" i="4"/>
  <c r="U12" i="4"/>
  <c r="L6" i="4"/>
  <c r="L12" i="4" s="1"/>
  <c r="N6" i="4"/>
  <c r="N12" i="4" s="1"/>
  <c r="M14" i="4"/>
  <c r="S14" i="4"/>
  <c r="M12" i="4"/>
  <c r="P6" i="4"/>
  <c r="P12" i="4" s="1"/>
  <c r="U14" i="4"/>
  <c r="W14" i="4"/>
  <c r="O13" i="4"/>
  <c r="O12" i="4"/>
  <c r="P13" i="4"/>
  <c r="V13" i="4"/>
  <c r="AW20" i="4"/>
  <c r="V12" i="4"/>
  <c r="M13" i="4"/>
  <c r="S13" i="4"/>
  <c r="W13" i="4"/>
  <c r="T14" i="4"/>
  <c r="AT20" i="4"/>
  <c r="AX20" i="4"/>
  <c r="BE20" i="4"/>
  <c r="T13" i="4"/>
  <c r="O14" i="4"/>
  <c r="AN20" i="4"/>
  <c r="AU20" i="4"/>
  <c r="BB20" i="4"/>
  <c r="BF20" i="4"/>
  <c r="N13" i="4" l="1"/>
  <c r="L13" i="4"/>
  <c r="N14" i="4"/>
  <c r="L14" i="4"/>
</calcChain>
</file>

<file path=xl/sharedStrings.xml><?xml version="1.0" encoding="utf-8"?>
<sst xmlns="http://schemas.openxmlformats.org/spreadsheetml/2006/main" count="1530" uniqueCount="220">
  <si>
    <t>NOM Prénom</t>
  </si>
  <si>
    <t>Groupe</t>
  </si>
  <si>
    <t>Statut</t>
  </si>
  <si>
    <t>Public.</t>
  </si>
  <si>
    <t>Vidéos</t>
  </si>
  <si>
    <t>Heures</t>
  </si>
  <si>
    <t>NV</t>
  </si>
  <si>
    <t>CB</t>
  </si>
  <si>
    <t>Remarques</t>
  </si>
  <si>
    <t>SEPTEMBRE 2020</t>
  </si>
  <si>
    <t>OCTOBRE 2020</t>
  </si>
  <si>
    <t>Proclamateurs actifs</t>
  </si>
  <si>
    <t>PA</t>
  </si>
  <si>
    <t>PP</t>
  </si>
  <si>
    <t>Inactifs</t>
  </si>
  <si>
    <t>Nombre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</si>
  <si>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</si>
  <si>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</si>
  <si>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</si>
  <si>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</si>
  <si>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</si>
  <si>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</si>
  <si>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</si>
  <si>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</si>
  <si>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</si>
  <si>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</si>
  <si>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</si>
  <si>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</si>
  <si>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TOTAL CUMUL</t>
  </si>
  <si>
    <t>MOYENNE par Mois</t>
  </si>
  <si>
    <t>MOYENNE par Procl. par Mois</t>
  </si>
  <si>
    <t>Groupe B</t>
  </si>
  <si>
    <t>Groupe C</t>
  </si>
  <si>
    <t>crédit 24h</t>
  </si>
  <si>
    <t>?</t>
  </si>
  <si>
    <t>crédit 12h</t>
  </si>
  <si>
    <t>crédit 10h</t>
  </si>
  <si>
    <t>crédit 4,5h</t>
  </si>
  <si>
    <t>crédit 2h</t>
  </si>
  <si>
    <t>crédit 7h</t>
  </si>
  <si>
    <t>MOYENNE</t>
  </si>
  <si>
    <t>Groupe A</t>
  </si>
  <si>
    <t>3 VP</t>
  </si>
  <si>
    <t>2 VP</t>
  </si>
  <si>
    <t>1 VP</t>
  </si>
  <si>
    <t>GROUPE B (Procl. act. + PP + PA)</t>
  </si>
  <si>
    <t>Proclamateurs actifs + PA</t>
  </si>
  <si>
    <t>MAI 2020</t>
  </si>
  <si>
    <t>1 PA</t>
  </si>
  <si>
    <t>JUIN 2020</t>
  </si>
  <si>
    <t>JUILLET 2020</t>
  </si>
  <si>
    <t>AOUT 2020</t>
  </si>
  <si>
    <t>nombre</t>
  </si>
  <si>
    <t>GROUPE</t>
  </si>
  <si>
    <t>PROCLAMATEUR</t>
  </si>
  <si>
    <t>QUOI ?:</t>
  </si>
  <si>
    <t>QUAND ?:</t>
  </si>
  <si>
    <t>Assemblée</t>
  </si>
  <si>
    <t>Groupe D</t>
  </si>
  <si>
    <t>Proclamateurs Actifs</t>
  </si>
  <si>
    <t xml:space="preserve">Nombre: </t>
  </si>
  <si>
    <t>Publics.</t>
  </si>
  <si>
    <t>TOTAL Procl.</t>
  </si>
  <si>
    <t>TOTAL</t>
  </si>
  <si>
    <t>MOYENNE / Procl.</t>
  </si>
  <si>
    <t>MOY.</t>
  </si>
  <si>
    <t>TOTAL PA</t>
  </si>
  <si>
    <t>MOYENNE / PA</t>
  </si>
  <si>
    <t>TOTAL PP</t>
  </si>
  <si>
    <t>MOYENNE / PP</t>
  </si>
  <si>
    <t>Proclamateurs Inactifs</t>
  </si>
  <si>
    <t>SYNTHESE</t>
  </si>
  <si>
    <t>Proclamateur</t>
  </si>
  <si>
    <t>D</t>
  </si>
  <si>
    <t>B</t>
  </si>
  <si>
    <t>C</t>
  </si>
  <si>
    <t>A</t>
  </si>
  <si>
    <t>BON</t>
  </si>
  <si>
    <t>ABE</t>
  </si>
  <si>
    <t>ABF</t>
  </si>
  <si>
    <t>ANG</t>
  </si>
  <si>
    <t>BAP</t>
  </si>
  <si>
    <t>BAR</t>
  </si>
  <si>
    <t>BEG</t>
  </si>
  <si>
    <t>BEM</t>
  </si>
  <si>
    <t>BEPa</t>
  </si>
  <si>
    <t>BEPh</t>
  </si>
  <si>
    <t>BOA</t>
  </si>
  <si>
    <t>BOF</t>
  </si>
  <si>
    <t>BOG</t>
  </si>
  <si>
    <t>BOL</t>
  </si>
  <si>
    <t>BOUN</t>
  </si>
  <si>
    <t>BOUR</t>
  </si>
  <si>
    <t>BOUYC</t>
  </si>
  <si>
    <t>BOUYT</t>
  </si>
  <si>
    <t>BUB</t>
  </si>
  <si>
    <t>BUPL</t>
  </si>
  <si>
    <t>BUSAM</t>
  </si>
  <si>
    <t>BUSPL</t>
  </si>
  <si>
    <t>CHAMA</t>
  </si>
  <si>
    <t>CHAMS</t>
  </si>
  <si>
    <t>CHAPC</t>
  </si>
  <si>
    <t>CHAPD</t>
  </si>
  <si>
    <t>CHAPI</t>
  </si>
  <si>
    <t>DAM</t>
  </si>
  <si>
    <t>DEFM</t>
  </si>
  <si>
    <t>DOMT</t>
  </si>
  <si>
    <t>DUA</t>
  </si>
  <si>
    <t>DUS</t>
  </si>
  <si>
    <t>FAD</t>
  </si>
  <si>
    <t>FREM</t>
  </si>
  <si>
    <t>FROC</t>
  </si>
  <si>
    <t>FROT</t>
  </si>
  <si>
    <t>FROS</t>
  </si>
  <si>
    <t>FROTho</t>
  </si>
  <si>
    <t>GAC</t>
  </si>
  <si>
    <t>GAO</t>
  </si>
  <si>
    <t>GIP</t>
  </si>
  <si>
    <t>GOM</t>
  </si>
  <si>
    <t>GOR</t>
  </si>
  <si>
    <t>JUF</t>
  </si>
  <si>
    <t>JUP</t>
  </si>
  <si>
    <t>JUS</t>
  </si>
  <si>
    <t>KIA</t>
  </si>
  <si>
    <t>KIT</t>
  </si>
  <si>
    <t>LAP</t>
  </si>
  <si>
    <t>LONC</t>
  </si>
  <si>
    <t>LONJ</t>
  </si>
  <si>
    <t>LORJ</t>
  </si>
  <si>
    <t>MARCC</t>
  </si>
  <si>
    <t>MARCR</t>
  </si>
  <si>
    <t>MANIR</t>
  </si>
  <si>
    <t>MARTA</t>
  </si>
  <si>
    <t>MARTD</t>
  </si>
  <si>
    <t>MARTG</t>
  </si>
  <si>
    <t>MARTJ</t>
  </si>
  <si>
    <t>MARTR</t>
  </si>
  <si>
    <t>MATA</t>
  </si>
  <si>
    <t>MATG</t>
  </si>
  <si>
    <t>MILJ</t>
  </si>
  <si>
    <t>MIRP</t>
  </si>
  <si>
    <t>MOLM</t>
  </si>
  <si>
    <t>MOND</t>
  </si>
  <si>
    <t>MONE</t>
  </si>
  <si>
    <t>MONF</t>
  </si>
  <si>
    <t>NUF</t>
  </si>
  <si>
    <t>PAD</t>
  </si>
  <si>
    <t>PIC</t>
  </si>
  <si>
    <t>PLD</t>
  </si>
  <si>
    <t>POAl</t>
  </si>
  <si>
    <t>POAn</t>
  </si>
  <si>
    <t>RAJP</t>
  </si>
  <si>
    <t>RAVS</t>
  </si>
  <si>
    <t>RAN</t>
  </si>
  <si>
    <t>RIT</t>
  </si>
  <si>
    <t>RIJ</t>
  </si>
  <si>
    <t>SOMO</t>
  </si>
  <si>
    <t>SOE</t>
  </si>
  <si>
    <t>SOI</t>
  </si>
  <si>
    <t>SOP</t>
  </si>
  <si>
    <t>SOW</t>
  </si>
  <si>
    <t>THE</t>
  </si>
  <si>
    <t>ZEF</t>
  </si>
  <si>
    <t>Rapports d'activité</t>
  </si>
  <si>
    <t>En-tête image</t>
  </si>
  <si>
    <t>Inactif</t>
  </si>
  <si>
    <t>PNB</t>
  </si>
  <si>
    <t>bloquer écriture pour permettre uniquement chiffres dans rapports</t>
  </si>
  <si>
    <t>RESTE A FAIRE:</t>
  </si>
  <si>
    <t>NOM PROCL</t>
  </si>
  <si>
    <t>2VP</t>
  </si>
  <si>
    <t>1VP + 24h CDS</t>
  </si>
  <si>
    <t>14h CDS</t>
  </si>
  <si>
    <t>5VP</t>
  </si>
  <si>
    <t>PNB + restriction</t>
  </si>
  <si>
    <t>82 soutien + 1VP</t>
  </si>
  <si>
    <t>crédit CDS 2h</t>
  </si>
  <si>
    <t>crédit CDS 7h</t>
  </si>
  <si>
    <t>1VP</t>
  </si>
  <si>
    <t>Liste déroulante dynamique pour groupe et remarques ?</t>
  </si>
  <si>
    <t>bloquer la mise en page (interdire suppression cellule uniquement, largeur colonne,…)</t>
  </si>
  <si>
    <t>AUTRE / MOYENNE MENSUELLE</t>
  </si>
  <si>
    <t>protéger et masquer onglet SOURCE</t>
  </si>
  <si>
    <t>PP TOTAL</t>
  </si>
  <si>
    <t>NOM</t>
  </si>
  <si>
    <t>MOIS</t>
  </si>
  <si>
    <t>ANNEE</t>
  </si>
  <si>
    <t>bloquer écriture pour permettre uniquement MOIS dans colonne D</t>
  </si>
  <si>
    <t>Etudiant</t>
  </si>
  <si>
    <t>Nombre d'enseignants différents:</t>
  </si>
  <si>
    <t>Total Nombre de Cours Bibliques:</t>
  </si>
  <si>
    <t>dont cours extérieurs:</t>
  </si>
  <si>
    <t>dont enfants de l'Assemblée:</t>
  </si>
  <si>
    <t>NOM PP1</t>
  </si>
  <si>
    <t>NOM PP2</t>
  </si>
  <si>
    <t>NOM PP3</t>
  </si>
  <si>
    <t>NOM PP4</t>
  </si>
  <si>
    <t>NOM PP5</t>
  </si>
  <si>
    <t>NOM PP6</t>
  </si>
  <si>
    <t>NOM PP7</t>
  </si>
  <si>
    <t>NOM PP8</t>
  </si>
  <si>
    <t>MOYENNE par PP par Mois</t>
  </si>
  <si>
    <t>Nb Total</t>
  </si>
  <si>
    <t>Total général</t>
  </si>
  <si>
    <t>Somme de CB</t>
  </si>
  <si>
    <t>Somme de Heures</t>
  </si>
  <si>
    <t>Somme de Vidéos</t>
  </si>
  <si>
    <t>Somme de Public.</t>
  </si>
  <si>
    <t>Somme de NV</t>
  </si>
  <si>
    <t>Étiquettes de lignes</t>
  </si>
  <si>
    <t>(Tous)</t>
  </si>
  <si>
    <t>Filtres:</t>
  </si>
  <si>
    <t>GROUPE A/B/C/D/Tous</t>
  </si>
  <si>
    <t>STATUT (Proclamateur actif / PP / PA / Inactif)</t>
  </si>
  <si>
    <t>mois: sélection de mois ou d'une période                             (1 MOIS / 6 MOIS / 1 AN)</t>
  </si>
  <si>
    <t>SOMME, MOYENNE par Mois, MOYENNE par Mois par effectif pour Public., Vidéos, Heures, NV, CB</t>
  </si>
  <si>
    <t>2020</t>
  </si>
  <si>
    <t>sept</t>
  </si>
  <si>
    <t>oct</t>
  </si>
  <si>
    <t>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</si>
</sst>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;\-0;;@"/>
    <numFmt numFmtId="165" formatCode="0.0"/>
    <numFmt numFmtId="168" formatCode="mmmm\ yyyy"/>
    <numFmt numFmtId="169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Verdana"/>
      <family val="2"/>
    </font>
    <font>
      <b/>
      <sz val="10"/>
      <color theme="9"/>
      <name val="Verdana"/>
      <family val="2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5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dashed">
        <color auto="1"/>
      </left>
      <right/>
      <top style="medium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0" borderId="4" xfId="0" applyBorder="1"/>
    <xf numFmtId="0" fontId="5" fillId="0" borderId="4" xfId="0" applyFont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2" fillId="4" borderId="5" xfId="0" applyFont="1" applyFill="1" applyBorder="1"/>
    <xf numFmtId="0" fontId="0" fillId="4" borderId="5" xfId="0" applyFill="1" applyBorder="1"/>
    <xf numFmtId="0" fontId="8" fillId="5" borderId="0" xfId="0" applyFont="1" applyFill="1" applyAlignment="1">
      <alignment vertical="center"/>
    </xf>
    <xf numFmtId="0" fontId="0" fillId="5" borderId="0" xfId="0" applyFill="1"/>
    <xf numFmtId="2" fontId="0" fillId="5" borderId="0" xfId="0" applyNumberFormat="1" applyFill="1"/>
    <xf numFmtId="0" fontId="0" fillId="5" borderId="0" xfId="0" applyFill="1" applyAlignment="1">
      <alignment horizontal="center"/>
    </xf>
    <xf numFmtId="0" fontId="9" fillId="0" borderId="3" xfId="0" applyFont="1" applyBorder="1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2" fillId="0" borderId="3" xfId="0" applyFont="1" applyBorder="1" applyAlignment="1">
      <alignment vertical="center"/>
    </xf>
    <xf numFmtId="49" fontId="7" fillId="3" borderId="0" xfId="0" applyNumberFormat="1" applyFont="1" applyFill="1" applyAlignment="1">
      <alignment vertical="center"/>
    </xf>
    <xf numFmtId="2" fontId="0" fillId="5" borderId="0" xfId="0" applyNumberForma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0" xfId="0" applyFont="1"/>
    <xf numFmtId="0" fontId="0" fillId="6" borderId="0" xfId="0" applyFill="1"/>
    <xf numFmtId="0" fontId="11" fillId="0" borderId="0" xfId="0" applyFont="1" applyAlignment="1">
      <alignment vertical="center"/>
    </xf>
    <xf numFmtId="0" fontId="11" fillId="0" borderId="11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1" fillId="0" borderId="0" xfId="0" applyFont="1"/>
    <xf numFmtId="0" fontId="11" fillId="0" borderId="13" xfId="0" applyFont="1" applyBorder="1" applyAlignment="1">
      <alignment vertical="center"/>
    </xf>
    <xf numFmtId="0" fontId="13" fillId="0" borderId="17" xfId="0" applyFont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/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1" xfId="0" applyFont="1" applyBorder="1" applyAlignment="1">
      <alignment horizontal="left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65" fontId="13" fillId="0" borderId="26" xfId="0" applyNumberFormat="1" applyFont="1" applyBorder="1" applyAlignment="1">
      <alignment horizontal="left" vertical="center"/>
    </xf>
    <xf numFmtId="165" fontId="13" fillId="0" borderId="27" xfId="0" applyNumberFormat="1" applyFont="1" applyBorder="1" applyAlignment="1">
      <alignment horizontal="center" vertical="center"/>
    </xf>
    <xf numFmtId="165" fontId="13" fillId="0" borderId="28" xfId="0" applyNumberFormat="1" applyFont="1" applyBorder="1" applyAlignment="1">
      <alignment horizontal="center" vertical="center"/>
    </xf>
    <xf numFmtId="165" fontId="13" fillId="0" borderId="29" xfId="0" applyNumberFormat="1" applyFont="1" applyBorder="1" applyAlignment="1">
      <alignment horizontal="center" vertical="center"/>
    </xf>
    <xf numFmtId="165" fontId="13" fillId="0" borderId="13" xfId="0" applyNumberFormat="1" applyFont="1" applyBorder="1" applyAlignment="1">
      <alignment horizontal="center" vertical="center"/>
    </xf>
    <xf numFmtId="165" fontId="13" fillId="0" borderId="26" xfId="0" applyNumberFormat="1" applyFont="1" applyBorder="1" applyAlignment="1">
      <alignment horizontal="center" vertical="center"/>
    </xf>
    <xf numFmtId="165" fontId="13" fillId="0" borderId="25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vertical="center"/>
    </xf>
    <xf numFmtId="0" fontId="13" fillId="0" borderId="13" xfId="0" applyFont="1" applyBorder="1" applyAlignment="1">
      <alignment horizontal="left" vertical="center"/>
    </xf>
    <xf numFmtId="0" fontId="13" fillId="0" borderId="33" xfId="0" applyFont="1" applyBorder="1" applyAlignment="1">
      <alignment horizontal="left" vertical="center"/>
    </xf>
    <xf numFmtId="0" fontId="4" fillId="0" borderId="34" xfId="0" applyFont="1" applyBorder="1" applyAlignment="1">
      <alignment vertical="center"/>
    </xf>
    <xf numFmtId="0" fontId="4" fillId="0" borderId="35" xfId="0" applyFont="1" applyBorder="1" applyAlignment="1">
      <alignment vertical="center" wrapText="1"/>
    </xf>
    <xf numFmtId="0" fontId="5" fillId="0" borderId="34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1" fillId="0" borderId="19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15" fillId="0" borderId="0" xfId="0" applyFont="1"/>
    <xf numFmtId="0" fontId="11" fillId="0" borderId="36" xfId="0" applyFont="1" applyBorder="1" applyAlignment="1" applyProtection="1">
      <alignment horizontal="center" vertical="center"/>
      <protection locked="0"/>
    </xf>
    <xf numFmtId="0" fontId="11" fillId="0" borderId="37" xfId="0" applyFont="1" applyBorder="1" applyAlignment="1">
      <alignment horizontal="center" vertical="center"/>
    </xf>
    <xf numFmtId="0" fontId="11" fillId="0" borderId="38" xfId="0" applyFont="1" applyBorder="1" applyAlignment="1" applyProtection="1">
      <alignment horizontal="center" vertical="center"/>
      <protection locked="0"/>
    </xf>
    <xf numFmtId="0" fontId="11" fillId="0" borderId="39" xfId="0" applyFont="1" applyBorder="1" applyAlignment="1" applyProtection="1">
      <alignment horizontal="center" vertical="center"/>
      <protection locked="0"/>
    </xf>
    <xf numFmtId="0" fontId="11" fillId="0" borderId="4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49" fontId="2" fillId="0" borderId="34" xfId="0" applyNumberFormat="1" applyFont="1" applyBorder="1" applyAlignment="1">
      <alignment horizontal="center" vertical="center"/>
    </xf>
    <xf numFmtId="0" fontId="16" fillId="0" borderId="0" xfId="0" applyFont="1"/>
    <xf numFmtId="0" fontId="16" fillId="0" borderId="41" xfId="0" applyFont="1" applyBorder="1"/>
    <xf numFmtId="0" fontId="17" fillId="0" borderId="0" xfId="0" applyFont="1" applyAlignment="1">
      <alignment horizontal="left"/>
    </xf>
    <xf numFmtId="0" fontId="16" fillId="0" borderId="0" xfId="0" applyFont="1" applyBorder="1"/>
    <xf numFmtId="0" fontId="16" fillId="0" borderId="42" xfId="0" applyFont="1" applyBorder="1"/>
    <xf numFmtId="0" fontId="0" fillId="0" borderId="42" xfId="0" applyBorder="1"/>
    <xf numFmtId="0" fontId="2" fillId="0" borderId="43" xfId="0" applyFont="1" applyBorder="1" applyAlignment="1" applyProtection="1">
      <alignment horizontal="left" vertical="center"/>
      <protection locked="0"/>
    </xf>
    <xf numFmtId="0" fontId="2" fillId="0" borderId="34" xfId="0" applyFont="1" applyBorder="1" applyAlignment="1" applyProtection="1">
      <alignment horizontal="left" vertical="center"/>
      <protection locked="0"/>
    </xf>
    <xf numFmtId="0" fontId="2" fillId="0" borderId="35" xfId="0" applyFont="1" applyBorder="1" applyAlignment="1" applyProtection="1">
      <alignment horizontal="left" vertical="center"/>
      <protection locked="0"/>
    </xf>
    <xf numFmtId="0" fontId="2" fillId="0" borderId="34" xfId="0" applyFont="1" applyBorder="1" applyAlignment="1" applyProtection="1">
      <alignment horizontal="center" vertical="center"/>
      <protection locked="0"/>
    </xf>
    <xf numFmtId="0" fontId="0" fillId="0" borderId="0" xfId="0" pivotButton="1"/>
    <xf numFmtId="0" fontId="2" fillId="6" borderId="0" xfId="0" applyFont="1" applyFill="1"/>
    <xf numFmtId="0" fontId="0" fillId="6" borderId="0" xfId="0" applyFill="1" applyAlignment="1">
      <alignment wrapText="1"/>
    </xf>
    <xf numFmtId="0" fontId="1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0" fillId="6" borderId="0" xfId="0" applyFill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3" fillId="0" borderId="15" xfId="0" applyFont="1" applyBorder="1" applyAlignment="1">
      <alignment horizontal="right" vertical="center"/>
    </xf>
    <xf numFmtId="0" fontId="13" fillId="0" borderId="16" xfId="0" applyFont="1" applyBorder="1" applyAlignment="1">
      <alignment horizontal="right" vertical="center"/>
    </xf>
    <xf numFmtId="0" fontId="13" fillId="12" borderId="14" xfId="0" applyFont="1" applyFill="1" applyBorder="1" applyAlignment="1">
      <alignment horizontal="center" vertical="center"/>
    </xf>
    <xf numFmtId="0" fontId="13" fillId="12" borderId="16" xfId="0" applyFont="1" applyFill="1" applyBorder="1" applyAlignment="1">
      <alignment horizontal="center" vertical="center"/>
    </xf>
    <xf numFmtId="0" fontId="13" fillId="12" borderId="30" xfId="0" applyFont="1" applyFill="1" applyBorder="1" applyAlignment="1">
      <alignment horizontal="center" vertical="center"/>
    </xf>
    <xf numFmtId="0" fontId="13" fillId="13" borderId="14" xfId="0" applyFont="1" applyFill="1" applyBorder="1" applyAlignment="1">
      <alignment horizontal="center" vertical="center"/>
    </xf>
    <xf numFmtId="0" fontId="13" fillId="13" borderId="16" xfId="0" applyFont="1" applyFill="1" applyBorder="1" applyAlignment="1">
      <alignment horizontal="center" vertical="center"/>
    </xf>
    <xf numFmtId="0" fontId="13" fillId="13" borderId="3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2" fillId="10" borderId="9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  <xf numFmtId="0" fontId="12" fillId="11" borderId="9" xfId="0" applyFont="1" applyFill="1" applyBorder="1" applyAlignment="1">
      <alignment horizontal="center" vertical="center"/>
    </xf>
    <xf numFmtId="0" fontId="12" fillId="11" borderId="10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2" fillId="9" borderId="9" xfId="0" applyFont="1" applyFill="1" applyBorder="1" applyAlignment="1">
      <alignment horizontal="center" vertical="center"/>
    </xf>
    <xf numFmtId="0" fontId="12" fillId="9" borderId="10" xfId="0" applyFont="1" applyFill="1" applyBorder="1" applyAlignment="1">
      <alignment horizontal="center" vertical="center"/>
    </xf>
    <xf numFmtId="0" fontId="12" fillId="9" borderId="12" xfId="0" applyFont="1" applyFill="1" applyBorder="1" applyAlignment="1">
      <alignment horizontal="center" vertical="center"/>
    </xf>
    <xf numFmtId="0" fontId="13" fillId="14" borderId="14" xfId="0" applyFont="1" applyFill="1" applyBorder="1" applyAlignment="1">
      <alignment horizontal="center" vertical="center"/>
    </xf>
    <xf numFmtId="0" fontId="13" fillId="14" borderId="16" xfId="0" applyFont="1" applyFill="1" applyBorder="1" applyAlignment="1">
      <alignment horizontal="center" vertical="center"/>
    </xf>
    <xf numFmtId="0" fontId="13" fillId="14" borderId="30" xfId="0" applyFont="1" applyFill="1" applyBorder="1" applyAlignment="1">
      <alignment horizontal="center" vertical="center"/>
    </xf>
    <xf numFmtId="0" fontId="13" fillId="15" borderId="31" xfId="0" applyFont="1" applyFill="1" applyBorder="1" applyAlignment="1">
      <alignment horizontal="center" vertical="center"/>
    </xf>
    <xf numFmtId="0" fontId="13" fillId="15" borderId="32" xfId="0" applyFont="1" applyFill="1" applyBorder="1" applyAlignment="1">
      <alignment horizontal="center" vertical="center"/>
    </xf>
    <xf numFmtId="0" fontId="13" fillId="0" borderId="32" xfId="0" applyFont="1" applyBorder="1" applyAlignment="1">
      <alignment horizontal="right" vertical="center"/>
    </xf>
    <xf numFmtId="0" fontId="11" fillId="0" borderId="23" xfId="0" applyFont="1" applyBorder="1" applyAlignment="1" applyProtection="1">
      <alignment horizontal="center" vertical="center"/>
      <protection locked="0"/>
    </xf>
    <xf numFmtId="0" fontId="11" fillId="0" borderId="46" xfId="0" applyFont="1" applyBorder="1" applyAlignment="1" applyProtection="1">
      <alignment horizontal="center" vertical="center"/>
      <protection locked="0"/>
    </xf>
    <xf numFmtId="0" fontId="11" fillId="0" borderId="48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0" xfId="0" applyFont="1" applyBorder="1" applyAlignment="1" applyProtection="1">
      <alignment horizontal="left" vertical="center"/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14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40" xfId="0" applyFont="1" applyBorder="1" applyAlignment="1" applyProtection="1">
      <alignment horizontal="left" vertical="center"/>
      <protection locked="0"/>
    </xf>
    <xf numFmtId="0" fontId="11" fillId="0" borderId="37" xfId="0" applyFont="1" applyBorder="1" applyAlignment="1" applyProtection="1">
      <alignment horizontal="left" vertical="center"/>
      <protection locked="0"/>
    </xf>
    <xf numFmtId="0" fontId="11" fillId="0" borderId="48" xfId="0" applyFont="1" applyBorder="1" applyAlignment="1" applyProtection="1">
      <alignment horizontal="left" vertical="center"/>
      <protection locked="0"/>
    </xf>
    <xf numFmtId="0" fontId="11" fillId="0" borderId="39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2" fillId="0" borderId="49" xfId="0" applyFont="1" applyBorder="1" applyAlignment="1" applyProtection="1">
      <alignment horizontal="left" vertical="center"/>
      <protection locked="0"/>
    </xf>
    <xf numFmtId="0" fontId="2" fillId="0" borderId="50" xfId="0" applyFont="1" applyBorder="1" applyAlignment="1" applyProtection="1">
      <alignment horizontal="center" vertical="center"/>
      <protection locked="0"/>
    </xf>
    <xf numFmtId="0" fontId="2" fillId="0" borderId="51" xfId="0" applyFont="1" applyBorder="1" applyAlignment="1" applyProtection="1">
      <alignment horizontal="center" vertical="center"/>
      <protection locked="0"/>
    </xf>
    <xf numFmtId="14" fontId="2" fillId="0" borderId="52" xfId="0" applyNumberFormat="1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2" fillId="0" borderId="50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168" fontId="11" fillId="0" borderId="44" xfId="0" applyNumberFormat="1" applyFont="1" applyBorder="1" applyAlignment="1">
      <alignment horizontal="center" vertical="center"/>
    </xf>
    <xf numFmtId="168" fontId="11" fillId="0" borderId="45" xfId="0" applyNumberFormat="1" applyFont="1" applyBorder="1" applyAlignment="1">
      <alignment horizontal="center" vertical="center"/>
    </xf>
    <xf numFmtId="168" fontId="11" fillId="0" borderId="47" xfId="0" applyNumberFormat="1" applyFont="1" applyBorder="1" applyAlignment="1">
      <alignment horizontal="center" vertical="center"/>
    </xf>
    <xf numFmtId="0" fontId="0" fillId="0" borderId="0" xfId="0" applyAlignment="1">
      <alignment horizontal="left" indent="1"/>
    </xf>
    <xf numFmtId="169" fontId="0" fillId="0" borderId="0" xfId="0" applyNumberFormat="1"/>
  </cellXfs>
  <cellStyles count="1">
    <cellStyle name="Normal" xfId="0" builtinId="0"/>
  </cellStyles>
  <dxfs count="70">
    <dxf>
      <fill>
        <patternFill>
          <bgColor rgb="FFFFCCCC"/>
        </patternFill>
      </fill>
    </dxf>
    <dxf>
      <fill>
        <patternFill>
          <bgColor rgb="FFFFCCFF"/>
        </patternFill>
      </fill>
    </dxf>
    <dxf>
      <fill>
        <patternFill>
          <bgColor rgb="FFCCECFF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C00000"/>
        </patternFill>
      </fill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FFCCCC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8" formatCode="mmmm\ yyyy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bottom style="medium">
          <color auto="1"/>
        </bottom>
      </border>
    </dxf>
    <dxf>
      <border outline="0">
        <left style="thick">
          <color auto="1"/>
        </left>
        <right style="thick">
          <color auto="1"/>
        </right>
        <top style="thick">
          <color auto="1"/>
        </top>
      </border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FFCCCC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FFCCCC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CCFFFF"/>
      <color rgb="FFCCFFCC"/>
      <color rgb="FFCCFF99"/>
      <color rgb="FFFFFFCC"/>
      <color rgb="FFFFCCCC"/>
      <color rgb="FFFFCCFF"/>
      <color rgb="FFCCECFF"/>
      <color rgb="FFFFCDCD"/>
      <color rgb="FFFFD9D9"/>
      <color rgb="FFE1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170.775258912035" createdVersion="6" refreshedVersion="6" minRefreshableVersion="3" recordCount="344" xr:uid="{AF36A7A5-3648-4BE3-A725-5806D9AD7D8E}">
  <cacheSource type="worksheet">
    <worksheetSource name="Activités"/>
  </cacheSource>
  <cacheFields count="11">
    <cacheField name="NOM Prénom" numFmtId="0">
      <sharedItems count="86">
        <s v="ABE"/>
        <s v="ABF"/>
        <s v="ANG"/>
        <s v="BAP"/>
        <s v="BAR"/>
        <s v="BEG"/>
        <s v="BEM"/>
        <s v="BEPa"/>
        <s v="BEPh"/>
        <s v="BOA"/>
        <s v="BOF"/>
        <s v="BOG"/>
        <s v="BON"/>
        <s v="BOL"/>
        <s v="BOUN"/>
        <s v="BOUR"/>
        <s v="BOUYC"/>
        <s v="BOUYT"/>
        <s v="BUB"/>
        <s v="BUPL"/>
        <s v="BUSAM"/>
        <s v="BUSPL"/>
        <s v="CHAMA"/>
        <s v="CHAMS"/>
        <s v="CHAPC"/>
        <s v="CHAPD"/>
        <s v="CHAPI"/>
        <s v="DAM"/>
        <s v="DEFM"/>
        <s v="DOMT"/>
        <s v="DUA"/>
        <s v="DUS"/>
        <s v="FAD"/>
        <s v="FREM"/>
        <s v="FROC"/>
        <s v="FROT"/>
        <s v="FROS"/>
        <s v="FROTho"/>
        <s v="GAC"/>
        <s v="GAO"/>
        <s v="GIP"/>
        <s v="GOM"/>
        <s v="GOR"/>
        <s v="JUF"/>
        <s v="JUP"/>
        <s v="JUS"/>
        <s v="KIA"/>
        <s v="KIT"/>
        <s v="LAP"/>
        <s v="LONC"/>
        <s v="LONJ"/>
        <s v="LORJ"/>
        <s v="MANIR"/>
        <s v="MARCC"/>
        <s v="MARCR"/>
        <s v="MARTA"/>
        <s v="MARTD"/>
        <s v="MARTG"/>
        <s v="MARTJ"/>
        <s v="MARTR"/>
        <s v="MATA"/>
        <s v="MATG"/>
        <s v="MILJ"/>
        <s v="MIRP"/>
        <s v="MOLM"/>
        <s v="MOND"/>
        <s v="MONE"/>
        <s v="MONF"/>
        <s v="NUF"/>
        <s v="PAD"/>
        <s v="PIC"/>
        <s v="PLD"/>
        <s v="POAl"/>
        <s v="POAn"/>
        <s v="RAJP"/>
        <s v="RAVS"/>
        <s v="RAN"/>
        <s v="RIT"/>
        <s v="RIJ"/>
        <s v="SOMO"/>
        <s v="SOE"/>
        <s v="SOI"/>
        <s v="SOP"/>
        <s v="SOW"/>
        <s v="THE"/>
        <s v="ZEF"/>
      </sharedItems>
    </cacheField>
    <cacheField name="Statut" numFmtId="0">
      <sharedItems count="4">
        <s v="Proclamateur"/>
        <s v="Inactif"/>
        <s v="PP"/>
        <s v="PA"/>
      </sharedItems>
    </cacheField>
    <cacheField name="Groupe" numFmtId="0">
      <sharedItems count="4">
        <s v="D"/>
        <s v="B"/>
        <s v="C"/>
        <s v="A"/>
      </sharedItems>
    </cacheField>
    <cacheField name="MOIS" numFmtId="168">
      <sharedItems containsSemiMixedTypes="0" containsNonDate="0" containsDate="1" containsString="0" minDate="2020-09-01T00:00:00" maxDate="2020-11-02T00:00:00" count="3">
        <d v="2020-09-01T00:00:00"/>
        <d v="2020-10-01T00:00:00"/>
        <d v="2020-11-01T00:00:00"/>
      </sharedItems>
      <fieldGroup par="10" base="3">
        <rangePr groupBy="months" startDate="2020-09-01T00:00:00" endDate="2020-11-02T00:00:00"/>
        <groupItems count="14">
          <s v="&lt;01/09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0"/>
        </groupItems>
      </fieldGroup>
    </cacheField>
    <cacheField name="Public." numFmtId="0">
      <sharedItems containsString="0" containsBlank="1" containsNumber="1" containsInteger="1" minValue="1" maxValue="14"/>
    </cacheField>
    <cacheField name="Vidéos" numFmtId="0">
      <sharedItems containsString="0" containsBlank="1" containsNumber="1" containsInteger="1" minValue="1" maxValue="14"/>
    </cacheField>
    <cacheField name="Heures" numFmtId="0">
      <sharedItems containsString="0" containsBlank="1" containsNumber="1" containsInteger="1" minValue="0" maxValue="68"/>
    </cacheField>
    <cacheField name="NV" numFmtId="0">
      <sharedItems containsString="0" containsBlank="1" containsNumber="1" containsInteger="1" minValue="1" maxValue="52"/>
    </cacheField>
    <cacheField name="CB" numFmtId="0">
      <sharedItems containsString="0" containsBlank="1" containsNumber="1" containsInteger="1" minValue="1" maxValue="10"/>
    </cacheField>
    <cacheField name="Remarques" numFmtId="0">
      <sharedItems containsBlank="1"/>
    </cacheField>
    <cacheField name="Années" numFmtId="0" databaseField="0">
      <fieldGroup base="3">
        <rangePr groupBy="years" startDate="2020-09-01T00:00:00" endDate="2020-11-02T00:00:00"/>
        <groupItems count="3">
          <s v="&lt;01/09/2020"/>
          <s v="2020"/>
          <s v="&gt;02/11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4">
  <r>
    <x v="0"/>
    <x v="0"/>
    <x v="0"/>
    <x v="0"/>
    <m/>
    <m/>
    <n v="9"/>
    <n v="2"/>
    <m/>
    <m/>
  </r>
  <r>
    <x v="1"/>
    <x v="0"/>
    <x v="0"/>
    <x v="0"/>
    <m/>
    <m/>
    <n v="10"/>
    <n v="3"/>
    <n v="1"/>
    <m/>
  </r>
  <r>
    <x v="2"/>
    <x v="0"/>
    <x v="0"/>
    <x v="0"/>
    <m/>
    <m/>
    <n v="0"/>
    <m/>
    <m/>
    <s v="PNB + restriction"/>
  </r>
  <r>
    <x v="3"/>
    <x v="0"/>
    <x v="1"/>
    <x v="0"/>
    <m/>
    <m/>
    <n v="6"/>
    <m/>
    <m/>
    <m/>
  </r>
  <r>
    <x v="4"/>
    <x v="1"/>
    <x v="1"/>
    <x v="0"/>
    <m/>
    <m/>
    <m/>
    <m/>
    <m/>
    <m/>
  </r>
  <r>
    <x v="5"/>
    <x v="1"/>
    <x v="0"/>
    <x v="0"/>
    <m/>
    <m/>
    <m/>
    <m/>
    <m/>
    <m/>
  </r>
  <r>
    <x v="6"/>
    <x v="0"/>
    <x v="2"/>
    <x v="0"/>
    <m/>
    <m/>
    <n v="3"/>
    <n v="1"/>
    <n v="1"/>
    <m/>
  </r>
  <r>
    <x v="7"/>
    <x v="0"/>
    <x v="1"/>
    <x v="0"/>
    <m/>
    <m/>
    <n v="1"/>
    <m/>
    <m/>
    <m/>
  </r>
  <r>
    <x v="8"/>
    <x v="0"/>
    <x v="1"/>
    <x v="0"/>
    <m/>
    <m/>
    <n v="0"/>
    <m/>
    <m/>
    <m/>
  </r>
  <r>
    <x v="9"/>
    <x v="0"/>
    <x v="3"/>
    <x v="0"/>
    <m/>
    <m/>
    <n v="8"/>
    <m/>
    <m/>
    <m/>
  </r>
  <r>
    <x v="10"/>
    <x v="0"/>
    <x v="3"/>
    <x v="0"/>
    <m/>
    <m/>
    <n v="4"/>
    <n v="4"/>
    <n v="1"/>
    <m/>
  </r>
  <r>
    <x v="11"/>
    <x v="0"/>
    <x v="0"/>
    <x v="0"/>
    <m/>
    <m/>
    <n v="11"/>
    <n v="2"/>
    <m/>
    <s v="2 VP"/>
  </r>
  <r>
    <x v="12"/>
    <x v="0"/>
    <x v="0"/>
    <x v="0"/>
    <m/>
    <m/>
    <n v="7"/>
    <n v="3"/>
    <n v="1"/>
    <m/>
  </r>
  <r>
    <x v="13"/>
    <x v="0"/>
    <x v="1"/>
    <x v="0"/>
    <m/>
    <m/>
    <n v="4"/>
    <m/>
    <m/>
    <m/>
  </r>
  <r>
    <x v="14"/>
    <x v="0"/>
    <x v="3"/>
    <x v="0"/>
    <n v="1"/>
    <m/>
    <n v="16"/>
    <n v="11"/>
    <m/>
    <m/>
  </r>
  <r>
    <x v="15"/>
    <x v="0"/>
    <x v="3"/>
    <x v="0"/>
    <m/>
    <m/>
    <n v="13"/>
    <m/>
    <m/>
    <m/>
  </r>
  <r>
    <x v="16"/>
    <x v="0"/>
    <x v="1"/>
    <x v="0"/>
    <m/>
    <m/>
    <n v="1"/>
    <n v="2"/>
    <m/>
    <m/>
  </r>
  <r>
    <x v="17"/>
    <x v="0"/>
    <x v="1"/>
    <x v="0"/>
    <m/>
    <m/>
    <n v="1"/>
    <m/>
    <m/>
    <m/>
  </r>
  <r>
    <x v="18"/>
    <x v="0"/>
    <x v="1"/>
    <x v="0"/>
    <m/>
    <m/>
    <n v="4"/>
    <n v="1"/>
    <m/>
    <m/>
  </r>
  <r>
    <x v="19"/>
    <x v="0"/>
    <x v="1"/>
    <x v="0"/>
    <m/>
    <m/>
    <n v="6"/>
    <m/>
    <m/>
    <m/>
  </r>
  <r>
    <x v="20"/>
    <x v="0"/>
    <x v="2"/>
    <x v="0"/>
    <n v="1"/>
    <n v="1"/>
    <n v="28"/>
    <n v="4"/>
    <n v="1"/>
    <m/>
  </r>
  <r>
    <x v="21"/>
    <x v="0"/>
    <x v="2"/>
    <x v="0"/>
    <m/>
    <m/>
    <n v="21"/>
    <m/>
    <m/>
    <s v="82 soutien + 1VP"/>
  </r>
  <r>
    <x v="22"/>
    <x v="1"/>
    <x v="0"/>
    <x v="0"/>
    <m/>
    <m/>
    <m/>
    <m/>
    <m/>
    <m/>
  </r>
  <r>
    <x v="23"/>
    <x v="1"/>
    <x v="0"/>
    <x v="0"/>
    <m/>
    <m/>
    <m/>
    <m/>
    <m/>
    <m/>
  </r>
  <r>
    <x v="24"/>
    <x v="0"/>
    <x v="1"/>
    <x v="0"/>
    <n v="2"/>
    <n v="1"/>
    <n v="24"/>
    <n v="8"/>
    <m/>
    <m/>
  </r>
  <r>
    <x v="25"/>
    <x v="0"/>
    <x v="1"/>
    <x v="0"/>
    <m/>
    <m/>
    <n v="10"/>
    <n v="3"/>
    <n v="1"/>
    <s v="crédit CDS 2h"/>
  </r>
  <r>
    <x v="26"/>
    <x v="2"/>
    <x v="1"/>
    <x v="0"/>
    <n v="5"/>
    <m/>
    <n v="43"/>
    <n v="37"/>
    <n v="6"/>
    <s v="crédit CDS 7h"/>
  </r>
  <r>
    <x v="27"/>
    <x v="0"/>
    <x v="3"/>
    <x v="0"/>
    <m/>
    <m/>
    <n v="2"/>
    <n v="1"/>
    <m/>
    <m/>
  </r>
  <r>
    <x v="28"/>
    <x v="0"/>
    <x v="2"/>
    <x v="0"/>
    <m/>
    <m/>
    <n v="7"/>
    <m/>
    <m/>
    <m/>
  </r>
  <r>
    <x v="29"/>
    <x v="0"/>
    <x v="0"/>
    <x v="0"/>
    <m/>
    <m/>
    <n v="14"/>
    <m/>
    <m/>
    <m/>
  </r>
  <r>
    <x v="30"/>
    <x v="1"/>
    <x v="0"/>
    <x v="0"/>
    <m/>
    <m/>
    <m/>
    <m/>
    <m/>
    <m/>
  </r>
  <r>
    <x v="31"/>
    <x v="1"/>
    <x v="0"/>
    <x v="0"/>
    <m/>
    <m/>
    <m/>
    <m/>
    <m/>
    <m/>
  </r>
  <r>
    <x v="32"/>
    <x v="0"/>
    <x v="2"/>
    <x v="0"/>
    <m/>
    <m/>
    <n v="2"/>
    <m/>
    <m/>
    <m/>
  </r>
  <r>
    <x v="33"/>
    <x v="0"/>
    <x v="3"/>
    <x v="0"/>
    <m/>
    <m/>
    <n v="2"/>
    <m/>
    <m/>
    <m/>
  </r>
  <r>
    <x v="34"/>
    <x v="3"/>
    <x v="2"/>
    <x v="0"/>
    <n v="6"/>
    <n v="4"/>
    <n v="50"/>
    <n v="7"/>
    <n v="1"/>
    <m/>
  </r>
  <r>
    <x v="35"/>
    <x v="0"/>
    <x v="2"/>
    <x v="0"/>
    <m/>
    <m/>
    <n v="16"/>
    <n v="3"/>
    <m/>
    <m/>
  </r>
  <r>
    <x v="36"/>
    <x v="0"/>
    <x v="1"/>
    <x v="0"/>
    <n v="3"/>
    <n v="5"/>
    <n v="15"/>
    <n v="6"/>
    <n v="2"/>
    <m/>
  </r>
  <r>
    <x v="37"/>
    <x v="0"/>
    <x v="1"/>
    <x v="0"/>
    <n v="8"/>
    <n v="3"/>
    <n v="17"/>
    <n v="14"/>
    <n v="1"/>
    <m/>
  </r>
  <r>
    <x v="38"/>
    <x v="0"/>
    <x v="2"/>
    <x v="0"/>
    <m/>
    <m/>
    <n v="5"/>
    <m/>
    <m/>
    <m/>
  </r>
  <r>
    <x v="39"/>
    <x v="2"/>
    <x v="2"/>
    <x v="0"/>
    <m/>
    <m/>
    <n v="34"/>
    <n v="2"/>
    <m/>
    <m/>
  </r>
  <r>
    <x v="40"/>
    <x v="0"/>
    <x v="2"/>
    <x v="0"/>
    <m/>
    <m/>
    <n v="15"/>
    <m/>
    <m/>
    <m/>
  </r>
  <r>
    <x v="41"/>
    <x v="0"/>
    <x v="3"/>
    <x v="0"/>
    <m/>
    <m/>
    <n v="5"/>
    <m/>
    <m/>
    <m/>
  </r>
  <r>
    <x v="42"/>
    <x v="0"/>
    <x v="3"/>
    <x v="0"/>
    <n v="6"/>
    <n v="5"/>
    <n v="7"/>
    <n v="11"/>
    <n v="2"/>
    <s v="2 VP"/>
  </r>
  <r>
    <x v="43"/>
    <x v="0"/>
    <x v="0"/>
    <x v="0"/>
    <m/>
    <m/>
    <n v="7"/>
    <m/>
    <m/>
    <m/>
  </r>
  <r>
    <x v="44"/>
    <x v="0"/>
    <x v="0"/>
    <x v="0"/>
    <m/>
    <m/>
    <n v="1"/>
    <m/>
    <m/>
    <m/>
  </r>
  <r>
    <x v="45"/>
    <x v="0"/>
    <x v="0"/>
    <x v="0"/>
    <m/>
    <m/>
    <n v="2"/>
    <m/>
    <m/>
    <m/>
  </r>
  <r>
    <x v="46"/>
    <x v="2"/>
    <x v="3"/>
    <x v="0"/>
    <n v="1"/>
    <m/>
    <n v="29"/>
    <n v="4"/>
    <n v="1"/>
    <m/>
  </r>
  <r>
    <x v="47"/>
    <x v="2"/>
    <x v="3"/>
    <x v="0"/>
    <m/>
    <n v="2"/>
    <n v="24"/>
    <n v="7"/>
    <n v="2"/>
    <m/>
  </r>
  <r>
    <x v="48"/>
    <x v="0"/>
    <x v="0"/>
    <x v="0"/>
    <n v="2"/>
    <m/>
    <n v="12"/>
    <m/>
    <m/>
    <m/>
  </r>
  <r>
    <x v="49"/>
    <x v="0"/>
    <x v="3"/>
    <x v="0"/>
    <m/>
    <m/>
    <n v="5"/>
    <m/>
    <m/>
    <m/>
  </r>
  <r>
    <x v="50"/>
    <x v="0"/>
    <x v="3"/>
    <x v="0"/>
    <m/>
    <m/>
    <n v="2"/>
    <n v="3"/>
    <n v="2"/>
    <m/>
  </r>
  <r>
    <x v="51"/>
    <x v="1"/>
    <x v="0"/>
    <x v="0"/>
    <m/>
    <m/>
    <m/>
    <m/>
    <m/>
    <m/>
  </r>
  <r>
    <x v="52"/>
    <x v="1"/>
    <x v="1"/>
    <x v="0"/>
    <m/>
    <m/>
    <m/>
    <m/>
    <m/>
    <m/>
  </r>
  <r>
    <x v="53"/>
    <x v="0"/>
    <x v="2"/>
    <x v="0"/>
    <m/>
    <m/>
    <n v="4"/>
    <m/>
    <m/>
    <m/>
  </r>
  <r>
    <x v="54"/>
    <x v="0"/>
    <x v="2"/>
    <x v="0"/>
    <m/>
    <m/>
    <n v="6"/>
    <n v="2"/>
    <n v="1"/>
    <m/>
  </r>
  <r>
    <x v="55"/>
    <x v="2"/>
    <x v="2"/>
    <x v="0"/>
    <n v="2"/>
    <n v="1"/>
    <n v="37"/>
    <n v="5"/>
    <m/>
    <m/>
  </r>
  <r>
    <x v="56"/>
    <x v="0"/>
    <x v="2"/>
    <x v="0"/>
    <m/>
    <m/>
    <n v="8"/>
    <m/>
    <m/>
    <m/>
  </r>
  <r>
    <x v="57"/>
    <x v="1"/>
    <x v="2"/>
    <x v="0"/>
    <m/>
    <m/>
    <m/>
    <m/>
    <m/>
    <m/>
  </r>
  <r>
    <x v="58"/>
    <x v="0"/>
    <x v="3"/>
    <x v="0"/>
    <m/>
    <n v="1"/>
    <n v="3"/>
    <n v="1"/>
    <n v="1"/>
    <m/>
  </r>
  <r>
    <x v="59"/>
    <x v="0"/>
    <x v="3"/>
    <x v="0"/>
    <m/>
    <n v="1"/>
    <n v="3"/>
    <n v="1"/>
    <n v="1"/>
    <m/>
  </r>
  <r>
    <x v="60"/>
    <x v="0"/>
    <x v="0"/>
    <x v="0"/>
    <m/>
    <m/>
    <n v="11"/>
    <n v="2"/>
    <m/>
    <m/>
  </r>
  <r>
    <x v="61"/>
    <x v="0"/>
    <x v="0"/>
    <x v="0"/>
    <m/>
    <m/>
    <n v="10"/>
    <m/>
    <m/>
    <m/>
  </r>
  <r>
    <x v="62"/>
    <x v="0"/>
    <x v="2"/>
    <x v="0"/>
    <m/>
    <m/>
    <n v="25"/>
    <n v="3"/>
    <m/>
    <m/>
  </r>
  <r>
    <x v="63"/>
    <x v="0"/>
    <x v="3"/>
    <x v="0"/>
    <n v="1"/>
    <m/>
    <n v="16"/>
    <n v="1"/>
    <m/>
    <m/>
  </r>
  <r>
    <x v="64"/>
    <x v="1"/>
    <x v="1"/>
    <x v="0"/>
    <m/>
    <m/>
    <m/>
    <m/>
    <m/>
    <m/>
  </r>
  <r>
    <x v="65"/>
    <x v="0"/>
    <x v="3"/>
    <x v="0"/>
    <m/>
    <m/>
    <n v="1"/>
    <m/>
    <m/>
    <m/>
  </r>
  <r>
    <x v="66"/>
    <x v="2"/>
    <x v="3"/>
    <x v="0"/>
    <n v="5"/>
    <n v="2"/>
    <n v="58"/>
    <n v="24"/>
    <m/>
    <m/>
  </r>
  <r>
    <x v="67"/>
    <x v="2"/>
    <x v="3"/>
    <x v="0"/>
    <n v="5"/>
    <m/>
    <n v="31"/>
    <m/>
    <m/>
    <s v="2 VP"/>
  </r>
  <r>
    <x v="68"/>
    <x v="0"/>
    <x v="1"/>
    <x v="0"/>
    <m/>
    <n v="3"/>
    <n v="23"/>
    <n v="20"/>
    <n v="5"/>
    <m/>
  </r>
  <r>
    <x v="69"/>
    <x v="0"/>
    <x v="2"/>
    <x v="0"/>
    <m/>
    <m/>
    <n v="3"/>
    <m/>
    <m/>
    <s v="PNB"/>
  </r>
  <r>
    <x v="70"/>
    <x v="0"/>
    <x v="2"/>
    <x v="0"/>
    <m/>
    <m/>
    <n v="4"/>
    <m/>
    <m/>
    <m/>
  </r>
  <r>
    <x v="71"/>
    <x v="1"/>
    <x v="1"/>
    <x v="0"/>
    <m/>
    <m/>
    <m/>
    <m/>
    <m/>
    <m/>
  </r>
  <r>
    <x v="72"/>
    <x v="0"/>
    <x v="1"/>
    <x v="0"/>
    <m/>
    <m/>
    <n v="20"/>
    <n v="3"/>
    <m/>
    <s v="1VP"/>
  </r>
  <r>
    <x v="73"/>
    <x v="0"/>
    <x v="1"/>
    <x v="0"/>
    <m/>
    <m/>
    <n v="19"/>
    <n v="2"/>
    <m/>
    <m/>
  </r>
  <r>
    <x v="74"/>
    <x v="0"/>
    <x v="0"/>
    <x v="0"/>
    <m/>
    <m/>
    <n v="9"/>
    <n v="8"/>
    <n v="2"/>
    <m/>
  </r>
  <r>
    <x v="75"/>
    <x v="0"/>
    <x v="0"/>
    <x v="0"/>
    <m/>
    <m/>
    <n v="3"/>
    <n v="2"/>
    <n v="1"/>
    <m/>
  </r>
  <r>
    <x v="76"/>
    <x v="0"/>
    <x v="0"/>
    <x v="0"/>
    <m/>
    <m/>
    <n v="2"/>
    <m/>
    <m/>
    <m/>
  </r>
  <r>
    <x v="77"/>
    <x v="0"/>
    <x v="3"/>
    <x v="0"/>
    <n v="7"/>
    <n v="2"/>
    <n v="30"/>
    <n v="11"/>
    <n v="1"/>
    <m/>
  </r>
  <r>
    <x v="78"/>
    <x v="0"/>
    <x v="3"/>
    <x v="0"/>
    <m/>
    <m/>
    <n v="4"/>
    <m/>
    <m/>
    <m/>
  </r>
  <r>
    <x v="79"/>
    <x v="2"/>
    <x v="2"/>
    <x v="0"/>
    <n v="2"/>
    <n v="5"/>
    <n v="42"/>
    <n v="18"/>
    <n v="4"/>
    <m/>
  </r>
  <r>
    <x v="80"/>
    <x v="0"/>
    <x v="3"/>
    <x v="0"/>
    <m/>
    <m/>
    <n v="3"/>
    <m/>
    <m/>
    <s v="PNB"/>
  </r>
  <r>
    <x v="81"/>
    <x v="0"/>
    <x v="3"/>
    <x v="0"/>
    <m/>
    <m/>
    <n v="3"/>
    <m/>
    <m/>
    <s v="PNB"/>
  </r>
  <r>
    <x v="82"/>
    <x v="0"/>
    <x v="3"/>
    <x v="0"/>
    <m/>
    <m/>
    <n v="7"/>
    <n v="8"/>
    <n v="2"/>
    <m/>
  </r>
  <r>
    <x v="83"/>
    <x v="0"/>
    <x v="3"/>
    <x v="0"/>
    <m/>
    <m/>
    <n v="3"/>
    <n v="1"/>
    <m/>
    <m/>
  </r>
  <r>
    <x v="84"/>
    <x v="0"/>
    <x v="1"/>
    <x v="0"/>
    <n v="1"/>
    <m/>
    <n v="13"/>
    <n v="1"/>
    <m/>
    <m/>
  </r>
  <r>
    <x v="85"/>
    <x v="0"/>
    <x v="2"/>
    <x v="0"/>
    <n v="1"/>
    <n v="2"/>
    <n v="8"/>
    <n v="2"/>
    <m/>
    <m/>
  </r>
  <r>
    <x v="0"/>
    <x v="0"/>
    <x v="0"/>
    <x v="1"/>
    <m/>
    <m/>
    <n v="10"/>
    <n v="1"/>
    <m/>
    <m/>
  </r>
  <r>
    <x v="1"/>
    <x v="0"/>
    <x v="0"/>
    <x v="1"/>
    <m/>
    <m/>
    <n v="16"/>
    <n v="2"/>
    <m/>
    <m/>
  </r>
  <r>
    <x v="2"/>
    <x v="0"/>
    <x v="0"/>
    <x v="1"/>
    <m/>
    <m/>
    <n v="0"/>
    <m/>
    <m/>
    <s v="PNB"/>
  </r>
  <r>
    <x v="3"/>
    <x v="0"/>
    <x v="1"/>
    <x v="1"/>
    <m/>
    <m/>
    <n v="16"/>
    <m/>
    <m/>
    <m/>
  </r>
  <r>
    <x v="4"/>
    <x v="1"/>
    <x v="1"/>
    <x v="1"/>
    <m/>
    <m/>
    <m/>
    <m/>
    <m/>
    <m/>
  </r>
  <r>
    <x v="5"/>
    <x v="1"/>
    <x v="0"/>
    <x v="1"/>
    <m/>
    <m/>
    <m/>
    <m/>
    <m/>
    <m/>
  </r>
  <r>
    <x v="6"/>
    <x v="0"/>
    <x v="2"/>
    <x v="1"/>
    <m/>
    <m/>
    <n v="15"/>
    <n v="1"/>
    <n v="1"/>
    <m/>
  </r>
  <r>
    <x v="7"/>
    <x v="0"/>
    <x v="1"/>
    <x v="1"/>
    <m/>
    <m/>
    <n v="7"/>
    <m/>
    <m/>
    <m/>
  </r>
  <r>
    <x v="8"/>
    <x v="0"/>
    <x v="1"/>
    <x v="1"/>
    <m/>
    <m/>
    <n v="6"/>
    <m/>
    <m/>
    <m/>
  </r>
  <r>
    <x v="9"/>
    <x v="0"/>
    <x v="3"/>
    <x v="1"/>
    <m/>
    <m/>
    <n v="15"/>
    <n v="4"/>
    <n v="2"/>
    <m/>
  </r>
  <r>
    <x v="10"/>
    <x v="0"/>
    <x v="3"/>
    <x v="1"/>
    <m/>
    <m/>
    <n v="4"/>
    <m/>
    <m/>
    <m/>
  </r>
  <r>
    <x v="11"/>
    <x v="0"/>
    <x v="0"/>
    <x v="1"/>
    <m/>
    <m/>
    <n v="16"/>
    <n v="1"/>
    <m/>
    <s v="2VP"/>
  </r>
  <r>
    <x v="12"/>
    <x v="0"/>
    <x v="0"/>
    <x v="1"/>
    <m/>
    <m/>
    <n v="6"/>
    <n v="2"/>
    <n v="1"/>
    <m/>
  </r>
  <r>
    <x v="13"/>
    <x v="0"/>
    <x v="1"/>
    <x v="1"/>
    <m/>
    <m/>
    <n v="6"/>
    <m/>
    <m/>
    <m/>
  </r>
  <r>
    <x v="14"/>
    <x v="0"/>
    <x v="3"/>
    <x v="1"/>
    <m/>
    <m/>
    <n v="20"/>
    <n v="5"/>
    <m/>
    <m/>
  </r>
  <r>
    <x v="15"/>
    <x v="0"/>
    <x v="3"/>
    <x v="1"/>
    <m/>
    <m/>
    <n v="23"/>
    <m/>
    <m/>
    <m/>
  </r>
  <r>
    <x v="16"/>
    <x v="0"/>
    <x v="1"/>
    <x v="1"/>
    <m/>
    <m/>
    <n v="1"/>
    <m/>
    <m/>
    <m/>
  </r>
  <r>
    <x v="17"/>
    <x v="0"/>
    <x v="1"/>
    <x v="1"/>
    <m/>
    <m/>
    <n v="0"/>
    <m/>
    <m/>
    <m/>
  </r>
  <r>
    <x v="18"/>
    <x v="0"/>
    <x v="1"/>
    <x v="1"/>
    <m/>
    <m/>
    <n v="7"/>
    <n v="2"/>
    <m/>
    <m/>
  </r>
  <r>
    <x v="19"/>
    <x v="0"/>
    <x v="1"/>
    <x v="1"/>
    <m/>
    <m/>
    <n v="12"/>
    <m/>
    <m/>
    <m/>
  </r>
  <r>
    <x v="20"/>
    <x v="0"/>
    <x v="2"/>
    <x v="1"/>
    <m/>
    <n v="1"/>
    <n v="28"/>
    <n v="5"/>
    <n v="1"/>
    <m/>
  </r>
  <r>
    <x v="21"/>
    <x v="0"/>
    <x v="2"/>
    <x v="1"/>
    <m/>
    <m/>
    <n v="21"/>
    <m/>
    <m/>
    <s v="1VP + 24h CDS"/>
  </r>
  <r>
    <x v="22"/>
    <x v="1"/>
    <x v="0"/>
    <x v="1"/>
    <m/>
    <m/>
    <m/>
    <m/>
    <m/>
    <m/>
  </r>
  <r>
    <x v="23"/>
    <x v="1"/>
    <x v="0"/>
    <x v="1"/>
    <m/>
    <m/>
    <m/>
    <m/>
    <m/>
    <m/>
  </r>
  <r>
    <x v="24"/>
    <x v="0"/>
    <x v="1"/>
    <x v="1"/>
    <n v="2"/>
    <n v="9"/>
    <n v="22"/>
    <n v="11"/>
    <n v="3"/>
    <m/>
  </r>
  <r>
    <x v="25"/>
    <x v="0"/>
    <x v="1"/>
    <x v="1"/>
    <m/>
    <n v="12"/>
    <n v="12"/>
    <n v="4"/>
    <n v="1"/>
    <s v="14h CDS"/>
  </r>
  <r>
    <x v="26"/>
    <x v="2"/>
    <x v="1"/>
    <x v="1"/>
    <n v="2"/>
    <n v="12"/>
    <n v="34"/>
    <n v="22"/>
    <n v="6"/>
    <s v="14h CDS"/>
  </r>
  <r>
    <x v="27"/>
    <x v="0"/>
    <x v="3"/>
    <x v="1"/>
    <m/>
    <m/>
    <n v="4"/>
    <n v="1"/>
    <m/>
    <m/>
  </r>
  <r>
    <x v="28"/>
    <x v="0"/>
    <x v="2"/>
    <x v="1"/>
    <m/>
    <m/>
    <n v="6"/>
    <m/>
    <m/>
    <m/>
  </r>
  <r>
    <x v="29"/>
    <x v="0"/>
    <x v="0"/>
    <x v="1"/>
    <m/>
    <m/>
    <n v="10"/>
    <m/>
    <m/>
    <m/>
  </r>
  <r>
    <x v="30"/>
    <x v="1"/>
    <x v="0"/>
    <x v="1"/>
    <m/>
    <m/>
    <m/>
    <m/>
    <m/>
    <m/>
  </r>
  <r>
    <x v="31"/>
    <x v="1"/>
    <x v="0"/>
    <x v="1"/>
    <m/>
    <m/>
    <m/>
    <m/>
    <m/>
    <m/>
  </r>
  <r>
    <x v="32"/>
    <x v="0"/>
    <x v="2"/>
    <x v="1"/>
    <m/>
    <m/>
    <n v="12"/>
    <m/>
    <m/>
    <m/>
  </r>
  <r>
    <x v="33"/>
    <x v="0"/>
    <x v="3"/>
    <x v="1"/>
    <m/>
    <m/>
    <n v="9"/>
    <m/>
    <m/>
    <m/>
  </r>
  <r>
    <x v="34"/>
    <x v="3"/>
    <x v="2"/>
    <x v="1"/>
    <n v="6"/>
    <n v="1"/>
    <n v="30"/>
    <n v="6"/>
    <n v="1"/>
    <m/>
  </r>
  <r>
    <x v="35"/>
    <x v="0"/>
    <x v="2"/>
    <x v="1"/>
    <m/>
    <m/>
    <n v="7"/>
    <m/>
    <m/>
    <m/>
  </r>
  <r>
    <x v="36"/>
    <x v="0"/>
    <x v="1"/>
    <x v="1"/>
    <n v="14"/>
    <n v="6"/>
    <n v="20"/>
    <n v="15"/>
    <n v="1"/>
    <m/>
  </r>
  <r>
    <x v="37"/>
    <x v="3"/>
    <x v="1"/>
    <x v="1"/>
    <n v="4"/>
    <n v="1"/>
    <n v="30"/>
    <n v="18"/>
    <n v="2"/>
    <m/>
  </r>
  <r>
    <x v="38"/>
    <x v="0"/>
    <x v="2"/>
    <x v="1"/>
    <m/>
    <m/>
    <n v="7"/>
    <n v="1"/>
    <m/>
    <m/>
  </r>
  <r>
    <x v="39"/>
    <x v="2"/>
    <x v="2"/>
    <x v="1"/>
    <m/>
    <m/>
    <n v="39"/>
    <n v="4"/>
    <m/>
    <m/>
  </r>
  <r>
    <x v="40"/>
    <x v="0"/>
    <x v="2"/>
    <x v="1"/>
    <m/>
    <m/>
    <n v="14"/>
    <m/>
    <m/>
    <m/>
  </r>
  <r>
    <x v="41"/>
    <x v="0"/>
    <x v="3"/>
    <x v="1"/>
    <m/>
    <n v="2"/>
    <n v="7"/>
    <m/>
    <m/>
    <m/>
  </r>
  <r>
    <x v="42"/>
    <x v="0"/>
    <x v="3"/>
    <x v="1"/>
    <n v="6"/>
    <n v="12"/>
    <n v="7"/>
    <n v="13"/>
    <n v="2"/>
    <m/>
  </r>
  <r>
    <x v="43"/>
    <x v="0"/>
    <x v="0"/>
    <x v="1"/>
    <n v="7"/>
    <m/>
    <n v="15"/>
    <n v="1"/>
    <m/>
    <m/>
  </r>
  <r>
    <x v="44"/>
    <x v="0"/>
    <x v="0"/>
    <x v="1"/>
    <m/>
    <m/>
    <n v="1"/>
    <m/>
    <m/>
    <m/>
  </r>
  <r>
    <x v="45"/>
    <x v="0"/>
    <x v="0"/>
    <x v="1"/>
    <m/>
    <m/>
    <n v="4"/>
    <m/>
    <m/>
    <m/>
  </r>
  <r>
    <x v="46"/>
    <x v="2"/>
    <x v="3"/>
    <x v="1"/>
    <n v="1"/>
    <n v="1"/>
    <n v="32"/>
    <n v="2"/>
    <n v="1"/>
    <m/>
  </r>
  <r>
    <x v="47"/>
    <x v="2"/>
    <x v="3"/>
    <x v="1"/>
    <m/>
    <n v="1"/>
    <n v="32"/>
    <n v="4"/>
    <n v="2"/>
    <m/>
  </r>
  <r>
    <x v="48"/>
    <x v="0"/>
    <x v="0"/>
    <x v="1"/>
    <m/>
    <m/>
    <n v="3"/>
    <m/>
    <m/>
    <m/>
  </r>
  <r>
    <x v="49"/>
    <x v="0"/>
    <x v="3"/>
    <x v="1"/>
    <n v="2"/>
    <m/>
    <n v="5"/>
    <n v="1"/>
    <n v="1"/>
    <m/>
  </r>
  <r>
    <x v="50"/>
    <x v="0"/>
    <x v="3"/>
    <x v="1"/>
    <m/>
    <m/>
    <n v="3"/>
    <n v="2"/>
    <n v="1"/>
    <m/>
  </r>
  <r>
    <x v="51"/>
    <x v="1"/>
    <x v="0"/>
    <x v="1"/>
    <m/>
    <m/>
    <m/>
    <m/>
    <m/>
    <m/>
  </r>
  <r>
    <x v="52"/>
    <x v="1"/>
    <x v="1"/>
    <x v="1"/>
    <m/>
    <m/>
    <m/>
    <m/>
    <m/>
    <m/>
  </r>
  <r>
    <x v="53"/>
    <x v="0"/>
    <x v="2"/>
    <x v="1"/>
    <m/>
    <m/>
    <n v="5"/>
    <m/>
    <m/>
    <m/>
  </r>
  <r>
    <x v="54"/>
    <x v="0"/>
    <x v="2"/>
    <x v="1"/>
    <m/>
    <m/>
    <n v="9"/>
    <n v="2"/>
    <n v="1"/>
    <m/>
  </r>
  <r>
    <x v="55"/>
    <x v="2"/>
    <x v="2"/>
    <x v="1"/>
    <n v="4"/>
    <n v="2"/>
    <n v="41"/>
    <n v="6"/>
    <m/>
    <m/>
  </r>
  <r>
    <x v="56"/>
    <x v="0"/>
    <x v="2"/>
    <x v="1"/>
    <m/>
    <m/>
    <n v="11"/>
    <m/>
    <m/>
    <m/>
  </r>
  <r>
    <x v="57"/>
    <x v="1"/>
    <x v="2"/>
    <x v="1"/>
    <m/>
    <m/>
    <m/>
    <m/>
    <m/>
    <m/>
  </r>
  <r>
    <x v="58"/>
    <x v="0"/>
    <x v="3"/>
    <x v="1"/>
    <m/>
    <m/>
    <n v="8"/>
    <n v="2"/>
    <n v="1"/>
    <m/>
  </r>
  <r>
    <x v="59"/>
    <x v="0"/>
    <x v="3"/>
    <x v="1"/>
    <m/>
    <m/>
    <n v="12"/>
    <n v="2"/>
    <n v="1"/>
    <m/>
  </r>
  <r>
    <x v="60"/>
    <x v="0"/>
    <x v="0"/>
    <x v="1"/>
    <m/>
    <m/>
    <n v="17"/>
    <n v="2"/>
    <m/>
    <m/>
  </r>
  <r>
    <x v="61"/>
    <x v="0"/>
    <x v="0"/>
    <x v="1"/>
    <m/>
    <m/>
    <n v="16"/>
    <m/>
    <m/>
    <m/>
  </r>
  <r>
    <x v="62"/>
    <x v="0"/>
    <x v="2"/>
    <x v="1"/>
    <m/>
    <m/>
    <n v="31"/>
    <n v="8"/>
    <m/>
    <m/>
  </r>
  <r>
    <x v="63"/>
    <x v="0"/>
    <x v="3"/>
    <x v="1"/>
    <n v="1"/>
    <m/>
    <n v="30"/>
    <n v="1"/>
    <m/>
    <m/>
  </r>
  <r>
    <x v="64"/>
    <x v="1"/>
    <x v="1"/>
    <x v="1"/>
    <m/>
    <m/>
    <m/>
    <m/>
    <m/>
    <m/>
  </r>
  <r>
    <x v="65"/>
    <x v="0"/>
    <x v="3"/>
    <x v="1"/>
    <m/>
    <m/>
    <n v="7"/>
    <m/>
    <m/>
    <m/>
  </r>
  <r>
    <x v="66"/>
    <x v="2"/>
    <x v="3"/>
    <x v="1"/>
    <n v="6"/>
    <m/>
    <n v="56"/>
    <n v="17"/>
    <m/>
    <m/>
  </r>
  <r>
    <x v="67"/>
    <x v="2"/>
    <x v="3"/>
    <x v="1"/>
    <m/>
    <m/>
    <n v="32"/>
    <n v="2"/>
    <m/>
    <s v="5VP"/>
  </r>
  <r>
    <x v="68"/>
    <x v="0"/>
    <x v="1"/>
    <x v="1"/>
    <n v="2"/>
    <n v="14"/>
    <n v="68"/>
    <n v="52"/>
    <n v="10"/>
    <m/>
  </r>
  <r>
    <x v="69"/>
    <x v="0"/>
    <x v="2"/>
    <x v="1"/>
    <m/>
    <m/>
    <n v="5"/>
    <m/>
    <m/>
    <s v="PNB"/>
  </r>
  <r>
    <x v="70"/>
    <x v="0"/>
    <x v="2"/>
    <x v="1"/>
    <m/>
    <m/>
    <n v="0"/>
    <m/>
    <m/>
    <m/>
  </r>
  <r>
    <x v="71"/>
    <x v="1"/>
    <x v="1"/>
    <x v="1"/>
    <m/>
    <m/>
    <m/>
    <m/>
    <m/>
    <m/>
  </r>
  <r>
    <x v="72"/>
    <x v="0"/>
    <x v="1"/>
    <x v="1"/>
    <m/>
    <m/>
    <n v="22"/>
    <n v="3"/>
    <m/>
    <s v="5VP"/>
  </r>
  <r>
    <x v="73"/>
    <x v="0"/>
    <x v="1"/>
    <x v="1"/>
    <m/>
    <m/>
    <n v="26"/>
    <n v="3"/>
    <m/>
    <m/>
  </r>
  <r>
    <x v="74"/>
    <x v="0"/>
    <x v="0"/>
    <x v="1"/>
    <m/>
    <m/>
    <n v="9"/>
    <n v="7"/>
    <n v="2"/>
    <m/>
  </r>
  <r>
    <x v="75"/>
    <x v="0"/>
    <x v="0"/>
    <x v="1"/>
    <m/>
    <m/>
    <n v="3"/>
    <n v="2"/>
    <n v="1"/>
    <m/>
  </r>
  <r>
    <x v="76"/>
    <x v="0"/>
    <x v="0"/>
    <x v="1"/>
    <m/>
    <m/>
    <n v="4"/>
    <m/>
    <m/>
    <m/>
  </r>
  <r>
    <x v="77"/>
    <x v="3"/>
    <x v="3"/>
    <x v="1"/>
    <m/>
    <m/>
    <n v="35"/>
    <n v="15"/>
    <n v="1"/>
    <m/>
  </r>
  <r>
    <x v="78"/>
    <x v="0"/>
    <x v="3"/>
    <x v="1"/>
    <m/>
    <m/>
    <n v="12"/>
    <m/>
    <m/>
    <m/>
  </r>
  <r>
    <x v="79"/>
    <x v="2"/>
    <x v="2"/>
    <x v="1"/>
    <n v="2"/>
    <n v="5"/>
    <n v="37"/>
    <n v="8"/>
    <n v="1"/>
    <m/>
  </r>
  <r>
    <x v="80"/>
    <x v="0"/>
    <x v="3"/>
    <x v="1"/>
    <m/>
    <m/>
    <n v="9"/>
    <m/>
    <m/>
    <s v="PNB"/>
  </r>
  <r>
    <x v="81"/>
    <x v="0"/>
    <x v="3"/>
    <x v="1"/>
    <m/>
    <m/>
    <n v="9"/>
    <m/>
    <m/>
    <s v="PNB"/>
  </r>
  <r>
    <x v="82"/>
    <x v="0"/>
    <x v="3"/>
    <x v="1"/>
    <n v="2"/>
    <m/>
    <n v="13"/>
    <n v="7"/>
    <n v="2"/>
    <m/>
  </r>
  <r>
    <x v="83"/>
    <x v="0"/>
    <x v="3"/>
    <x v="1"/>
    <m/>
    <m/>
    <n v="13"/>
    <n v="1"/>
    <m/>
    <m/>
  </r>
  <r>
    <x v="84"/>
    <x v="0"/>
    <x v="1"/>
    <x v="1"/>
    <n v="6"/>
    <m/>
    <n v="21"/>
    <m/>
    <m/>
    <m/>
  </r>
  <r>
    <x v="85"/>
    <x v="0"/>
    <x v="2"/>
    <x v="1"/>
    <n v="2"/>
    <n v="2"/>
    <n v="7"/>
    <n v="2"/>
    <m/>
    <m/>
  </r>
  <r>
    <x v="0"/>
    <x v="0"/>
    <x v="0"/>
    <x v="2"/>
    <m/>
    <m/>
    <m/>
    <m/>
    <m/>
    <m/>
  </r>
  <r>
    <x v="1"/>
    <x v="0"/>
    <x v="0"/>
    <x v="2"/>
    <m/>
    <m/>
    <m/>
    <m/>
    <m/>
    <m/>
  </r>
  <r>
    <x v="2"/>
    <x v="0"/>
    <x v="0"/>
    <x v="2"/>
    <m/>
    <m/>
    <m/>
    <m/>
    <m/>
    <m/>
  </r>
  <r>
    <x v="3"/>
    <x v="0"/>
    <x v="1"/>
    <x v="2"/>
    <m/>
    <m/>
    <m/>
    <m/>
    <m/>
    <m/>
  </r>
  <r>
    <x v="4"/>
    <x v="0"/>
    <x v="1"/>
    <x v="2"/>
    <m/>
    <m/>
    <m/>
    <m/>
    <m/>
    <m/>
  </r>
  <r>
    <x v="5"/>
    <x v="0"/>
    <x v="0"/>
    <x v="2"/>
    <m/>
    <m/>
    <m/>
    <m/>
    <m/>
    <m/>
  </r>
  <r>
    <x v="6"/>
    <x v="0"/>
    <x v="2"/>
    <x v="2"/>
    <m/>
    <m/>
    <m/>
    <m/>
    <m/>
    <m/>
  </r>
  <r>
    <x v="7"/>
    <x v="0"/>
    <x v="1"/>
    <x v="2"/>
    <m/>
    <m/>
    <m/>
    <m/>
    <m/>
    <m/>
  </r>
  <r>
    <x v="8"/>
    <x v="0"/>
    <x v="1"/>
    <x v="2"/>
    <m/>
    <m/>
    <m/>
    <m/>
    <m/>
    <m/>
  </r>
  <r>
    <x v="9"/>
    <x v="0"/>
    <x v="3"/>
    <x v="2"/>
    <m/>
    <m/>
    <m/>
    <m/>
    <m/>
    <m/>
  </r>
  <r>
    <x v="10"/>
    <x v="0"/>
    <x v="3"/>
    <x v="2"/>
    <m/>
    <m/>
    <m/>
    <m/>
    <m/>
    <m/>
  </r>
  <r>
    <x v="11"/>
    <x v="0"/>
    <x v="0"/>
    <x v="2"/>
    <m/>
    <m/>
    <m/>
    <m/>
    <m/>
    <m/>
  </r>
  <r>
    <x v="12"/>
    <x v="0"/>
    <x v="0"/>
    <x v="2"/>
    <m/>
    <m/>
    <m/>
    <m/>
    <m/>
    <m/>
  </r>
  <r>
    <x v="13"/>
    <x v="0"/>
    <x v="1"/>
    <x v="2"/>
    <m/>
    <m/>
    <m/>
    <m/>
    <m/>
    <m/>
  </r>
  <r>
    <x v="14"/>
    <x v="0"/>
    <x v="3"/>
    <x v="2"/>
    <m/>
    <m/>
    <m/>
    <m/>
    <m/>
    <m/>
  </r>
  <r>
    <x v="15"/>
    <x v="0"/>
    <x v="3"/>
    <x v="2"/>
    <m/>
    <m/>
    <m/>
    <m/>
    <m/>
    <m/>
  </r>
  <r>
    <x v="16"/>
    <x v="0"/>
    <x v="1"/>
    <x v="2"/>
    <m/>
    <m/>
    <m/>
    <m/>
    <m/>
    <m/>
  </r>
  <r>
    <x v="17"/>
    <x v="0"/>
    <x v="1"/>
    <x v="2"/>
    <m/>
    <m/>
    <m/>
    <m/>
    <m/>
    <m/>
  </r>
  <r>
    <x v="18"/>
    <x v="0"/>
    <x v="1"/>
    <x v="2"/>
    <m/>
    <m/>
    <m/>
    <m/>
    <m/>
    <m/>
  </r>
  <r>
    <x v="19"/>
    <x v="0"/>
    <x v="1"/>
    <x v="2"/>
    <m/>
    <m/>
    <m/>
    <m/>
    <m/>
    <m/>
  </r>
  <r>
    <x v="20"/>
    <x v="0"/>
    <x v="2"/>
    <x v="2"/>
    <m/>
    <m/>
    <m/>
    <m/>
    <m/>
    <m/>
  </r>
  <r>
    <x v="21"/>
    <x v="0"/>
    <x v="2"/>
    <x v="2"/>
    <m/>
    <m/>
    <m/>
    <m/>
    <m/>
    <m/>
  </r>
  <r>
    <x v="22"/>
    <x v="0"/>
    <x v="0"/>
    <x v="2"/>
    <m/>
    <m/>
    <m/>
    <m/>
    <m/>
    <m/>
  </r>
  <r>
    <x v="23"/>
    <x v="0"/>
    <x v="0"/>
    <x v="2"/>
    <m/>
    <m/>
    <m/>
    <m/>
    <m/>
    <m/>
  </r>
  <r>
    <x v="24"/>
    <x v="0"/>
    <x v="1"/>
    <x v="2"/>
    <m/>
    <m/>
    <m/>
    <m/>
    <m/>
    <m/>
  </r>
  <r>
    <x v="25"/>
    <x v="0"/>
    <x v="1"/>
    <x v="2"/>
    <m/>
    <m/>
    <m/>
    <m/>
    <m/>
    <m/>
  </r>
  <r>
    <x v="26"/>
    <x v="2"/>
    <x v="1"/>
    <x v="2"/>
    <m/>
    <m/>
    <m/>
    <m/>
    <m/>
    <m/>
  </r>
  <r>
    <x v="27"/>
    <x v="0"/>
    <x v="3"/>
    <x v="2"/>
    <m/>
    <m/>
    <m/>
    <m/>
    <m/>
    <m/>
  </r>
  <r>
    <x v="28"/>
    <x v="0"/>
    <x v="2"/>
    <x v="2"/>
    <m/>
    <m/>
    <m/>
    <m/>
    <m/>
    <m/>
  </r>
  <r>
    <x v="29"/>
    <x v="0"/>
    <x v="0"/>
    <x v="2"/>
    <m/>
    <m/>
    <m/>
    <m/>
    <m/>
    <m/>
  </r>
  <r>
    <x v="30"/>
    <x v="0"/>
    <x v="0"/>
    <x v="2"/>
    <m/>
    <m/>
    <m/>
    <m/>
    <m/>
    <m/>
  </r>
  <r>
    <x v="31"/>
    <x v="0"/>
    <x v="0"/>
    <x v="2"/>
    <m/>
    <m/>
    <m/>
    <m/>
    <m/>
    <m/>
  </r>
  <r>
    <x v="32"/>
    <x v="0"/>
    <x v="2"/>
    <x v="2"/>
    <m/>
    <m/>
    <m/>
    <m/>
    <m/>
    <m/>
  </r>
  <r>
    <x v="33"/>
    <x v="0"/>
    <x v="3"/>
    <x v="2"/>
    <m/>
    <m/>
    <m/>
    <m/>
    <m/>
    <m/>
  </r>
  <r>
    <x v="34"/>
    <x v="0"/>
    <x v="2"/>
    <x v="2"/>
    <m/>
    <m/>
    <m/>
    <m/>
    <m/>
    <m/>
  </r>
  <r>
    <x v="35"/>
    <x v="0"/>
    <x v="2"/>
    <x v="2"/>
    <m/>
    <m/>
    <m/>
    <m/>
    <m/>
    <m/>
  </r>
  <r>
    <x v="36"/>
    <x v="0"/>
    <x v="1"/>
    <x v="2"/>
    <m/>
    <m/>
    <m/>
    <m/>
    <m/>
    <m/>
  </r>
  <r>
    <x v="37"/>
    <x v="0"/>
    <x v="1"/>
    <x v="2"/>
    <m/>
    <m/>
    <m/>
    <m/>
    <m/>
    <m/>
  </r>
  <r>
    <x v="38"/>
    <x v="0"/>
    <x v="2"/>
    <x v="2"/>
    <m/>
    <m/>
    <m/>
    <m/>
    <m/>
    <m/>
  </r>
  <r>
    <x v="39"/>
    <x v="2"/>
    <x v="2"/>
    <x v="2"/>
    <m/>
    <m/>
    <m/>
    <m/>
    <m/>
    <m/>
  </r>
  <r>
    <x v="40"/>
    <x v="0"/>
    <x v="2"/>
    <x v="2"/>
    <m/>
    <m/>
    <m/>
    <m/>
    <m/>
    <m/>
  </r>
  <r>
    <x v="41"/>
    <x v="0"/>
    <x v="3"/>
    <x v="2"/>
    <m/>
    <m/>
    <m/>
    <m/>
    <m/>
    <m/>
  </r>
  <r>
    <x v="42"/>
    <x v="0"/>
    <x v="3"/>
    <x v="2"/>
    <m/>
    <m/>
    <m/>
    <m/>
    <m/>
    <m/>
  </r>
  <r>
    <x v="43"/>
    <x v="0"/>
    <x v="0"/>
    <x v="2"/>
    <m/>
    <m/>
    <m/>
    <m/>
    <m/>
    <m/>
  </r>
  <r>
    <x v="44"/>
    <x v="0"/>
    <x v="0"/>
    <x v="2"/>
    <m/>
    <m/>
    <m/>
    <m/>
    <m/>
    <m/>
  </r>
  <r>
    <x v="45"/>
    <x v="0"/>
    <x v="0"/>
    <x v="2"/>
    <m/>
    <m/>
    <m/>
    <m/>
    <m/>
    <m/>
  </r>
  <r>
    <x v="46"/>
    <x v="2"/>
    <x v="3"/>
    <x v="2"/>
    <m/>
    <m/>
    <m/>
    <m/>
    <m/>
    <m/>
  </r>
  <r>
    <x v="47"/>
    <x v="2"/>
    <x v="3"/>
    <x v="2"/>
    <m/>
    <m/>
    <m/>
    <m/>
    <m/>
    <m/>
  </r>
  <r>
    <x v="48"/>
    <x v="0"/>
    <x v="0"/>
    <x v="2"/>
    <m/>
    <m/>
    <m/>
    <m/>
    <m/>
    <m/>
  </r>
  <r>
    <x v="49"/>
    <x v="0"/>
    <x v="3"/>
    <x v="2"/>
    <m/>
    <m/>
    <m/>
    <m/>
    <m/>
    <m/>
  </r>
  <r>
    <x v="50"/>
    <x v="0"/>
    <x v="3"/>
    <x v="2"/>
    <m/>
    <m/>
    <m/>
    <m/>
    <m/>
    <m/>
  </r>
  <r>
    <x v="51"/>
    <x v="0"/>
    <x v="0"/>
    <x v="2"/>
    <m/>
    <m/>
    <m/>
    <m/>
    <m/>
    <m/>
  </r>
  <r>
    <x v="52"/>
    <x v="0"/>
    <x v="1"/>
    <x v="2"/>
    <m/>
    <m/>
    <m/>
    <m/>
    <m/>
    <m/>
  </r>
  <r>
    <x v="53"/>
    <x v="0"/>
    <x v="2"/>
    <x v="2"/>
    <m/>
    <m/>
    <m/>
    <m/>
    <m/>
    <m/>
  </r>
  <r>
    <x v="54"/>
    <x v="0"/>
    <x v="2"/>
    <x v="2"/>
    <m/>
    <m/>
    <m/>
    <m/>
    <m/>
    <m/>
  </r>
  <r>
    <x v="55"/>
    <x v="2"/>
    <x v="2"/>
    <x v="2"/>
    <m/>
    <m/>
    <m/>
    <m/>
    <m/>
    <m/>
  </r>
  <r>
    <x v="56"/>
    <x v="0"/>
    <x v="2"/>
    <x v="2"/>
    <m/>
    <m/>
    <m/>
    <m/>
    <m/>
    <m/>
  </r>
  <r>
    <x v="57"/>
    <x v="0"/>
    <x v="2"/>
    <x v="2"/>
    <m/>
    <m/>
    <m/>
    <m/>
    <m/>
    <m/>
  </r>
  <r>
    <x v="58"/>
    <x v="0"/>
    <x v="3"/>
    <x v="2"/>
    <m/>
    <m/>
    <m/>
    <m/>
    <m/>
    <m/>
  </r>
  <r>
    <x v="59"/>
    <x v="0"/>
    <x v="3"/>
    <x v="2"/>
    <m/>
    <m/>
    <m/>
    <m/>
    <m/>
    <m/>
  </r>
  <r>
    <x v="60"/>
    <x v="0"/>
    <x v="0"/>
    <x v="2"/>
    <m/>
    <m/>
    <m/>
    <m/>
    <m/>
    <m/>
  </r>
  <r>
    <x v="61"/>
    <x v="0"/>
    <x v="0"/>
    <x v="2"/>
    <m/>
    <m/>
    <m/>
    <m/>
    <m/>
    <m/>
  </r>
  <r>
    <x v="62"/>
    <x v="0"/>
    <x v="2"/>
    <x v="2"/>
    <m/>
    <m/>
    <m/>
    <m/>
    <m/>
    <m/>
  </r>
  <r>
    <x v="63"/>
    <x v="0"/>
    <x v="3"/>
    <x v="2"/>
    <m/>
    <m/>
    <m/>
    <m/>
    <m/>
    <m/>
  </r>
  <r>
    <x v="64"/>
    <x v="0"/>
    <x v="1"/>
    <x v="2"/>
    <m/>
    <m/>
    <m/>
    <m/>
    <m/>
    <m/>
  </r>
  <r>
    <x v="65"/>
    <x v="0"/>
    <x v="3"/>
    <x v="2"/>
    <m/>
    <m/>
    <m/>
    <m/>
    <m/>
    <m/>
  </r>
  <r>
    <x v="66"/>
    <x v="2"/>
    <x v="3"/>
    <x v="2"/>
    <m/>
    <m/>
    <m/>
    <m/>
    <m/>
    <m/>
  </r>
  <r>
    <x v="67"/>
    <x v="2"/>
    <x v="3"/>
    <x v="2"/>
    <m/>
    <m/>
    <m/>
    <m/>
    <m/>
    <m/>
  </r>
  <r>
    <x v="68"/>
    <x v="0"/>
    <x v="1"/>
    <x v="2"/>
    <m/>
    <m/>
    <m/>
    <m/>
    <m/>
    <m/>
  </r>
  <r>
    <x v="69"/>
    <x v="0"/>
    <x v="2"/>
    <x v="2"/>
    <m/>
    <m/>
    <m/>
    <m/>
    <m/>
    <m/>
  </r>
  <r>
    <x v="70"/>
    <x v="0"/>
    <x v="2"/>
    <x v="2"/>
    <m/>
    <m/>
    <m/>
    <m/>
    <m/>
    <m/>
  </r>
  <r>
    <x v="71"/>
    <x v="0"/>
    <x v="1"/>
    <x v="2"/>
    <m/>
    <m/>
    <m/>
    <m/>
    <m/>
    <m/>
  </r>
  <r>
    <x v="72"/>
    <x v="0"/>
    <x v="1"/>
    <x v="2"/>
    <m/>
    <m/>
    <m/>
    <m/>
    <m/>
    <m/>
  </r>
  <r>
    <x v="73"/>
    <x v="0"/>
    <x v="1"/>
    <x v="2"/>
    <m/>
    <m/>
    <m/>
    <m/>
    <m/>
    <m/>
  </r>
  <r>
    <x v="74"/>
    <x v="0"/>
    <x v="0"/>
    <x v="2"/>
    <m/>
    <m/>
    <m/>
    <m/>
    <m/>
    <m/>
  </r>
  <r>
    <x v="75"/>
    <x v="0"/>
    <x v="0"/>
    <x v="2"/>
    <m/>
    <m/>
    <m/>
    <m/>
    <m/>
    <m/>
  </r>
  <r>
    <x v="76"/>
    <x v="0"/>
    <x v="0"/>
    <x v="2"/>
    <m/>
    <m/>
    <m/>
    <m/>
    <m/>
    <m/>
  </r>
  <r>
    <x v="77"/>
    <x v="0"/>
    <x v="3"/>
    <x v="2"/>
    <m/>
    <m/>
    <m/>
    <m/>
    <m/>
    <m/>
  </r>
  <r>
    <x v="78"/>
    <x v="0"/>
    <x v="3"/>
    <x v="2"/>
    <m/>
    <m/>
    <m/>
    <m/>
    <m/>
    <m/>
  </r>
  <r>
    <x v="79"/>
    <x v="2"/>
    <x v="2"/>
    <x v="2"/>
    <m/>
    <m/>
    <m/>
    <m/>
    <m/>
    <m/>
  </r>
  <r>
    <x v="80"/>
    <x v="0"/>
    <x v="3"/>
    <x v="2"/>
    <m/>
    <m/>
    <m/>
    <m/>
    <m/>
    <m/>
  </r>
  <r>
    <x v="81"/>
    <x v="0"/>
    <x v="3"/>
    <x v="2"/>
    <m/>
    <m/>
    <m/>
    <m/>
    <m/>
    <m/>
  </r>
  <r>
    <x v="82"/>
    <x v="0"/>
    <x v="3"/>
    <x v="2"/>
    <m/>
    <m/>
    <m/>
    <m/>
    <m/>
    <m/>
  </r>
  <r>
    <x v="83"/>
    <x v="0"/>
    <x v="3"/>
    <x v="2"/>
    <m/>
    <m/>
    <m/>
    <m/>
    <m/>
    <m/>
  </r>
  <r>
    <x v="84"/>
    <x v="0"/>
    <x v="1"/>
    <x v="2"/>
    <m/>
    <m/>
    <m/>
    <m/>
    <m/>
    <m/>
  </r>
  <r>
    <x v="85"/>
    <x v="0"/>
    <x v="2"/>
    <x v="2"/>
    <m/>
    <m/>
    <m/>
    <m/>
    <m/>
    <m/>
  </r>
  <r>
    <x v="0"/>
    <x v="0"/>
    <x v="0"/>
    <x v="2"/>
    <m/>
    <m/>
    <m/>
    <m/>
    <m/>
    <m/>
  </r>
  <r>
    <x v="1"/>
    <x v="0"/>
    <x v="0"/>
    <x v="2"/>
    <m/>
    <m/>
    <m/>
    <m/>
    <m/>
    <m/>
  </r>
  <r>
    <x v="2"/>
    <x v="0"/>
    <x v="0"/>
    <x v="2"/>
    <m/>
    <m/>
    <m/>
    <m/>
    <m/>
    <m/>
  </r>
  <r>
    <x v="3"/>
    <x v="0"/>
    <x v="1"/>
    <x v="2"/>
    <m/>
    <m/>
    <m/>
    <m/>
    <m/>
    <m/>
  </r>
  <r>
    <x v="4"/>
    <x v="0"/>
    <x v="1"/>
    <x v="2"/>
    <m/>
    <m/>
    <m/>
    <m/>
    <m/>
    <m/>
  </r>
  <r>
    <x v="5"/>
    <x v="0"/>
    <x v="0"/>
    <x v="2"/>
    <m/>
    <m/>
    <m/>
    <m/>
    <m/>
    <m/>
  </r>
  <r>
    <x v="6"/>
    <x v="0"/>
    <x v="2"/>
    <x v="2"/>
    <m/>
    <m/>
    <m/>
    <m/>
    <m/>
    <m/>
  </r>
  <r>
    <x v="7"/>
    <x v="0"/>
    <x v="1"/>
    <x v="2"/>
    <m/>
    <m/>
    <m/>
    <m/>
    <m/>
    <m/>
  </r>
  <r>
    <x v="8"/>
    <x v="0"/>
    <x v="1"/>
    <x v="2"/>
    <m/>
    <m/>
    <m/>
    <m/>
    <m/>
    <m/>
  </r>
  <r>
    <x v="9"/>
    <x v="0"/>
    <x v="3"/>
    <x v="2"/>
    <m/>
    <m/>
    <m/>
    <m/>
    <m/>
    <m/>
  </r>
  <r>
    <x v="10"/>
    <x v="0"/>
    <x v="3"/>
    <x v="2"/>
    <m/>
    <m/>
    <m/>
    <m/>
    <m/>
    <m/>
  </r>
  <r>
    <x v="11"/>
    <x v="0"/>
    <x v="0"/>
    <x v="2"/>
    <m/>
    <m/>
    <m/>
    <m/>
    <m/>
    <m/>
  </r>
  <r>
    <x v="12"/>
    <x v="0"/>
    <x v="0"/>
    <x v="2"/>
    <m/>
    <m/>
    <m/>
    <m/>
    <m/>
    <m/>
  </r>
  <r>
    <x v="13"/>
    <x v="0"/>
    <x v="1"/>
    <x v="2"/>
    <m/>
    <m/>
    <m/>
    <m/>
    <m/>
    <m/>
  </r>
  <r>
    <x v="14"/>
    <x v="0"/>
    <x v="3"/>
    <x v="2"/>
    <m/>
    <m/>
    <m/>
    <m/>
    <m/>
    <m/>
  </r>
  <r>
    <x v="15"/>
    <x v="0"/>
    <x v="3"/>
    <x v="2"/>
    <m/>
    <m/>
    <m/>
    <m/>
    <m/>
    <m/>
  </r>
  <r>
    <x v="16"/>
    <x v="0"/>
    <x v="1"/>
    <x v="2"/>
    <m/>
    <m/>
    <m/>
    <m/>
    <m/>
    <m/>
  </r>
  <r>
    <x v="17"/>
    <x v="0"/>
    <x v="1"/>
    <x v="2"/>
    <m/>
    <m/>
    <m/>
    <m/>
    <m/>
    <m/>
  </r>
  <r>
    <x v="18"/>
    <x v="0"/>
    <x v="1"/>
    <x v="2"/>
    <m/>
    <m/>
    <m/>
    <m/>
    <m/>
    <m/>
  </r>
  <r>
    <x v="19"/>
    <x v="0"/>
    <x v="1"/>
    <x v="2"/>
    <m/>
    <m/>
    <m/>
    <m/>
    <m/>
    <m/>
  </r>
  <r>
    <x v="20"/>
    <x v="0"/>
    <x v="2"/>
    <x v="2"/>
    <m/>
    <m/>
    <m/>
    <m/>
    <m/>
    <m/>
  </r>
  <r>
    <x v="21"/>
    <x v="0"/>
    <x v="2"/>
    <x v="2"/>
    <m/>
    <m/>
    <m/>
    <m/>
    <m/>
    <m/>
  </r>
  <r>
    <x v="22"/>
    <x v="0"/>
    <x v="0"/>
    <x v="2"/>
    <m/>
    <m/>
    <m/>
    <m/>
    <m/>
    <m/>
  </r>
  <r>
    <x v="23"/>
    <x v="0"/>
    <x v="0"/>
    <x v="2"/>
    <m/>
    <m/>
    <m/>
    <m/>
    <m/>
    <m/>
  </r>
  <r>
    <x v="24"/>
    <x v="0"/>
    <x v="1"/>
    <x v="2"/>
    <m/>
    <m/>
    <m/>
    <m/>
    <m/>
    <m/>
  </r>
  <r>
    <x v="25"/>
    <x v="0"/>
    <x v="1"/>
    <x v="2"/>
    <m/>
    <m/>
    <m/>
    <m/>
    <m/>
    <m/>
  </r>
  <r>
    <x v="26"/>
    <x v="2"/>
    <x v="1"/>
    <x v="2"/>
    <m/>
    <m/>
    <m/>
    <m/>
    <m/>
    <m/>
  </r>
  <r>
    <x v="27"/>
    <x v="0"/>
    <x v="3"/>
    <x v="2"/>
    <m/>
    <m/>
    <m/>
    <m/>
    <m/>
    <m/>
  </r>
  <r>
    <x v="28"/>
    <x v="0"/>
    <x v="2"/>
    <x v="2"/>
    <m/>
    <m/>
    <m/>
    <m/>
    <m/>
    <m/>
  </r>
  <r>
    <x v="29"/>
    <x v="0"/>
    <x v="0"/>
    <x v="2"/>
    <m/>
    <m/>
    <m/>
    <m/>
    <m/>
    <m/>
  </r>
  <r>
    <x v="30"/>
    <x v="0"/>
    <x v="0"/>
    <x v="2"/>
    <m/>
    <m/>
    <m/>
    <m/>
    <m/>
    <m/>
  </r>
  <r>
    <x v="31"/>
    <x v="0"/>
    <x v="0"/>
    <x v="2"/>
    <m/>
    <m/>
    <m/>
    <m/>
    <m/>
    <m/>
  </r>
  <r>
    <x v="32"/>
    <x v="0"/>
    <x v="2"/>
    <x v="2"/>
    <m/>
    <m/>
    <m/>
    <m/>
    <m/>
    <m/>
  </r>
  <r>
    <x v="33"/>
    <x v="0"/>
    <x v="3"/>
    <x v="2"/>
    <m/>
    <m/>
    <m/>
    <m/>
    <m/>
    <m/>
  </r>
  <r>
    <x v="34"/>
    <x v="0"/>
    <x v="2"/>
    <x v="2"/>
    <m/>
    <m/>
    <m/>
    <m/>
    <m/>
    <m/>
  </r>
  <r>
    <x v="35"/>
    <x v="0"/>
    <x v="2"/>
    <x v="2"/>
    <m/>
    <m/>
    <m/>
    <m/>
    <m/>
    <m/>
  </r>
  <r>
    <x v="36"/>
    <x v="0"/>
    <x v="1"/>
    <x v="2"/>
    <m/>
    <m/>
    <m/>
    <m/>
    <m/>
    <m/>
  </r>
  <r>
    <x v="37"/>
    <x v="0"/>
    <x v="1"/>
    <x v="2"/>
    <m/>
    <m/>
    <m/>
    <m/>
    <m/>
    <m/>
  </r>
  <r>
    <x v="38"/>
    <x v="0"/>
    <x v="2"/>
    <x v="2"/>
    <m/>
    <m/>
    <m/>
    <m/>
    <m/>
    <m/>
  </r>
  <r>
    <x v="39"/>
    <x v="2"/>
    <x v="2"/>
    <x v="2"/>
    <m/>
    <m/>
    <m/>
    <m/>
    <m/>
    <m/>
  </r>
  <r>
    <x v="40"/>
    <x v="0"/>
    <x v="2"/>
    <x v="2"/>
    <m/>
    <m/>
    <m/>
    <m/>
    <m/>
    <m/>
  </r>
  <r>
    <x v="41"/>
    <x v="0"/>
    <x v="3"/>
    <x v="2"/>
    <m/>
    <m/>
    <m/>
    <m/>
    <m/>
    <m/>
  </r>
  <r>
    <x v="42"/>
    <x v="0"/>
    <x v="3"/>
    <x v="2"/>
    <m/>
    <m/>
    <m/>
    <m/>
    <m/>
    <m/>
  </r>
  <r>
    <x v="43"/>
    <x v="0"/>
    <x v="0"/>
    <x v="2"/>
    <m/>
    <m/>
    <m/>
    <m/>
    <m/>
    <m/>
  </r>
  <r>
    <x v="44"/>
    <x v="0"/>
    <x v="0"/>
    <x v="2"/>
    <m/>
    <m/>
    <m/>
    <m/>
    <m/>
    <m/>
  </r>
  <r>
    <x v="45"/>
    <x v="0"/>
    <x v="0"/>
    <x v="2"/>
    <m/>
    <m/>
    <m/>
    <m/>
    <m/>
    <m/>
  </r>
  <r>
    <x v="46"/>
    <x v="2"/>
    <x v="3"/>
    <x v="2"/>
    <m/>
    <m/>
    <m/>
    <m/>
    <m/>
    <m/>
  </r>
  <r>
    <x v="47"/>
    <x v="2"/>
    <x v="3"/>
    <x v="2"/>
    <m/>
    <m/>
    <m/>
    <m/>
    <m/>
    <m/>
  </r>
  <r>
    <x v="48"/>
    <x v="0"/>
    <x v="0"/>
    <x v="2"/>
    <m/>
    <m/>
    <m/>
    <m/>
    <m/>
    <m/>
  </r>
  <r>
    <x v="49"/>
    <x v="0"/>
    <x v="3"/>
    <x v="2"/>
    <m/>
    <m/>
    <m/>
    <m/>
    <m/>
    <m/>
  </r>
  <r>
    <x v="50"/>
    <x v="0"/>
    <x v="3"/>
    <x v="2"/>
    <m/>
    <m/>
    <m/>
    <m/>
    <m/>
    <m/>
  </r>
  <r>
    <x v="51"/>
    <x v="0"/>
    <x v="0"/>
    <x v="2"/>
    <m/>
    <m/>
    <m/>
    <m/>
    <m/>
    <m/>
  </r>
  <r>
    <x v="52"/>
    <x v="0"/>
    <x v="1"/>
    <x v="2"/>
    <m/>
    <m/>
    <m/>
    <m/>
    <m/>
    <m/>
  </r>
  <r>
    <x v="53"/>
    <x v="0"/>
    <x v="2"/>
    <x v="2"/>
    <m/>
    <m/>
    <m/>
    <m/>
    <m/>
    <m/>
  </r>
  <r>
    <x v="54"/>
    <x v="0"/>
    <x v="2"/>
    <x v="2"/>
    <m/>
    <m/>
    <m/>
    <m/>
    <m/>
    <m/>
  </r>
  <r>
    <x v="55"/>
    <x v="2"/>
    <x v="2"/>
    <x v="2"/>
    <m/>
    <m/>
    <m/>
    <m/>
    <m/>
    <m/>
  </r>
  <r>
    <x v="56"/>
    <x v="0"/>
    <x v="2"/>
    <x v="2"/>
    <m/>
    <m/>
    <m/>
    <m/>
    <m/>
    <m/>
  </r>
  <r>
    <x v="57"/>
    <x v="0"/>
    <x v="2"/>
    <x v="2"/>
    <m/>
    <m/>
    <m/>
    <m/>
    <m/>
    <m/>
  </r>
  <r>
    <x v="58"/>
    <x v="0"/>
    <x v="3"/>
    <x v="2"/>
    <m/>
    <m/>
    <m/>
    <m/>
    <m/>
    <m/>
  </r>
  <r>
    <x v="59"/>
    <x v="0"/>
    <x v="3"/>
    <x v="2"/>
    <m/>
    <m/>
    <m/>
    <m/>
    <m/>
    <m/>
  </r>
  <r>
    <x v="60"/>
    <x v="0"/>
    <x v="0"/>
    <x v="2"/>
    <m/>
    <m/>
    <m/>
    <m/>
    <m/>
    <m/>
  </r>
  <r>
    <x v="61"/>
    <x v="0"/>
    <x v="0"/>
    <x v="2"/>
    <m/>
    <m/>
    <m/>
    <m/>
    <m/>
    <m/>
  </r>
  <r>
    <x v="62"/>
    <x v="0"/>
    <x v="2"/>
    <x v="2"/>
    <m/>
    <m/>
    <m/>
    <m/>
    <m/>
    <m/>
  </r>
  <r>
    <x v="63"/>
    <x v="0"/>
    <x v="3"/>
    <x v="2"/>
    <m/>
    <m/>
    <m/>
    <m/>
    <m/>
    <m/>
  </r>
  <r>
    <x v="64"/>
    <x v="0"/>
    <x v="1"/>
    <x v="2"/>
    <m/>
    <m/>
    <m/>
    <m/>
    <m/>
    <m/>
  </r>
  <r>
    <x v="65"/>
    <x v="0"/>
    <x v="3"/>
    <x v="2"/>
    <m/>
    <m/>
    <m/>
    <m/>
    <m/>
    <m/>
  </r>
  <r>
    <x v="66"/>
    <x v="2"/>
    <x v="3"/>
    <x v="2"/>
    <m/>
    <m/>
    <m/>
    <m/>
    <m/>
    <m/>
  </r>
  <r>
    <x v="67"/>
    <x v="2"/>
    <x v="3"/>
    <x v="2"/>
    <m/>
    <m/>
    <m/>
    <m/>
    <m/>
    <m/>
  </r>
  <r>
    <x v="68"/>
    <x v="0"/>
    <x v="1"/>
    <x v="2"/>
    <m/>
    <m/>
    <m/>
    <m/>
    <m/>
    <m/>
  </r>
  <r>
    <x v="69"/>
    <x v="0"/>
    <x v="2"/>
    <x v="2"/>
    <m/>
    <m/>
    <m/>
    <m/>
    <m/>
    <m/>
  </r>
  <r>
    <x v="70"/>
    <x v="0"/>
    <x v="2"/>
    <x v="2"/>
    <m/>
    <m/>
    <m/>
    <m/>
    <m/>
    <m/>
  </r>
  <r>
    <x v="71"/>
    <x v="0"/>
    <x v="1"/>
    <x v="2"/>
    <m/>
    <m/>
    <m/>
    <m/>
    <m/>
    <m/>
  </r>
  <r>
    <x v="72"/>
    <x v="0"/>
    <x v="1"/>
    <x v="2"/>
    <m/>
    <m/>
    <m/>
    <m/>
    <m/>
    <m/>
  </r>
  <r>
    <x v="73"/>
    <x v="0"/>
    <x v="1"/>
    <x v="2"/>
    <m/>
    <m/>
    <m/>
    <m/>
    <m/>
    <m/>
  </r>
  <r>
    <x v="74"/>
    <x v="0"/>
    <x v="0"/>
    <x v="2"/>
    <m/>
    <m/>
    <m/>
    <m/>
    <m/>
    <m/>
  </r>
  <r>
    <x v="75"/>
    <x v="0"/>
    <x v="0"/>
    <x v="2"/>
    <m/>
    <m/>
    <m/>
    <m/>
    <m/>
    <m/>
  </r>
  <r>
    <x v="76"/>
    <x v="0"/>
    <x v="0"/>
    <x v="2"/>
    <m/>
    <m/>
    <m/>
    <m/>
    <m/>
    <m/>
  </r>
  <r>
    <x v="77"/>
    <x v="0"/>
    <x v="3"/>
    <x v="2"/>
    <m/>
    <m/>
    <m/>
    <m/>
    <m/>
    <m/>
  </r>
  <r>
    <x v="78"/>
    <x v="0"/>
    <x v="3"/>
    <x v="2"/>
    <m/>
    <m/>
    <m/>
    <m/>
    <m/>
    <m/>
  </r>
  <r>
    <x v="79"/>
    <x v="2"/>
    <x v="2"/>
    <x v="2"/>
    <m/>
    <m/>
    <m/>
    <m/>
    <m/>
    <m/>
  </r>
  <r>
    <x v="80"/>
    <x v="0"/>
    <x v="3"/>
    <x v="2"/>
    <m/>
    <m/>
    <m/>
    <m/>
    <m/>
    <m/>
  </r>
  <r>
    <x v="81"/>
    <x v="0"/>
    <x v="3"/>
    <x v="2"/>
    <m/>
    <m/>
    <m/>
    <m/>
    <m/>
    <m/>
  </r>
  <r>
    <x v="82"/>
    <x v="0"/>
    <x v="3"/>
    <x v="2"/>
    <m/>
    <m/>
    <m/>
    <m/>
    <m/>
    <m/>
  </r>
  <r>
    <x v="83"/>
    <x v="0"/>
    <x v="3"/>
    <x v="2"/>
    <m/>
    <m/>
    <m/>
    <m/>
    <m/>
    <m/>
  </r>
  <r>
    <x v="84"/>
    <x v="0"/>
    <x v="1"/>
    <x v="2"/>
    <m/>
    <m/>
    <m/>
    <m/>
    <m/>
    <m/>
  </r>
  <r>
    <x v="85"/>
    <x v="0"/>
    <x v="2"/>
    <x v="2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1D7780D-0236-4FA2-BCDE-06390405B71D}" name="Tableau croisé dynamique3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N5:S10" firstHeaderRow="0" firstDataRow="1" firstDataCol="1" rowPageCount="3" colPageCount="1"/>
  <pivotFields count="11">
    <pivotField axis="axisPage" showAll="0">
      <items count="8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3"/>
        <item x="12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6"/>
        <item x="35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6"/>
        <item x="75"/>
        <item x="78"/>
        <item x="77"/>
        <item x="80"/>
        <item x="81"/>
        <item x="79"/>
        <item x="82"/>
        <item x="83"/>
        <item x="84"/>
        <item x="85"/>
        <item t="default"/>
      </items>
    </pivotField>
    <pivotField axis="axisPage" showAll="0">
      <items count="5">
        <item x="1"/>
        <item x="3"/>
        <item x="2"/>
        <item x="0"/>
        <item t="default"/>
      </items>
    </pivotField>
    <pivotField axis="axisPage" showAll="0">
      <items count="5">
        <item x="3"/>
        <item x="1"/>
        <item x="2"/>
        <item x="0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showAll="0"/>
    <pivotField axis="axisRow" showAll="0" avgSubtotal="1">
      <items count="4">
        <item x="0"/>
        <item x="1"/>
        <item x="2"/>
        <item t="avg"/>
      </items>
    </pivotField>
  </pivotFields>
  <rowFields count="2">
    <field x="10"/>
    <field x="3"/>
  </rowFields>
  <rowItems count="5">
    <i>
      <x v="1"/>
    </i>
    <i r="1">
      <x v="9"/>
    </i>
    <i r="1">
      <x v="10"/>
    </i>
    <i r="1">
      <x v="1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3">
    <pageField fld="0" hier="-1"/>
    <pageField fld="1" item="2" hier="-1"/>
    <pageField fld="2" item="0" hier="-1"/>
  </pageFields>
  <dataFields count="5">
    <dataField name="Somme de Public." fld="4" baseField="3" baseItem="9" numFmtId="169"/>
    <dataField name="Somme de Vidéos" fld="5" baseField="3" baseItem="9" numFmtId="169"/>
    <dataField name="Somme de Heures" fld="6" baseField="3" baseItem="9" numFmtId="169"/>
    <dataField name="Somme de NV" fld="7" baseField="3" baseItem="9" numFmtId="169"/>
    <dataField name="Somme de CB" fld="8" baseField="3" baseItem="9" numFmtId="16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6A96BC-7A4F-4AC9-946A-439AFD86B9A4}" name="Activités" displayName="Activités" ref="A1:J345" totalsRowShown="0" headerRowDxfId="33" dataDxfId="34" headerRowBorderDxfId="44" tableBorderDxfId="45">
  <autoFilter ref="A1:J345" xr:uid="{8941F2A5-A997-40C1-BF57-8BA6CC7F0DC3}"/>
  <tableColumns count="10">
    <tableColumn id="1" xr3:uid="{9F1D66AF-1A8D-410A-A090-A2ED28589CCB}" name="NOM Prénom" dataDxfId="43"/>
    <tableColumn id="2" xr3:uid="{55822DC4-EE07-41E1-9237-DB2BB6E045AF}" name="Statut" dataDxfId="42"/>
    <tableColumn id="3" xr3:uid="{141CCCF0-FDDB-464B-826B-A24DA75F5BAD}" name="Groupe" dataDxfId="41"/>
    <tableColumn id="4" xr3:uid="{E85DE270-F654-422A-9305-73F565DC1A57}" name="MOIS" dataDxfId="32"/>
    <tableColumn id="5" xr3:uid="{0AB99DBB-5613-4256-BD26-5F6F4B055244}" name="Public." dataDxfId="40"/>
    <tableColumn id="6" xr3:uid="{A4166D93-DE37-465B-A5F3-0A4922E4ED34}" name="Vidéos" dataDxfId="39"/>
    <tableColumn id="7" xr3:uid="{EF3B08A2-5CD8-457A-87FD-FBEACEAFCA4B}" name="Heures" dataDxfId="38"/>
    <tableColumn id="8" xr3:uid="{5B5FF606-021D-4773-B3EC-568A032BAE62}" name="NV" dataDxfId="37"/>
    <tableColumn id="9" xr3:uid="{9D1B4999-8278-40E9-9640-417FF2F17476}" name="CB" dataDxfId="36"/>
    <tableColumn id="10" xr3:uid="{65C9E431-45B7-4B06-BB6F-DBC65D5D1CCC}" name="Remarques" dataDxfId="3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CA46F-E9CC-4E10-88FA-FC589C62F86B}">
  <sheetPr>
    <pageSetUpPr fitToPage="1"/>
  </sheetPr>
  <dimension ref="A1:J345"/>
  <sheetViews>
    <sheetView workbookViewId="0">
      <pane ySplit="1" topLeftCell="A2" activePane="bottomLeft" state="frozen"/>
      <selection pane="bottomLeft" activeCell="L16" sqref="L16"/>
    </sheetView>
  </sheetViews>
  <sheetFormatPr baseColWidth="10" defaultRowHeight="15" x14ac:dyDescent="0.25"/>
  <cols>
    <col min="1" max="1" width="22.140625" style="133" customWidth="1"/>
    <col min="2" max="2" width="13.140625" style="134" customWidth="1"/>
    <col min="3" max="3" width="9.85546875" style="134" customWidth="1"/>
    <col min="4" max="4" width="13.5703125" style="135" bestFit="1" customWidth="1"/>
    <col min="5" max="5" width="8.140625" style="136" customWidth="1"/>
    <col min="6" max="6" width="8.42578125" style="136" customWidth="1"/>
    <col min="7" max="7" width="8.7109375" style="136" customWidth="1"/>
    <col min="8" max="9" width="6.5703125" style="136" customWidth="1"/>
    <col min="10" max="10" width="14.5703125" style="136" bestFit="1" customWidth="1"/>
    <col min="11" max="16384" width="11.42578125" style="62"/>
  </cols>
  <sheetData>
    <row r="1" spans="1:10" customFormat="1" ht="30" customHeight="1" thickBot="1" x14ac:dyDescent="0.3">
      <c r="A1" s="143" t="s">
        <v>0</v>
      </c>
      <c r="B1" s="144" t="s">
        <v>2</v>
      </c>
      <c r="C1" s="145" t="s">
        <v>1</v>
      </c>
      <c r="D1" s="146" t="s">
        <v>185</v>
      </c>
      <c r="E1" s="147" t="s">
        <v>3</v>
      </c>
      <c r="F1" s="148" t="s">
        <v>4</v>
      </c>
      <c r="G1" s="148" t="s">
        <v>5</v>
      </c>
      <c r="H1" s="148" t="s">
        <v>6</v>
      </c>
      <c r="I1" s="148" t="s">
        <v>7</v>
      </c>
      <c r="J1" s="149" t="s">
        <v>8</v>
      </c>
    </row>
    <row r="2" spans="1:10" customFormat="1" x14ac:dyDescent="0.25">
      <c r="A2" s="137" t="s">
        <v>78</v>
      </c>
      <c r="B2" s="74" t="s">
        <v>72</v>
      </c>
      <c r="C2" s="75" t="s">
        <v>73</v>
      </c>
      <c r="D2" s="150">
        <v>44075</v>
      </c>
      <c r="E2" s="76"/>
      <c r="F2" s="77"/>
      <c r="G2" s="77">
        <v>9</v>
      </c>
      <c r="H2" s="77">
        <v>2</v>
      </c>
      <c r="I2" s="77"/>
      <c r="J2" s="140"/>
    </row>
    <row r="3" spans="1:10" customFormat="1" x14ac:dyDescent="0.25">
      <c r="A3" s="138" t="s">
        <v>79</v>
      </c>
      <c r="B3" s="66" t="s">
        <v>72</v>
      </c>
      <c r="C3" s="72" t="s">
        <v>73</v>
      </c>
      <c r="D3" s="151">
        <v>44075</v>
      </c>
      <c r="E3" s="73"/>
      <c r="F3" s="67"/>
      <c r="G3" s="67">
        <v>10</v>
      </c>
      <c r="H3" s="67">
        <v>3</v>
      </c>
      <c r="I3" s="67">
        <v>1</v>
      </c>
      <c r="J3" s="141"/>
    </row>
    <row r="4" spans="1:10" customFormat="1" x14ac:dyDescent="0.25">
      <c r="A4" s="138" t="s">
        <v>80</v>
      </c>
      <c r="B4" s="66" t="s">
        <v>72</v>
      </c>
      <c r="C4" s="72" t="s">
        <v>73</v>
      </c>
      <c r="D4" s="151">
        <v>44075</v>
      </c>
      <c r="E4" s="73"/>
      <c r="F4" s="67"/>
      <c r="G4" s="67">
        <v>0</v>
      </c>
      <c r="H4" s="67"/>
      <c r="I4" s="67"/>
      <c r="J4" s="141" t="s">
        <v>174</v>
      </c>
    </row>
    <row r="5" spans="1:10" customFormat="1" x14ac:dyDescent="0.25">
      <c r="A5" s="138" t="s">
        <v>81</v>
      </c>
      <c r="B5" s="66" t="s">
        <v>72</v>
      </c>
      <c r="C5" s="72" t="s">
        <v>74</v>
      </c>
      <c r="D5" s="151">
        <v>44075</v>
      </c>
      <c r="E5" s="73"/>
      <c r="F5" s="67"/>
      <c r="G5" s="67">
        <v>6</v>
      </c>
      <c r="H5" s="67"/>
      <c r="I5" s="67"/>
      <c r="J5" s="141"/>
    </row>
    <row r="6" spans="1:10" customFormat="1" x14ac:dyDescent="0.25">
      <c r="A6" s="138" t="s">
        <v>82</v>
      </c>
      <c r="B6" s="66" t="s">
        <v>165</v>
      </c>
      <c r="C6" s="72" t="s">
        <v>74</v>
      </c>
      <c r="D6" s="151">
        <v>44075</v>
      </c>
      <c r="E6" s="73"/>
      <c r="F6" s="67"/>
      <c r="G6" s="67"/>
      <c r="H6" s="67"/>
      <c r="I6" s="67"/>
      <c r="J6" s="141"/>
    </row>
    <row r="7" spans="1:10" customFormat="1" x14ac:dyDescent="0.25">
      <c r="A7" s="138" t="s">
        <v>83</v>
      </c>
      <c r="B7" s="66" t="s">
        <v>165</v>
      </c>
      <c r="C7" s="72" t="s">
        <v>73</v>
      </c>
      <c r="D7" s="151">
        <v>44075</v>
      </c>
      <c r="E7" s="73"/>
      <c r="F7" s="67"/>
      <c r="G7" s="67"/>
      <c r="H7" s="67"/>
      <c r="I7" s="67"/>
      <c r="J7" s="141"/>
    </row>
    <row r="8" spans="1:10" customFormat="1" x14ac:dyDescent="0.25">
      <c r="A8" s="138" t="s">
        <v>84</v>
      </c>
      <c r="B8" s="66" t="s">
        <v>72</v>
      </c>
      <c r="C8" s="72" t="s">
        <v>75</v>
      </c>
      <c r="D8" s="151">
        <v>44075</v>
      </c>
      <c r="E8" s="73"/>
      <c r="F8" s="67"/>
      <c r="G8" s="67">
        <v>3</v>
      </c>
      <c r="H8" s="67">
        <v>1</v>
      </c>
      <c r="I8" s="67">
        <v>1</v>
      </c>
      <c r="J8" s="141"/>
    </row>
    <row r="9" spans="1:10" customFormat="1" x14ac:dyDescent="0.25">
      <c r="A9" s="138" t="s">
        <v>85</v>
      </c>
      <c r="B9" s="66" t="s">
        <v>72</v>
      </c>
      <c r="C9" s="72" t="s">
        <v>74</v>
      </c>
      <c r="D9" s="151">
        <v>44075</v>
      </c>
      <c r="E9" s="73"/>
      <c r="F9" s="67"/>
      <c r="G9" s="67">
        <v>1</v>
      </c>
      <c r="H9" s="67"/>
      <c r="I9" s="67"/>
      <c r="J9" s="141"/>
    </row>
    <row r="10" spans="1:10" customFormat="1" x14ac:dyDescent="0.25">
      <c r="A10" s="138" t="s">
        <v>86</v>
      </c>
      <c r="B10" s="66" t="s">
        <v>72</v>
      </c>
      <c r="C10" s="72" t="s">
        <v>74</v>
      </c>
      <c r="D10" s="151">
        <v>44075</v>
      </c>
      <c r="E10" s="73"/>
      <c r="F10" s="67"/>
      <c r="G10" s="67">
        <v>0</v>
      </c>
      <c r="H10" s="67"/>
      <c r="I10" s="67"/>
      <c r="J10" s="141"/>
    </row>
    <row r="11" spans="1:10" customFormat="1" x14ac:dyDescent="0.25">
      <c r="A11" s="138" t="s">
        <v>87</v>
      </c>
      <c r="B11" s="66" t="s">
        <v>72</v>
      </c>
      <c r="C11" s="72" t="s">
        <v>76</v>
      </c>
      <c r="D11" s="151">
        <v>44075</v>
      </c>
      <c r="E11" s="73"/>
      <c r="F11" s="67"/>
      <c r="G11" s="67">
        <v>8</v>
      </c>
      <c r="H11" s="67"/>
      <c r="I11" s="67"/>
      <c r="J11" s="141"/>
    </row>
    <row r="12" spans="1:10" customFormat="1" x14ac:dyDescent="0.25">
      <c r="A12" s="138" t="s">
        <v>88</v>
      </c>
      <c r="B12" s="66" t="s">
        <v>72</v>
      </c>
      <c r="C12" s="72" t="s">
        <v>76</v>
      </c>
      <c r="D12" s="151">
        <v>44075</v>
      </c>
      <c r="E12" s="73"/>
      <c r="F12" s="67"/>
      <c r="G12" s="67">
        <v>4</v>
      </c>
      <c r="H12" s="67">
        <v>4</v>
      </c>
      <c r="I12" s="67">
        <v>1</v>
      </c>
      <c r="J12" s="141"/>
    </row>
    <row r="13" spans="1:10" customFormat="1" x14ac:dyDescent="0.25">
      <c r="A13" s="138" t="s">
        <v>89</v>
      </c>
      <c r="B13" s="66" t="s">
        <v>72</v>
      </c>
      <c r="C13" s="72" t="s">
        <v>73</v>
      </c>
      <c r="D13" s="151">
        <v>44075</v>
      </c>
      <c r="E13" s="73"/>
      <c r="F13" s="67"/>
      <c r="G13" s="67">
        <v>11</v>
      </c>
      <c r="H13" s="67">
        <v>2</v>
      </c>
      <c r="I13" s="67"/>
      <c r="J13" s="141" t="s">
        <v>43</v>
      </c>
    </row>
    <row r="14" spans="1:10" customFormat="1" x14ac:dyDescent="0.25">
      <c r="A14" s="138" t="s">
        <v>77</v>
      </c>
      <c r="B14" s="66" t="s">
        <v>72</v>
      </c>
      <c r="C14" s="72" t="s">
        <v>73</v>
      </c>
      <c r="D14" s="151">
        <v>44075</v>
      </c>
      <c r="E14" s="73"/>
      <c r="F14" s="67"/>
      <c r="G14" s="67">
        <v>7</v>
      </c>
      <c r="H14" s="67">
        <v>3</v>
      </c>
      <c r="I14" s="67">
        <v>1</v>
      </c>
      <c r="J14" s="141"/>
    </row>
    <row r="15" spans="1:10" customFormat="1" x14ac:dyDescent="0.25">
      <c r="A15" s="138" t="s">
        <v>90</v>
      </c>
      <c r="B15" s="66" t="s">
        <v>72</v>
      </c>
      <c r="C15" s="72" t="s">
        <v>74</v>
      </c>
      <c r="D15" s="151">
        <v>44075</v>
      </c>
      <c r="E15" s="73"/>
      <c r="F15" s="67"/>
      <c r="G15" s="67">
        <v>4</v>
      </c>
      <c r="H15" s="67"/>
      <c r="I15" s="67"/>
      <c r="J15" s="141"/>
    </row>
    <row r="16" spans="1:10" customFormat="1" x14ac:dyDescent="0.25">
      <c r="A16" s="138" t="s">
        <v>91</v>
      </c>
      <c r="B16" s="66" t="s">
        <v>72</v>
      </c>
      <c r="C16" s="72" t="s">
        <v>76</v>
      </c>
      <c r="D16" s="151">
        <v>44075</v>
      </c>
      <c r="E16" s="73">
        <v>1</v>
      </c>
      <c r="F16" s="67"/>
      <c r="G16" s="67">
        <v>16</v>
      </c>
      <c r="H16" s="67">
        <v>11</v>
      </c>
      <c r="I16" s="67"/>
      <c r="J16" s="141"/>
    </row>
    <row r="17" spans="1:10" customFormat="1" x14ac:dyDescent="0.25">
      <c r="A17" s="138" t="s">
        <v>92</v>
      </c>
      <c r="B17" s="66" t="s">
        <v>72</v>
      </c>
      <c r="C17" s="72" t="s">
        <v>76</v>
      </c>
      <c r="D17" s="151">
        <v>44075</v>
      </c>
      <c r="E17" s="73"/>
      <c r="F17" s="67"/>
      <c r="G17" s="67">
        <v>13</v>
      </c>
      <c r="H17" s="67"/>
      <c r="I17" s="67"/>
      <c r="J17" s="141"/>
    </row>
    <row r="18" spans="1:10" customFormat="1" x14ac:dyDescent="0.25">
      <c r="A18" s="138" t="s">
        <v>93</v>
      </c>
      <c r="B18" s="66" t="s">
        <v>72</v>
      </c>
      <c r="C18" s="72" t="s">
        <v>74</v>
      </c>
      <c r="D18" s="151">
        <v>44075</v>
      </c>
      <c r="E18" s="73"/>
      <c r="F18" s="67"/>
      <c r="G18" s="67">
        <v>1</v>
      </c>
      <c r="H18" s="67">
        <v>2</v>
      </c>
      <c r="I18" s="67"/>
      <c r="J18" s="141"/>
    </row>
    <row r="19" spans="1:10" customFormat="1" x14ac:dyDescent="0.25">
      <c r="A19" s="138" t="s">
        <v>94</v>
      </c>
      <c r="B19" s="66" t="s">
        <v>72</v>
      </c>
      <c r="C19" s="72" t="s">
        <v>74</v>
      </c>
      <c r="D19" s="151">
        <v>44075</v>
      </c>
      <c r="E19" s="73"/>
      <c r="F19" s="67"/>
      <c r="G19" s="67">
        <v>1</v>
      </c>
      <c r="H19" s="67"/>
      <c r="I19" s="67"/>
      <c r="J19" s="141"/>
    </row>
    <row r="20" spans="1:10" customFormat="1" x14ac:dyDescent="0.25">
      <c r="A20" s="138" t="s">
        <v>95</v>
      </c>
      <c r="B20" s="66" t="s">
        <v>72</v>
      </c>
      <c r="C20" s="72" t="s">
        <v>74</v>
      </c>
      <c r="D20" s="151">
        <v>44075</v>
      </c>
      <c r="E20" s="73"/>
      <c r="F20" s="67"/>
      <c r="G20" s="67">
        <v>4</v>
      </c>
      <c r="H20" s="67">
        <v>1</v>
      </c>
      <c r="I20" s="67"/>
      <c r="J20" s="141"/>
    </row>
    <row r="21" spans="1:10" customFormat="1" x14ac:dyDescent="0.25">
      <c r="A21" s="138" t="s">
        <v>96</v>
      </c>
      <c r="B21" s="66" t="s">
        <v>72</v>
      </c>
      <c r="C21" s="72" t="s">
        <v>74</v>
      </c>
      <c r="D21" s="151">
        <v>44075</v>
      </c>
      <c r="E21" s="73"/>
      <c r="F21" s="67"/>
      <c r="G21" s="67">
        <v>6</v>
      </c>
      <c r="H21" s="67"/>
      <c r="I21" s="67"/>
      <c r="J21" s="141"/>
    </row>
    <row r="22" spans="1:10" customFormat="1" x14ac:dyDescent="0.25">
      <c r="A22" s="138" t="s">
        <v>97</v>
      </c>
      <c r="B22" s="66" t="s">
        <v>72</v>
      </c>
      <c r="C22" s="72" t="s">
        <v>75</v>
      </c>
      <c r="D22" s="151">
        <v>44075</v>
      </c>
      <c r="E22" s="73">
        <v>1</v>
      </c>
      <c r="F22" s="67">
        <v>1</v>
      </c>
      <c r="G22" s="67">
        <v>28</v>
      </c>
      <c r="H22" s="67">
        <v>4</v>
      </c>
      <c r="I22" s="67">
        <v>1</v>
      </c>
      <c r="J22" s="141"/>
    </row>
    <row r="23" spans="1:10" customFormat="1" x14ac:dyDescent="0.25">
      <c r="A23" s="138" t="s">
        <v>98</v>
      </c>
      <c r="B23" s="66" t="s">
        <v>72</v>
      </c>
      <c r="C23" s="72" t="s">
        <v>75</v>
      </c>
      <c r="D23" s="151">
        <v>44075</v>
      </c>
      <c r="E23" s="73"/>
      <c r="F23" s="67"/>
      <c r="G23" s="67">
        <v>21</v>
      </c>
      <c r="H23" s="67"/>
      <c r="I23" s="67"/>
      <c r="J23" s="141" t="s">
        <v>175</v>
      </c>
    </row>
    <row r="24" spans="1:10" customFormat="1" x14ac:dyDescent="0.25">
      <c r="A24" s="138" t="s">
        <v>99</v>
      </c>
      <c r="B24" s="66" t="s">
        <v>165</v>
      </c>
      <c r="C24" s="72" t="s">
        <v>73</v>
      </c>
      <c r="D24" s="151">
        <v>44075</v>
      </c>
      <c r="E24" s="73"/>
      <c r="F24" s="67"/>
      <c r="G24" s="67"/>
      <c r="H24" s="67"/>
      <c r="I24" s="67"/>
      <c r="J24" s="141"/>
    </row>
    <row r="25" spans="1:10" customFormat="1" x14ac:dyDescent="0.25">
      <c r="A25" s="138" t="s">
        <v>100</v>
      </c>
      <c r="B25" s="66" t="s">
        <v>165</v>
      </c>
      <c r="C25" s="72" t="s">
        <v>73</v>
      </c>
      <c r="D25" s="151">
        <v>44075</v>
      </c>
      <c r="E25" s="73"/>
      <c r="F25" s="67"/>
      <c r="G25" s="67"/>
      <c r="H25" s="67"/>
      <c r="I25" s="67"/>
      <c r="J25" s="141"/>
    </row>
    <row r="26" spans="1:10" customFormat="1" x14ac:dyDescent="0.25">
      <c r="A26" s="138" t="s">
        <v>101</v>
      </c>
      <c r="B26" s="66" t="s">
        <v>72</v>
      </c>
      <c r="C26" s="72" t="s">
        <v>74</v>
      </c>
      <c r="D26" s="151">
        <v>44075</v>
      </c>
      <c r="E26" s="73">
        <v>2</v>
      </c>
      <c r="F26" s="67">
        <v>1</v>
      </c>
      <c r="G26" s="67">
        <v>24</v>
      </c>
      <c r="H26" s="67">
        <v>8</v>
      </c>
      <c r="I26" s="67"/>
      <c r="J26" s="141"/>
    </row>
    <row r="27" spans="1:10" customFormat="1" x14ac:dyDescent="0.25">
      <c r="A27" s="138" t="s">
        <v>102</v>
      </c>
      <c r="B27" s="66" t="s">
        <v>72</v>
      </c>
      <c r="C27" s="72" t="s">
        <v>74</v>
      </c>
      <c r="D27" s="151">
        <v>44075</v>
      </c>
      <c r="E27" s="73"/>
      <c r="F27" s="67"/>
      <c r="G27" s="67">
        <v>10</v>
      </c>
      <c r="H27" s="67">
        <v>3</v>
      </c>
      <c r="I27" s="67">
        <v>1</v>
      </c>
      <c r="J27" s="141" t="s">
        <v>176</v>
      </c>
    </row>
    <row r="28" spans="1:10" customFormat="1" x14ac:dyDescent="0.25">
      <c r="A28" s="138" t="s">
        <v>103</v>
      </c>
      <c r="B28" s="66" t="s">
        <v>13</v>
      </c>
      <c r="C28" s="72" t="s">
        <v>74</v>
      </c>
      <c r="D28" s="151">
        <v>44075</v>
      </c>
      <c r="E28" s="73">
        <v>5</v>
      </c>
      <c r="F28" s="67"/>
      <c r="G28" s="67">
        <v>43</v>
      </c>
      <c r="H28" s="67">
        <v>37</v>
      </c>
      <c r="I28" s="67">
        <v>6</v>
      </c>
      <c r="J28" s="141" t="s">
        <v>177</v>
      </c>
    </row>
    <row r="29" spans="1:10" customFormat="1" x14ac:dyDescent="0.25">
      <c r="A29" s="138" t="s">
        <v>104</v>
      </c>
      <c r="B29" s="66" t="s">
        <v>72</v>
      </c>
      <c r="C29" s="72" t="s">
        <v>76</v>
      </c>
      <c r="D29" s="151">
        <v>44075</v>
      </c>
      <c r="E29" s="73"/>
      <c r="F29" s="67"/>
      <c r="G29" s="67">
        <v>2</v>
      </c>
      <c r="H29" s="67">
        <v>1</v>
      </c>
      <c r="I29" s="67"/>
      <c r="J29" s="141"/>
    </row>
    <row r="30" spans="1:10" customFormat="1" x14ac:dyDescent="0.25">
      <c r="A30" s="138" t="s">
        <v>105</v>
      </c>
      <c r="B30" s="66" t="s">
        <v>72</v>
      </c>
      <c r="C30" s="72" t="s">
        <v>75</v>
      </c>
      <c r="D30" s="151">
        <v>44075</v>
      </c>
      <c r="E30" s="73"/>
      <c r="F30" s="67"/>
      <c r="G30" s="67">
        <v>7</v>
      </c>
      <c r="H30" s="67"/>
      <c r="I30" s="67"/>
      <c r="J30" s="141"/>
    </row>
    <row r="31" spans="1:10" customFormat="1" x14ac:dyDescent="0.25">
      <c r="A31" s="138" t="s">
        <v>106</v>
      </c>
      <c r="B31" s="66" t="s">
        <v>72</v>
      </c>
      <c r="C31" s="72" t="s">
        <v>73</v>
      </c>
      <c r="D31" s="151">
        <v>44075</v>
      </c>
      <c r="E31" s="73"/>
      <c r="F31" s="67"/>
      <c r="G31" s="67">
        <v>14</v>
      </c>
      <c r="H31" s="67"/>
      <c r="I31" s="67"/>
      <c r="J31" s="141"/>
    </row>
    <row r="32" spans="1:10" customFormat="1" x14ac:dyDescent="0.25">
      <c r="A32" s="138" t="s">
        <v>107</v>
      </c>
      <c r="B32" s="66" t="s">
        <v>165</v>
      </c>
      <c r="C32" s="72" t="s">
        <v>73</v>
      </c>
      <c r="D32" s="151">
        <v>44075</v>
      </c>
      <c r="E32" s="73"/>
      <c r="F32" s="67"/>
      <c r="G32" s="67"/>
      <c r="H32" s="67"/>
      <c r="I32" s="67"/>
      <c r="J32" s="141"/>
    </row>
    <row r="33" spans="1:10" customFormat="1" x14ac:dyDescent="0.25">
      <c r="A33" s="138" t="s">
        <v>108</v>
      </c>
      <c r="B33" s="66" t="s">
        <v>165</v>
      </c>
      <c r="C33" s="72" t="s">
        <v>73</v>
      </c>
      <c r="D33" s="151">
        <v>44075</v>
      </c>
      <c r="E33" s="73"/>
      <c r="F33" s="67"/>
      <c r="G33" s="67"/>
      <c r="H33" s="67"/>
      <c r="I33" s="67"/>
      <c r="J33" s="141"/>
    </row>
    <row r="34" spans="1:10" customFormat="1" x14ac:dyDescent="0.25">
      <c r="A34" s="138" t="s">
        <v>109</v>
      </c>
      <c r="B34" s="66" t="s">
        <v>72</v>
      </c>
      <c r="C34" s="72" t="s">
        <v>75</v>
      </c>
      <c r="D34" s="151">
        <v>44075</v>
      </c>
      <c r="E34" s="73"/>
      <c r="F34" s="67"/>
      <c r="G34" s="67">
        <v>2</v>
      </c>
      <c r="H34" s="67"/>
      <c r="I34" s="67"/>
      <c r="J34" s="141"/>
    </row>
    <row r="35" spans="1:10" customFormat="1" x14ac:dyDescent="0.25">
      <c r="A35" s="138" t="s">
        <v>110</v>
      </c>
      <c r="B35" s="66" t="s">
        <v>72</v>
      </c>
      <c r="C35" s="72" t="s">
        <v>76</v>
      </c>
      <c r="D35" s="151">
        <v>44075</v>
      </c>
      <c r="E35" s="73"/>
      <c r="F35" s="67"/>
      <c r="G35" s="67">
        <v>2</v>
      </c>
      <c r="H35" s="67"/>
      <c r="I35" s="67"/>
      <c r="J35" s="141"/>
    </row>
    <row r="36" spans="1:10" customFormat="1" x14ac:dyDescent="0.25">
      <c r="A36" s="138" t="s">
        <v>111</v>
      </c>
      <c r="B36" s="66" t="s">
        <v>12</v>
      </c>
      <c r="C36" s="72" t="s">
        <v>75</v>
      </c>
      <c r="D36" s="151">
        <v>44075</v>
      </c>
      <c r="E36" s="73">
        <v>6</v>
      </c>
      <c r="F36" s="67">
        <v>4</v>
      </c>
      <c r="G36" s="67">
        <v>50</v>
      </c>
      <c r="H36" s="67">
        <v>7</v>
      </c>
      <c r="I36" s="67">
        <v>1</v>
      </c>
      <c r="J36" s="141"/>
    </row>
    <row r="37" spans="1:10" customFormat="1" x14ac:dyDescent="0.25">
      <c r="A37" s="138" t="s">
        <v>112</v>
      </c>
      <c r="B37" s="66" t="s">
        <v>72</v>
      </c>
      <c r="C37" s="72" t="s">
        <v>75</v>
      </c>
      <c r="D37" s="151">
        <v>44075</v>
      </c>
      <c r="E37" s="73"/>
      <c r="F37" s="67"/>
      <c r="G37" s="67">
        <v>16</v>
      </c>
      <c r="H37" s="67">
        <v>3</v>
      </c>
      <c r="I37" s="67"/>
      <c r="J37" s="141"/>
    </row>
    <row r="38" spans="1:10" customFormat="1" x14ac:dyDescent="0.25">
      <c r="A38" s="138" t="s">
        <v>113</v>
      </c>
      <c r="B38" s="66" t="s">
        <v>72</v>
      </c>
      <c r="C38" s="72" t="s">
        <v>74</v>
      </c>
      <c r="D38" s="151">
        <v>44075</v>
      </c>
      <c r="E38" s="73">
        <v>3</v>
      </c>
      <c r="F38" s="67">
        <v>5</v>
      </c>
      <c r="G38" s="67">
        <v>15</v>
      </c>
      <c r="H38" s="67">
        <v>6</v>
      </c>
      <c r="I38" s="67">
        <v>2</v>
      </c>
      <c r="J38" s="141"/>
    </row>
    <row r="39" spans="1:10" customFormat="1" x14ac:dyDescent="0.25">
      <c r="A39" s="138" t="s">
        <v>114</v>
      </c>
      <c r="B39" s="66" t="s">
        <v>72</v>
      </c>
      <c r="C39" s="72" t="s">
        <v>74</v>
      </c>
      <c r="D39" s="151">
        <v>44075</v>
      </c>
      <c r="E39" s="73">
        <v>8</v>
      </c>
      <c r="F39" s="67">
        <v>3</v>
      </c>
      <c r="G39" s="67">
        <v>17</v>
      </c>
      <c r="H39" s="67">
        <v>14</v>
      </c>
      <c r="I39" s="67">
        <v>1</v>
      </c>
      <c r="J39" s="141"/>
    </row>
    <row r="40" spans="1:10" customFormat="1" x14ac:dyDescent="0.25">
      <c r="A40" s="138" t="s">
        <v>115</v>
      </c>
      <c r="B40" s="66" t="s">
        <v>72</v>
      </c>
      <c r="C40" s="72" t="s">
        <v>75</v>
      </c>
      <c r="D40" s="151">
        <v>44075</v>
      </c>
      <c r="E40" s="73"/>
      <c r="F40" s="67"/>
      <c r="G40" s="67">
        <v>5</v>
      </c>
      <c r="H40" s="67"/>
      <c r="I40" s="67"/>
      <c r="J40" s="141"/>
    </row>
    <row r="41" spans="1:10" customFormat="1" x14ac:dyDescent="0.25">
      <c r="A41" s="138" t="s">
        <v>116</v>
      </c>
      <c r="B41" s="66" t="s">
        <v>13</v>
      </c>
      <c r="C41" s="72" t="s">
        <v>75</v>
      </c>
      <c r="D41" s="151">
        <v>44075</v>
      </c>
      <c r="E41" s="73"/>
      <c r="F41" s="67"/>
      <c r="G41" s="67">
        <v>34</v>
      </c>
      <c r="H41" s="67">
        <v>2</v>
      </c>
      <c r="I41" s="67"/>
      <c r="J41" s="141"/>
    </row>
    <row r="42" spans="1:10" customFormat="1" x14ac:dyDescent="0.25">
      <c r="A42" s="138" t="s">
        <v>117</v>
      </c>
      <c r="B42" s="66" t="s">
        <v>72</v>
      </c>
      <c r="C42" s="72" t="s">
        <v>75</v>
      </c>
      <c r="D42" s="151">
        <v>44075</v>
      </c>
      <c r="E42" s="73"/>
      <c r="F42" s="67"/>
      <c r="G42" s="67">
        <v>15</v>
      </c>
      <c r="H42" s="67"/>
      <c r="I42" s="67"/>
      <c r="J42" s="141"/>
    </row>
    <row r="43" spans="1:10" customFormat="1" x14ac:dyDescent="0.25">
      <c r="A43" s="138" t="s">
        <v>118</v>
      </c>
      <c r="B43" s="66" t="s">
        <v>72</v>
      </c>
      <c r="C43" s="72" t="s">
        <v>76</v>
      </c>
      <c r="D43" s="151">
        <v>44075</v>
      </c>
      <c r="E43" s="73"/>
      <c r="F43" s="67"/>
      <c r="G43" s="67">
        <v>5</v>
      </c>
      <c r="H43" s="67"/>
      <c r="I43" s="67"/>
      <c r="J43" s="141"/>
    </row>
    <row r="44" spans="1:10" customFormat="1" x14ac:dyDescent="0.25">
      <c r="A44" s="138" t="s">
        <v>119</v>
      </c>
      <c r="B44" s="66" t="s">
        <v>72</v>
      </c>
      <c r="C44" s="72" t="s">
        <v>76</v>
      </c>
      <c r="D44" s="151">
        <v>44075</v>
      </c>
      <c r="E44" s="73">
        <v>6</v>
      </c>
      <c r="F44" s="67">
        <v>5</v>
      </c>
      <c r="G44" s="67">
        <v>7</v>
      </c>
      <c r="H44" s="67">
        <v>11</v>
      </c>
      <c r="I44" s="67">
        <v>2</v>
      </c>
      <c r="J44" s="141" t="s">
        <v>43</v>
      </c>
    </row>
    <row r="45" spans="1:10" customFormat="1" x14ac:dyDescent="0.25">
      <c r="A45" s="138" t="s">
        <v>120</v>
      </c>
      <c r="B45" s="66" t="s">
        <v>72</v>
      </c>
      <c r="C45" s="72" t="s">
        <v>73</v>
      </c>
      <c r="D45" s="151">
        <v>44075</v>
      </c>
      <c r="E45" s="73"/>
      <c r="F45" s="67"/>
      <c r="G45" s="67">
        <v>7</v>
      </c>
      <c r="H45" s="67"/>
      <c r="I45" s="67"/>
      <c r="J45" s="141"/>
    </row>
    <row r="46" spans="1:10" customFormat="1" x14ac:dyDescent="0.25">
      <c r="A46" s="138" t="s">
        <v>121</v>
      </c>
      <c r="B46" s="66" t="s">
        <v>72</v>
      </c>
      <c r="C46" s="72" t="s">
        <v>73</v>
      </c>
      <c r="D46" s="151">
        <v>44075</v>
      </c>
      <c r="E46" s="73"/>
      <c r="F46" s="67"/>
      <c r="G46" s="67">
        <v>1</v>
      </c>
      <c r="H46" s="67"/>
      <c r="I46" s="67"/>
      <c r="J46" s="141"/>
    </row>
    <row r="47" spans="1:10" customFormat="1" x14ac:dyDescent="0.25">
      <c r="A47" s="138" t="s">
        <v>122</v>
      </c>
      <c r="B47" s="66" t="s">
        <v>72</v>
      </c>
      <c r="C47" s="72" t="s">
        <v>73</v>
      </c>
      <c r="D47" s="151">
        <v>44075</v>
      </c>
      <c r="E47" s="73"/>
      <c r="F47" s="67"/>
      <c r="G47" s="67">
        <v>2</v>
      </c>
      <c r="H47" s="67"/>
      <c r="I47" s="67"/>
      <c r="J47" s="141"/>
    </row>
    <row r="48" spans="1:10" customFormat="1" x14ac:dyDescent="0.25">
      <c r="A48" s="138" t="s">
        <v>123</v>
      </c>
      <c r="B48" s="66" t="s">
        <v>13</v>
      </c>
      <c r="C48" s="72" t="s">
        <v>76</v>
      </c>
      <c r="D48" s="151">
        <v>44075</v>
      </c>
      <c r="E48" s="73">
        <v>1</v>
      </c>
      <c r="F48" s="67"/>
      <c r="G48" s="67">
        <v>29</v>
      </c>
      <c r="H48" s="67">
        <v>4</v>
      </c>
      <c r="I48" s="67">
        <v>1</v>
      </c>
      <c r="J48" s="141"/>
    </row>
    <row r="49" spans="1:10" customFormat="1" x14ac:dyDescent="0.25">
      <c r="A49" s="138" t="s">
        <v>124</v>
      </c>
      <c r="B49" s="66" t="s">
        <v>13</v>
      </c>
      <c r="C49" s="72" t="s">
        <v>76</v>
      </c>
      <c r="D49" s="151">
        <v>44075</v>
      </c>
      <c r="E49" s="73"/>
      <c r="F49" s="67">
        <v>2</v>
      </c>
      <c r="G49" s="67">
        <v>24</v>
      </c>
      <c r="H49" s="67">
        <v>7</v>
      </c>
      <c r="I49" s="67">
        <v>2</v>
      </c>
      <c r="J49" s="141"/>
    </row>
    <row r="50" spans="1:10" customFormat="1" x14ac:dyDescent="0.25">
      <c r="A50" s="138" t="s">
        <v>125</v>
      </c>
      <c r="B50" s="66" t="s">
        <v>72</v>
      </c>
      <c r="C50" s="72" t="s">
        <v>73</v>
      </c>
      <c r="D50" s="151">
        <v>44075</v>
      </c>
      <c r="E50" s="73">
        <v>2</v>
      </c>
      <c r="F50" s="67"/>
      <c r="G50" s="67">
        <v>12</v>
      </c>
      <c r="H50" s="67"/>
      <c r="I50" s="67"/>
      <c r="J50" s="141"/>
    </row>
    <row r="51" spans="1:10" customFormat="1" x14ac:dyDescent="0.25">
      <c r="A51" s="138" t="s">
        <v>126</v>
      </c>
      <c r="B51" s="66" t="s">
        <v>72</v>
      </c>
      <c r="C51" s="72" t="s">
        <v>76</v>
      </c>
      <c r="D51" s="151">
        <v>44075</v>
      </c>
      <c r="E51" s="73"/>
      <c r="F51" s="67"/>
      <c r="G51" s="67">
        <v>5</v>
      </c>
      <c r="H51" s="67"/>
      <c r="I51" s="67"/>
      <c r="J51" s="141"/>
    </row>
    <row r="52" spans="1:10" customFormat="1" x14ac:dyDescent="0.25">
      <c r="A52" s="138" t="s">
        <v>127</v>
      </c>
      <c r="B52" s="66" t="s">
        <v>72</v>
      </c>
      <c r="C52" s="72" t="s">
        <v>76</v>
      </c>
      <c r="D52" s="151">
        <v>44075</v>
      </c>
      <c r="E52" s="73"/>
      <c r="F52" s="67"/>
      <c r="G52" s="67">
        <v>2</v>
      </c>
      <c r="H52" s="67">
        <v>3</v>
      </c>
      <c r="I52" s="67">
        <v>2</v>
      </c>
      <c r="J52" s="141"/>
    </row>
    <row r="53" spans="1:10" customFormat="1" x14ac:dyDescent="0.25">
      <c r="A53" s="138" t="s">
        <v>128</v>
      </c>
      <c r="B53" s="66" t="s">
        <v>165</v>
      </c>
      <c r="C53" s="72" t="s">
        <v>73</v>
      </c>
      <c r="D53" s="151">
        <v>44075</v>
      </c>
      <c r="E53" s="73"/>
      <c r="F53" s="67"/>
      <c r="G53" s="67"/>
      <c r="H53" s="67"/>
      <c r="I53" s="67"/>
      <c r="J53" s="141"/>
    </row>
    <row r="54" spans="1:10" customFormat="1" x14ac:dyDescent="0.25">
      <c r="A54" s="138" t="s">
        <v>131</v>
      </c>
      <c r="B54" s="66" t="s">
        <v>165</v>
      </c>
      <c r="C54" s="72" t="s">
        <v>74</v>
      </c>
      <c r="D54" s="151">
        <v>44075</v>
      </c>
      <c r="E54" s="73"/>
      <c r="F54" s="67"/>
      <c r="G54" s="67"/>
      <c r="H54" s="67"/>
      <c r="I54" s="67"/>
      <c r="J54" s="141"/>
    </row>
    <row r="55" spans="1:10" customFormat="1" x14ac:dyDescent="0.25">
      <c r="A55" s="138" t="s">
        <v>129</v>
      </c>
      <c r="B55" s="66" t="s">
        <v>72</v>
      </c>
      <c r="C55" s="72" t="s">
        <v>75</v>
      </c>
      <c r="D55" s="151">
        <v>44075</v>
      </c>
      <c r="E55" s="73"/>
      <c r="F55" s="67"/>
      <c r="G55" s="67">
        <v>4</v>
      </c>
      <c r="H55" s="67"/>
      <c r="I55" s="67"/>
      <c r="J55" s="141"/>
    </row>
    <row r="56" spans="1:10" customFormat="1" x14ac:dyDescent="0.25">
      <c r="A56" s="138" t="s">
        <v>130</v>
      </c>
      <c r="B56" s="66" t="s">
        <v>72</v>
      </c>
      <c r="C56" s="72" t="s">
        <v>75</v>
      </c>
      <c r="D56" s="151">
        <v>44075</v>
      </c>
      <c r="E56" s="73"/>
      <c r="F56" s="67"/>
      <c r="G56" s="67">
        <v>6</v>
      </c>
      <c r="H56" s="67">
        <v>2</v>
      </c>
      <c r="I56" s="67">
        <v>1</v>
      </c>
      <c r="J56" s="141"/>
    </row>
    <row r="57" spans="1:10" customFormat="1" x14ac:dyDescent="0.25">
      <c r="A57" s="138" t="s">
        <v>132</v>
      </c>
      <c r="B57" s="66" t="s">
        <v>13</v>
      </c>
      <c r="C57" s="72" t="s">
        <v>75</v>
      </c>
      <c r="D57" s="151">
        <v>44075</v>
      </c>
      <c r="E57" s="73">
        <v>2</v>
      </c>
      <c r="F57" s="67">
        <v>1</v>
      </c>
      <c r="G57" s="67">
        <v>37</v>
      </c>
      <c r="H57" s="67">
        <v>5</v>
      </c>
      <c r="I57" s="67"/>
      <c r="J57" s="141"/>
    </row>
    <row r="58" spans="1:10" customFormat="1" x14ac:dyDescent="0.25">
      <c r="A58" s="138" t="s">
        <v>133</v>
      </c>
      <c r="B58" s="66" t="s">
        <v>72</v>
      </c>
      <c r="C58" s="72" t="s">
        <v>75</v>
      </c>
      <c r="D58" s="151">
        <v>44075</v>
      </c>
      <c r="E58" s="73"/>
      <c r="F58" s="67"/>
      <c r="G58" s="67">
        <v>8</v>
      </c>
      <c r="H58" s="67"/>
      <c r="I58" s="67"/>
      <c r="J58" s="141"/>
    </row>
    <row r="59" spans="1:10" customFormat="1" x14ac:dyDescent="0.25">
      <c r="A59" s="138" t="s">
        <v>134</v>
      </c>
      <c r="B59" s="66" t="s">
        <v>165</v>
      </c>
      <c r="C59" s="72" t="s">
        <v>75</v>
      </c>
      <c r="D59" s="151">
        <v>44075</v>
      </c>
      <c r="E59" s="73"/>
      <c r="F59" s="67"/>
      <c r="G59" s="67"/>
      <c r="H59" s="67"/>
      <c r="I59" s="67"/>
      <c r="J59" s="141"/>
    </row>
    <row r="60" spans="1:10" customFormat="1" x14ac:dyDescent="0.25">
      <c r="A60" s="138" t="s">
        <v>135</v>
      </c>
      <c r="B60" s="66" t="s">
        <v>72</v>
      </c>
      <c r="C60" s="72" t="s">
        <v>76</v>
      </c>
      <c r="D60" s="151">
        <v>44075</v>
      </c>
      <c r="E60" s="73"/>
      <c r="F60" s="67">
        <v>1</v>
      </c>
      <c r="G60" s="67">
        <v>3</v>
      </c>
      <c r="H60" s="67">
        <v>1</v>
      </c>
      <c r="I60" s="67">
        <v>1</v>
      </c>
      <c r="J60" s="141"/>
    </row>
    <row r="61" spans="1:10" customFormat="1" x14ac:dyDescent="0.25">
      <c r="A61" s="138" t="s">
        <v>136</v>
      </c>
      <c r="B61" s="66" t="s">
        <v>72</v>
      </c>
      <c r="C61" s="72" t="s">
        <v>76</v>
      </c>
      <c r="D61" s="151">
        <v>44075</v>
      </c>
      <c r="E61" s="73"/>
      <c r="F61" s="67">
        <v>1</v>
      </c>
      <c r="G61" s="67">
        <v>3</v>
      </c>
      <c r="H61" s="67">
        <v>1</v>
      </c>
      <c r="I61" s="67">
        <v>1</v>
      </c>
      <c r="J61" s="141"/>
    </row>
    <row r="62" spans="1:10" customFormat="1" x14ac:dyDescent="0.25">
      <c r="A62" s="138" t="s">
        <v>137</v>
      </c>
      <c r="B62" s="66" t="s">
        <v>72</v>
      </c>
      <c r="C62" s="72" t="s">
        <v>73</v>
      </c>
      <c r="D62" s="151">
        <v>44075</v>
      </c>
      <c r="E62" s="73"/>
      <c r="F62" s="67"/>
      <c r="G62" s="67">
        <v>11</v>
      </c>
      <c r="H62" s="67">
        <v>2</v>
      </c>
      <c r="I62" s="67"/>
      <c r="J62" s="141"/>
    </row>
    <row r="63" spans="1:10" customFormat="1" x14ac:dyDescent="0.25">
      <c r="A63" s="138" t="s">
        <v>138</v>
      </c>
      <c r="B63" s="66" t="s">
        <v>72</v>
      </c>
      <c r="C63" s="72" t="s">
        <v>73</v>
      </c>
      <c r="D63" s="151">
        <v>44075</v>
      </c>
      <c r="E63" s="73"/>
      <c r="F63" s="67"/>
      <c r="G63" s="67">
        <v>10</v>
      </c>
      <c r="H63" s="67"/>
      <c r="I63" s="67"/>
      <c r="J63" s="141"/>
    </row>
    <row r="64" spans="1:10" customFormat="1" x14ac:dyDescent="0.25">
      <c r="A64" s="138" t="s">
        <v>139</v>
      </c>
      <c r="B64" s="66" t="s">
        <v>72</v>
      </c>
      <c r="C64" s="72" t="s">
        <v>75</v>
      </c>
      <c r="D64" s="151">
        <v>44075</v>
      </c>
      <c r="E64" s="73"/>
      <c r="F64" s="67"/>
      <c r="G64" s="67">
        <v>25</v>
      </c>
      <c r="H64" s="67">
        <v>3</v>
      </c>
      <c r="I64" s="67"/>
      <c r="J64" s="141"/>
    </row>
    <row r="65" spans="1:10" customFormat="1" x14ac:dyDescent="0.25">
      <c r="A65" s="138" t="s">
        <v>140</v>
      </c>
      <c r="B65" s="66" t="s">
        <v>72</v>
      </c>
      <c r="C65" s="72" t="s">
        <v>76</v>
      </c>
      <c r="D65" s="151">
        <v>44075</v>
      </c>
      <c r="E65" s="73">
        <v>1</v>
      </c>
      <c r="F65" s="67"/>
      <c r="G65" s="67">
        <v>16</v>
      </c>
      <c r="H65" s="67">
        <v>1</v>
      </c>
      <c r="I65" s="67"/>
      <c r="J65" s="141"/>
    </row>
    <row r="66" spans="1:10" customFormat="1" x14ac:dyDescent="0.25">
      <c r="A66" s="138" t="s">
        <v>141</v>
      </c>
      <c r="B66" s="66" t="s">
        <v>165</v>
      </c>
      <c r="C66" s="72" t="s">
        <v>74</v>
      </c>
      <c r="D66" s="151">
        <v>44075</v>
      </c>
      <c r="E66" s="73"/>
      <c r="F66" s="67"/>
      <c r="G66" s="67"/>
      <c r="H66" s="67"/>
      <c r="I66" s="67"/>
      <c r="J66" s="141"/>
    </row>
    <row r="67" spans="1:10" customFormat="1" x14ac:dyDescent="0.25">
      <c r="A67" s="138" t="s">
        <v>142</v>
      </c>
      <c r="B67" s="66" t="s">
        <v>72</v>
      </c>
      <c r="C67" s="72" t="s">
        <v>76</v>
      </c>
      <c r="D67" s="151">
        <v>44075</v>
      </c>
      <c r="E67" s="73"/>
      <c r="F67" s="67"/>
      <c r="G67" s="67">
        <v>1</v>
      </c>
      <c r="H67" s="67"/>
      <c r="I67" s="67"/>
      <c r="J67" s="141"/>
    </row>
    <row r="68" spans="1:10" customFormat="1" x14ac:dyDescent="0.25">
      <c r="A68" s="138" t="s">
        <v>143</v>
      </c>
      <c r="B68" s="66" t="s">
        <v>13</v>
      </c>
      <c r="C68" s="72" t="s">
        <v>76</v>
      </c>
      <c r="D68" s="151">
        <v>44075</v>
      </c>
      <c r="E68" s="73">
        <v>5</v>
      </c>
      <c r="F68" s="67">
        <v>2</v>
      </c>
      <c r="G68" s="67">
        <v>58</v>
      </c>
      <c r="H68" s="67">
        <v>24</v>
      </c>
      <c r="I68" s="67"/>
      <c r="J68" s="141"/>
    </row>
    <row r="69" spans="1:10" customFormat="1" x14ac:dyDescent="0.25">
      <c r="A69" s="138" t="s">
        <v>144</v>
      </c>
      <c r="B69" s="66" t="s">
        <v>13</v>
      </c>
      <c r="C69" s="72" t="s">
        <v>76</v>
      </c>
      <c r="D69" s="151">
        <v>44075</v>
      </c>
      <c r="E69" s="73">
        <v>5</v>
      </c>
      <c r="F69" s="67"/>
      <c r="G69" s="67">
        <v>31</v>
      </c>
      <c r="H69" s="67"/>
      <c r="I69" s="67"/>
      <c r="J69" s="141" t="s">
        <v>43</v>
      </c>
    </row>
    <row r="70" spans="1:10" customFormat="1" x14ac:dyDescent="0.25">
      <c r="A70" s="138" t="s">
        <v>145</v>
      </c>
      <c r="B70" s="66" t="s">
        <v>72</v>
      </c>
      <c r="C70" s="72" t="s">
        <v>74</v>
      </c>
      <c r="D70" s="151">
        <v>44075</v>
      </c>
      <c r="E70" s="73"/>
      <c r="F70" s="67">
        <v>3</v>
      </c>
      <c r="G70" s="67">
        <v>23</v>
      </c>
      <c r="H70" s="67">
        <v>20</v>
      </c>
      <c r="I70" s="67">
        <v>5</v>
      </c>
      <c r="J70" s="141"/>
    </row>
    <row r="71" spans="1:10" customFormat="1" x14ac:dyDescent="0.25">
      <c r="A71" s="138" t="s">
        <v>146</v>
      </c>
      <c r="B71" s="66" t="s">
        <v>72</v>
      </c>
      <c r="C71" s="72" t="s">
        <v>75</v>
      </c>
      <c r="D71" s="151">
        <v>44075</v>
      </c>
      <c r="E71" s="73"/>
      <c r="F71" s="67"/>
      <c r="G71" s="67">
        <v>3</v>
      </c>
      <c r="H71" s="67"/>
      <c r="I71" s="67"/>
      <c r="J71" s="141" t="s">
        <v>166</v>
      </c>
    </row>
    <row r="72" spans="1:10" customFormat="1" x14ac:dyDescent="0.25">
      <c r="A72" s="138" t="s">
        <v>147</v>
      </c>
      <c r="B72" s="66" t="s">
        <v>72</v>
      </c>
      <c r="C72" s="72" t="s">
        <v>75</v>
      </c>
      <c r="D72" s="151">
        <v>44075</v>
      </c>
      <c r="E72" s="73"/>
      <c r="F72" s="67"/>
      <c r="G72" s="67">
        <v>4</v>
      </c>
      <c r="H72" s="67"/>
      <c r="I72" s="67"/>
      <c r="J72" s="141"/>
    </row>
    <row r="73" spans="1:10" customFormat="1" x14ac:dyDescent="0.25">
      <c r="A73" s="138" t="s">
        <v>148</v>
      </c>
      <c r="B73" s="66" t="s">
        <v>165</v>
      </c>
      <c r="C73" s="72" t="s">
        <v>74</v>
      </c>
      <c r="D73" s="151">
        <v>44075</v>
      </c>
      <c r="E73" s="73"/>
      <c r="F73" s="67"/>
      <c r="G73" s="67"/>
      <c r="H73" s="67"/>
      <c r="I73" s="67"/>
      <c r="J73" s="141"/>
    </row>
    <row r="74" spans="1:10" customFormat="1" x14ac:dyDescent="0.25">
      <c r="A74" s="138" t="s">
        <v>149</v>
      </c>
      <c r="B74" s="66" t="s">
        <v>72</v>
      </c>
      <c r="C74" s="72" t="s">
        <v>74</v>
      </c>
      <c r="D74" s="151">
        <v>44075</v>
      </c>
      <c r="E74" s="73"/>
      <c r="F74" s="67"/>
      <c r="G74" s="67">
        <v>20</v>
      </c>
      <c r="H74" s="67">
        <v>3</v>
      </c>
      <c r="I74" s="67"/>
      <c r="J74" s="141" t="s">
        <v>178</v>
      </c>
    </row>
    <row r="75" spans="1:10" customFormat="1" x14ac:dyDescent="0.25">
      <c r="A75" s="138" t="s">
        <v>150</v>
      </c>
      <c r="B75" s="66" t="s">
        <v>72</v>
      </c>
      <c r="C75" s="72" t="s">
        <v>74</v>
      </c>
      <c r="D75" s="151">
        <v>44075</v>
      </c>
      <c r="E75" s="73"/>
      <c r="F75" s="67"/>
      <c r="G75" s="67">
        <v>19</v>
      </c>
      <c r="H75" s="67">
        <v>2</v>
      </c>
      <c r="I75" s="67"/>
      <c r="J75" s="141"/>
    </row>
    <row r="76" spans="1:10" customFormat="1" x14ac:dyDescent="0.25">
      <c r="A76" s="138" t="s">
        <v>151</v>
      </c>
      <c r="B76" s="66" t="s">
        <v>72</v>
      </c>
      <c r="C76" s="72" t="s">
        <v>73</v>
      </c>
      <c r="D76" s="151">
        <v>44075</v>
      </c>
      <c r="E76" s="73"/>
      <c r="F76" s="67"/>
      <c r="G76" s="67">
        <v>9</v>
      </c>
      <c r="H76" s="67">
        <v>8</v>
      </c>
      <c r="I76" s="67">
        <v>2</v>
      </c>
      <c r="J76" s="141"/>
    </row>
    <row r="77" spans="1:10" customFormat="1" x14ac:dyDescent="0.25">
      <c r="A77" s="138" t="s">
        <v>152</v>
      </c>
      <c r="B77" s="66" t="s">
        <v>72</v>
      </c>
      <c r="C77" s="72" t="s">
        <v>73</v>
      </c>
      <c r="D77" s="151">
        <v>44075</v>
      </c>
      <c r="E77" s="73"/>
      <c r="F77" s="67"/>
      <c r="G77" s="67">
        <v>3</v>
      </c>
      <c r="H77" s="67">
        <v>2</v>
      </c>
      <c r="I77" s="67">
        <v>1</v>
      </c>
      <c r="J77" s="141"/>
    </row>
    <row r="78" spans="1:10" customFormat="1" x14ac:dyDescent="0.25">
      <c r="A78" s="138" t="s">
        <v>153</v>
      </c>
      <c r="B78" s="66" t="s">
        <v>72</v>
      </c>
      <c r="C78" s="72" t="s">
        <v>73</v>
      </c>
      <c r="D78" s="151">
        <v>44075</v>
      </c>
      <c r="E78" s="73"/>
      <c r="F78" s="67"/>
      <c r="G78" s="67">
        <v>2</v>
      </c>
      <c r="H78" s="67"/>
      <c r="I78" s="67"/>
      <c r="J78" s="141"/>
    </row>
    <row r="79" spans="1:10" customFormat="1" x14ac:dyDescent="0.25">
      <c r="A79" s="138" t="s">
        <v>154</v>
      </c>
      <c r="B79" s="66" t="s">
        <v>72</v>
      </c>
      <c r="C79" s="72" t="s">
        <v>76</v>
      </c>
      <c r="D79" s="151">
        <v>44075</v>
      </c>
      <c r="E79" s="73">
        <v>7</v>
      </c>
      <c r="F79" s="67">
        <v>2</v>
      </c>
      <c r="G79" s="67">
        <v>30</v>
      </c>
      <c r="H79" s="67">
        <v>11</v>
      </c>
      <c r="I79" s="67">
        <v>1</v>
      </c>
      <c r="J79" s="141"/>
    </row>
    <row r="80" spans="1:10" customFormat="1" x14ac:dyDescent="0.25">
      <c r="A80" s="138" t="s">
        <v>155</v>
      </c>
      <c r="B80" s="66" t="s">
        <v>72</v>
      </c>
      <c r="C80" s="72" t="s">
        <v>76</v>
      </c>
      <c r="D80" s="151">
        <v>44075</v>
      </c>
      <c r="E80" s="73"/>
      <c r="F80" s="67"/>
      <c r="G80" s="67">
        <v>4</v>
      </c>
      <c r="H80" s="67"/>
      <c r="I80" s="67"/>
      <c r="J80" s="141"/>
    </row>
    <row r="81" spans="1:10" customFormat="1" x14ac:dyDescent="0.25">
      <c r="A81" s="138" t="s">
        <v>156</v>
      </c>
      <c r="B81" s="66" t="s">
        <v>13</v>
      </c>
      <c r="C81" s="72" t="s">
        <v>75</v>
      </c>
      <c r="D81" s="151">
        <v>44075</v>
      </c>
      <c r="E81" s="73">
        <v>2</v>
      </c>
      <c r="F81" s="67">
        <v>5</v>
      </c>
      <c r="G81" s="67">
        <v>42</v>
      </c>
      <c r="H81" s="67">
        <v>18</v>
      </c>
      <c r="I81" s="67">
        <v>4</v>
      </c>
      <c r="J81" s="141"/>
    </row>
    <row r="82" spans="1:10" customFormat="1" x14ac:dyDescent="0.25">
      <c r="A82" s="138" t="s">
        <v>157</v>
      </c>
      <c r="B82" s="66" t="s">
        <v>72</v>
      </c>
      <c r="C82" s="72" t="s">
        <v>76</v>
      </c>
      <c r="D82" s="151">
        <v>44075</v>
      </c>
      <c r="E82" s="73"/>
      <c r="F82" s="67"/>
      <c r="G82" s="67">
        <v>3</v>
      </c>
      <c r="H82" s="67"/>
      <c r="I82" s="67"/>
      <c r="J82" s="141" t="s">
        <v>166</v>
      </c>
    </row>
    <row r="83" spans="1:10" customFormat="1" x14ac:dyDescent="0.25">
      <c r="A83" s="138" t="s">
        <v>158</v>
      </c>
      <c r="B83" s="66" t="s">
        <v>72</v>
      </c>
      <c r="C83" s="72" t="s">
        <v>76</v>
      </c>
      <c r="D83" s="151">
        <v>44075</v>
      </c>
      <c r="E83" s="73"/>
      <c r="F83" s="67"/>
      <c r="G83" s="67">
        <v>3</v>
      </c>
      <c r="H83" s="67"/>
      <c r="I83" s="67"/>
      <c r="J83" s="141" t="s">
        <v>166</v>
      </c>
    </row>
    <row r="84" spans="1:10" customFormat="1" x14ac:dyDescent="0.25">
      <c r="A84" s="138" t="s">
        <v>159</v>
      </c>
      <c r="B84" s="66" t="s">
        <v>72</v>
      </c>
      <c r="C84" s="72" t="s">
        <v>76</v>
      </c>
      <c r="D84" s="151">
        <v>44075</v>
      </c>
      <c r="E84" s="73"/>
      <c r="F84" s="67"/>
      <c r="G84" s="67">
        <v>7</v>
      </c>
      <c r="H84" s="67">
        <v>8</v>
      </c>
      <c r="I84" s="67">
        <v>2</v>
      </c>
      <c r="J84" s="141"/>
    </row>
    <row r="85" spans="1:10" customFormat="1" x14ac:dyDescent="0.25">
      <c r="A85" s="138" t="s">
        <v>160</v>
      </c>
      <c r="B85" s="66" t="s">
        <v>72</v>
      </c>
      <c r="C85" s="72" t="s">
        <v>76</v>
      </c>
      <c r="D85" s="151">
        <v>44075</v>
      </c>
      <c r="E85" s="73"/>
      <c r="F85" s="67"/>
      <c r="G85" s="67">
        <v>3</v>
      </c>
      <c r="H85" s="67">
        <v>1</v>
      </c>
      <c r="I85" s="67"/>
      <c r="J85" s="141"/>
    </row>
    <row r="86" spans="1:10" customFormat="1" x14ac:dyDescent="0.25">
      <c r="A86" s="138" t="s">
        <v>161</v>
      </c>
      <c r="B86" s="66" t="s">
        <v>72</v>
      </c>
      <c r="C86" s="72" t="s">
        <v>74</v>
      </c>
      <c r="D86" s="151">
        <v>44075</v>
      </c>
      <c r="E86" s="73">
        <v>1</v>
      </c>
      <c r="F86" s="67"/>
      <c r="G86" s="67">
        <v>13</v>
      </c>
      <c r="H86" s="67">
        <v>1</v>
      </c>
      <c r="I86" s="67"/>
      <c r="J86" s="141"/>
    </row>
    <row r="87" spans="1:10" customFormat="1" x14ac:dyDescent="0.25">
      <c r="A87" s="138" t="s">
        <v>162</v>
      </c>
      <c r="B87" s="66" t="s">
        <v>72</v>
      </c>
      <c r="C87" s="72" t="s">
        <v>75</v>
      </c>
      <c r="D87" s="151">
        <v>44075</v>
      </c>
      <c r="E87" s="73">
        <v>1</v>
      </c>
      <c r="F87" s="67">
        <v>2</v>
      </c>
      <c r="G87" s="67">
        <v>8</v>
      </c>
      <c r="H87" s="67">
        <v>2</v>
      </c>
      <c r="I87" s="67"/>
      <c r="J87" s="141"/>
    </row>
    <row r="88" spans="1:10" customFormat="1" x14ac:dyDescent="0.25">
      <c r="A88" s="138" t="s">
        <v>78</v>
      </c>
      <c r="B88" s="66" t="s">
        <v>72</v>
      </c>
      <c r="C88" s="72" t="s">
        <v>73</v>
      </c>
      <c r="D88" s="151">
        <v>44105</v>
      </c>
      <c r="E88" s="73"/>
      <c r="F88" s="67"/>
      <c r="G88" s="67">
        <v>10</v>
      </c>
      <c r="H88" s="67">
        <v>1</v>
      </c>
      <c r="I88" s="67"/>
      <c r="J88" s="141"/>
    </row>
    <row r="89" spans="1:10" customFormat="1" x14ac:dyDescent="0.25">
      <c r="A89" s="138" t="s">
        <v>79</v>
      </c>
      <c r="B89" s="66" t="s">
        <v>72</v>
      </c>
      <c r="C89" s="72" t="s">
        <v>73</v>
      </c>
      <c r="D89" s="151">
        <v>44105</v>
      </c>
      <c r="E89" s="73"/>
      <c r="F89" s="67"/>
      <c r="G89" s="67">
        <v>16</v>
      </c>
      <c r="H89" s="67">
        <v>2</v>
      </c>
      <c r="I89" s="67"/>
      <c r="J89" s="141"/>
    </row>
    <row r="90" spans="1:10" customFormat="1" x14ac:dyDescent="0.25">
      <c r="A90" s="138" t="s">
        <v>80</v>
      </c>
      <c r="B90" s="66" t="s">
        <v>72</v>
      </c>
      <c r="C90" s="72" t="s">
        <v>73</v>
      </c>
      <c r="D90" s="151">
        <v>44105</v>
      </c>
      <c r="E90" s="73"/>
      <c r="F90" s="67"/>
      <c r="G90" s="67">
        <v>0</v>
      </c>
      <c r="H90" s="67"/>
      <c r="I90" s="67"/>
      <c r="J90" s="141" t="s">
        <v>166</v>
      </c>
    </row>
    <row r="91" spans="1:10" customFormat="1" x14ac:dyDescent="0.25">
      <c r="A91" s="138" t="s">
        <v>81</v>
      </c>
      <c r="B91" s="66" t="s">
        <v>72</v>
      </c>
      <c r="C91" s="72" t="s">
        <v>74</v>
      </c>
      <c r="D91" s="151">
        <v>44105</v>
      </c>
      <c r="E91" s="73"/>
      <c r="F91" s="67"/>
      <c r="G91" s="67">
        <v>16</v>
      </c>
      <c r="H91" s="67"/>
      <c r="I91" s="67"/>
      <c r="J91" s="141"/>
    </row>
    <row r="92" spans="1:10" customFormat="1" x14ac:dyDescent="0.25">
      <c r="A92" s="138" t="s">
        <v>82</v>
      </c>
      <c r="B92" s="66" t="s">
        <v>165</v>
      </c>
      <c r="C92" s="72" t="s">
        <v>74</v>
      </c>
      <c r="D92" s="151">
        <v>44105</v>
      </c>
      <c r="E92" s="73"/>
      <c r="F92" s="67"/>
      <c r="G92" s="67"/>
      <c r="H92" s="67"/>
      <c r="I92" s="67"/>
      <c r="J92" s="141"/>
    </row>
    <row r="93" spans="1:10" customFormat="1" x14ac:dyDescent="0.25">
      <c r="A93" s="138" t="s">
        <v>83</v>
      </c>
      <c r="B93" s="66" t="s">
        <v>165</v>
      </c>
      <c r="C93" s="72" t="s">
        <v>73</v>
      </c>
      <c r="D93" s="151">
        <v>44105</v>
      </c>
      <c r="E93" s="73"/>
      <c r="F93" s="67"/>
      <c r="G93" s="67"/>
      <c r="H93" s="67"/>
      <c r="I93" s="67"/>
      <c r="J93" s="141"/>
    </row>
    <row r="94" spans="1:10" customFormat="1" x14ac:dyDescent="0.25">
      <c r="A94" s="138" t="s">
        <v>84</v>
      </c>
      <c r="B94" s="66" t="s">
        <v>72</v>
      </c>
      <c r="C94" s="72" t="s">
        <v>75</v>
      </c>
      <c r="D94" s="151">
        <v>44105</v>
      </c>
      <c r="E94" s="73"/>
      <c r="F94" s="67"/>
      <c r="G94" s="67">
        <v>15</v>
      </c>
      <c r="H94" s="67">
        <v>1</v>
      </c>
      <c r="I94" s="67">
        <v>1</v>
      </c>
      <c r="J94" s="141"/>
    </row>
    <row r="95" spans="1:10" customFormat="1" x14ac:dyDescent="0.25">
      <c r="A95" s="138" t="s">
        <v>85</v>
      </c>
      <c r="B95" s="66" t="s">
        <v>72</v>
      </c>
      <c r="C95" s="72" t="s">
        <v>74</v>
      </c>
      <c r="D95" s="151">
        <v>44105</v>
      </c>
      <c r="E95" s="73"/>
      <c r="F95" s="67"/>
      <c r="G95" s="67">
        <v>7</v>
      </c>
      <c r="H95" s="67"/>
      <c r="I95" s="67"/>
      <c r="J95" s="141"/>
    </row>
    <row r="96" spans="1:10" customFormat="1" x14ac:dyDescent="0.25">
      <c r="A96" s="138" t="s">
        <v>86</v>
      </c>
      <c r="B96" s="66" t="s">
        <v>72</v>
      </c>
      <c r="C96" s="72" t="s">
        <v>74</v>
      </c>
      <c r="D96" s="151">
        <v>44105</v>
      </c>
      <c r="E96" s="73"/>
      <c r="F96" s="67"/>
      <c r="G96" s="67">
        <v>6</v>
      </c>
      <c r="H96" s="67"/>
      <c r="I96" s="67"/>
      <c r="J96" s="141"/>
    </row>
    <row r="97" spans="1:10" customFormat="1" x14ac:dyDescent="0.25">
      <c r="A97" s="138" t="s">
        <v>87</v>
      </c>
      <c r="B97" s="66" t="s">
        <v>72</v>
      </c>
      <c r="C97" s="72" t="s">
        <v>76</v>
      </c>
      <c r="D97" s="151">
        <v>44105</v>
      </c>
      <c r="E97" s="73"/>
      <c r="F97" s="67"/>
      <c r="G97" s="67">
        <v>15</v>
      </c>
      <c r="H97" s="67">
        <v>4</v>
      </c>
      <c r="I97" s="67">
        <v>2</v>
      </c>
      <c r="J97" s="141"/>
    </row>
    <row r="98" spans="1:10" customFormat="1" x14ac:dyDescent="0.25">
      <c r="A98" s="138" t="s">
        <v>88</v>
      </c>
      <c r="B98" s="66" t="s">
        <v>72</v>
      </c>
      <c r="C98" s="72" t="s">
        <v>76</v>
      </c>
      <c r="D98" s="151">
        <v>44105</v>
      </c>
      <c r="E98" s="73"/>
      <c r="F98" s="67"/>
      <c r="G98" s="67">
        <v>4</v>
      </c>
      <c r="H98" s="67"/>
      <c r="I98" s="67"/>
      <c r="J98" s="141"/>
    </row>
    <row r="99" spans="1:10" customFormat="1" x14ac:dyDescent="0.25">
      <c r="A99" s="138" t="s">
        <v>89</v>
      </c>
      <c r="B99" s="66" t="s">
        <v>72</v>
      </c>
      <c r="C99" s="72" t="s">
        <v>73</v>
      </c>
      <c r="D99" s="151">
        <v>44105</v>
      </c>
      <c r="E99" s="73"/>
      <c r="F99" s="67"/>
      <c r="G99" s="67">
        <v>16</v>
      </c>
      <c r="H99" s="67">
        <v>1</v>
      </c>
      <c r="I99" s="67"/>
      <c r="J99" s="141" t="s">
        <v>170</v>
      </c>
    </row>
    <row r="100" spans="1:10" customFormat="1" x14ac:dyDescent="0.25">
      <c r="A100" s="138" t="s">
        <v>77</v>
      </c>
      <c r="B100" s="66" t="s">
        <v>72</v>
      </c>
      <c r="C100" s="72" t="s">
        <v>73</v>
      </c>
      <c r="D100" s="151">
        <v>44105</v>
      </c>
      <c r="E100" s="73"/>
      <c r="F100" s="67"/>
      <c r="G100" s="67">
        <v>6</v>
      </c>
      <c r="H100" s="67">
        <v>2</v>
      </c>
      <c r="I100" s="67">
        <v>1</v>
      </c>
      <c r="J100" s="141"/>
    </row>
    <row r="101" spans="1:10" customFormat="1" x14ac:dyDescent="0.25">
      <c r="A101" s="138" t="s">
        <v>90</v>
      </c>
      <c r="B101" s="66" t="s">
        <v>72</v>
      </c>
      <c r="C101" s="72" t="s">
        <v>74</v>
      </c>
      <c r="D101" s="151">
        <v>44105</v>
      </c>
      <c r="E101" s="73"/>
      <c r="F101" s="67"/>
      <c r="G101" s="67">
        <v>6</v>
      </c>
      <c r="H101" s="67"/>
      <c r="I101" s="67"/>
      <c r="J101" s="141"/>
    </row>
    <row r="102" spans="1:10" customFormat="1" x14ac:dyDescent="0.25">
      <c r="A102" s="138" t="s">
        <v>91</v>
      </c>
      <c r="B102" s="66" t="s">
        <v>72</v>
      </c>
      <c r="C102" s="72" t="s">
        <v>76</v>
      </c>
      <c r="D102" s="151">
        <v>44105</v>
      </c>
      <c r="E102" s="73"/>
      <c r="F102" s="67"/>
      <c r="G102" s="67">
        <v>20</v>
      </c>
      <c r="H102" s="67">
        <v>5</v>
      </c>
      <c r="I102" s="67"/>
      <c r="J102" s="141"/>
    </row>
    <row r="103" spans="1:10" customFormat="1" x14ac:dyDescent="0.25">
      <c r="A103" s="138" t="s">
        <v>92</v>
      </c>
      <c r="B103" s="66" t="s">
        <v>72</v>
      </c>
      <c r="C103" s="72" t="s">
        <v>76</v>
      </c>
      <c r="D103" s="151">
        <v>44105</v>
      </c>
      <c r="E103" s="73"/>
      <c r="F103" s="67"/>
      <c r="G103" s="67">
        <v>23</v>
      </c>
      <c r="H103" s="67"/>
      <c r="I103" s="67"/>
      <c r="J103" s="141"/>
    </row>
    <row r="104" spans="1:10" customFormat="1" x14ac:dyDescent="0.25">
      <c r="A104" s="138" t="s">
        <v>93</v>
      </c>
      <c r="B104" s="66" t="s">
        <v>72</v>
      </c>
      <c r="C104" s="72" t="s">
        <v>74</v>
      </c>
      <c r="D104" s="151">
        <v>44105</v>
      </c>
      <c r="E104" s="73"/>
      <c r="F104" s="67"/>
      <c r="G104" s="67">
        <v>1</v>
      </c>
      <c r="H104" s="67"/>
      <c r="I104" s="67"/>
      <c r="J104" s="141"/>
    </row>
    <row r="105" spans="1:10" customFormat="1" x14ac:dyDescent="0.25">
      <c r="A105" s="138" t="s">
        <v>94</v>
      </c>
      <c r="B105" s="66" t="s">
        <v>72</v>
      </c>
      <c r="C105" s="72" t="s">
        <v>74</v>
      </c>
      <c r="D105" s="151">
        <v>44105</v>
      </c>
      <c r="E105" s="73"/>
      <c r="F105" s="67"/>
      <c r="G105" s="67">
        <v>0</v>
      </c>
      <c r="H105" s="67"/>
      <c r="I105" s="67"/>
      <c r="J105" s="141"/>
    </row>
    <row r="106" spans="1:10" customFormat="1" x14ac:dyDescent="0.25">
      <c r="A106" s="138" t="s">
        <v>95</v>
      </c>
      <c r="B106" s="66" t="s">
        <v>72</v>
      </c>
      <c r="C106" s="72" t="s">
        <v>74</v>
      </c>
      <c r="D106" s="151">
        <v>44105</v>
      </c>
      <c r="E106" s="73"/>
      <c r="F106" s="67"/>
      <c r="G106" s="67">
        <v>7</v>
      </c>
      <c r="H106" s="67">
        <v>2</v>
      </c>
      <c r="I106" s="67"/>
      <c r="J106" s="141"/>
    </row>
    <row r="107" spans="1:10" customFormat="1" x14ac:dyDescent="0.25">
      <c r="A107" s="138" t="s">
        <v>96</v>
      </c>
      <c r="B107" s="66" t="s">
        <v>72</v>
      </c>
      <c r="C107" s="72" t="s">
        <v>74</v>
      </c>
      <c r="D107" s="151">
        <v>44105</v>
      </c>
      <c r="E107" s="73"/>
      <c r="F107" s="67"/>
      <c r="G107" s="67">
        <v>12</v>
      </c>
      <c r="H107" s="67"/>
      <c r="I107" s="67"/>
      <c r="J107" s="141"/>
    </row>
    <row r="108" spans="1:10" customFormat="1" x14ac:dyDescent="0.25">
      <c r="A108" s="138" t="s">
        <v>97</v>
      </c>
      <c r="B108" s="66" t="s">
        <v>72</v>
      </c>
      <c r="C108" s="72" t="s">
        <v>75</v>
      </c>
      <c r="D108" s="151">
        <v>44105</v>
      </c>
      <c r="E108" s="73"/>
      <c r="F108" s="67">
        <v>1</v>
      </c>
      <c r="G108" s="67">
        <v>28</v>
      </c>
      <c r="H108" s="67">
        <v>5</v>
      </c>
      <c r="I108" s="67">
        <v>1</v>
      </c>
      <c r="J108" s="141"/>
    </row>
    <row r="109" spans="1:10" customFormat="1" x14ac:dyDescent="0.25">
      <c r="A109" s="138" t="s">
        <v>98</v>
      </c>
      <c r="B109" s="66" t="s">
        <v>72</v>
      </c>
      <c r="C109" s="72" t="s">
        <v>75</v>
      </c>
      <c r="D109" s="151">
        <v>44105</v>
      </c>
      <c r="E109" s="73"/>
      <c r="F109" s="67"/>
      <c r="G109" s="67">
        <v>21</v>
      </c>
      <c r="H109" s="67"/>
      <c r="I109" s="67"/>
      <c r="J109" s="141" t="s">
        <v>171</v>
      </c>
    </row>
    <row r="110" spans="1:10" customFormat="1" x14ac:dyDescent="0.25">
      <c r="A110" s="138" t="s">
        <v>99</v>
      </c>
      <c r="B110" s="66" t="s">
        <v>165</v>
      </c>
      <c r="C110" s="72" t="s">
        <v>73</v>
      </c>
      <c r="D110" s="151">
        <v>44105</v>
      </c>
      <c r="E110" s="73"/>
      <c r="F110" s="67"/>
      <c r="G110" s="67"/>
      <c r="H110" s="67"/>
      <c r="I110" s="67"/>
      <c r="J110" s="141"/>
    </row>
    <row r="111" spans="1:10" customFormat="1" x14ac:dyDescent="0.25">
      <c r="A111" s="138" t="s">
        <v>100</v>
      </c>
      <c r="B111" s="66" t="s">
        <v>165</v>
      </c>
      <c r="C111" s="72" t="s">
        <v>73</v>
      </c>
      <c r="D111" s="151">
        <v>44105</v>
      </c>
      <c r="E111" s="73"/>
      <c r="F111" s="67"/>
      <c r="G111" s="67"/>
      <c r="H111" s="67"/>
      <c r="I111" s="67"/>
      <c r="J111" s="141"/>
    </row>
    <row r="112" spans="1:10" customFormat="1" x14ac:dyDescent="0.25">
      <c r="A112" s="138" t="s">
        <v>101</v>
      </c>
      <c r="B112" s="66" t="s">
        <v>72</v>
      </c>
      <c r="C112" s="72" t="s">
        <v>74</v>
      </c>
      <c r="D112" s="151">
        <v>44105</v>
      </c>
      <c r="E112" s="73">
        <v>2</v>
      </c>
      <c r="F112" s="67">
        <v>9</v>
      </c>
      <c r="G112" s="67">
        <v>22</v>
      </c>
      <c r="H112" s="67">
        <v>11</v>
      </c>
      <c r="I112" s="67">
        <v>3</v>
      </c>
      <c r="J112" s="141"/>
    </row>
    <row r="113" spans="1:10" customFormat="1" x14ac:dyDescent="0.25">
      <c r="A113" s="138" t="s">
        <v>102</v>
      </c>
      <c r="B113" s="66" t="s">
        <v>72</v>
      </c>
      <c r="C113" s="72" t="s">
        <v>74</v>
      </c>
      <c r="D113" s="151">
        <v>44105</v>
      </c>
      <c r="E113" s="73"/>
      <c r="F113" s="67">
        <v>12</v>
      </c>
      <c r="G113" s="67">
        <v>12</v>
      </c>
      <c r="H113" s="67">
        <v>4</v>
      </c>
      <c r="I113" s="67">
        <v>1</v>
      </c>
      <c r="J113" s="141" t="s">
        <v>172</v>
      </c>
    </row>
    <row r="114" spans="1:10" customFormat="1" x14ac:dyDescent="0.25">
      <c r="A114" s="138" t="s">
        <v>103</v>
      </c>
      <c r="B114" s="66" t="s">
        <v>13</v>
      </c>
      <c r="C114" s="72" t="s">
        <v>74</v>
      </c>
      <c r="D114" s="151">
        <v>44105</v>
      </c>
      <c r="E114" s="73">
        <v>2</v>
      </c>
      <c r="F114" s="67">
        <v>12</v>
      </c>
      <c r="G114" s="67">
        <v>34</v>
      </c>
      <c r="H114" s="67">
        <v>22</v>
      </c>
      <c r="I114" s="67">
        <v>6</v>
      </c>
      <c r="J114" s="141" t="s">
        <v>172</v>
      </c>
    </row>
    <row r="115" spans="1:10" customFormat="1" x14ac:dyDescent="0.25">
      <c r="A115" s="138" t="s">
        <v>104</v>
      </c>
      <c r="B115" s="66" t="s">
        <v>72</v>
      </c>
      <c r="C115" s="72" t="s">
        <v>76</v>
      </c>
      <c r="D115" s="151">
        <v>44105</v>
      </c>
      <c r="E115" s="73"/>
      <c r="F115" s="67"/>
      <c r="G115" s="67">
        <v>4</v>
      </c>
      <c r="H115" s="67">
        <v>1</v>
      </c>
      <c r="I115" s="67"/>
      <c r="J115" s="141"/>
    </row>
    <row r="116" spans="1:10" customFormat="1" x14ac:dyDescent="0.25">
      <c r="A116" s="138" t="s">
        <v>105</v>
      </c>
      <c r="B116" s="66" t="s">
        <v>72</v>
      </c>
      <c r="C116" s="72" t="s">
        <v>75</v>
      </c>
      <c r="D116" s="151">
        <v>44105</v>
      </c>
      <c r="E116" s="73"/>
      <c r="F116" s="67"/>
      <c r="G116" s="67">
        <v>6</v>
      </c>
      <c r="H116" s="67"/>
      <c r="I116" s="67"/>
      <c r="J116" s="141"/>
    </row>
    <row r="117" spans="1:10" customFormat="1" x14ac:dyDescent="0.25">
      <c r="A117" s="138" t="s">
        <v>106</v>
      </c>
      <c r="B117" s="66" t="s">
        <v>72</v>
      </c>
      <c r="C117" s="72" t="s">
        <v>73</v>
      </c>
      <c r="D117" s="151">
        <v>44105</v>
      </c>
      <c r="E117" s="73"/>
      <c r="F117" s="67"/>
      <c r="G117" s="67">
        <v>10</v>
      </c>
      <c r="H117" s="67"/>
      <c r="I117" s="67"/>
      <c r="J117" s="141"/>
    </row>
    <row r="118" spans="1:10" customFormat="1" x14ac:dyDescent="0.25">
      <c r="A118" s="138" t="s">
        <v>107</v>
      </c>
      <c r="B118" s="66" t="s">
        <v>165</v>
      </c>
      <c r="C118" s="72" t="s">
        <v>73</v>
      </c>
      <c r="D118" s="151">
        <v>44105</v>
      </c>
      <c r="E118" s="73"/>
      <c r="F118" s="67"/>
      <c r="G118" s="67"/>
      <c r="H118" s="67"/>
      <c r="I118" s="67"/>
      <c r="J118" s="141"/>
    </row>
    <row r="119" spans="1:10" customFormat="1" x14ac:dyDescent="0.25">
      <c r="A119" s="138" t="s">
        <v>108</v>
      </c>
      <c r="B119" s="66" t="s">
        <v>165</v>
      </c>
      <c r="C119" s="72" t="s">
        <v>73</v>
      </c>
      <c r="D119" s="151">
        <v>44105</v>
      </c>
      <c r="E119" s="73"/>
      <c r="F119" s="67"/>
      <c r="G119" s="67"/>
      <c r="H119" s="67"/>
      <c r="I119" s="67"/>
      <c r="J119" s="141"/>
    </row>
    <row r="120" spans="1:10" customFormat="1" x14ac:dyDescent="0.25">
      <c r="A120" s="138" t="s">
        <v>109</v>
      </c>
      <c r="B120" s="66" t="s">
        <v>72</v>
      </c>
      <c r="C120" s="72" t="s">
        <v>75</v>
      </c>
      <c r="D120" s="151">
        <v>44105</v>
      </c>
      <c r="E120" s="73"/>
      <c r="F120" s="67"/>
      <c r="G120" s="67">
        <v>12</v>
      </c>
      <c r="H120" s="67"/>
      <c r="I120" s="67"/>
      <c r="J120" s="141"/>
    </row>
    <row r="121" spans="1:10" customFormat="1" x14ac:dyDescent="0.25">
      <c r="A121" s="138" t="s">
        <v>110</v>
      </c>
      <c r="B121" s="66" t="s">
        <v>72</v>
      </c>
      <c r="C121" s="72" t="s">
        <v>76</v>
      </c>
      <c r="D121" s="151">
        <v>44105</v>
      </c>
      <c r="E121" s="73"/>
      <c r="F121" s="67"/>
      <c r="G121" s="67">
        <v>9</v>
      </c>
      <c r="H121" s="67"/>
      <c r="I121" s="67"/>
      <c r="J121" s="141"/>
    </row>
    <row r="122" spans="1:10" customFormat="1" x14ac:dyDescent="0.25">
      <c r="A122" s="138" t="s">
        <v>111</v>
      </c>
      <c r="B122" s="66" t="s">
        <v>12</v>
      </c>
      <c r="C122" s="72" t="s">
        <v>75</v>
      </c>
      <c r="D122" s="151">
        <v>44105</v>
      </c>
      <c r="E122" s="73">
        <v>6</v>
      </c>
      <c r="F122" s="67">
        <v>1</v>
      </c>
      <c r="G122" s="67">
        <v>30</v>
      </c>
      <c r="H122" s="67">
        <v>6</v>
      </c>
      <c r="I122" s="67">
        <v>1</v>
      </c>
      <c r="J122" s="141"/>
    </row>
    <row r="123" spans="1:10" customFormat="1" x14ac:dyDescent="0.25">
      <c r="A123" s="138" t="s">
        <v>112</v>
      </c>
      <c r="B123" s="66" t="s">
        <v>72</v>
      </c>
      <c r="C123" s="72" t="s">
        <v>75</v>
      </c>
      <c r="D123" s="151">
        <v>44105</v>
      </c>
      <c r="E123" s="73"/>
      <c r="F123" s="67"/>
      <c r="G123" s="67">
        <v>7</v>
      </c>
      <c r="H123" s="67"/>
      <c r="I123" s="67"/>
      <c r="J123" s="141"/>
    </row>
    <row r="124" spans="1:10" customFormat="1" x14ac:dyDescent="0.25">
      <c r="A124" s="138" t="s">
        <v>113</v>
      </c>
      <c r="B124" s="66" t="s">
        <v>72</v>
      </c>
      <c r="C124" s="72" t="s">
        <v>74</v>
      </c>
      <c r="D124" s="151">
        <v>44105</v>
      </c>
      <c r="E124" s="73">
        <v>14</v>
      </c>
      <c r="F124" s="67">
        <v>6</v>
      </c>
      <c r="G124" s="67">
        <v>20</v>
      </c>
      <c r="H124" s="67">
        <v>15</v>
      </c>
      <c r="I124" s="67">
        <v>1</v>
      </c>
      <c r="J124" s="141"/>
    </row>
    <row r="125" spans="1:10" customFormat="1" x14ac:dyDescent="0.25">
      <c r="A125" s="138" t="s">
        <v>114</v>
      </c>
      <c r="B125" s="66" t="s">
        <v>12</v>
      </c>
      <c r="C125" s="72" t="s">
        <v>74</v>
      </c>
      <c r="D125" s="151">
        <v>44105</v>
      </c>
      <c r="E125" s="73">
        <v>4</v>
      </c>
      <c r="F125" s="67">
        <v>1</v>
      </c>
      <c r="G125" s="67">
        <v>30</v>
      </c>
      <c r="H125" s="67">
        <v>18</v>
      </c>
      <c r="I125" s="67">
        <v>2</v>
      </c>
      <c r="J125" s="141"/>
    </row>
    <row r="126" spans="1:10" customFormat="1" x14ac:dyDescent="0.25">
      <c r="A126" s="138" t="s">
        <v>115</v>
      </c>
      <c r="B126" s="66" t="s">
        <v>72</v>
      </c>
      <c r="C126" s="72" t="s">
        <v>75</v>
      </c>
      <c r="D126" s="151">
        <v>44105</v>
      </c>
      <c r="E126" s="73"/>
      <c r="F126" s="67"/>
      <c r="G126" s="67">
        <v>7</v>
      </c>
      <c r="H126" s="67">
        <v>1</v>
      </c>
      <c r="I126" s="67"/>
      <c r="J126" s="141"/>
    </row>
    <row r="127" spans="1:10" customFormat="1" x14ac:dyDescent="0.25">
      <c r="A127" s="138" t="s">
        <v>116</v>
      </c>
      <c r="B127" s="66" t="s">
        <v>13</v>
      </c>
      <c r="C127" s="72" t="s">
        <v>75</v>
      </c>
      <c r="D127" s="151">
        <v>44105</v>
      </c>
      <c r="E127" s="73"/>
      <c r="F127" s="67"/>
      <c r="G127" s="67">
        <v>39</v>
      </c>
      <c r="H127" s="67">
        <v>4</v>
      </c>
      <c r="I127" s="67"/>
      <c r="J127" s="141"/>
    </row>
    <row r="128" spans="1:10" customFormat="1" x14ac:dyDescent="0.25">
      <c r="A128" s="138" t="s">
        <v>117</v>
      </c>
      <c r="B128" s="66" t="s">
        <v>72</v>
      </c>
      <c r="C128" s="72" t="s">
        <v>75</v>
      </c>
      <c r="D128" s="151">
        <v>44105</v>
      </c>
      <c r="E128" s="73"/>
      <c r="F128" s="67"/>
      <c r="G128" s="67">
        <v>14</v>
      </c>
      <c r="H128" s="67"/>
      <c r="I128" s="67"/>
      <c r="J128" s="141"/>
    </row>
    <row r="129" spans="1:10" customFormat="1" x14ac:dyDescent="0.25">
      <c r="A129" s="138" t="s">
        <v>118</v>
      </c>
      <c r="B129" s="66" t="s">
        <v>72</v>
      </c>
      <c r="C129" s="72" t="s">
        <v>76</v>
      </c>
      <c r="D129" s="151">
        <v>44105</v>
      </c>
      <c r="E129" s="73"/>
      <c r="F129" s="67">
        <v>2</v>
      </c>
      <c r="G129" s="67">
        <v>7</v>
      </c>
      <c r="H129" s="67"/>
      <c r="I129" s="67"/>
      <c r="J129" s="141"/>
    </row>
    <row r="130" spans="1:10" customFormat="1" x14ac:dyDescent="0.25">
      <c r="A130" s="138" t="s">
        <v>119</v>
      </c>
      <c r="B130" s="66" t="s">
        <v>72</v>
      </c>
      <c r="C130" s="72" t="s">
        <v>76</v>
      </c>
      <c r="D130" s="151">
        <v>44105</v>
      </c>
      <c r="E130" s="73">
        <v>6</v>
      </c>
      <c r="F130" s="67">
        <v>12</v>
      </c>
      <c r="G130" s="67">
        <v>7</v>
      </c>
      <c r="H130" s="67">
        <v>13</v>
      </c>
      <c r="I130" s="67">
        <v>2</v>
      </c>
      <c r="J130" s="141"/>
    </row>
    <row r="131" spans="1:10" customFormat="1" x14ac:dyDescent="0.25">
      <c r="A131" s="138" t="s">
        <v>120</v>
      </c>
      <c r="B131" s="66" t="s">
        <v>72</v>
      </c>
      <c r="C131" s="72" t="s">
        <v>73</v>
      </c>
      <c r="D131" s="151">
        <v>44105</v>
      </c>
      <c r="E131" s="73">
        <v>7</v>
      </c>
      <c r="F131" s="67"/>
      <c r="G131" s="67">
        <v>15</v>
      </c>
      <c r="H131" s="67">
        <v>1</v>
      </c>
      <c r="I131" s="67"/>
      <c r="J131" s="141"/>
    </row>
    <row r="132" spans="1:10" customFormat="1" x14ac:dyDescent="0.25">
      <c r="A132" s="138" t="s">
        <v>121</v>
      </c>
      <c r="B132" s="66" t="s">
        <v>72</v>
      </c>
      <c r="C132" s="72" t="s">
        <v>73</v>
      </c>
      <c r="D132" s="151">
        <v>44105</v>
      </c>
      <c r="E132" s="73"/>
      <c r="F132" s="67"/>
      <c r="G132" s="67">
        <v>1</v>
      </c>
      <c r="H132" s="67"/>
      <c r="I132" s="67"/>
      <c r="J132" s="141"/>
    </row>
    <row r="133" spans="1:10" customFormat="1" x14ac:dyDescent="0.25">
      <c r="A133" s="138" t="s">
        <v>122</v>
      </c>
      <c r="B133" s="66" t="s">
        <v>72</v>
      </c>
      <c r="C133" s="72" t="s">
        <v>73</v>
      </c>
      <c r="D133" s="151">
        <v>44105</v>
      </c>
      <c r="E133" s="73"/>
      <c r="F133" s="67"/>
      <c r="G133" s="67">
        <v>4</v>
      </c>
      <c r="H133" s="67"/>
      <c r="I133" s="67"/>
      <c r="J133" s="141"/>
    </row>
    <row r="134" spans="1:10" customFormat="1" x14ac:dyDescent="0.25">
      <c r="A134" s="138" t="s">
        <v>123</v>
      </c>
      <c r="B134" s="66" t="s">
        <v>13</v>
      </c>
      <c r="C134" s="72" t="s">
        <v>76</v>
      </c>
      <c r="D134" s="151">
        <v>44105</v>
      </c>
      <c r="E134" s="73">
        <v>1</v>
      </c>
      <c r="F134" s="67">
        <v>1</v>
      </c>
      <c r="G134" s="67">
        <v>32</v>
      </c>
      <c r="H134" s="67">
        <v>2</v>
      </c>
      <c r="I134" s="67">
        <v>1</v>
      </c>
      <c r="J134" s="141"/>
    </row>
    <row r="135" spans="1:10" customFormat="1" x14ac:dyDescent="0.25">
      <c r="A135" s="138" t="s">
        <v>124</v>
      </c>
      <c r="B135" s="66" t="s">
        <v>13</v>
      </c>
      <c r="C135" s="72" t="s">
        <v>76</v>
      </c>
      <c r="D135" s="151">
        <v>44105</v>
      </c>
      <c r="E135" s="73"/>
      <c r="F135" s="67">
        <v>1</v>
      </c>
      <c r="G135" s="67">
        <v>32</v>
      </c>
      <c r="H135" s="67">
        <v>4</v>
      </c>
      <c r="I135" s="67">
        <v>2</v>
      </c>
      <c r="J135" s="141"/>
    </row>
    <row r="136" spans="1:10" customFormat="1" x14ac:dyDescent="0.25">
      <c r="A136" s="138" t="s">
        <v>125</v>
      </c>
      <c r="B136" s="66" t="s">
        <v>72</v>
      </c>
      <c r="C136" s="72" t="s">
        <v>73</v>
      </c>
      <c r="D136" s="151">
        <v>44105</v>
      </c>
      <c r="E136" s="73"/>
      <c r="F136" s="67"/>
      <c r="G136" s="67">
        <v>3</v>
      </c>
      <c r="H136" s="67"/>
      <c r="I136" s="67"/>
      <c r="J136" s="141"/>
    </row>
    <row r="137" spans="1:10" customFormat="1" x14ac:dyDescent="0.25">
      <c r="A137" s="138" t="s">
        <v>126</v>
      </c>
      <c r="B137" s="66" t="s">
        <v>72</v>
      </c>
      <c r="C137" s="72" t="s">
        <v>76</v>
      </c>
      <c r="D137" s="151">
        <v>44105</v>
      </c>
      <c r="E137" s="73">
        <v>2</v>
      </c>
      <c r="F137" s="67"/>
      <c r="G137" s="67">
        <v>5</v>
      </c>
      <c r="H137" s="67">
        <v>1</v>
      </c>
      <c r="I137" s="67">
        <v>1</v>
      </c>
      <c r="J137" s="141"/>
    </row>
    <row r="138" spans="1:10" customFormat="1" x14ac:dyDescent="0.25">
      <c r="A138" s="138" t="s">
        <v>127</v>
      </c>
      <c r="B138" s="66" t="s">
        <v>72</v>
      </c>
      <c r="C138" s="72" t="s">
        <v>76</v>
      </c>
      <c r="D138" s="151">
        <v>44105</v>
      </c>
      <c r="E138" s="73"/>
      <c r="F138" s="67"/>
      <c r="G138" s="67">
        <v>3</v>
      </c>
      <c r="H138" s="67">
        <v>2</v>
      </c>
      <c r="I138" s="67">
        <v>1</v>
      </c>
      <c r="J138" s="141"/>
    </row>
    <row r="139" spans="1:10" customFormat="1" x14ac:dyDescent="0.25">
      <c r="A139" s="138" t="s">
        <v>128</v>
      </c>
      <c r="B139" s="66" t="s">
        <v>165</v>
      </c>
      <c r="C139" s="72" t="s">
        <v>73</v>
      </c>
      <c r="D139" s="151">
        <v>44105</v>
      </c>
      <c r="E139" s="73"/>
      <c r="F139" s="67"/>
      <c r="G139" s="67"/>
      <c r="H139" s="67"/>
      <c r="I139" s="67"/>
      <c r="J139" s="141"/>
    </row>
    <row r="140" spans="1:10" customFormat="1" x14ac:dyDescent="0.25">
      <c r="A140" s="138" t="s">
        <v>131</v>
      </c>
      <c r="B140" s="66" t="s">
        <v>165</v>
      </c>
      <c r="C140" s="72" t="s">
        <v>74</v>
      </c>
      <c r="D140" s="151">
        <v>44105</v>
      </c>
      <c r="E140" s="73"/>
      <c r="F140" s="67"/>
      <c r="G140" s="67"/>
      <c r="H140" s="67"/>
      <c r="I140" s="67"/>
      <c r="J140" s="141"/>
    </row>
    <row r="141" spans="1:10" customFormat="1" x14ac:dyDescent="0.25">
      <c r="A141" s="138" t="s">
        <v>129</v>
      </c>
      <c r="B141" s="66" t="s">
        <v>72</v>
      </c>
      <c r="C141" s="72" t="s">
        <v>75</v>
      </c>
      <c r="D141" s="151">
        <v>44105</v>
      </c>
      <c r="E141" s="73"/>
      <c r="F141" s="67"/>
      <c r="G141" s="67">
        <v>5</v>
      </c>
      <c r="H141" s="67"/>
      <c r="I141" s="67"/>
      <c r="J141" s="141"/>
    </row>
    <row r="142" spans="1:10" customFormat="1" x14ac:dyDescent="0.25">
      <c r="A142" s="138" t="s">
        <v>130</v>
      </c>
      <c r="B142" s="66" t="s">
        <v>72</v>
      </c>
      <c r="C142" s="72" t="s">
        <v>75</v>
      </c>
      <c r="D142" s="151">
        <v>44105</v>
      </c>
      <c r="E142" s="73"/>
      <c r="F142" s="67"/>
      <c r="G142" s="67">
        <v>9</v>
      </c>
      <c r="H142" s="67">
        <v>2</v>
      </c>
      <c r="I142" s="67">
        <v>1</v>
      </c>
      <c r="J142" s="141"/>
    </row>
    <row r="143" spans="1:10" customFormat="1" x14ac:dyDescent="0.25">
      <c r="A143" s="138" t="s">
        <v>132</v>
      </c>
      <c r="B143" s="66" t="s">
        <v>13</v>
      </c>
      <c r="C143" s="72" t="s">
        <v>75</v>
      </c>
      <c r="D143" s="151">
        <v>44105</v>
      </c>
      <c r="E143" s="73">
        <v>4</v>
      </c>
      <c r="F143" s="67">
        <v>2</v>
      </c>
      <c r="G143" s="67">
        <v>41</v>
      </c>
      <c r="H143" s="67">
        <v>6</v>
      </c>
      <c r="I143" s="67"/>
      <c r="J143" s="141"/>
    </row>
    <row r="144" spans="1:10" customFormat="1" x14ac:dyDescent="0.25">
      <c r="A144" s="138" t="s">
        <v>133</v>
      </c>
      <c r="B144" s="66" t="s">
        <v>72</v>
      </c>
      <c r="C144" s="72" t="s">
        <v>75</v>
      </c>
      <c r="D144" s="151">
        <v>44105</v>
      </c>
      <c r="E144" s="73"/>
      <c r="F144" s="67"/>
      <c r="G144" s="67">
        <v>11</v>
      </c>
      <c r="H144" s="67"/>
      <c r="I144" s="67"/>
      <c r="J144" s="141"/>
    </row>
    <row r="145" spans="1:10" customFormat="1" x14ac:dyDescent="0.25">
      <c r="A145" s="138" t="s">
        <v>134</v>
      </c>
      <c r="B145" s="66" t="s">
        <v>165</v>
      </c>
      <c r="C145" s="72" t="s">
        <v>75</v>
      </c>
      <c r="D145" s="151">
        <v>44105</v>
      </c>
      <c r="E145" s="73"/>
      <c r="F145" s="67"/>
      <c r="G145" s="67"/>
      <c r="H145" s="67"/>
      <c r="I145" s="67"/>
      <c r="J145" s="141"/>
    </row>
    <row r="146" spans="1:10" customFormat="1" x14ac:dyDescent="0.25">
      <c r="A146" s="138" t="s">
        <v>135</v>
      </c>
      <c r="B146" s="66" t="s">
        <v>72</v>
      </c>
      <c r="C146" s="72" t="s">
        <v>76</v>
      </c>
      <c r="D146" s="151">
        <v>44105</v>
      </c>
      <c r="E146" s="73"/>
      <c r="F146" s="67"/>
      <c r="G146" s="67">
        <v>8</v>
      </c>
      <c r="H146" s="67">
        <v>2</v>
      </c>
      <c r="I146" s="67">
        <v>1</v>
      </c>
      <c r="J146" s="141"/>
    </row>
    <row r="147" spans="1:10" customFormat="1" x14ac:dyDescent="0.25">
      <c r="A147" s="138" t="s">
        <v>136</v>
      </c>
      <c r="B147" s="66" t="s">
        <v>72</v>
      </c>
      <c r="C147" s="72" t="s">
        <v>76</v>
      </c>
      <c r="D147" s="151">
        <v>44105</v>
      </c>
      <c r="E147" s="73"/>
      <c r="F147" s="67"/>
      <c r="G147" s="67">
        <v>12</v>
      </c>
      <c r="H147" s="67">
        <v>2</v>
      </c>
      <c r="I147" s="67">
        <v>1</v>
      </c>
      <c r="J147" s="141"/>
    </row>
    <row r="148" spans="1:10" customFormat="1" x14ac:dyDescent="0.25">
      <c r="A148" s="138" t="s">
        <v>137</v>
      </c>
      <c r="B148" s="66" t="s">
        <v>72</v>
      </c>
      <c r="C148" s="72" t="s">
        <v>73</v>
      </c>
      <c r="D148" s="151">
        <v>44105</v>
      </c>
      <c r="E148" s="73"/>
      <c r="F148" s="67"/>
      <c r="G148" s="67">
        <v>17</v>
      </c>
      <c r="H148" s="67">
        <v>2</v>
      </c>
      <c r="I148" s="67"/>
      <c r="J148" s="141"/>
    </row>
    <row r="149" spans="1:10" customFormat="1" x14ac:dyDescent="0.25">
      <c r="A149" s="138" t="s">
        <v>138</v>
      </c>
      <c r="B149" s="66" t="s">
        <v>72</v>
      </c>
      <c r="C149" s="72" t="s">
        <v>73</v>
      </c>
      <c r="D149" s="151">
        <v>44105</v>
      </c>
      <c r="E149" s="73"/>
      <c r="F149" s="67"/>
      <c r="G149" s="67">
        <v>16</v>
      </c>
      <c r="H149" s="67"/>
      <c r="I149" s="67"/>
      <c r="J149" s="141"/>
    </row>
    <row r="150" spans="1:10" customFormat="1" x14ac:dyDescent="0.25">
      <c r="A150" s="138" t="s">
        <v>139</v>
      </c>
      <c r="B150" s="66" t="s">
        <v>72</v>
      </c>
      <c r="C150" s="72" t="s">
        <v>75</v>
      </c>
      <c r="D150" s="151">
        <v>44105</v>
      </c>
      <c r="E150" s="73"/>
      <c r="F150" s="67"/>
      <c r="G150" s="67">
        <v>31</v>
      </c>
      <c r="H150" s="67">
        <v>8</v>
      </c>
      <c r="I150" s="67"/>
      <c r="J150" s="141"/>
    </row>
    <row r="151" spans="1:10" customFormat="1" x14ac:dyDescent="0.25">
      <c r="A151" s="138" t="s">
        <v>140</v>
      </c>
      <c r="B151" s="66" t="s">
        <v>72</v>
      </c>
      <c r="C151" s="72" t="s">
        <v>76</v>
      </c>
      <c r="D151" s="151">
        <v>44105</v>
      </c>
      <c r="E151" s="73">
        <v>1</v>
      </c>
      <c r="F151" s="67"/>
      <c r="G151" s="67">
        <v>30</v>
      </c>
      <c r="H151" s="67">
        <v>1</v>
      </c>
      <c r="I151" s="67"/>
      <c r="J151" s="141"/>
    </row>
    <row r="152" spans="1:10" customFormat="1" x14ac:dyDescent="0.25">
      <c r="A152" s="138" t="s">
        <v>141</v>
      </c>
      <c r="B152" s="66" t="s">
        <v>165</v>
      </c>
      <c r="C152" s="72" t="s">
        <v>74</v>
      </c>
      <c r="D152" s="151">
        <v>44105</v>
      </c>
      <c r="E152" s="73"/>
      <c r="F152" s="67"/>
      <c r="G152" s="67"/>
      <c r="H152" s="67"/>
      <c r="I152" s="67"/>
      <c r="J152" s="141"/>
    </row>
    <row r="153" spans="1:10" customFormat="1" x14ac:dyDescent="0.25">
      <c r="A153" s="138" t="s">
        <v>142</v>
      </c>
      <c r="B153" s="66" t="s">
        <v>72</v>
      </c>
      <c r="C153" s="72" t="s">
        <v>76</v>
      </c>
      <c r="D153" s="151">
        <v>44105</v>
      </c>
      <c r="E153" s="73"/>
      <c r="F153" s="67"/>
      <c r="G153" s="67">
        <v>7</v>
      </c>
      <c r="H153" s="67"/>
      <c r="I153" s="67"/>
      <c r="J153" s="141"/>
    </row>
    <row r="154" spans="1:10" customFormat="1" x14ac:dyDescent="0.25">
      <c r="A154" s="138" t="s">
        <v>143</v>
      </c>
      <c r="B154" s="66" t="s">
        <v>13</v>
      </c>
      <c r="C154" s="72" t="s">
        <v>76</v>
      </c>
      <c r="D154" s="151">
        <v>44105</v>
      </c>
      <c r="E154" s="73">
        <v>6</v>
      </c>
      <c r="F154" s="67"/>
      <c r="G154" s="67">
        <v>56</v>
      </c>
      <c r="H154" s="67">
        <v>17</v>
      </c>
      <c r="I154" s="67"/>
      <c r="J154" s="141"/>
    </row>
    <row r="155" spans="1:10" customFormat="1" x14ac:dyDescent="0.25">
      <c r="A155" s="138" t="s">
        <v>144</v>
      </c>
      <c r="B155" s="66" t="s">
        <v>13</v>
      </c>
      <c r="C155" s="72" t="s">
        <v>76</v>
      </c>
      <c r="D155" s="151">
        <v>44105</v>
      </c>
      <c r="E155" s="73"/>
      <c r="F155" s="67"/>
      <c r="G155" s="67">
        <v>32</v>
      </c>
      <c r="H155" s="67">
        <v>2</v>
      </c>
      <c r="I155" s="67"/>
      <c r="J155" s="141" t="s">
        <v>173</v>
      </c>
    </row>
    <row r="156" spans="1:10" customFormat="1" x14ac:dyDescent="0.25">
      <c r="A156" s="138" t="s">
        <v>145</v>
      </c>
      <c r="B156" s="66" t="s">
        <v>72</v>
      </c>
      <c r="C156" s="72" t="s">
        <v>74</v>
      </c>
      <c r="D156" s="151">
        <v>44105</v>
      </c>
      <c r="E156" s="73">
        <v>2</v>
      </c>
      <c r="F156" s="67">
        <v>14</v>
      </c>
      <c r="G156" s="67">
        <v>68</v>
      </c>
      <c r="H156" s="67">
        <v>52</v>
      </c>
      <c r="I156" s="67">
        <v>10</v>
      </c>
      <c r="J156" s="141"/>
    </row>
    <row r="157" spans="1:10" customFormat="1" x14ac:dyDescent="0.25">
      <c r="A157" s="138" t="s">
        <v>146</v>
      </c>
      <c r="B157" s="66" t="s">
        <v>72</v>
      </c>
      <c r="C157" s="72" t="s">
        <v>75</v>
      </c>
      <c r="D157" s="151">
        <v>44105</v>
      </c>
      <c r="E157" s="73"/>
      <c r="F157" s="67"/>
      <c r="G157" s="67">
        <v>5</v>
      </c>
      <c r="H157" s="67"/>
      <c r="I157" s="67"/>
      <c r="J157" s="141" t="s">
        <v>166</v>
      </c>
    </row>
    <row r="158" spans="1:10" customFormat="1" x14ac:dyDescent="0.25">
      <c r="A158" s="138" t="s">
        <v>147</v>
      </c>
      <c r="B158" s="66" t="s">
        <v>72</v>
      </c>
      <c r="C158" s="72" t="s">
        <v>75</v>
      </c>
      <c r="D158" s="151">
        <v>44105</v>
      </c>
      <c r="E158" s="73"/>
      <c r="F158" s="67"/>
      <c r="G158" s="67">
        <v>0</v>
      </c>
      <c r="H158" s="67"/>
      <c r="I158" s="67"/>
      <c r="J158" s="141"/>
    </row>
    <row r="159" spans="1:10" customFormat="1" x14ac:dyDescent="0.25">
      <c r="A159" s="138" t="s">
        <v>148</v>
      </c>
      <c r="B159" s="66" t="s">
        <v>165</v>
      </c>
      <c r="C159" s="72" t="s">
        <v>74</v>
      </c>
      <c r="D159" s="151">
        <v>44105</v>
      </c>
      <c r="E159" s="73"/>
      <c r="F159" s="67"/>
      <c r="G159" s="67"/>
      <c r="H159" s="67"/>
      <c r="I159" s="67"/>
      <c r="J159" s="141"/>
    </row>
    <row r="160" spans="1:10" customFormat="1" x14ac:dyDescent="0.25">
      <c r="A160" s="138" t="s">
        <v>149</v>
      </c>
      <c r="B160" s="66" t="s">
        <v>72</v>
      </c>
      <c r="C160" s="72" t="s">
        <v>74</v>
      </c>
      <c r="D160" s="151">
        <v>44105</v>
      </c>
      <c r="E160" s="73"/>
      <c r="F160" s="67"/>
      <c r="G160" s="67">
        <v>22</v>
      </c>
      <c r="H160" s="67">
        <v>3</v>
      </c>
      <c r="I160" s="67"/>
      <c r="J160" s="141" t="s">
        <v>173</v>
      </c>
    </row>
    <row r="161" spans="1:10" customFormat="1" x14ac:dyDescent="0.25">
      <c r="A161" s="138" t="s">
        <v>150</v>
      </c>
      <c r="B161" s="66" t="s">
        <v>72</v>
      </c>
      <c r="C161" s="72" t="s">
        <v>74</v>
      </c>
      <c r="D161" s="151">
        <v>44105</v>
      </c>
      <c r="E161" s="73"/>
      <c r="F161" s="67"/>
      <c r="G161" s="67">
        <v>26</v>
      </c>
      <c r="H161" s="67">
        <v>3</v>
      </c>
      <c r="I161" s="67"/>
      <c r="J161" s="141"/>
    </row>
    <row r="162" spans="1:10" customFormat="1" x14ac:dyDescent="0.25">
      <c r="A162" s="138" t="s">
        <v>151</v>
      </c>
      <c r="B162" s="66" t="s">
        <v>72</v>
      </c>
      <c r="C162" s="72" t="s">
        <v>73</v>
      </c>
      <c r="D162" s="151">
        <v>44105</v>
      </c>
      <c r="E162" s="73"/>
      <c r="F162" s="67"/>
      <c r="G162" s="67">
        <v>9</v>
      </c>
      <c r="H162" s="67">
        <v>7</v>
      </c>
      <c r="I162" s="67">
        <v>2</v>
      </c>
      <c r="J162" s="141"/>
    </row>
    <row r="163" spans="1:10" customFormat="1" x14ac:dyDescent="0.25">
      <c r="A163" s="138" t="s">
        <v>152</v>
      </c>
      <c r="B163" s="66" t="s">
        <v>72</v>
      </c>
      <c r="C163" s="72" t="s">
        <v>73</v>
      </c>
      <c r="D163" s="151">
        <v>44105</v>
      </c>
      <c r="E163" s="73"/>
      <c r="F163" s="67"/>
      <c r="G163" s="67">
        <v>3</v>
      </c>
      <c r="H163" s="67">
        <v>2</v>
      </c>
      <c r="I163" s="67">
        <v>1</v>
      </c>
      <c r="J163" s="141"/>
    </row>
    <row r="164" spans="1:10" customFormat="1" x14ac:dyDescent="0.25">
      <c r="A164" s="138" t="s">
        <v>153</v>
      </c>
      <c r="B164" s="66" t="s">
        <v>72</v>
      </c>
      <c r="C164" s="72" t="s">
        <v>73</v>
      </c>
      <c r="D164" s="151">
        <v>44105</v>
      </c>
      <c r="E164" s="73"/>
      <c r="F164" s="67"/>
      <c r="G164" s="67">
        <v>4</v>
      </c>
      <c r="H164" s="67"/>
      <c r="I164" s="67"/>
      <c r="J164" s="141"/>
    </row>
    <row r="165" spans="1:10" customFormat="1" x14ac:dyDescent="0.25">
      <c r="A165" s="138" t="s">
        <v>154</v>
      </c>
      <c r="B165" s="66" t="s">
        <v>12</v>
      </c>
      <c r="C165" s="72" t="s">
        <v>76</v>
      </c>
      <c r="D165" s="151">
        <v>44105</v>
      </c>
      <c r="E165" s="73"/>
      <c r="F165" s="67"/>
      <c r="G165" s="67">
        <v>35</v>
      </c>
      <c r="H165" s="67">
        <v>15</v>
      </c>
      <c r="I165" s="67">
        <v>1</v>
      </c>
      <c r="J165" s="141"/>
    </row>
    <row r="166" spans="1:10" customFormat="1" x14ac:dyDescent="0.25">
      <c r="A166" s="138" t="s">
        <v>155</v>
      </c>
      <c r="B166" s="66" t="s">
        <v>72</v>
      </c>
      <c r="C166" s="72" t="s">
        <v>76</v>
      </c>
      <c r="D166" s="151">
        <v>44105</v>
      </c>
      <c r="E166" s="73"/>
      <c r="F166" s="67"/>
      <c r="G166" s="67">
        <v>12</v>
      </c>
      <c r="H166" s="67"/>
      <c r="I166" s="67"/>
      <c r="J166" s="141"/>
    </row>
    <row r="167" spans="1:10" customFormat="1" x14ac:dyDescent="0.25">
      <c r="A167" s="138" t="s">
        <v>156</v>
      </c>
      <c r="B167" s="66" t="s">
        <v>13</v>
      </c>
      <c r="C167" s="72" t="s">
        <v>75</v>
      </c>
      <c r="D167" s="151">
        <v>44105</v>
      </c>
      <c r="E167" s="73">
        <v>2</v>
      </c>
      <c r="F167" s="67">
        <v>5</v>
      </c>
      <c r="G167" s="67">
        <v>37</v>
      </c>
      <c r="H167" s="67">
        <v>8</v>
      </c>
      <c r="I167" s="67">
        <v>1</v>
      </c>
      <c r="J167" s="141"/>
    </row>
    <row r="168" spans="1:10" customFormat="1" x14ac:dyDescent="0.25">
      <c r="A168" s="138" t="s">
        <v>157</v>
      </c>
      <c r="B168" s="66" t="s">
        <v>72</v>
      </c>
      <c r="C168" s="72" t="s">
        <v>76</v>
      </c>
      <c r="D168" s="151">
        <v>44105</v>
      </c>
      <c r="E168" s="73"/>
      <c r="F168" s="67"/>
      <c r="G168" s="67">
        <v>9</v>
      </c>
      <c r="H168" s="67"/>
      <c r="I168" s="67"/>
      <c r="J168" s="141" t="s">
        <v>166</v>
      </c>
    </row>
    <row r="169" spans="1:10" customFormat="1" x14ac:dyDescent="0.25">
      <c r="A169" s="138" t="s">
        <v>158</v>
      </c>
      <c r="B169" s="66" t="s">
        <v>72</v>
      </c>
      <c r="C169" s="72" t="s">
        <v>76</v>
      </c>
      <c r="D169" s="151">
        <v>44105</v>
      </c>
      <c r="E169" s="73"/>
      <c r="F169" s="67"/>
      <c r="G169" s="67">
        <v>9</v>
      </c>
      <c r="H169" s="67"/>
      <c r="I169" s="67"/>
      <c r="J169" s="141" t="s">
        <v>166</v>
      </c>
    </row>
    <row r="170" spans="1:10" customFormat="1" x14ac:dyDescent="0.25">
      <c r="A170" s="138" t="s">
        <v>159</v>
      </c>
      <c r="B170" s="66" t="s">
        <v>72</v>
      </c>
      <c r="C170" s="72" t="s">
        <v>76</v>
      </c>
      <c r="D170" s="151">
        <v>44105</v>
      </c>
      <c r="E170" s="73">
        <v>2</v>
      </c>
      <c r="F170" s="67"/>
      <c r="G170" s="67">
        <v>13</v>
      </c>
      <c r="H170" s="67">
        <v>7</v>
      </c>
      <c r="I170" s="67">
        <v>2</v>
      </c>
      <c r="J170" s="141"/>
    </row>
    <row r="171" spans="1:10" customFormat="1" x14ac:dyDescent="0.25">
      <c r="A171" s="138" t="s">
        <v>160</v>
      </c>
      <c r="B171" s="66" t="s">
        <v>72</v>
      </c>
      <c r="C171" s="72" t="s">
        <v>76</v>
      </c>
      <c r="D171" s="151">
        <v>44105</v>
      </c>
      <c r="E171" s="73"/>
      <c r="F171" s="67"/>
      <c r="G171" s="67">
        <v>13</v>
      </c>
      <c r="H171" s="67">
        <v>1</v>
      </c>
      <c r="I171" s="67"/>
      <c r="J171" s="141"/>
    </row>
    <row r="172" spans="1:10" customFormat="1" x14ac:dyDescent="0.25">
      <c r="A172" s="138" t="s">
        <v>161</v>
      </c>
      <c r="B172" s="66" t="s">
        <v>72</v>
      </c>
      <c r="C172" s="72" t="s">
        <v>74</v>
      </c>
      <c r="D172" s="151">
        <v>44105</v>
      </c>
      <c r="E172" s="73">
        <v>6</v>
      </c>
      <c r="F172" s="67"/>
      <c r="G172" s="67">
        <v>21</v>
      </c>
      <c r="H172" s="67"/>
      <c r="I172" s="67"/>
      <c r="J172" s="141"/>
    </row>
    <row r="173" spans="1:10" customFormat="1" x14ac:dyDescent="0.25">
      <c r="A173" s="138" t="s">
        <v>162</v>
      </c>
      <c r="B173" s="66" t="s">
        <v>72</v>
      </c>
      <c r="C173" s="72" t="s">
        <v>75</v>
      </c>
      <c r="D173" s="151">
        <v>44105</v>
      </c>
      <c r="E173" s="73">
        <v>2</v>
      </c>
      <c r="F173" s="67">
        <v>2</v>
      </c>
      <c r="G173" s="67">
        <v>7</v>
      </c>
      <c r="H173" s="67">
        <v>2</v>
      </c>
      <c r="I173" s="67"/>
      <c r="J173" s="141"/>
    </row>
    <row r="174" spans="1:10" customFormat="1" x14ac:dyDescent="0.25">
      <c r="A174" s="138" t="s">
        <v>78</v>
      </c>
      <c r="B174" s="66" t="s">
        <v>72</v>
      </c>
      <c r="C174" s="72" t="s">
        <v>73</v>
      </c>
      <c r="D174" s="151">
        <v>44136</v>
      </c>
      <c r="E174" s="73"/>
      <c r="F174" s="67"/>
      <c r="G174" s="67"/>
      <c r="H174" s="67"/>
      <c r="I174" s="67"/>
      <c r="J174" s="141"/>
    </row>
    <row r="175" spans="1:10" customFormat="1" x14ac:dyDescent="0.25">
      <c r="A175" s="138" t="s">
        <v>79</v>
      </c>
      <c r="B175" s="66" t="s">
        <v>72</v>
      </c>
      <c r="C175" s="72" t="s">
        <v>73</v>
      </c>
      <c r="D175" s="151">
        <v>44136</v>
      </c>
      <c r="E175" s="73"/>
      <c r="F175" s="67"/>
      <c r="G175" s="67"/>
      <c r="H175" s="67"/>
      <c r="I175" s="67"/>
      <c r="J175" s="141"/>
    </row>
    <row r="176" spans="1:10" customFormat="1" x14ac:dyDescent="0.25">
      <c r="A176" s="138" t="s">
        <v>80</v>
      </c>
      <c r="B176" s="66" t="s">
        <v>72</v>
      </c>
      <c r="C176" s="72" t="s">
        <v>73</v>
      </c>
      <c r="D176" s="151">
        <v>44136</v>
      </c>
      <c r="E176" s="73"/>
      <c r="F176" s="67"/>
      <c r="G176" s="67"/>
      <c r="H176" s="67"/>
      <c r="I176" s="67"/>
      <c r="J176" s="141"/>
    </row>
    <row r="177" spans="1:10" customFormat="1" x14ac:dyDescent="0.25">
      <c r="A177" s="138" t="s">
        <v>81</v>
      </c>
      <c r="B177" s="66" t="s">
        <v>72</v>
      </c>
      <c r="C177" s="72" t="s">
        <v>74</v>
      </c>
      <c r="D177" s="151">
        <v>44136</v>
      </c>
      <c r="E177" s="73"/>
      <c r="F177" s="67"/>
      <c r="G177" s="67"/>
      <c r="H177" s="67"/>
      <c r="I177" s="67"/>
      <c r="J177" s="141"/>
    </row>
    <row r="178" spans="1:10" customFormat="1" x14ac:dyDescent="0.25">
      <c r="A178" s="138" t="s">
        <v>82</v>
      </c>
      <c r="B178" s="66" t="s">
        <v>72</v>
      </c>
      <c r="C178" s="72" t="s">
        <v>74</v>
      </c>
      <c r="D178" s="151">
        <v>44136</v>
      </c>
      <c r="E178" s="73"/>
      <c r="F178" s="67"/>
      <c r="G178" s="67"/>
      <c r="H178" s="67"/>
      <c r="I178" s="67"/>
      <c r="J178" s="141"/>
    </row>
    <row r="179" spans="1:10" customFormat="1" x14ac:dyDescent="0.25">
      <c r="A179" s="138" t="s">
        <v>83</v>
      </c>
      <c r="B179" s="66" t="s">
        <v>72</v>
      </c>
      <c r="C179" s="72" t="s">
        <v>73</v>
      </c>
      <c r="D179" s="151">
        <v>44136</v>
      </c>
      <c r="E179" s="73"/>
      <c r="F179" s="67"/>
      <c r="G179" s="67"/>
      <c r="H179" s="67"/>
      <c r="I179" s="67"/>
      <c r="J179" s="141"/>
    </row>
    <row r="180" spans="1:10" customFormat="1" x14ac:dyDescent="0.25">
      <c r="A180" s="138" t="s">
        <v>84</v>
      </c>
      <c r="B180" s="66" t="s">
        <v>72</v>
      </c>
      <c r="C180" s="72" t="s">
        <v>75</v>
      </c>
      <c r="D180" s="151">
        <v>44136</v>
      </c>
      <c r="E180" s="73"/>
      <c r="F180" s="67"/>
      <c r="G180" s="67"/>
      <c r="H180" s="67"/>
      <c r="I180" s="67"/>
      <c r="J180" s="141"/>
    </row>
    <row r="181" spans="1:10" customFormat="1" x14ac:dyDescent="0.25">
      <c r="A181" s="138" t="s">
        <v>85</v>
      </c>
      <c r="B181" s="66" t="s">
        <v>72</v>
      </c>
      <c r="C181" s="72" t="s">
        <v>74</v>
      </c>
      <c r="D181" s="151">
        <v>44136</v>
      </c>
      <c r="E181" s="73"/>
      <c r="F181" s="67"/>
      <c r="G181" s="67"/>
      <c r="H181" s="67"/>
      <c r="I181" s="67"/>
      <c r="J181" s="141"/>
    </row>
    <row r="182" spans="1:10" customFormat="1" x14ac:dyDescent="0.25">
      <c r="A182" s="138" t="s">
        <v>86</v>
      </c>
      <c r="B182" s="66" t="s">
        <v>72</v>
      </c>
      <c r="C182" s="72" t="s">
        <v>74</v>
      </c>
      <c r="D182" s="151">
        <v>44136</v>
      </c>
      <c r="E182" s="73"/>
      <c r="F182" s="67"/>
      <c r="G182" s="67"/>
      <c r="H182" s="67"/>
      <c r="I182" s="67"/>
      <c r="J182" s="141"/>
    </row>
    <row r="183" spans="1:10" customFormat="1" x14ac:dyDescent="0.25">
      <c r="A183" s="138" t="s">
        <v>87</v>
      </c>
      <c r="B183" s="66" t="s">
        <v>72</v>
      </c>
      <c r="C183" s="72" t="s">
        <v>76</v>
      </c>
      <c r="D183" s="151">
        <v>44136</v>
      </c>
      <c r="E183" s="73"/>
      <c r="F183" s="67"/>
      <c r="G183" s="67"/>
      <c r="H183" s="67"/>
      <c r="I183" s="67"/>
      <c r="J183" s="141"/>
    </row>
    <row r="184" spans="1:10" customFormat="1" x14ac:dyDescent="0.25">
      <c r="A184" s="138" t="s">
        <v>88</v>
      </c>
      <c r="B184" s="66" t="s">
        <v>72</v>
      </c>
      <c r="C184" s="72" t="s">
        <v>76</v>
      </c>
      <c r="D184" s="151">
        <v>44136</v>
      </c>
      <c r="E184" s="73"/>
      <c r="F184" s="67"/>
      <c r="G184" s="67"/>
      <c r="H184" s="67"/>
      <c r="I184" s="67"/>
      <c r="J184" s="141"/>
    </row>
    <row r="185" spans="1:10" customFormat="1" x14ac:dyDescent="0.25">
      <c r="A185" s="138" t="s">
        <v>89</v>
      </c>
      <c r="B185" s="66" t="s">
        <v>72</v>
      </c>
      <c r="C185" s="72" t="s">
        <v>73</v>
      </c>
      <c r="D185" s="151">
        <v>44136</v>
      </c>
      <c r="E185" s="73"/>
      <c r="F185" s="67"/>
      <c r="G185" s="67"/>
      <c r="H185" s="67"/>
      <c r="I185" s="67"/>
      <c r="J185" s="141"/>
    </row>
    <row r="186" spans="1:10" customFormat="1" x14ac:dyDescent="0.25">
      <c r="A186" s="138" t="s">
        <v>77</v>
      </c>
      <c r="B186" s="66" t="s">
        <v>72</v>
      </c>
      <c r="C186" s="72" t="s">
        <v>73</v>
      </c>
      <c r="D186" s="151">
        <v>44136</v>
      </c>
      <c r="E186" s="73"/>
      <c r="F186" s="67"/>
      <c r="G186" s="67"/>
      <c r="H186" s="67"/>
      <c r="I186" s="67"/>
      <c r="J186" s="141"/>
    </row>
    <row r="187" spans="1:10" customFormat="1" x14ac:dyDescent="0.25">
      <c r="A187" s="138" t="s">
        <v>90</v>
      </c>
      <c r="B187" s="66" t="s">
        <v>72</v>
      </c>
      <c r="C187" s="72" t="s">
        <v>74</v>
      </c>
      <c r="D187" s="151">
        <v>44136</v>
      </c>
      <c r="E187" s="73"/>
      <c r="F187" s="67"/>
      <c r="G187" s="67"/>
      <c r="H187" s="67"/>
      <c r="I187" s="67"/>
      <c r="J187" s="141"/>
    </row>
    <row r="188" spans="1:10" customFormat="1" x14ac:dyDescent="0.25">
      <c r="A188" s="138" t="s">
        <v>91</v>
      </c>
      <c r="B188" s="66" t="s">
        <v>72</v>
      </c>
      <c r="C188" s="72" t="s">
        <v>76</v>
      </c>
      <c r="D188" s="151">
        <v>44136</v>
      </c>
      <c r="E188" s="73"/>
      <c r="F188" s="67"/>
      <c r="G188" s="67"/>
      <c r="H188" s="67"/>
      <c r="I188" s="67"/>
      <c r="J188" s="141"/>
    </row>
    <row r="189" spans="1:10" customFormat="1" x14ac:dyDescent="0.25">
      <c r="A189" s="138" t="s">
        <v>92</v>
      </c>
      <c r="B189" s="66" t="s">
        <v>72</v>
      </c>
      <c r="C189" s="72" t="s">
        <v>76</v>
      </c>
      <c r="D189" s="151">
        <v>44136</v>
      </c>
      <c r="E189" s="73"/>
      <c r="F189" s="67"/>
      <c r="G189" s="67"/>
      <c r="H189" s="67"/>
      <c r="I189" s="67"/>
      <c r="J189" s="141"/>
    </row>
    <row r="190" spans="1:10" customFormat="1" x14ac:dyDescent="0.25">
      <c r="A190" s="138" t="s">
        <v>93</v>
      </c>
      <c r="B190" s="66" t="s">
        <v>72</v>
      </c>
      <c r="C190" s="72" t="s">
        <v>74</v>
      </c>
      <c r="D190" s="151">
        <v>44136</v>
      </c>
      <c r="E190" s="73"/>
      <c r="F190" s="67"/>
      <c r="G190" s="67"/>
      <c r="H190" s="67"/>
      <c r="I190" s="67"/>
      <c r="J190" s="141"/>
    </row>
    <row r="191" spans="1:10" customFormat="1" x14ac:dyDescent="0.25">
      <c r="A191" s="138" t="s">
        <v>94</v>
      </c>
      <c r="B191" s="66" t="s">
        <v>72</v>
      </c>
      <c r="C191" s="72" t="s">
        <v>74</v>
      </c>
      <c r="D191" s="151">
        <v>44136</v>
      </c>
      <c r="E191" s="73"/>
      <c r="F191" s="67"/>
      <c r="G191" s="67"/>
      <c r="H191" s="67"/>
      <c r="I191" s="67"/>
      <c r="J191" s="141"/>
    </row>
    <row r="192" spans="1:10" customFormat="1" x14ac:dyDescent="0.25">
      <c r="A192" s="138" t="s">
        <v>95</v>
      </c>
      <c r="B192" s="66" t="s">
        <v>72</v>
      </c>
      <c r="C192" s="72" t="s">
        <v>74</v>
      </c>
      <c r="D192" s="151">
        <v>44136</v>
      </c>
      <c r="E192" s="73"/>
      <c r="F192" s="67"/>
      <c r="G192" s="67"/>
      <c r="H192" s="67"/>
      <c r="I192" s="67"/>
      <c r="J192" s="141"/>
    </row>
    <row r="193" spans="1:10" customFormat="1" x14ac:dyDescent="0.25">
      <c r="A193" s="138" t="s">
        <v>96</v>
      </c>
      <c r="B193" s="66" t="s">
        <v>72</v>
      </c>
      <c r="C193" s="72" t="s">
        <v>74</v>
      </c>
      <c r="D193" s="151">
        <v>44136</v>
      </c>
      <c r="E193" s="73"/>
      <c r="F193" s="67"/>
      <c r="G193" s="67"/>
      <c r="H193" s="67"/>
      <c r="I193" s="67"/>
      <c r="J193" s="141"/>
    </row>
    <row r="194" spans="1:10" customFormat="1" x14ac:dyDescent="0.25">
      <c r="A194" s="138" t="s">
        <v>97</v>
      </c>
      <c r="B194" s="66" t="s">
        <v>72</v>
      </c>
      <c r="C194" s="72" t="s">
        <v>75</v>
      </c>
      <c r="D194" s="151">
        <v>44136</v>
      </c>
      <c r="E194" s="73"/>
      <c r="F194" s="67"/>
      <c r="G194" s="67"/>
      <c r="H194" s="67"/>
      <c r="I194" s="67"/>
      <c r="J194" s="141"/>
    </row>
    <row r="195" spans="1:10" customFormat="1" x14ac:dyDescent="0.25">
      <c r="A195" s="138" t="s">
        <v>98</v>
      </c>
      <c r="B195" s="66" t="s">
        <v>72</v>
      </c>
      <c r="C195" s="72" t="s">
        <v>75</v>
      </c>
      <c r="D195" s="151">
        <v>44136</v>
      </c>
      <c r="E195" s="73"/>
      <c r="F195" s="67"/>
      <c r="G195" s="67"/>
      <c r="H195" s="67"/>
      <c r="I195" s="67"/>
      <c r="J195" s="141"/>
    </row>
    <row r="196" spans="1:10" customFormat="1" x14ac:dyDescent="0.25">
      <c r="A196" s="138" t="s">
        <v>99</v>
      </c>
      <c r="B196" s="66" t="s">
        <v>72</v>
      </c>
      <c r="C196" s="72" t="s">
        <v>73</v>
      </c>
      <c r="D196" s="151">
        <v>44136</v>
      </c>
      <c r="E196" s="73"/>
      <c r="F196" s="67"/>
      <c r="G196" s="67"/>
      <c r="H196" s="67"/>
      <c r="I196" s="67"/>
      <c r="J196" s="141"/>
    </row>
    <row r="197" spans="1:10" customFormat="1" x14ac:dyDescent="0.25">
      <c r="A197" s="138" t="s">
        <v>100</v>
      </c>
      <c r="B197" s="66" t="s">
        <v>72</v>
      </c>
      <c r="C197" s="72" t="s">
        <v>73</v>
      </c>
      <c r="D197" s="151">
        <v>44136</v>
      </c>
      <c r="E197" s="73"/>
      <c r="F197" s="67"/>
      <c r="G197" s="67"/>
      <c r="H197" s="67"/>
      <c r="I197" s="67"/>
      <c r="J197" s="141"/>
    </row>
    <row r="198" spans="1:10" customFormat="1" x14ac:dyDescent="0.25">
      <c r="A198" s="138" t="s">
        <v>101</v>
      </c>
      <c r="B198" s="66" t="s">
        <v>72</v>
      </c>
      <c r="C198" s="72" t="s">
        <v>74</v>
      </c>
      <c r="D198" s="151">
        <v>44136</v>
      </c>
      <c r="E198" s="73"/>
      <c r="F198" s="67"/>
      <c r="G198" s="67"/>
      <c r="H198" s="67"/>
      <c r="I198" s="67"/>
      <c r="J198" s="141"/>
    </row>
    <row r="199" spans="1:10" customFormat="1" x14ac:dyDescent="0.25">
      <c r="A199" s="138" t="s">
        <v>102</v>
      </c>
      <c r="B199" s="66" t="s">
        <v>72</v>
      </c>
      <c r="C199" s="72" t="s">
        <v>74</v>
      </c>
      <c r="D199" s="151">
        <v>44136</v>
      </c>
      <c r="E199" s="73"/>
      <c r="F199" s="67"/>
      <c r="G199" s="67"/>
      <c r="H199" s="67"/>
      <c r="I199" s="67"/>
      <c r="J199" s="141"/>
    </row>
    <row r="200" spans="1:10" customFormat="1" x14ac:dyDescent="0.25">
      <c r="A200" s="138" t="s">
        <v>103</v>
      </c>
      <c r="B200" s="66" t="s">
        <v>13</v>
      </c>
      <c r="C200" s="72" t="s">
        <v>74</v>
      </c>
      <c r="D200" s="151">
        <v>44136</v>
      </c>
      <c r="E200" s="73"/>
      <c r="F200" s="67"/>
      <c r="G200" s="67"/>
      <c r="H200" s="67"/>
      <c r="I200" s="67"/>
      <c r="J200" s="141"/>
    </row>
    <row r="201" spans="1:10" customFormat="1" x14ac:dyDescent="0.25">
      <c r="A201" s="138" t="s">
        <v>104</v>
      </c>
      <c r="B201" s="66" t="s">
        <v>72</v>
      </c>
      <c r="C201" s="72" t="s">
        <v>76</v>
      </c>
      <c r="D201" s="151">
        <v>44136</v>
      </c>
      <c r="E201" s="73"/>
      <c r="F201" s="67"/>
      <c r="G201" s="67"/>
      <c r="H201" s="67"/>
      <c r="I201" s="67"/>
      <c r="J201" s="141"/>
    </row>
    <row r="202" spans="1:10" customFormat="1" x14ac:dyDescent="0.25">
      <c r="A202" s="138" t="s">
        <v>105</v>
      </c>
      <c r="B202" s="66" t="s">
        <v>72</v>
      </c>
      <c r="C202" s="72" t="s">
        <v>75</v>
      </c>
      <c r="D202" s="151">
        <v>44136</v>
      </c>
      <c r="E202" s="73"/>
      <c r="F202" s="67"/>
      <c r="G202" s="67"/>
      <c r="H202" s="67"/>
      <c r="I202" s="67"/>
      <c r="J202" s="141"/>
    </row>
    <row r="203" spans="1:10" customFormat="1" x14ac:dyDescent="0.25">
      <c r="A203" s="138" t="s">
        <v>106</v>
      </c>
      <c r="B203" s="66" t="s">
        <v>72</v>
      </c>
      <c r="C203" s="72" t="s">
        <v>73</v>
      </c>
      <c r="D203" s="151">
        <v>44136</v>
      </c>
      <c r="E203" s="73"/>
      <c r="F203" s="67"/>
      <c r="G203" s="67"/>
      <c r="H203" s="67"/>
      <c r="I203" s="67"/>
      <c r="J203" s="141"/>
    </row>
    <row r="204" spans="1:10" customFormat="1" x14ac:dyDescent="0.25">
      <c r="A204" s="138" t="s">
        <v>107</v>
      </c>
      <c r="B204" s="66" t="s">
        <v>72</v>
      </c>
      <c r="C204" s="72" t="s">
        <v>73</v>
      </c>
      <c r="D204" s="151">
        <v>44136</v>
      </c>
      <c r="E204" s="73"/>
      <c r="F204" s="67"/>
      <c r="G204" s="67"/>
      <c r="H204" s="67"/>
      <c r="I204" s="67"/>
      <c r="J204" s="141"/>
    </row>
    <row r="205" spans="1:10" customFormat="1" x14ac:dyDescent="0.25">
      <c r="A205" s="138" t="s">
        <v>108</v>
      </c>
      <c r="B205" s="66" t="s">
        <v>72</v>
      </c>
      <c r="C205" s="72" t="s">
        <v>73</v>
      </c>
      <c r="D205" s="151">
        <v>44136</v>
      </c>
      <c r="E205" s="73"/>
      <c r="F205" s="67"/>
      <c r="G205" s="67"/>
      <c r="H205" s="67"/>
      <c r="I205" s="67"/>
      <c r="J205" s="141"/>
    </row>
    <row r="206" spans="1:10" customFormat="1" x14ac:dyDescent="0.25">
      <c r="A206" s="138" t="s">
        <v>109</v>
      </c>
      <c r="B206" s="66" t="s">
        <v>72</v>
      </c>
      <c r="C206" s="72" t="s">
        <v>75</v>
      </c>
      <c r="D206" s="151">
        <v>44136</v>
      </c>
      <c r="E206" s="73"/>
      <c r="F206" s="67"/>
      <c r="G206" s="67"/>
      <c r="H206" s="67"/>
      <c r="I206" s="67"/>
      <c r="J206" s="141"/>
    </row>
    <row r="207" spans="1:10" customFormat="1" x14ac:dyDescent="0.25">
      <c r="A207" s="138" t="s">
        <v>110</v>
      </c>
      <c r="B207" s="66" t="s">
        <v>72</v>
      </c>
      <c r="C207" s="72" t="s">
        <v>76</v>
      </c>
      <c r="D207" s="151">
        <v>44136</v>
      </c>
      <c r="E207" s="73"/>
      <c r="F207" s="67"/>
      <c r="G207" s="67"/>
      <c r="H207" s="67"/>
      <c r="I207" s="67"/>
      <c r="J207" s="141"/>
    </row>
    <row r="208" spans="1:10" customFormat="1" x14ac:dyDescent="0.25">
      <c r="A208" s="138" t="s">
        <v>111</v>
      </c>
      <c r="B208" s="66" t="s">
        <v>72</v>
      </c>
      <c r="C208" s="72" t="s">
        <v>75</v>
      </c>
      <c r="D208" s="151">
        <v>44136</v>
      </c>
      <c r="E208" s="73"/>
      <c r="F208" s="67"/>
      <c r="G208" s="67"/>
      <c r="H208" s="67"/>
      <c r="I208" s="67"/>
      <c r="J208" s="141"/>
    </row>
    <row r="209" spans="1:10" customFormat="1" x14ac:dyDescent="0.25">
      <c r="A209" s="138" t="s">
        <v>112</v>
      </c>
      <c r="B209" s="66" t="s">
        <v>72</v>
      </c>
      <c r="C209" s="72" t="s">
        <v>75</v>
      </c>
      <c r="D209" s="151">
        <v>44136</v>
      </c>
      <c r="E209" s="73"/>
      <c r="F209" s="67"/>
      <c r="G209" s="67"/>
      <c r="H209" s="67"/>
      <c r="I209" s="67"/>
      <c r="J209" s="141"/>
    </row>
    <row r="210" spans="1:10" customFormat="1" x14ac:dyDescent="0.25">
      <c r="A210" s="138" t="s">
        <v>113</v>
      </c>
      <c r="B210" s="66" t="s">
        <v>72</v>
      </c>
      <c r="C210" s="72" t="s">
        <v>74</v>
      </c>
      <c r="D210" s="151">
        <v>44136</v>
      </c>
      <c r="E210" s="73"/>
      <c r="F210" s="67"/>
      <c r="G210" s="67"/>
      <c r="H210" s="67"/>
      <c r="I210" s="67"/>
      <c r="J210" s="141"/>
    </row>
    <row r="211" spans="1:10" customFormat="1" x14ac:dyDescent="0.25">
      <c r="A211" s="138" t="s">
        <v>114</v>
      </c>
      <c r="B211" s="66" t="s">
        <v>72</v>
      </c>
      <c r="C211" s="72" t="s">
        <v>74</v>
      </c>
      <c r="D211" s="151">
        <v>44136</v>
      </c>
      <c r="E211" s="73"/>
      <c r="F211" s="67"/>
      <c r="G211" s="67"/>
      <c r="H211" s="67"/>
      <c r="I211" s="67"/>
      <c r="J211" s="141"/>
    </row>
    <row r="212" spans="1:10" customFormat="1" x14ac:dyDescent="0.25">
      <c r="A212" s="138" t="s">
        <v>115</v>
      </c>
      <c r="B212" s="66" t="s">
        <v>72</v>
      </c>
      <c r="C212" s="72" t="s">
        <v>75</v>
      </c>
      <c r="D212" s="151">
        <v>44136</v>
      </c>
      <c r="E212" s="73"/>
      <c r="F212" s="67"/>
      <c r="G212" s="67"/>
      <c r="H212" s="67"/>
      <c r="I212" s="67"/>
      <c r="J212" s="141"/>
    </row>
    <row r="213" spans="1:10" customFormat="1" x14ac:dyDescent="0.25">
      <c r="A213" s="138" t="s">
        <v>116</v>
      </c>
      <c r="B213" s="66" t="s">
        <v>13</v>
      </c>
      <c r="C213" s="72" t="s">
        <v>75</v>
      </c>
      <c r="D213" s="151">
        <v>44136</v>
      </c>
      <c r="E213" s="73"/>
      <c r="F213" s="67"/>
      <c r="G213" s="67"/>
      <c r="H213" s="67"/>
      <c r="I213" s="67"/>
      <c r="J213" s="141"/>
    </row>
    <row r="214" spans="1:10" customFormat="1" x14ac:dyDescent="0.25">
      <c r="A214" s="138" t="s">
        <v>117</v>
      </c>
      <c r="B214" s="66" t="s">
        <v>72</v>
      </c>
      <c r="C214" s="72" t="s">
        <v>75</v>
      </c>
      <c r="D214" s="151">
        <v>44136</v>
      </c>
      <c r="E214" s="73"/>
      <c r="F214" s="67"/>
      <c r="G214" s="67"/>
      <c r="H214" s="67"/>
      <c r="I214" s="67"/>
      <c r="J214" s="141"/>
    </row>
    <row r="215" spans="1:10" customFormat="1" x14ac:dyDescent="0.25">
      <c r="A215" s="138" t="s">
        <v>118</v>
      </c>
      <c r="B215" s="66" t="s">
        <v>72</v>
      </c>
      <c r="C215" s="72" t="s">
        <v>76</v>
      </c>
      <c r="D215" s="151">
        <v>44136</v>
      </c>
      <c r="E215" s="73"/>
      <c r="F215" s="67"/>
      <c r="G215" s="67"/>
      <c r="H215" s="67"/>
      <c r="I215" s="67"/>
      <c r="J215" s="141"/>
    </row>
    <row r="216" spans="1:10" customFormat="1" x14ac:dyDescent="0.25">
      <c r="A216" s="138" t="s">
        <v>119</v>
      </c>
      <c r="B216" s="66" t="s">
        <v>72</v>
      </c>
      <c r="C216" s="72" t="s">
        <v>76</v>
      </c>
      <c r="D216" s="151">
        <v>44136</v>
      </c>
      <c r="E216" s="73"/>
      <c r="F216" s="67"/>
      <c r="G216" s="67"/>
      <c r="H216" s="67"/>
      <c r="I216" s="67"/>
      <c r="J216" s="141"/>
    </row>
    <row r="217" spans="1:10" customFormat="1" x14ac:dyDescent="0.25">
      <c r="A217" s="138" t="s">
        <v>120</v>
      </c>
      <c r="B217" s="66" t="s">
        <v>72</v>
      </c>
      <c r="C217" s="72" t="s">
        <v>73</v>
      </c>
      <c r="D217" s="151">
        <v>44136</v>
      </c>
      <c r="E217" s="73"/>
      <c r="F217" s="67"/>
      <c r="G217" s="67"/>
      <c r="H217" s="67"/>
      <c r="I217" s="67"/>
      <c r="J217" s="141"/>
    </row>
    <row r="218" spans="1:10" customFormat="1" x14ac:dyDescent="0.25">
      <c r="A218" s="138" t="s">
        <v>121</v>
      </c>
      <c r="B218" s="66" t="s">
        <v>72</v>
      </c>
      <c r="C218" s="72" t="s">
        <v>73</v>
      </c>
      <c r="D218" s="151">
        <v>44136</v>
      </c>
      <c r="E218" s="73"/>
      <c r="F218" s="67"/>
      <c r="G218" s="67"/>
      <c r="H218" s="67"/>
      <c r="I218" s="67"/>
      <c r="J218" s="141"/>
    </row>
    <row r="219" spans="1:10" customFormat="1" x14ac:dyDescent="0.25">
      <c r="A219" s="138" t="s">
        <v>122</v>
      </c>
      <c r="B219" s="66" t="s">
        <v>72</v>
      </c>
      <c r="C219" s="72" t="s">
        <v>73</v>
      </c>
      <c r="D219" s="151">
        <v>44136</v>
      </c>
      <c r="E219" s="73"/>
      <c r="F219" s="67"/>
      <c r="G219" s="67"/>
      <c r="H219" s="67"/>
      <c r="I219" s="67"/>
      <c r="J219" s="141"/>
    </row>
    <row r="220" spans="1:10" customFormat="1" x14ac:dyDescent="0.25">
      <c r="A220" s="138" t="s">
        <v>123</v>
      </c>
      <c r="B220" s="66" t="s">
        <v>13</v>
      </c>
      <c r="C220" s="72" t="s">
        <v>76</v>
      </c>
      <c r="D220" s="151">
        <v>44136</v>
      </c>
      <c r="E220" s="73"/>
      <c r="F220" s="67"/>
      <c r="G220" s="67"/>
      <c r="H220" s="67"/>
      <c r="I220" s="67"/>
      <c r="J220" s="141"/>
    </row>
    <row r="221" spans="1:10" customFormat="1" x14ac:dyDescent="0.25">
      <c r="A221" s="138" t="s">
        <v>124</v>
      </c>
      <c r="B221" s="66" t="s">
        <v>13</v>
      </c>
      <c r="C221" s="72" t="s">
        <v>76</v>
      </c>
      <c r="D221" s="151">
        <v>44136</v>
      </c>
      <c r="E221" s="73"/>
      <c r="F221" s="67"/>
      <c r="G221" s="67"/>
      <c r="H221" s="67"/>
      <c r="I221" s="67"/>
      <c r="J221" s="141"/>
    </row>
    <row r="222" spans="1:10" customFormat="1" x14ac:dyDescent="0.25">
      <c r="A222" s="138" t="s">
        <v>125</v>
      </c>
      <c r="B222" s="66" t="s">
        <v>72</v>
      </c>
      <c r="C222" s="72" t="s">
        <v>73</v>
      </c>
      <c r="D222" s="151">
        <v>44136</v>
      </c>
      <c r="E222" s="73"/>
      <c r="F222" s="67"/>
      <c r="G222" s="67"/>
      <c r="H222" s="67"/>
      <c r="I222" s="67"/>
      <c r="J222" s="141"/>
    </row>
    <row r="223" spans="1:10" customFormat="1" x14ac:dyDescent="0.25">
      <c r="A223" s="138" t="s">
        <v>126</v>
      </c>
      <c r="B223" s="66" t="s">
        <v>72</v>
      </c>
      <c r="C223" s="72" t="s">
        <v>76</v>
      </c>
      <c r="D223" s="151">
        <v>44136</v>
      </c>
      <c r="E223" s="73"/>
      <c r="F223" s="67"/>
      <c r="G223" s="67"/>
      <c r="H223" s="67"/>
      <c r="I223" s="67"/>
      <c r="J223" s="141"/>
    </row>
    <row r="224" spans="1:10" customFormat="1" x14ac:dyDescent="0.25">
      <c r="A224" s="138" t="s">
        <v>127</v>
      </c>
      <c r="B224" s="66" t="s">
        <v>72</v>
      </c>
      <c r="C224" s="72" t="s">
        <v>76</v>
      </c>
      <c r="D224" s="151">
        <v>44136</v>
      </c>
      <c r="E224" s="73"/>
      <c r="F224" s="67"/>
      <c r="G224" s="67"/>
      <c r="H224" s="67"/>
      <c r="I224" s="67"/>
      <c r="J224" s="141"/>
    </row>
    <row r="225" spans="1:10" customFormat="1" x14ac:dyDescent="0.25">
      <c r="A225" s="138" t="s">
        <v>128</v>
      </c>
      <c r="B225" s="66" t="s">
        <v>72</v>
      </c>
      <c r="C225" s="72" t="s">
        <v>73</v>
      </c>
      <c r="D225" s="151">
        <v>44136</v>
      </c>
      <c r="E225" s="73"/>
      <c r="F225" s="67"/>
      <c r="G225" s="67"/>
      <c r="H225" s="67"/>
      <c r="I225" s="67"/>
      <c r="J225" s="141"/>
    </row>
    <row r="226" spans="1:10" customFormat="1" x14ac:dyDescent="0.25">
      <c r="A226" s="138" t="s">
        <v>131</v>
      </c>
      <c r="B226" s="66" t="s">
        <v>72</v>
      </c>
      <c r="C226" s="72" t="s">
        <v>74</v>
      </c>
      <c r="D226" s="151">
        <v>44136</v>
      </c>
      <c r="E226" s="73"/>
      <c r="F226" s="67"/>
      <c r="G226" s="67"/>
      <c r="H226" s="67"/>
      <c r="I226" s="67"/>
      <c r="J226" s="141"/>
    </row>
    <row r="227" spans="1:10" customFormat="1" x14ac:dyDescent="0.25">
      <c r="A227" s="138" t="s">
        <v>129</v>
      </c>
      <c r="B227" s="66" t="s">
        <v>72</v>
      </c>
      <c r="C227" s="72" t="s">
        <v>75</v>
      </c>
      <c r="D227" s="151">
        <v>44136</v>
      </c>
      <c r="E227" s="73"/>
      <c r="F227" s="67"/>
      <c r="G227" s="67"/>
      <c r="H227" s="67"/>
      <c r="I227" s="67"/>
      <c r="J227" s="141"/>
    </row>
    <row r="228" spans="1:10" customFormat="1" x14ac:dyDescent="0.25">
      <c r="A228" s="138" t="s">
        <v>130</v>
      </c>
      <c r="B228" s="66" t="s">
        <v>72</v>
      </c>
      <c r="C228" s="72" t="s">
        <v>75</v>
      </c>
      <c r="D228" s="151">
        <v>44136</v>
      </c>
      <c r="E228" s="73"/>
      <c r="F228" s="67"/>
      <c r="G228" s="67"/>
      <c r="H228" s="67"/>
      <c r="I228" s="67"/>
      <c r="J228" s="141"/>
    </row>
    <row r="229" spans="1:10" customFormat="1" x14ac:dyDescent="0.25">
      <c r="A229" s="138" t="s">
        <v>132</v>
      </c>
      <c r="B229" s="66" t="s">
        <v>13</v>
      </c>
      <c r="C229" s="72" t="s">
        <v>75</v>
      </c>
      <c r="D229" s="151">
        <v>44136</v>
      </c>
      <c r="E229" s="73"/>
      <c r="F229" s="67"/>
      <c r="G229" s="67"/>
      <c r="H229" s="67"/>
      <c r="I229" s="67"/>
      <c r="J229" s="141"/>
    </row>
    <row r="230" spans="1:10" customFormat="1" x14ac:dyDescent="0.25">
      <c r="A230" s="138" t="s">
        <v>133</v>
      </c>
      <c r="B230" s="66" t="s">
        <v>72</v>
      </c>
      <c r="C230" s="72" t="s">
        <v>75</v>
      </c>
      <c r="D230" s="151">
        <v>44136</v>
      </c>
      <c r="E230" s="73"/>
      <c r="F230" s="67"/>
      <c r="G230" s="67"/>
      <c r="H230" s="67"/>
      <c r="I230" s="67"/>
      <c r="J230" s="141"/>
    </row>
    <row r="231" spans="1:10" customFormat="1" x14ac:dyDescent="0.25">
      <c r="A231" s="138" t="s">
        <v>134</v>
      </c>
      <c r="B231" s="66" t="s">
        <v>72</v>
      </c>
      <c r="C231" s="72" t="s">
        <v>75</v>
      </c>
      <c r="D231" s="151">
        <v>44136</v>
      </c>
      <c r="E231" s="73"/>
      <c r="F231" s="67"/>
      <c r="G231" s="67"/>
      <c r="H231" s="67"/>
      <c r="I231" s="67"/>
      <c r="J231" s="141"/>
    </row>
    <row r="232" spans="1:10" customFormat="1" x14ac:dyDescent="0.25">
      <c r="A232" s="138" t="s">
        <v>135</v>
      </c>
      <c r="B232" s="66" t="s">
        <v>72</v>
      </c>
      <c r="C232" s="72" t="s">
        <v>76</v>
      </c>
      <c r="D232" s="151">
        <v>44136</v>
      </c>
      <c r="E232" s="73"/>
      <c r="F232" s="67"/>
      <c r="G232" s="67"/>
      <c r="H232" s="67"/>
      <c r="I232" s="67"/>
      <c r="J232" s="141"/>
    </row>
    <row r="233" spans="1:10" customFormat="1" x14ac:dyDescent="0.25">
      <c r="A233" s="138" t="s">
        <v>136</v>
      </c>
      <c r="B233" s="66" t="s">
        <v>72</v>
      </c>
      <c r="C233" s="72" t="s">
        <v>76</v>
      </c>
      <c r="D233" s="151">
        <v>44136</v>
      </c>
      <c r="E233" s="73"/>
      <c r="F233" s="67"/>
      <c r="G233" s="67"/>
      <c r="H233" s="67"/>
      <c r="I233" s="67"/>
      <c r="J233" s="141"/>
    </row>
    <row r="234" spans="1:10" customFormat="1" x14ac:dyDescent="0.25">
      <c r="A234" s="138" t="s">
        <v>137</v>
      </c>
      <c r="B234" s="66" t="s">
        <v>72</v>
      </c>
      <c r="C234" s="72" t="s">
        <v>73</v>
      </c>
      <c r="D234" s="151">
        <v>44136</v>
      </c>
      <c r="E234" s="73"/>
      <c r="F234" s="67"/>
      <c r="G234" s="67"/>
      <c r="H234" s="67"/>
      <c r="I234" s="67"/>
      <c r="J234" s="141"/>
    </row>
    <row r="235" spans="1:10" customFormat="1" x14ac:dyDescent="0.25">
      <c r="A235" s="138" t="s">
        <v>138</v>
      </c>
      <c r="B235" s="66" t="s">
        <v>72</v>
      </c>
      <c r="C235" s="72" t="s">
        <v>73</v>
      </c>
      <c r="D235" s="151">
        <v>44136</v>
      </c>
      <c r="E235" s="73"/>
      <c r="F235" s="67"/>
      <c r="G235" s="67"/>
      <c r="H235" s="67"/>
      <c r="I235" s="67"/>
      <c r="J235" s="141"/>
    </row>
    <row r="236" spans="1:10" customFormat="1" x14ac:dyDescent="0.25">
      <c r="A236" s="138" t="s">
        <v>139</v>
      </c>
      <c r="B236" s="66" t="s">
        <v>72</v>
      </c>
      <c r="C236" s="72" t="s">
        <v>75</v>
      </c>
      <c r="D236" s="151">
        <v>44136</v>
      </c>
      <c r="E236" s="73"/>
      <c r="F236" s="67"/>
      <c r="G236" s="67"/>
      <c r="H236" s="67"/>
      <c r="I236" s="67"/>
      <c r="J236" s="141"/>
    </row>
    <row r="237" spans="1:10" customFormat="1" x14ac:dyDescent="0.25">
      <c r="A237" s="138" t="s">
        <v>140</v>
      </c>
      <c r="B237" s="66" t="s">
        <v>72</v>
      </c>
      <c r="C237" s="72" t="s">
        <v>76</v>
      </c>
      <c r="D237" s="151">
        <v>44136</v>
      </c>
      <c r="E237" s="73"/>
      <c r="F237" s="67"/>
      <c r="G237" s="67"/>
      <c r="H237" s="67"/>
      <c r="I237" s="67"/>
      <c r="J237" s="141"/>
    </row>
    <row r="238" spans="1:10" customFormat="1" x14ac:dyDescent="0.25">
      <c r="A238" s="138" t="s">
        <v>141</v>
      </c>
      <c r="B238" s="66" t="s">
        <v>72</v>
      </c>
      <c r="C238" s="72" t="s">
        <v>74</v>
      </c>
      <c r="D238" s="151">
        <v>44136</v>
      </c>
      <c r="E238" s="73"/>
      <c r="F238" s="67"/>
      <c r="G238" s="67"/>
      <c r="H238" s="67"/>
      <c r="I238" s="67"/>
      <c r="J238" s="141"/>
    </row>
    <row r="239" spans="1:10" customFormat="1" x14ac:dyDescent="0.25">
      <c r="A239" s="138" t="s">
        <v>142</v>
      </c>
      <c r="B239" s="66" t="s">
        <v>72</v>
      </c>
      <c r="C239" s="72" t="s">
        <v>76</v>
      </c>
      <c r="D239" s="151">
        <v>44136</v>
      </c>
      <c r="E239" s="73"/>
      <c r="F239" s="67"/>
      <c r="G239" s="67"/>
      <c r="H239" s="67"/>
      <c r="I239" s="67"/>
      <c r="J239" s="141"/>
    </row>
    <row r="240" spans="1:10" customFormat="1" x14ac:dyDescent="0.25">
      <c r="A240" s="138" t="s">
        <v>143</v>
      </c>
      <c r="B240" s="66" t="s">
        <v>13</v>
      </c>
      <c r="C240" s="72" t="s">
        <v>76</v>
      </c>
      <c r="D240" s="151">
        <v>44136</v>
      </c>
      <c r="E240" s="73"/>
      <c r="F240" s="67"/>
      <c r="G240" s="67"/>
      <c r="H240" s="67"/>
      <c r="I240" s="67"/>
      <c r="J240" s="141"/>
    </row>
    <row r="241" spans="1:10" customFormat="1" x14ac:dyDescent="0.25">
      <c r="A241" s="138" t="s">
        <v>144</v>
      </c>
      <c r="B241" s="66" t="s">
        <v>13</v>
      </c>
      <c r="C241" s="72" t="s">
        <v>76</v>
      </c>
      <c r="D241" s="151">
        <v>44136</v>
      </c>
      <c r="E241" s="73"/>
      <c r="F241" s="67"/>
      <c r="G241" s="67"/>
      <c r="H241" s="67"/>
      <c r="I241" s="67"/>
      <c r="J241" s="141"/>
    </row>
    <row r="242" spans="1:10" customFormat="1" x14ac:dyDescent="0.25">
      <c r="A242" s="138" t="s">
        <v>145</v>
      </c>
      <c r="B242" s="66" t="s">
        <v>72</v>
      </c>
      <c r="C242" s="72" t="s">
        <v>74</v>
      </c>
      <c r="D242" s="151">
        <v>44136</v>
      </c>
      <c r="E242" s="73"/>
      <c r="F242" s="67"/>
      <c r="G242" s="67"/>
      <c r="H242" s="67"/>
      <c r="I242" s="67"/>
      <c r="J242" s="141"/>
    </row>
    <row r="243" spans="1:10" customFormat="1" x14ac:dyDescent="0.25">
      <c r="A243" s="138" t="s">
        <v>146</v>
      </c>
      <c r="B243" s="66" t="s">
        <v>72</v>
      </c>
      <c r="C243" s="72" t="s">
        <v>75</v>
      </c>
      <c r="D243" s="151">
        <v>44136</v>
      </c>
      <c r="E243" s="73"/>
      <c r="F243" s="67"/>
      <c r="G243" s="67"/>
      <c r="H243" s="67"/>
      <c r="I243" s="67"/>
      <c r="J243" s="141"/>
    </row>
    <row r="244" spans="1:10" customFormat="1" x14ac:dyDescent="0.25">
      <c r="A244" s="138" t="s">
        <v>147</v>
      </c>
      <c r="B244" s="66" t="s">
        <v>72</v>
      </c>
      <c r="C244" s="72" t="s">
        <v>75</v>
      </c>
      <c r="D244" s="151">
        <v>44136</v>
      </c>
      <c r="E244" s="73"/>
      <c r="F244" s="67"/>
      <c r="G244" s="67"/>
      <c r="H244" s="67"/>
      <c r="I244" s="67"/>
      <c r="J244" s="141"/>
    </row>
    <row r="245" spans="1:10" customFormat="1" x14ac:dyDescent="0.25">
      <c r="A245" s="138" t="s">
        <v>148</v>
      </c>
      <c r="B245" s="66" t="s">
        <v>72</v>
      </c>
      <c r="C245" s="72" t="s">
        <v>74</v>
      </c>
      <c r="D245" s="151">
        <v>44136</v>
      </c>
      <c r="E245" s="73"/>
      <c r="F245" s="67"/>
      <c r="G245" s="67"/>
      <c r="H245" s="67"/>
      <c r="I245" s="67"/>
      <c r="J245" s="141"/>
    </row>
    <row r="246" spans="1:10" customFormat="1" x14ac:dyDescent="0.25">
      <c r="A246" s="138" t="s">
        <v>149</v>
      </c>
      <c r="B246" s="66" t="s">
        <v>72</v>
      </c>
      <c r="C246" s="72" t="s">
        <v>74</v>
      </c>
      <c r="D246" s="151">
        <v>44136</v>
      </c>
      <c r="E246" s="73"/>
      <c r="F246" s="67"/>
      <c r="G246" s="67"/>
      <c r="H246" s="67"/>
      <c r="I246" s="67"/>
      <c r="J246" s="141"/>
    </row>
    <row r="247" spans="1:10" customFormat="1" x14ac:dyDescent="0.25">
      <c r="A247" s="138" t="s">
        <v>150</v>
      </c>
      <c r="B247" s="66" t="s">
        <v>72</v>
      </c>
      <c r="C247" s="72" t="s">
        <v>74</v>
      </c>
      <c r="D247" s="151">
        <v>44136</v>
      </c>
      <c r="E247" s="73"/>
      <c r="F247" s="67"/>
      <c r="G247" s="67"/>
      <c r="H247" s="67"/>
      <c r="I247" s="67"/>
      <c r="J247" s="141"/>
    </row>
    <row r="248" spans="1:10" customFormat="1" x14ac:dyDescent="0.25">
      <c r="A248" s="138" t="s">
        <v>151</v>
      </c>
      <c r="B248" s="66" t="s">
        <v>72</v>
      </c>
      <c r="C248" s="72" t="s">
        <v>73</v>
      </c>
      <c r="D248" s="151">
        <v>44136</v>
      </c>
      <c r="E248" s="73"/>
      <c r="F248" s="67"/>
      <c r="G248" s="67"/>
      <c r="H248" s="67"/>
      <c r="I248" s="67"/>
      <c r="J248" s="141"/>
    </row>
    <row r="249" spans="1:10" customFormat="1" x14ac:dyDescent="0.25">
      <c r="A249" s="138" t="s">
        <v>152</v>
      </c>
      <c r="B249" s="66" t="s">
        <v>72</v>
      </c>
      <c r="C249" s="72" t="s">
        <v>73</v>
      </c>
      <c r="D249" s="151">
        <v>44136</v>
      </c>
      <c r="E249" s="73"/>
      <c r="F249" s="67"/>
      <c r="G249" s="67"/>
      <c r="H249" s="67"/>
      <c r="I249" s="67"/>
      <c r="J249" s="141"/>
    </row>
    <row r="250" spans="1:10" customFormat="1" x14ac:dyDescent="0.25">
      <c r="A250" s="138" t="s">
        <v>153</v>
      </c>
      <c r="B250" s="66" t="s">
        <v>72</v>
      </c>
      <c r="C250" s="72" t="s">
        <v>73</v>
      </c>
      <c r="D250" s="151">
        <v>44136</v>
      </c>
      <c r="E250" s="73"/>
      <c r="F250" s="67"/>
      <c r="G250" s="67"/>
      <c r="H250" s="67"/>
      <c r="I250" s="67"/>
      <c r="J250" s="141"/>
    </row>
    <row r="251" spans="1:10" customFormat="1" x14ac:dyDescent="0.25">
      <c r="A251" s="138" t="s">
        <v>154</v>
      </c>
      <c r="B251" s="66" t="s">
        <v>72</v>
      </c>
      <c r="C251" s="72" t="s">
        <v>76</v>
      </c>
      <c r="D251" s="151">
        <v>44136</v>
      </c>
      <c r="E251" s="73"/>
      <c r="F251" s="67"/>
      <c r="G251" s="67"/>
      <c r="H251" s="67"/>
      <c r="I251" s="67"/>
      <c r="J251" s="141"/>
    </row>
    <row r="252" spans="1:10" customFormat="1" x14ac:dyDescent="0.25">
      <c r="A252" s="138" t="s">
        <v>155</v>
      </c>
      <c r="B252" s="66" t="s">
        <v>72</v>
      </c>
      <c r="C252" s="72" t="s">
        <v>76</v>
      </c>
      <c r="D252" s="151">
        <v>44136</v>
      </c>
      <c r="E252" s="73"/>
      <c r="F252" s="67"/>
      <c r="G252" s="67"/>
      <c r="H252" s="67"/>
      <c r="I252" s="67"/>
      <c r="J252" s="141"/>
    </row>
    <row r="253" spans="1:10" customFormat="1" x14ac:dyDescent="0.25">
      <c r="A253" s="138" t="s">
        <v>156</v>
      </c>
      <c r="B253" s="66" t="s">
        <v>13</v>
      </c>
      <c r="C253" s="72" t="s">
        <v>75</v>
      </c>
      <c r="D253" s="151">
        <v>44136</v>
      </c>
      <c r="E253" s="73"/>
      <c r="F253" s="67"/>
      <c r="G253" s="67"/>
      <c r="H253" s="67"/>
      <c r="I253" s="67"/>
      <c r="J253" s="141"/>
    </row>
    <row r="254" spans="1:10" customFormat="1" x14ac:dyDescent="0.25">
      <c r="A254" s="138" t="s">
        <v>157</v>
      </c>
      <c r="B254" s="66" t="s">
        <v>72</v>
      </c>
      <c r="C254" s="72" t="s">
        <v>76</v>
      </c>
      <c r="D254" s="151">
        <v>44136</v>
      </c>
      <c r="E254" s="73"/>
      <c r="F254" s="67"/>
      <c r="G254" s="67"/>
      <c r="H254" s="67"/>
      <c r="I254" s="67"/>
      <c r="J254" s="141"/>
    </row>
    <row r="255" spans="1:10" customFormat="1" x14ac:dyDescent="0.25">
      <c r="A255" s="138" t="s">
        <v>158</v>
      </c>
      <c r="B255" s="66" t="s">
        <v>72</v>
      </c>
      <c r="C255" s="72" t="s">
        <v>76</v>
      </c>
      <c r="D255" s="151">
        <v>44136</v>
      </c>
      <c r="E255" s="73"/>
      <c r="F255" s="67"/>
      <c r="G255" s="67"/>
      <c r="H255" s="67"/>
      <c r="I255" s="67"/>
      <c r="J255" s="141"/>
    </row>
    <row r="256" spans="1:10" customFormat="1" x14ac:dyDescent="0.25">
      <c r="A256" s="138" t="s">
        <v>159</v>
      </c>
      <c r="B256" s="66" t="s">
        <v>72</v>
      </c>
      <c r="C256" s="72" t="s">
        <v>76</v>
      </c>
      <c r="D256" s="151">
        <v>44136</v>
      </c>
      <c r="E256" s="73"/>
      <c r="F256" s="67"/>
      <c r="G256" s="67"/>
      <c r="H256" s="67"/>
      <c r="I256" s="67"/>
      <c r="J256" s="141"/>
    </row>
    <row r="257" spans="1:10" customFormat="1" x14ac:dyDescent="0.25">
      <c r="A257" s="138" t="s">
        <v>160</v>
      </c>
      <c r="B257" s="66" t="s">
        <v>72</v>
      </c>
      <c r="C257" s="72" t="s">
        <v>76</v>
      </c>
      <c r="D257" s="151">
        <v>44136</v>
      </c>
      <c r="E257" s="73"/>
      <c r="F257" s="67"/>
      <c r="G257" s="67"/>
      <c r="H257" s="67"/>
      <c r="I257" s="67"/>
      <c r="J257" s="141"/>
    </row>
    <row r="258" spans="1:10" customFormat="1" x14ac:dyDescent="0.25">
      <c r="A258" s="138" t="s">
        <v>161</v>
      </c>
      <c r="B258" s="66" t="s">
        <v>72</v>
      </c>
      <c r="C258" s="72" t="s">
        <v>74</v>
      </c>
      <c r="D258" s="151">
        <v>44136</v>
      </c>
      <c r="E258" s="73"/>
      <c r="F258" s="67"/>
      <c r="G258" s="67"/>
      <c r="H258" s="67"/>
      <c r="I258" s="67"/>
      <c r="J258" s="141"/>
    </row>
    <row r="259" spans="1:10" customFormat="1" x14ac:dyDescent="0.25">
      <c r="A259" s="138" t="s">
        <v>162</v>
      </c>
      <c r="B259" s="66" t="s">
        <v>72</v>
      </c>
      <c r="C259" s="72" t="s">
        <v>75</v>
      </c>
      <c r="D259" s="151">
        <v>44136</v>
      </c>
      <c r="E259" s="73"/>
      <c r="F259" s="67"/>
      <c r="G259" s="67"/>
      <c r="H259" s="67"/>
      <c r="I259" s="67"/>
      <c r="J259" s="141"/>
    </row>
    <row r="260" spans="1:10" customFormat="1" x14ac:dyDescent="0.25">
      <c r="A260" s="138" t="s">
        <v>78</v>
      </c>
      <c r="B260" s="66" t="s">
        <v>72</v>
      </c>
      <c r="C260" s="72" t="s">
        <v>73</v>
      </c>
      <c r="D260" s="151">
        <v>44136</v>
      </c>
      <c r="E260" s="73"/>
      <c r="F260" s="67"/>
      <c r="G260" s="67"/>
      <c r="H260" s="67"/>
      <c r="I260" s="67"/>
      <c r="J260" s="141"/>
    </row>
    <row r="261" spans="1:10" customFormat="1" x14ac:dyDescent="0.25">
      <c r="A261" s="138" t="s">
        <v>79</v>
      </c>
      <c r="B261" s="66" t="s">
        <v>72</v>
      </c>
      <c r="C261" s="72" t="s">
        <v>73</v>
      </c>
      <c r="D261" s="151">
        <v>44136</v>
      </c>
      <c r="E261" s="73"/>
      <c r="F261" s="67"/>
      <c r="G261" s="67"/>
      <c r="H261" s="67"/>
      <c r="I261" s="67"/>
      <c r="J261" s="141"/>
    </row>
    <row r="262" spans="1:10" customFormat="1" x14ac:dyDescent="0.25">
      <c r="A262" s="138" t="s">
        <v>80</v>
      </c>
      <c r="B262" s="66" t="s">
        <v>72</v>
      </c>
      <c r="C262" s="72" t="s">
        <v>73</v>
      </c>
      <c r="D262" s="151">
        <v>44136</v>
      </c>
      <c r="E262" s="73"/>
      <c r="F262" s="67"/>
      <c r="G262" s="67"/>
      <c r="H262" s="67"/>
      <c r="I262" s="67"/>
      <c r="J262" s="141"/>
    </row>
    <row r="263" spans="1:10" customFormat="1" x14ac:dyDescent="0.25">
      <c r="A263" s="138" t="s">
        <v>81</v>
      </c>
      <c r="B263" s="66" t="s">
        <v>72</v>
      </c>
      <c r="C263" s="72" t="s">
        <v>74</v>
      </c>
      <c r="D263" s="151">
        <v>44136</v>
      </c>
      <c r="E263" s="73"/>
      <c r="F263" s="67"/>
      <c r="G263" s="67"/>
      <c r="H263" s="67"/>
      <c r="I263" s="67"/>
      <c r="J263" s="141"/>
    </row>
    <row r="264" spans="1:10" customFormat="1" x14ac:dyDescent="0.25">
      <c r="A264" s="138" t="s">
        <v>82</v>
      </c>
      <c r="B264" s="66" t="s">
        <v>72</v>
      </c>
      <c r="C264" s="72" t="s">
        <v>74</v>
      </c>
      <c r="D264" s="151">
        <v>44136</v>
      </c>
      <c r="E264" s="73"/>
      <c r="F264" s="67"/>
      <c r="G264" s="67"/>
      <c r="H264" s="67"/>
      <c r="I264" s="67"/>
      <c r="J264" s="141"/>
    </row>
    <row r="265" spans="1:10" customFormat="1" x14ac:dyDescent="0.25">
      <c r="A265" s="138" t="s">
        <v>83</v>
      </c>
      <c r="B265" s="66" t="s">
        <v>72</v>
      </c>
      <c r="C265" s="72" t="s">
        <v>73</v>
      </c>
      <c r="D265" s="151">
        <v>44136</v>
      </c>
      <c r="E265" s="73"/>
      <c r="F265" s="67"/>
      <c r="G265" s="67"/>
      <c r="H265" s="67"/>
      <c r="I265" s="67"/>
      <c r="J265" s="141"/>
    </row>
    <row r="266" spans="1:10" customFormat="1" x14ac:dyDescent="0.25">
      <c r="A266" s="138" t="s">
        <v>84</v>
      </c>
      <c r="B266" s="66" t="s">
        <v>72</v>
      </c>
      <c r="C266" s="72" t="s">
        <v>75</v>
      </c>
      <c r="D266" s="151">
        <v>44136</v>
      </c>
      <c r="E266" s="73"/>
      <c r="F266" s="67"/>
      <c r="G266" s="67"/>
      <c r="H266" s="67"/>
      <c r="I266" s="67"/>
      <c r="J266" s="141"/>
    </row>
    <row r="267" spans="1:10" customFormat="1" x14ac:dyDescent="0.25">
      <c r="A267" s="138" t="s">
        <v>85</v>
      </c>
      <c r="B267" s="66" t="s">
        <v>72</v>
      </c>
      <c r="C267" s="72" t="s">
        <v>74</v>
      </c>
      <c r="D267" s="151">
        <v>44136</v>
      </c>
      <c r="E267" s="73"/>
      <c r="F267" s="67"/>
      <c r="G267" s="67"/>
      <c r="H267" s="67"/>
      <c r="I267" s="67"/>
      <c r="J267" s="141"/>
    </row>
    <row r="268" spans="1:10" customFormat="1" x14ac:dyDescent="0.25">
      <c r="A268" s="138" t="s">
        <v>86</v>
      </c>
      <c r="B268" s="66" t="s">
        <v>72</v>
      </c>
      <c r="C268" s="72" t="s">
        <v>74</v>
      </c>
      <c r="D268" s="151">
        <v>44136</v>
      </c>
      <c r="E268" s="73"/>
      <c r="F268" s="67"/>
      <c r="G268" s="67"/>
      <c r="H268" s="67"/>
      <c r="I268" s="67"/>
      <c r="J268" s="141"/>
    </row>
    <row r="269" spans="1:10" customFormat="1" x14ac:dyDescent="0.25">
      <c r="A269" s="138" t="s">
        <v>87</v>
      </c>
      <c r="B269" s="66" t="s">
        <v>72</v>
      </c>
      <c r="C269" s="72" t="s">
        <v>76</v>
      </c>
      <c r="D269" s="151">
        <v>44136</v>
      </c>
      <c r="E269" s="73"/>
      <c r="F269" s="67"/>
      <c r="G269" s="67"/>
      <c r="H269" s="67"/>
      <c r="I269" s="67"/>
      <c r="J269" s="141"/>
    </row>
    <row r="270" spans="1:10" customFormat="1" x14ac:dyDescent="0.25">
      <c r="A270" s="138" t="s">
        <v>88</v>
      </c>
      <c r="B270" s="66" t="s">
        <v>72</v>
      </c>
      <c r="C270" s="72" t="s">
        <v>76</v>
      </c>
      <c r="D270" s="151">
        <v>44136</v>
      </c>
      <c r="E270" s="73"/>
      <c r="F270" s="67"/>
      <c r="G270" s="67"/>
      <c r="H270" s="67"/>
      <c r="I270" s="67"/>
      <c r="J270" s="141"/>
    </row>
    <row r="271" spans="1:10" customFormat="1" x14ac:dyDescent="0.25">
      <c r="A271" s="138" t="s">
        <v>89</v>
      </c>
      <c r="B271" s="66" t="s">
        <v>72</v>
      </c>
      <c r="C271" s="72" t="s">
        <v>73</v>
      </c>
      <c r="D271" s="151">
        <v>44136</v>
      </c>
      <c r="E271" s="73"/>
      <c r="F271" s="67"/>
      <c r="G271" s="67"/>
      <c r="H271" s="67"/>
      <c r="I271" s="67"/>
      <c r="J271" s="141"/>
    </row>
    <row r="272" spans="1:10" customFormat="1" x14ac:dyDescent="0.25">
      <c r="A272" s="138" t="s">
        <v>77</v>
      </c>
      <c r="B272" s="66" t="s">
        <v>72</v>
      </c>
      <c r="C272" s="72" t="s">
        <v>73</v>
      </c>
      <c r="D272" s="151">
        <v>44136</v>
      </c>
      <c r="E272" s="73"/>
      <c r="F272" s="67"/>
      <c r="G272" s="67"/>
      <c r="H272" s="67"/>
      <c r="I272" s="67"/>
      <c r="J272" s="141"/>
    </row>
    <row r="273" spans="1:10" customFormat="1" x14ac:dyDescent="0.25">
      <c r="A273" s="138" t="s">
        <v>90</v>
      </c>
      <c r="B273" s="66" t="s">
        <v>72</v>
      </c>
      <c r="C273" s="72" t="s">
        <v>74</v>
      </c>
      <c r="D273" s="151">
        <v>44136</v>
      </c>
      <c r="E273" s="73"/>
      <c r="F273" s="67"/>
      <c r="G273" s="67"/>
      <c r="H273" s="67"/>
      <c r="I273" s="67"/>
      <c r="J273" s="141"/>
    </row>
    <row r="274" spans="1:10" customFormat="1" x14ac:dyDescent="0.25">
      <c r="A274" s="138" t="s">
        <v>91</v>
      </c>
      <c r="B274" s="66" t="s">
        <v>72</v>
      </c>
      <c r="C274" s="72" t="s">
        <v>76</v>
      </c>
      <c r="D274" s="151">
        <v>44136</v>
      </c>
      <c r="E274" s="73"/>
      <c r="F274" s="67"/>
      <c r="G274" s="67"/>
      <c r="H274" s="67"/>
      <c r="I274" s="67"/>
      <c r="J274" s="141"/>
    </row>
    <row r="275" spans="1:10" customFormat="1" x14ac:dyDescent="0.25">
      <c r="A275" s="138" t="s">
        <v>92</v>
      </c>
      <c r="B275" s="66" t="s">
        <v>72</v>
      </c>
      <c r="C275" s="72" t="s">
        <v>76</v>
      </c>
      <c r="D275" s="151">
        <v>44136</v>
      </c>
      <c r="E275" s="73"/>
      <c r="F275" s="67"/>
      <c r="G275" s="67"/>
      <c r="H275" s="67"/>
      <c r="I275" s="67"/>
      <c r="J275" s="141"/>
    </row>
    <row r="276" spans="1:10" customFormat="1" x14ac:dyDescent="0.25">
      <c r="A276" s="138" t="s">
        <v>93</v>
      </c>
      <c r="B276" s="66" t="s">
        <v>72</v>
      </c>
      <c r="C276" s="72" t="s">
        <v>74</v>
      </c>
      <c r="D276" s="151">
        <v>44136</v>
      </c>
      <c r="E276" s="73"/>
      <c r="F276" s="67"/>
      <c r="G276" s="67"/>
      <c r="H276" s="67"/>
      <c r="I276" s="67"/>
      <c r="J276" s="141"/>
    </row>
    <row r="277" spans="1:10" customFormat="1" x14ac:dyDescent="0.25">
      <c r="A277" s="138" t="s">
        <v>94</v>
      </c>
      <c r="B277" s="66" t="s">
        <v>72</v>
      </c>
      <c r="C277" s="72" t="s">
        <v>74</v>
      </c>
      <c r="D277" s="151">
        <v>44136</v>
      </c>
      <c r="E277" s="73"/>
      <c r="F277" s="67"/>
      <c r="G277" s="67"/>
      <c r="H277" s="67"/>
      <c r="I277" s="67"/>
      <c r="J277" s="141"/>
    </row>
    <row r="278" spans="1:10" customFormat="1" x14ac:dyDescent="0.25">
      <c r="A278" s="138" t="s">
        <v>95</v>
      </c>
      <c r="B278" s="66" t="s">
        <v>72</v>
      </c>
      <c r="C278" s="72" t="s">
        <v>74</v>
      </c>
      <c r="D278" s="151">
        <v>44136</v>
      </c>
      <c r="E278" s="73"/>
      <c r="F278" s="67"/>
      <c r="G278" s="67"/>
      <c r="H278" s="67"/>
      <c r="I278" s="67"/>
      <c r="J278" s="141"/>
    </row>
    <row r="279" spans="1:10" customFormat="1" x14ac:dyDescent="0.25">
      <c r="A279" s="138" t="s">
        <v>96</v>
      </c>
      <c r="B279" s="66" t="s">
        <v>72</v>
      </c>
      <c r="C279" s="72" t="s">
        <v>74</v>
      </c>
      <c r="D279" s="151">
        <v>44136</v>
      </c>
      <c r="E279" s="73"/>
      <c r="F279" s="67"/>
      <c r="G279" s="67"/>
      <c r="H279" s="67"/>
      <c r="I279" s="67"/>
      <c r="J279" s="141"/>
    </row>
    <row r="280" spans="1:10" customFormat="1" x14ac:dyDescent="0.25">
      <c r="A280" s="138" t="s">
        <v>97</v>
      </c>
      <c r="B280" s="66" t="s">
        <v>72</v>
      </c>
      <c r="C280" s="72" t="s">
        <v>75</v>
      </c>
      <c r="D280" s="151">
        <v>44136</v>
      </c>
      <c r="E280" s="73"/>
      <c r="F280" s="67"/>
      <c r="G280" s="67"/>
      <c r="H280" s="67"/>
      <c r="I280" s="67"/>
      <c r="J280" s="141"/>
    </row>
    <row r="281" spans="1:10" customFormat="1" x14ac:dyDescent="0.25">
      <c r="A281" s="138" t="s">
        <v>98</v>
      </c>
      <c r="B281" s="66" t="s">
        <v>72</v>
      </c>
      <c r="C281" s="72" t="s">
        <v>75</v>
      </c>
      <c r="D281" s="151">
        <v>44136</v>
      </c>
      <c r="E281" s="73"/>
      <c r="F281" s="67"/>
      <c r="G281" s="67"/>
      <c r="H281" s="67"/>
      <c r="I281" s="67"/>
      <c r="J281" s="141"/>
    </row>
    <row r="282" spans="1:10" customFormat="1" x14ac:dyDescent="0.25">
      <c r="A282" s="138" t="s">
        <v>99</v>
      </c>
      <c r="B282" s="66" t="s">
        <v>72</v>
      </c>
      <c r="C282" s="72" t="s">
        <v>73</v>
      </c>
      <c r="D282" s="151">
        <v>44136</v>
      </c>
      <c r="E282" s="73"/>
      <c r="F282" s="67"/>
      <c r="G282" s="67"/>
      <c r="H282" s="67"/>
      <c r="I282" s="67"/>
      <c r="J282" s="141"/>
    </row>
    <row r="283" spans="1:10" customFormat="1" x14ac:dyDescent="0.25">
      <c r="A283" s="138" t="s">
        <v>100</v>
      </c>
      <c r="B283" s="66" t="s">
        <v>72</v>
      </c>
      <c r="C283" s="72" t="s">
        <v>73</v>
      </c>
      <c r="D283" s="151">
        <v>44136</v>
      </c>
      <c r="E283" s="73"/>
      <c r="F283" s="67"/>
      <c r="G283" s="67"/>
      <c r="H283" s="67"/>
      <c r="I283" s="67"/>
      <c r="J283" s="141"/>
    </row>
    <row r="284" spans="1:10" customFormat="1" x14ac:dyDescent="0.25">
      <c r="A284" s="138" t="s">
        <v>101</v>
      </c>
      <c r="B284" s="66" t="s">
        <v>72</v>
      </c>
      <c r="C284" s="72" t="s">
        <v>74</v>
      </c>
      <c r="D284" s="151">
        <v>44136</v>
      </c>
      <c r="E284" s="73"/>
      <c r="F284" s="67"/>
      <c r="G284" s="67"/>
      <c r="H284" s="67"/>
      <c r="I284" s="67"/>
      <c r="J284" s="141"/>
    </row>
    <row r="285" spans="1:10" customFormat="1" x14ac:dyDescent="0.25">
      <c r="A285" s="138" t="s">
        <v>102</v>
      </c>
      <c r="B285" s="66" t="s">
        <v>72</v>
      </c>
      <c r="C285" s="72" t="s">
        <v>74</v>
      </c>
      <c r="D285" s="151">
        <v>44136</v>
      </c>
      <c r="E285" s="73"/>
      <c r="F285" s="67"/>
      <c r="G285" s="67"/>
      <c r="H285" s="67"/>
      <c r="I285" s="67"/>
      <c r="J285" s="141"/>
    </row>
    <row r="286" spans="1:10" customFormat="1" x14ac:dyDescent="0.25">
      <c r="A286" s="138" t="s">
        <v>103</v>
      </c>
      <c r="B286" s="66" t="s">
        <v>13</v>
      </c>
      <c r="C286" s="72" t="s">
        <v>74</v>
      </c>
      <c r="D286" s="151">
        <v>44136</v>
      </c>
      <c r="E286" s="73"/>
      <c r="F286" s="67"/>
      <c r="G286" s="67"/>
      <c r="H286" s="67"/>
      <c r="I286" s="67"/>
      <c r="J286" s="141"/>
    </row>
    <row r="287" spans="1:10" customFormat="1" x14ac:dyDescent="0.25">
      <c r="A287" s="138" t="s">
        <v>104</v>
      </c>
      <c r="B287" s="66" t="s">
        <v>72</v>
      </c>
      <c r="C287" s="72" t="s">
        <v>76</v>
      </c>
      <c r="D287" s="151">
        <v>44136</v>
      </c>
      <c r="E287" s="73"/>
      <c r="F287" s="67"/>
      <c r="G287" s="67"/>
      <c r="H287" s="67"/>
      <c r="I287" s="67"/>
      <c r="J287" s="141"/>
    </row>
    <row r="288" spans="1:10" customFormat="1" x14ac:dyDescent="0.25">
      <c r="A288" s="138" t="s">
        <v>105</v>
      </c>
      <c r="B288" s="66" t="s">
        <v>72</v>
      </c>
      <c r="C288" s="72" t="s">
        <v>75</v>
      </c>
      <c r="D288" s="151">
        <v>44136</v>
      </c>
      <c r="E288" s="73"/>
      <c r="F288" s="67"/>
      <c r="G288" s="67"/>
      <c r="H288" s="67"/>
      <c r="I288" s="67"/>
      <c r="J288" s="141"/>
    </row>
    <row r="289" spans="1:10" customFormat="1" x14ac:dyDescent="0.25">
      <c r="A289" s="138" t="s">
        <v>106</v>
      </c>
      <c r="B289" s="66" t="s">
        <v>72</v>
      </c>
      <c r="C289" s="72" t="s">
        <v>73</v>
      </c>
      <c r="D289" s="151">
        <v>44136</v>
      </c>
      <c r="E289" s="73"/>
      <c r="F289" s="67"/>
      <c r="G289" s="67"/>
      <c r="H289" s="67"/>
      <c r="I289" s="67"/>
      <c r="J289" s="141"/>
    </row>
    <row r="290" spans="1:10" customFormat="1" x14ac:dyDescent="0.25">
      <c r="A290" s="138" t="s">
        <v>107</v>
      </c>
      <c r="B290" s="66" t="s">
        <v>72</v>
      </c>
      <c r="C290" s="72" t="s">
        <v>73</v>
      </c>
      <c r="D290" s="151">
        <v>44136</v>
      </c>
      <c r="E290" s="73"/>
      <c r="F290" s="67"/>
      <c r="G290" s="67"/>
      <c r="H290" s="67"/>
      <c r="I290" s="67"/>
      <c r="J290" s="141"/>
    </row>
    <row r="291" spans="1:10" customFormat="1" x14ac:dyDescent="0.25">
      <c r="A291" s="138" t="s">
        <v>108</v>
      </c>
      <c r="B291" s="66" t="s">
        <v>72</v>
      </c>
      <c r="C291" s="72" t="s">
        <v>73</v>
      </c>
      <c r="D291" s="151">
        <v>44136</v>
      </c>
      <c r="E291" s="73"/>
      <c r="F291" s="67"/>
      <c r="G291" s="67"/>
      <c r="H291" s="67"/>
      <c r="I291" s="67"/>
      <c r="J291" s="141"/>
    </row>
    <row r="292" spans="1:10" customFormat="1" x14ac:dyDescent="0.25">
      <c r="A292" s="138" t="s">
        <v>109</v>
      </c>
      <c r="B292" s="66" t="s">
        <v>72</v>
      </c>
      <c r="C292" s="72" t="s">
        <v>75</v>
      </c>
      <c r="D292" s="151">
        <v>44136</v>
      </c>
      <c r="E292" s="73"/>
      <c r="F292" s="67"/>
      <c r="G292" s="67"/>
      <c r="H292" s="67"/>
      <c r="I292" s="67"/>
      <c r="J292" s="141"/>
    </row>
    <row r="293" spans="1:10" customFormat="1" x14ac:dyDescent="0.25">
      <c r="A293" s="138" t="s">
        <v>110</v>
      </c>
      <c r="B293" s="66" t="s">
        <v>72</v>
      </c>
      <c r="C293" s="72" t="s">
        <v>76</v>
      </c>
      <c r="D293" s="151">
        <v>44136</v>
      </c>
      <c r="E293" s="73"/>
      <c r="F293" s="67"/>
      <c r="G293" s="67"/>
      <c r="H293" s="67"/>
      <c r="I293" s="67"/>
      <c r="J293" s="141"/>
    </row>
    <row r="294" spans="1:10" customFormat="1" x14ac:dyDescent="0.25">
      <c r="A294" s="138" t="s">
        <v>111</v>
      </c>
      <c r="B294" s="66" t="s">
        <v>72</v>
      </c>
      <c r="C294" s="72" t="s">
        <v>75</v>
      </c>
      <c r="D294" s="151">
        <v>44136</v>
      </c>
      <c r="E294" s="73"/>
      <c r="F294" s="67"/>
      <c r="G294" s="67"/>
      <c r="H294" s="67"/>
      <c r="I294" s="67"/>
      <c r="J294" s="141"/>
    </row>
    <row r="295" spans="1:10" customFormat="1" x14ac:dyDescent="0.25">
      <c r="A295" s="138" t="s">
        <v>112</v>
      </c>
      <c r="B295" s="66" t="s">
        <v>72</v>
      </c>
      <c r="C295" s="72" t="s">
        <v>75</v>
      </c>
      <c r="D295" s="151">
        <v>44136</v>
      </c>
      <c r="E295" s="73"/>
      <c r="F295" s="67"/>
      <c r="G295" s="67"/>
      <c r="H295" s="67"/>
      <c r="I295" s="67"/>
      <c r="J295" s="141"/>
    </row>
    <row r="296" spans="1:10" customFormat="1" x14ac:dyDescent="0.25">
      <c r="A296" s="138" t="s">
        <v>113</v>
      </c>
      <c r="B296" s="66" t="s">
        <v>72</v>
      </c>
      <c r="C296" s="72" t="s">
        <v>74</v>
      </c>
      <c r="D296" s="151">
        <v>44136</v>
      </c>
      <c r="E296" s="73"/>
      <c r="F296" s="67"/>
      <c r="G296" s="67"/>
      <c r="H296" s="67"/>
      <c r="I296" s="67"/>
      <c r="J296" s="141"/>
    </row>
    <row r="297" spans="1:10" customFormat="1" x14ac:dyDescent="0.25">
      <c r="A297" s="138" t="s">
        <v>114</v>
      </c>
      <c r="B297" s="66" t="s">
        <v>72</v>
      </c>
      <c r="C297" s="72" t="s">
        <v>74</v>
      </c>
      <c r="D297" s="151">
        <v>44136</v>
      </c>
      <c r="E297" s="73"/>
      <c r="F297" s="67"/>
      <c r="G297" s="67"/>
      <c r="H297" s="67"/>
      <c r="I297" s="67"/>
      <c r="J297" s="141"/>
    </row>
    <row r="298" spans="1:10" customFormat="1" x14ac:dyDescent="0.25">
      <c r="A298" s="138" t="s">
        <v>115</v>
      </c>
      <c r="B298" s="66" t="s">
        <v>72</v>
      </c>
      <c r="C298" s="72" t="s">
        <v>75</v>
      </c>
      <c r="D298" s="151">
        <v>44136</v>
      </c>
      <c r="E298" s="73"/>
      <c r="F298" s="67"/>
      <c r="G298" s="67"/>
      <c r="H298" s="67"/>
      <c r="I298" s="67"/>
      <c r="J298" s="141"/>
    </row>
    <row r="299" spans="1:10" customFormat="1" x14ac:dyDescent="0.25">
      <c r="A299" s="138" t="s">
        <v>116</v>
      </c>
      <c r="B299" s="66" t="s">
        <v>13</v>
      </c>
      <c r="C299" s="72" t="s">
        <v>75</v>
      </c>
      <c r="D299" s="151">
        <v>44136</v>
      </c>
      <c r="E299" s="73"/>
      <c r="F299" s="67"/>
      <c r="G299" s="67"/>
      <c r="H299" s="67"/>
      <c r="I299" s="67"/>
      <c r="J299" s="141"/>
    </row>
    <row r="300" spans="1:10" customFormat="1" x14ac:dyDescent="0.25">
      <c r="A300" s="138" t="s">
        <v>117</v>
      </c>
      <c r="B300" s="66" t="s">
        <v>72</v>
      </c>
      <c r="C300" s="72" t="s">
        <v>75</v>
      </c>
      <c r="D300" s="151">
        <v>44136</v>
      </c>
      <c r="E300" s="73"/>
      <c r="F300" s="67"/>
      <c r="G300" s="67"/>
      <c r="H300" s="67"/>
      <c r="I300" s="67"/>
      <c r="J300" s="141"/>
    </row>
    <row r="301" spans="1:10" customFormat="1" x14ac:dyDescent="0.25">
      <c r="A301" s="138" t="s">
        <v>118</v>
      </c>
      <c r="B301" s="66" t="s">
        <v>72</v>
      </c>
      <c r="C301" s="72" t="s">
        <v>76</v>
      </c>
      <c r="D301" s="151">
        <v>44136</v>
      </c>
      <c r="E301" s="73"/>
      <c r="F301" s="67"/>
      <c r="G301" s="67"/>
      <c r="H301" s="67"/>
      <c r="I301" s="67"/>
      <c r="J301" s="141"/>
    </row>
    <row r="302" spans="1:10" customFormat="1" x14ac:dyDescent="0.25">
      <c r="A302" s="138" t="s">
        <v>119</v>
      </c>
      <c r="B302" s="66" t="s">
        <v>72</v>
      </c>
      <c r="C302" s="72" t="s">
        <v>76</v>
      </c>
      <c r="D302" s="151">
        <v>44136</v>
      </c>
      <c r="E302" s="73"/>
      <c r="F302" s="67"/>
      <c r="G302" s="67"/>
      <c r="H302" s="67"/>
      <c r="I302" s="67"/>
      <c r="J302" s="141"/>
    </row>
    <row r="303" spans="1:10" customFormat="1" x14ac:dyDescent="0.25">
      <c r="A303" s="138" t="s">
        <v>120</v>
      </c>
      <c r="B303" s="66" t="s">
        <v>72</v>
      </c>
      <c r="C303" s="72" t="s">
        <v>73</v>
      </c>
      <c r="D303" s="151">
        <v>44136</v>
      </c>
      <c r="E303" s="73"/>
      <c r="F303" s="67"/>
      <c r="G303" s="67"/>
      <c r="H303" s="67"/>
      <c r="I303" s="67"/>
      <c r="J303" s="141"/>
    </row>
    <row r="304" spans="1:10" customFormat="1" x14ac:dyDescent="0.25">
      <c r="A304" s="138" t="s">
        <v>121</v>
      </c>
      <c r="B304" s="66" t="s">
        <v>72</v>
      </c>
      <c r="C304" s="72" t="s">
        <v>73</v>
      </c>
      <c r="D304" s="151">
        <v>44136</v>
      </c>
      <c r="E304" s="73"/>
      <c r="F304" s="67"/>
      <c r="G304" s="67"/>
      <c r="H304" s="67"/>
      <c r="I304" s="67"/>
      <c r="J304" s="141"/>
    </row>
    <row r="305" spans="1:10" customFormat="1" x14ac:dyDescent="0.25">
      <c r="A305" s="138" t="s">
        <v>122</v>
      </c>
      <c r="B305" s="66" t="s">
        <v>72</v>
      </c>
      <c r="C305" s="72" t="s">
        <v>73</v>
      </c>
      <c r="D305" s="151">
        <v>44136</v>
      </c>
      <c r="E305" s="73"/>
      <c r="F305" s="67"/>
      <c r="G305" s="67"/>
      <c r="H305" s="67"/>
      <c r="I305" s="67"/>
      <c r="J305" s="141"/>
    </row>
    <row r="306" spans="1:10" customFormat="1" x14ac:dyDescent="0.25">
      <c r="A306" s="138" t="s">
        <v>123</v>
      </c>
      <c r="B306" s="66" t="s">
        <v>13</v>
      </c>
      <c r="C306" s="72" t="s">
        <v>76</v>
      </c>
      <c r="D306" s="151">
        <v>44136</v>
      </c>
      <c r="E306" s="73"/>
      <c r="F306" s="67"/>
      <c r="G306" s="67"/>
      <c r="H306" s="67"/>
      <c r="I306" s="67"/>
      <c r="J306" s="141"/>
    </row>
    <row r="307" spans="1:10" customFormat="1" x14ac:dyDescent="0.25">
      <c r="A307" s="138" t="s">
        <v>124</v>
      </c>
      <c r="B307" s="66" t="s">
        <v>13</v>
      </c>
      <c r="C307" s="72" t="s">
        <v>76</v>
      </c>
      <c r="D307" s="151">
        <v>44136</v>
      </c>
      <c r="E307" s="73"/>
      <c r="F307" s="67"/>
      <c r="G307" s="67"/>
      <c r="H307" s="67"/>
      <c r="I307" s="67"/>
      <c r="J307" s="141"/>
    </row>
    <row r="308" spans="1:10" customFormat="1" x14ac:dyDescent="0.25">
      <c r="A308" s="138" t="s">
        <v>125</v>
      </c>
      <c r="B308" s="66" t="s">
        <v>72</v>
      </c>
      <c r="C308" s="72" t="s">
        <v>73</v>
      </c>
      <c r="D308" s="151">
        <v>44136</v>
      </c>
      <c r="E308" s="73"/>
      <c r="F308" s="67"/>
      <c r="G308" s="67"/>
      <c r="H308" s="67"/>
      <c r="I308" s="67"/>
      <c r="J308" s="141"/>
    </row>
    <row r="309" spans="1:10" customFormat="1" x14ac:dyDescent="0.25">
      <c r="A309" s="138" t="s">
        <v>126</v>
      </c>
      <c r="B309" s="66" t="s">
        <v>72</v>
      </c>
      <c r="C309" s="72" t="s">
        <v>76</v>
      </c>
      <c r="D309" s="151">
        <v>44136</v>
      </c>
      <c r="E309" s="73"/>
      <c r="F309" s="67"/>
      <c r="G309" s="67"/>
      <c r="H309" s="67"/>
      <c r="I309" s="67"/>
      <c r="J309" s="141"/>
    </row>
    <row r="310" spans="1:10" customFormat="1" x14ac:dyDescent="0.25">
      <c r="A310" s="138" t="s">
        <v>127</v>
      </c>
      <c r="B310" s="66" t="s">
        <v>72</v>
      </c>
      <c r="C310" s="72" t="s">
        <v>76</v>
      </c>
      <c r="D310" s="151">
        <v>44136</v>
      </c>
      <c r="E310" s="73"/>
      <c r="F310" s="67"/>
      <c r="G310" s="67"/>
      <c r="H310" s="67"/>
      <c r="I310" s="67"/>
      <c r="J310" s="141"/>
    </row>
    <row r="311" spans="1:10" customFormat="1" x14ac:dyDescent="0.25">
      <c r="A311" s="138" t="s">
        <v>128</v>
      </c>
      <c r="B311" s="66" t="s">
        <v>72</v>
      </c>
      <c r="C311" s="72" t="s">
        <v>73</v>
      </c>
      <c r="D311" s="151">
        <v>44136</v>
      </c>
      <c r="E311" s="73"/>
      <c r="F311" s="67"/>
      <c r="G311" s="67"/>
      <c r="H311" s="67"/>
      <c r="I311" s="67"/>
      <c r="J311" s="141"/>
    </row>
    <row r="312" spans="1:10" customFormat="1" x14ac:dyDescent="0.25">
      <c r="A312" s="138" t="s">
        <v>131</v>
      </c>
      <c r="B312" s="66" t="s">
        <v>72</v>
      </c>
      <c r="C312" s="72" t="s">
        <v>74</v>
      </c>
      <c r="D312" s="151">
        <v>44136</v>
      </c>
      <c r="E312" s="73"/>
      <c r="F312" s="67"/>
      <c r="G312" s="67"/>
      <c r="H312" s="67"/>
      <c r="I312" s="67"/>
      <c r="J312" s="141"/>
    </row>
    <row r="313" spans="1:10" customFormat="1" x14ac:dyDescent="0.25">
      <c r="A313" s="138" t="s">
        <v>129</v>
      </c>
      <c r="B313" s="66" t="s">
        <v>72</v>
      </c>
      <c r="C313" s="72" t="s">
        <v>75</v>
      </c>
      <c r="D313" s="151">
        <v>44136</v>
      </c>
      <c r="E313" s="73"/>
      <c r="F313" s="67"/>
      <c r="G313" s="67"/>
      <c r="H313" s="67"/>
      <c r="I313" s="67"/>
      <c r="J313" s="141"/>
    </row>
    <row r="314" spans="1:10" customFormat="1" x14ac:dyDescent="0.25">
      <c r="A314" s="138" t="s">
        <v>130</v>
      </c>
      <c r="B314" s="66" t="s">
        <v>72</v>
      </c>
      <c r="C314" s="72" t="s">
        <v>75</v>
      </c>
      <c r="D314" s="151">
        <v>44136</v>
      </c>
      <c r="E314" s="73"/>
      <c r="F314" s="67"/>
      <c r="G314" s="67"/>
      <c r="H314" s="67"/>
      <c r="I314" s="67"/>
      <c r="J314" s="141"/>
    </row>
    <row r="315" spans="1:10" customFormat="1" x14ac:dyDescent="0.25">
      <c r="A315" s="138" t="s">
        <v>132</v>
      </c>
      <c r="B315" s="66" t="s">
        <v>13</v>
      </c>
      <c r="C315" s="72" t="s">
        <v>75</v>
      </c>
      <c r="D315" s="151">
        <v>44136</v>
      </c>
      <c r="E315" s="73"/>
      <c r="F315" s="67"/>
      <c r="G315" s="67"/>
      <c r="H315" s="67"/>
      <c r="I315" s="67"/>
      <c r="J315" s="141"/>
    </row>
    <row r="316" spans="1:10" customFormat="1" x14ac:dyDescent="0.25">
      <c r="A316" s="138" t="s">
        <v>133</v>
      </c>
      <c r="B316" s="66" t="s">
        <v>72</v>
      </c>
      <c r="C316" s="72" t="s">
        <v>75</v>
      </c>
      <c r="D316" s="151">
        <v>44136</v>
      </c>
      <c r="E316" s="73"/>
      <c r="F316" s="67"/>
      <c r="G316" s="67"/>
      <c r="H316" s="67"/>
      <c r="I316" s="67"/>
      <c r="J316" s="141"/>
    </row>
    <row r="317" spans="1:10" customFormat="1" x14ac:dyDescent="0.25">
      <c r="A317" s="138" t="s">
        <v>134</v>
      </c>
      <c r="B317" s="66" t="s">
        <v>72</v>
      </c>
      <c r="C317" s="72" t="s">
        <v>75</v>
      </c>
      <c r="D317" s="151">
        <v>44136</v>
      </c>
      <c r="E317" s="73"/>
      <c r="F317" s="67"/>
      <c r="G317" s="67"/>
      <c r="H317" s="67"/>
      <c r="I317" s="67"/>
      <c r="J317" s="141"/>
    </row>
    <row r="318" spans="1:10" customFormat="1" x14ac:dyDescent="0.25">
      <c r="A318" s="138" t="s">
        <v>135</v>
      </c>
      <c r="B318" s="66" t="s">
        <v>72</v>
      </c>
      <c r="C318" s="72" t="s">
        <v>76</v>
      </c>
      <c r="D318" s="151">
        <v>44136</v>
      </c>
      <c r="E318" s="73"/>
      <c r="F318" s="67"/>
      <c r="G318" s="67"/>
      <c r="H318" s="67"/>
      <c r="I318" s="67"/>
      <c r="J318" s="141"/>
    </row>
    <row r="319" spans="1:10" customFormat="1" x14ac:dyDescent="0.25">
      <c r="A319" s="138" t="s">
        <v>136</v>
      </c>
      <c r="B319" s="66" t="s">
        <v>72</v>
      </c>
      <c r="C319" s="72" t="s">
        <v>76</v>
      </c>
      <c r="D319" s="151">
        <v>44136</v>
      </c>
      <c r="E319" s="73"/>
      <c r="F319" s="67"/>
      <c r="G319" s="67"/>
      <c r="H319" s="67"/>
      <c r="I319" s="67"/>
      <c r="J319" s="141"/>
    </row>
    <row r="320" spans="1:10" customFormat="1" x14ac:dyDescent="0.25">
      <c r="A320" s="138" t="s">
        <v>137</v>
      </c>
      <c r="B320" s="66" t="s">
        <v>72</v>
      </c>
      <c r="C320" s="72" t="s">
        <v>73</v>
      </c>
      <c r="D320" s="151">
        <v>44136</v>
      </c>
      <c r="E320" s="73"/>
      <c r="F320" s="67"/>
      <c r="G320" s="67"/>
      <c r="H320" s="67"/>
      <c r="I320" s="67"/>
      <c r="J320" s="141"/>
    </row>
    <row r="321" spans="1:10" customFormat="1" x14ac:dyDescent="0.25">
      <c r="A321" s="138" t="s">
        <v>138</v>
      </c>
      <c r="B321" s="66" t="s">
        <v>72</v>
      </c>
      <c r="C321" s="72" t="s">
        <v>73</v>
      </c>
      <c r="D321" s="151">
        <v>44136</v>
      </c>
      <c r="E321" s="73"/>
      <c r="F321" s="67"/>
      <c r="G321" s="67"/>
      <c r="H321" s="67"/>
      <c r="I321" s="67"/>
      <c r="J321" s="141"/>
    </row>
    <row r="322" spans="1:10" customFormat="1" x14ac:dyDescent="0.25">
      <c r="A322" s="138" t="s">
        <v>139</v>
      </c>
      <c r="B322" s="66" t="s">
        <v>72</v>
      </c>
      <c r="C322" s="72" t="s">
        <v>75</v>
      </c>
      <c r="D322" s="151">
        <v>44136</v>
      </c>
      <c r="E322" s="73"/>
      <c r="F322" s="67"/>
      <c r="G322" s="67"/>
      <c r="H322" s="67"/>
      <c r="I322" s="67"/>
      <c r="J322" s="141"/>
    </row>
    <row r="323" spans="1:10" customFormat="1" x14ac:dyDescent="0.25">
      <c r="A323" s="138" t="s">
        <v>140</v>
      </c>
      <c r="B323" s="66" t="s">
        <v>72</v>
      </c>
      <c r="C323" s="72" t="s">
        <v>76</v>
      </c>
      <c r="D323" s="151">
        <v>44136</v>
      </c>
      <c r="E323" s="73"/>
      <c r="F323" s="67"/>
      <c r="G323" s="67"/>
      <c r="H323" s="67"/>
      <c r="I323" s="67"/>
      <c r="J323" s="141"/>
    </row>
    <row r="324" spans="1:10" customFormat="1" x14ac:dyDescent="0.25">
      <c r="A324" s="138" t="s">
        <v>141</v>
      </c>
      <c r="B324" s="66" t="s">
        <v>72</v>
      </c>
      <c r="C324" s="72" t="s">
        <v>74</v>
      </c>
      <c r="D324" s="151">
        <v>44136</v>
      </c>
      <c r="E324" s="73"/>
      <c r="F324" s="67"/>
      <c r="G324" s="67"/>
      <c r="H324" s="67"/>
      <c r="I324" s="67"/>
      <c r="J324" s="141"/>
    </row>
    <row r="325" spans="1:10" customFormat="1" x14ac:dyDescent="0.25">
      <c r="A325" s="138" t="s">
        <v>142</v>
      </c>
      <c r="B325" s="66" t="s">
        <v>72</v>
      </c>
      <c r="C325" s="72" t="s">
        <v>76</v>
      </c>
      <c r="D325" s="151">
        <v>44136</v>
      </c>
      <c r="E325" s="73"/>
      <c r="F325" s="67"/>
      <c r="G325" s="67"/>
      <c r="H325" s="67"/>
      <c r="I325" s="67"/>
      <c r="J325" s="141"/>
    </row>
    <row r="326" spans="1:10" customFormat="1" x14ac:dyDescent="0.25">
      <c r="A326" s="138" t="s">
        <v>143</v>
      </c>
      <c r="B326" s="66" t="s">
        <v>13</v>
      </c>
      <c r="C326" s="72" t="s">
        <v>76</v>
      </c>
      <c r="D326" s="151">
        <v>44136</v>
      </c>
      <c r="E326" s="73"/>
      <c r="F326" s="67"/>
      <c r="G326" s="67"/>
      <c r="H326" s="67"/>
      <c r="I326" s="67"/>
      <c r="J326" s="141"/>
    </row>
    <row r="327" spans="1:10" customFormat="1" x14ac:dyDescent="0.25">
      <c r="A327" s="138" t="s">
        <v>144</v>
      </c>
      <c r="B327" s="66" t="s">
        <v>13</v>
      </c>
      <c r="C327" s="72" t="s">
        <v>76</v>
      </c>
      <c r="D327" s="151">
        <v>44136</v>
      </c>
      <c r="E327" s="73"/>
      <c r="F327" s="67"/>
      <c r="G327" s="67"/>
      <c r="H327" s="67"/>
      <c r="I327" s="67"/>
      <c r="J327" s="141"/>
    </row>
    <row r="328" spans="1:10" customFormat="1" x14ac:dyDescent="0.25">
      <c r="A328" s="138" t="s">
        <v>145</v>
      </c>
      <c r="B328" s="66" t="s">
        <v>72</v>
      </c>
      <c r="C328" s="72" t="s">
        <v>74</v>
      </c>
      <c r="D328" s="151">
        <v>44136</v>
      </c>
      <c r="E328" s="73"/>
      <c r="F328" s="67"/>
      <c r="G328" s="67"/>
      <c r="H328" s="67"/>
      <c r="I328" s="67"/>
      <c r="J328" s="141"/>
    </row>
    <row r="329" spans="1:10" customFormat="1" x14ac:dyDescent="0.25">
      <c r="A329" s="138" t="s">
        <v>146</v>
      </c>
      <c r="B329" s="66" t="s">
        <v>72</v>
      </c>
      <c r="C329" s="72" t="s">
        <v>75</v>
      </c>
      <c r="D329" s="151">
        <v>44136</v>
      </c>
      <c r="E329" s="73"/>
      <c r="F329" s="67"/>
      <c r="G329" s="67"/>
      <c r="H329" s="67"/>
      <c r="I329" s="67"/>
      <c r="J329" s="141"/>
    </row>
    <row r="330" spans="1:10" customFormat="1" x14ac:dyDescent="0.25">
      <c r="A330" s="138" t="s">
        <v>147</v>
      </c>
      <c r="B330" s="66" t="s">
        <v>72</v>
      </c>
      <c r="C330" s="72" t="s">
        <v>75</v>
      </c>
      <c r="D330" s="151">
        <v>44136</v>
      </c>
      <c r="E330" s="73"/>
      <c r="F330" s="67"/>
      <c r="G330" s="67"/>
      <c r="H330" s="67"/>
      <c r="I330" s="67"/>
      <c r="J330" s="141"/>
    </row>
    <row r="331" spans="1:10" customFormat="1" x14ac:dyDescent="0.25">
      <c r="A331" s="138" t="s">
        <v>148</v>
      </c>
      <c r="B331" s="66" t="s">
        <v>72</v>
      </c>
      <c r="C331" s="72" t="s">
        <v>74</v>
      </c>
      <c r="D331" s="151">
        <v>44136</v>
      </c>
      <c r="E331" s="73"/>
      <c r="F331" s="67"/>
      <c r="G331" s="67"/>
      <c r="H331" s="67"/>
      <c r="I331" s="67"/>
      <c r="J331" s="141"/>
    </row>
    <row r="332" spans="1:10" customFormat="1" x14ac:dyDescent="0.25">
      <c r="A332" s="138" t="s">
        <v>149</v>
      </c>
      <c r="B332" s="66" t="s">
        <v>72</v>
      </c>
      <c r="C332" s="72" t="s">
        <v>74</v>
      </c>
      <c r="D332" s="151">
        <v>44136</v>
      </c>
      <c r="E332" s="73"/>
      <c r="F332" s="67"/>
      <c r="G332" s="67"/>
      <c r="H332" s="67"/>
      <c r="I332" s="67"/>
      <c r="J332" s="141"/>
    </row>
    <row r="333" spans="1:10" customFormat="1" x14ac:dyDescent="0.25">
      <c r="A333" s="138" t="s">
        <v>150</v>
      </c>
      <c r="B333" s="66" t="s">
        <v>72</v>
      </c>
      <c r="C333" s="72" t="s">
        <v>74</v>
      </c>
      <c r="D333" s="151">
        <v>44136</v>
      </c>
      <c r="E333" s="73"/>
      <c r="F333" s="67"/>
      <c r="G333" s="67"/>
      <c r="H333" s="67"/>
      <c r="I333" s="67"/>
      <c r="J333" s="141"/>
    </row>
    <row r="334" spans="1:10" customFormat="1" x14ac:dyDescent="0.25">
      <c r="A334" s="138" t="s">
        <v>151</v>
      </c>
      <c r="B334" s="66" t="s">
        <v>72</v>
      </c>
      <c r="C334" s="72" t="s">
        <v>73</v>
      </c>
      <c r="D334" s="151">
        <v>44136</v>
      </c>
      <c r="E334" s="73"/>
      <c r="F334" s="67"/>
      <c r="G334" s="67"/>
      <c r="H334" s="67"/>
      <c r="I334" s="67"/>
      <c r="J334" s="141"/>
    </row>
    <row r="335" spans="1:10" customFormat="1" x14ac:dyDescent="0.25">
      <c r="A335" s="138" t="s">
        <v>152</v>
      </c>
      <c r="B335" s="66" t="s">
        <v>72</v>
      </c>
      <c r="C335" s="72" t="s">
        <v>73</v>
      </c>
      <c r="D335" s="151">
        <v>44136</v>
      </c>
      <c r="E335" s="73"/>
      <c r="F335" s="67"/>
      <c r="G335" s="67"/>
      <c r="H335" s="67"/>
      <c r="I335" s="67"/>
      <c r="J335" s="141"/>
    </row>
    <row r="336" spans="1:10" customFormat="1" x14ac:dyDescent="0.25">
      <c r="A336" s="138" t="s">
        <v>153</v>
      </c>
      <c r="B336" s="66" t="s">
        <v>72</v>
      </c>
      <c r="C336" s="72" t="s">
        <v>73</v>
      </c>
      <c r="D336" s="151">
        <v>44136</v>
      </c>
      <c r="E336" s="73"/>
      <c r="F336" s="67"/>
      <c r="G336" s="67"/>
      <c r="H336" s="67"/>
      <c r="I336" s="67"/>
      <c r="J336" s="141"/>
    </row>
    <row r="337" spans="1:10" customFormat="1" x14ac:dyDescent="0.25">
      <c r="A337" s="138" t="s">
        <v>154</v>
      </c>
      <c r="B337" s="66" t="s">
        <v>72</v>
      </c>
      <c r="C337" s="72" t="s">
        <v>76</v>
      </c>
      <c r="D337" s="151">
        <v>44136</v>
      </c>
      <c r="E337" s="73"/>
      <c r="F337" s="67"/>
      <c r="G337" s="67"/>
      <c r="H337" s="67"/>
      <c r="I337" s="67"/>
      <c r="J337" s="141"/>
    </row>
    <row r="338" spans="1:10" customFormat="1" x14ac:dyDescent="0.25">
      <c r="A338" s="138" t="s">
        <v>155</v>
      </c>
      <c r="B338" s="66" t="s">
        <v>72</v>
      </c>
      <c r="C338" s="72" t="s">
        <v>76</v>
      </c>
      <c r="D338" s="151">
        <v>44136</v>
      </c>
      <c r="E338" s="73"/>
      <c r="F338" s="67"/>
      <c r="G338" s="67"/>
      <c r="H338" s="67"/>
      <c r="I338" s="67"/>
      <c r="J338" s="141"/>
    </row>
    <row r="339" spans="1:10" customFormat="1" x14ac:dyDescent="0.25">
      <c r="A339" s="138" t="s">
        <v>156</v>
      </c>
      <c r="B339" s="66" t="s">
        <v>13</v>
      </c>
      <c r="C339" s="72" t="s">
        <v>75</v>
      </c>
      <c r="D339" s="151">
        <v>44136</v>
      </c>
      <c r="E339" s="73"/>
      <c r="F339" s="67"/>
      <c r="G339" s="67"/>
      <c r="H339" s="67"/>
      <c r="I339" s="67"/>
      <c r="J339" s="141"/>
    </row>
    <row r="340" spans="1:10" customFormat="1" x14ac:dyDescent="0.25">
      <c r="A340" s="138" t="s">
        <v>157</v>
      </c>
      <c r="B340" s="66" t="s">
        <v>72</v>
      </c>
      <c r="C340" s="72" t="s">
        <v>76</v>
      </c>
      <c r="D340" s="151">
        <v>44136</v>
      </c>
      <c r="E340" s="73"/>
      <c r="F340" s="67"/>
      <c r="G340" s="67"/>
      <c r="H340" s="67"/>
      <c r="I340" s="67"/>
      <c r="J340" s="141"/>
    </row>
    <row r="341" spans="1:10" customFormat="1" x14ac:dyDescent="0.25">
      <c r="A341" s="138" t="s">
        <v>158</v>
      </c>
      <c r="B341" s="66" t="s">
        <v>72</v>
      </c>
      <c r="C341" s="72" t="s">
        <v>76</v>
      </c>
      <c r="D341" s="151">
        <v>44136</v>
      </c>
      <c r="E341" s="73"/>
      <c r="F341" s="67"/>
      <c r="G341" s="67"/>
      <c r="H341" s="67"/>
      <c r="I341" s="67"/>
      <c r="J341" s="141"/>
    </row>
    <row r="342" spans="1:10" customFormat="1" x14ac:dyDescent="0.25">
      <c r="A342" s="138" t="s">
        <v>159</v>
      </c>
      <c r="B342" s="66" t="s">
        <v>72</v>
      </c>
      <c r="C342" s="72" t="s">
        <v>76</v>
      </c>
      <c r="D342" s="151">
        <v>44136</v>
      </c>
      <c r="E342" s="73"/>
      <c r="F342" s="67"/>
      <c r="G342" s="67"/>
      <c r="H342" s="67"/>
      <c r="I342" s="67"/>
      <c r="J342" s="141"/>
    </row>
    <row r="343" spans="1:10" customFormat="1" x14ac:dyDescent="0.25">
      <c r="A343" s="138" t="s">
        <v>160</v>
      </c>
      <c r="B343" s="66" t="s">
        <v>72</v>
      </c>
      <c r="C343" s="72" t="s">
        <v>76</v>
      </c>
      <c r="D343" s="151">
        <v>44136</v>
      </c>
      <c r="E343" s="73"/>
      <c r="F343" s="67"/>
      <c r="G343" s="67"/>
      <c r="H343" s="67"/>
      <c r="I343" s="67"/>
      <c r="J343" s="141"/>
    </row>
    <row r="344" spans="1:10" customFormat="1" x14ac:dyDescent="0.25">
      <c r="A344" s="138" t="s">
        <v>161</v>
      </c>
      <c r="B344" s="66" t="s">
        <v>72</v>
      </c>
      <c r="C344" s="72" t="s">
        <v>74</v>
      </c>
      <c r="D344" s="151">
        <v>44136</v>
      </c>
      <c r="E344" s="73"/>
      <c r="F344" s="67"/>
      <c r="G344" s="67"/>
      <c r="H344" s="67"/>
      <c r="I344" s="67"/>
      <c r="J344" s="141"/>
    </row>
    <row r="345" spans="1:10" customFormat="1" x14ac:dyDescent="0.25">
      <c r="A345" s="139" t="s">
        <v>162</v>
      </c>
      <c r="B345" s="129" t="s">
        <v>72</v>
      </c>
      <c r="C345" s="130" t="s">
        <v>75</v>
      </c>
      <c r="D345" s="152">
        <v>44136</v>
      </c>
      <c r="E345" s="131"/>
      <c r="F345" s="132"/>
      <c r="G345" s="132"/>
      <c r="H345" s="132"/>
      <c r="I345" s="132"/>
      <c r="J345" s="142"/>
    </row>
  </sheetData>
  <phoneticPr fontId="6" type="noConversion"/>
  <conditionalFormatting sqref="A1:J1048576">
    <cfRule type="expression" dxfId="15" priority="8">
      <formula>COUNTIF($D1,"*mai*")&gt;0</formula>
    </cfRule>
    <cfRule type="expression" dxfId="14" priority="9">
      <formula>COUNTIF($D1,"*avril*")&gt;0</formula>
    </cfRule>
    <cfRule type="expression" dxfId="13" priority="10">
      <formula>COUNTIF($D1,"*mars*")&gt;0</formula>
    </cfRule>
    <cfRule type="expression" dxfId="12" priority="11">
      <formula>COUNTIF($D1,"*février*")&gt;0</formula>
    </cfRule>
    <cfRule type="expression" dxfId="11" priority="12">
      <formula>COUNTIF($D1,"*janvier*")&gt;0</formula>
    </cfRule>
    <cfRule type="expression" dxfId="10" priority="13">
      <formula>COUNTIF($D1,"*décembre*")&gt;0</formula>
    </cfRule>
  </conditionalFormatting>
  <conditionalFormatting sqref="E2:J345">
    <cfRule type="expression" dxfId="9" priority="2">
      <formula>$G2=0</formula>
    </cfRule>
  </conditionalFormatting>
  <conditionalFormatting sqref="A2:J345">
    <cfRule type="expression" dxfId="8" priority="1">
      <formula>$B2="Inactif"</formula>
    </cfRule>
    <cfRule type="expression" dxfId="7" priority="3">
      <formula>$B2="PP"</formula>
    </cfRule>
    <cfRule type="expression" dxfId="6" priority="4">
      <formula>$B2="PA"</formula>
    </cfRule>
    <cfRule type="expression" dxfId="4" priority="5">
      <formula>MONTH($D2)=8</formula>
    </cfRule>
    <cfRule type="expression" dxfId="5" priority="7">
      <formula>COUNTIF($D2,"*juin*")&gt;0</formula>
    </cfRule>
    <cfRule type="expression" dxfId="3" priority="6">
      <formula>MONTH($D2)=7</formula>
    </cfRule>
    <cfRule type="expression" dxfId="2" priority="16">
      <formula>MONTH($D2)=9</formula>
    </cfRule>
    <cfRule type="expression" dxfId="1" priority="15">
      <formula>MONTH($D2)=10</formula>
    </cfRule>
    <cfRule type="expression" dxfId="0" priority="14">
      <formula>MONTH($D2)=11</formula>
    </cfRule>
  </conditionalFormatting>
  <pageMargins left="0.7" right="0.7" top="0.75" bottom="0.75" header="0.3" footer="0.3"/>
  <pageSetup paperSize="9" scale="81" fitToHeight="0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A2F94EA-9D25-4D32-BD6C-314ACC18FAD2}">
          <x14:formula1>
            <xm:f>SOURCE!$B$3:$B$6</xm:f>
          </x14:formula1>
          <xm:sqref>C2:C259</xm:sqref>
        </x14:dataValidation>
        <x14:dataValidation type="list" allowBlank="1" showInputMessage="1" showErrorMessage="1" xr:uid="{EDEF6684-06D9-401F-B9BC-8564034E7188}">
          <x14:formula1>
            <xm:f>SOURCE!$A$3:$A$6</xm:f>
          </x14:formula1>
          <xm:sqref>B1:B1048576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8085A-0967-4814-BCDA-A0D9F6D28AF7}">
  <dimension ref="A1:S19"/>
  <sheetViews>
    <sheetView tabSelected="1" workbookViewId="0">
      <selection activeCell="O7" sqref="O7"/>
    </sheetView>
  </sheetViews>
  <sheetFormatPr baseColWidth="10" defaultRowHeight="15" x14ac:dyDescent="0.25"/>
  <cols>
    <col min="1" max="1" width="21.42578125" customWidth="1"/>
    <col min="2" max="2" width="2.5703125" customWidth="1"/>
    <col min="3" max="7" width="5.7109375" customWidth="1"/>
    <col min="8" max="8" width="10.28515625" customWidth="1"/>
    <col min="9" max="9" width="3.28515625" customWidth="1"/>
    <col min="10" max="10" width="6.7109375" bestFit="1" customWidth="1"/>
    <col min="11" max="12" width="5.5703125" bestFit="1" customWidth="1"/>
    <col min="13" max="13" width="5.85546875" bestFit="1" customWidth="1"/>
    <col min="14" max="14" width="21" bestFit="1" customWidth="1"/>
    <col min="15" max="15" width="17" bestFit="1" customWidth="1"/>
    <col min="16" max="16" width="17.140625" bestFit="1" customWidth="1"/>
    <col min="17" max="17" width="17.28515625" bestFit="1" customWidth="1"/>
    <col min="18" max="18" width="13.5703125" bestFit="1" customWidth="1"/>
    <col min="19" max="19" width="13.140625" bestFit="1" customWidth="1"/>
    <col min="20" max="20" width="16.140625" bestFit="1" customWidth="1"/>
    <col min="21" max="21" width="12.5703125" bestFit="1" customWidth="1"/>
    <col min="22" max="22" width="12.28515625" bestFit="1" customWidth="1"/>
    <col min="23" max="23" width="15.7109375" bestFit="1" customWidth="1"/>
    <col min="24" max="24" width="16.140625" bestFit="1" customWidth="1"/>
    <col min="25" max="25" width="12.5703125" bestFit="1" customWidth="1"/>
    <col min="26" max="26" width="12.28515625" bestFit="1" customWidth="1"/>
    <col min="27" max="27" width="15.7109375" bestFit="1" customWidth="1"/>
    <col min="28" max="28" width="16.140625" bestFit="1" customWidth="1"/>
    <col min="29" max="29" width="12.5703125" bestFit="1" customWidth="1"/>
    <col min="30" max="30" width="12.28515625" bestFit="1" customWidth="1"/>
    <col min="31" max="31" width="15.7109375" bestFit="1" customWidth="1"/>
    <col min="32" max="32" width="16.140625" bestFit="1" customWidth="1"/>
    <col min="33" max="33" width="12.5703125" bestFit="1" customWidth="1"/>
    <col min="34" max="34" width="12.28515625" bestFit="1" customWidth="1"/>
    <col min="35" max="35" width="15.7109375" bestFit="1" customWidth="1"/>
    <col min="36" max="36" width="16.140625" bestFit="1" customWidth="1"/>
    <col min="37" max="37" width="12.5703125" bestFit="1" customWidth="1"/>
    <col min="38" max="38" width="12.28515625" bestFit="1" customWidth="1"/>
    <col min="39" max="39" width="15.7109375" bestFit="1" customWidth="1"/>
    <col min="40" max="40" width="16.140625" bestFit="1" customWidth="1"/>
    <col min="41" max="41" width="12.5703125" bestFit="1" customWidth="1"/>
    <col min="42" max="42" width="12.28515625" bestFit="1" customWidth="1"/>
    <col min="43" max="43" width="15.7109375" bestFit="1" customWidth="1"/>
    <col min="44" max="44" width="16.140625" bestFit="1" customWidth="1"/>
    <col min="45" max="45" width="12.5703125" bestFit="1" customWidth="1"/>
    <col min="46" max="46" width="12.28515625" bestFit="1" customWidth="1"/>
    <col min="47" max="47" width="15.7109375" bestFit="1" customWidth="1"/>
    <col min="48" max="48" width="16.140625" bestFit="1" customWidth="1"/>
    <col min="49" max="49" width="12.5703125" bestFit="1" customWidth="1"/>
    <col min="50" max="50" width="12.28515625" bestFit="1" customWidth="1"/>
    <col min="51" max="51" width="15.7109375" bestFit="1" customWidth="1"/>
    <col min="52" max="52" width="16.140625" bestFit="1" customWidth="1"/>
    <col min="53" max="53" width="12.5703125" bestFit="1" customWidth="1"/>
    <col min="54" max="54" width="12.28515625" bestFit="1" customWidth="1"/>
    <col min="55" max="55" width="20.5703125" bestFit="1" customWidth="1"/>
    <col min="56" max="56" width="20.85546875" bestFit="1" customWidth="1"/>
    <col min="57" max="57" width="17.42578125" bestFit="1" customWidth="1"/>
    <col min="58" max="58" width="17.140625" bestFit="1" customWidth="1"/>
    <col min="59" max="59" width="12.28515625" bestFit="1" customWidth="1"/>
    <col min="60" max="60" width="16.140625" bestFit="1" customWidth="1"/>
    <col min="61" max="61" width="12.5703125" bestFit="1" customWidth="1"/>
    <col min="62" max="62" width="12.28515625" bestFit="1" customWidth="1"/>
    <col min="63" max="63" width="17.5703125" bestFit="1" customWidth="1"/>
    <col min="64" max="64" width="14" bestFit="1" customWidth="1"/>
    <col min="65" max="65" width="13.7109375" bestFit="1" customWidth="1"/>
    <col min="66" max="66" width="16.140625" bestFit="1" customWidth="1"/>
    <col min="67" max="67" width="12.5703125" bestFit="1" customWidth="1"/>
    <col min="68" max="68" width="12.28515625" bestFit="1" customWidth="1"/>
    <col min="69" max="69" width="16.140625" bestFit="1" customWidth="1"/>
    <col min="70" max="70" width="12.5703125" bestFit="1" customWidth="1"/>
    <col min="71" max="71" width="12.28515625" bestFit="1" customWidth="1"/>
    <col min="72" max="72" width="17.5703125" bestFit="1" customWidth="1"/>
    <col min="73" max="73" width="14" bestFit="1" customWidth="1"/>
    <col min="74" max="74" width="13.7109375" bestFit="1" customWidth="1"/>
    <col min="75" max="75" width="16.140625" bestFit="1" customWidth="1"/>
    <col min="76" max="76" width="12.5703125" bestFit="1" customWidth="1"/>
    <col min="77" max="77" width="12.28515625" bestFit="1" customWidth="1"/>
    <col min="78" max="78" width="16.140625" bestFit="1" customWidth="1"/>
    <col min="79" max="79" width="12.5703125" bestFit="1" customWidth="1"/>
    <col min="80" max="80" width="12.28515625" bestFit="1" customWidth="1"/>
    <col min="81" max="81" width="16.140625" bestFit="1" customWidth="1"/>
    <col min="82" max="82" width="12.5703125" bestFit="1" customWidth="1"/>
    <col min="83" max="83" width="12.28515625" bestFit="1" customWidth="1"/>
    <col min="84" max="84" width="16.140625" bestFit="1" customWidth="1"/>
    <col min="85" max="85" width="12.5703125" bestFit="1" customWidth="1"/>
    <col min="86" max="86" width="12.28515625" bestFit="1" customWidth="1"/>
    <col min="87" max="87" width="16.140625" bestFit="1" customWidth="1"/>
    <col min="88" max="88" width="12.5703125" bestFit="1" customWidth="1"/>
    <col min="89" max="89" width="12.28515625" bestFit="1" customWidth="1"/>
    <col min="90" max="90" width="17.5703125" bestFit="1" customWidth="1"/>
    <col min="91" max="91" width="14" bestFit="1" customWidth="1"/>
    <col min="92" max="92" width="13.7109375" bestFit="1" customWidth="1"/>
    <col min="93" max="93" width="16.140625" bestFit="1" customWidth="1"/>
    <col min="94" max="94" width="12.5703125" bestFit="1" customWidth="1"/>
    <col min="95" max="95" width="12.28515625" bestFit="1" customWidth="1"/>
    <col min="96" max="96" width="16.140625" bestFit="1" customWidth="1"/>
    <col min="97" max="97" width="12.5703125" bestFit="1" customWidth="1"/>
    <col min="98" max="98" width="12.28515625" bestFit="1" customWidth="1"/>
    <col min="99" max="99" width="17.5703125" bestFit="1" customWidth="1"/>
    <col min="100" max="100" width="14" bestFit="1" customWidth="1"/>
    <col min="101" max="101" width="13.7109375" bestFit="1" customWidth="1"/>
    <col min="102" max="102" width="16.140625" bestFit="1" customWidth="1"/>
    <col min="103" max="103" width="12.5703125" bestFit="1" customWidth="1"/>
    <col min="104" max="104" width="12.28515625" bestFit="1" customWidth="1"/>
    <col min="105" max="105" width="17.5703125" bestFit="1" customWidth="1"/>
    <col min="106" max="106" width="14" bestFit="1" customWidth="1"/>
    <col min="107" max="107" width="13.7109375" bestFit="1" customWidth="1"/>
    <col min="108" max="108" width="16.140625" bestFit="1" customWidth="1"/>
    <col min="109" max="109" width="12.5703125" bestFit="1" customWidth="1"/>
    <col min="110" max="110" width="12.28515625" bestFit="1" customWidth="1"/>
    <col min="111" max="111" width="18.5703125" bestFit="1" customWidth="1"/>
    <col min="112" max="112" width="15" bestFit="1" customWidth="1"/>
    <col min="113" max="113" width="14.7109375" bestFit="1" customWidth="1"/>
    <col min="114" max="114" width="16.140625" bestFit="1" customWidth="1"/>
    <col min="115" max="115" width="12.5703125" bestFit="1" customWidth="1"/>
    <col min="116" max="116" width="12.28515625" bestFit="1" customWidth="1"/>
    <col min="117" max="117" width="16.140625" bestFit="1" customWidth="1"/>
    <col min="118" max="118" width="12.5703125" bestFit="1" customWidth="1"/>
    <col min="119" max="119" width="12.28515625" bestFit="1" customWidth="1"/>
    <col min="120" max="120" width="16.140625" bestFit="1" customWidth="1"/>
    <col min="121" max="121" width="12.5703125" bestFit="1" customWidth="1"/>
    <col min="122" max="122" width="12.28515625" bestFit="1" customWidth="1"/>
    <col min="123" max="123" width="16.140625" bestFit="1" customWidth="1"/>
    <col min="124" max="124" width="12.5703125" bestFit="1" customWidth="1"/>
    <col min="125" max="125" width="12.28515625" bestFit="1" customWidth="1"/>
    <col min="126" max="126" width="16.140625" bestFit="1" customWidth="1"/>
    <col min="127" max="127" width="12.5703125" bestFit="1" customWidth="1"/>
    <col min="128" max="128" width="12.28515625" bestFit="1" customWidth="1"/>
    <col min="129" max="129" width="21.42578125" bestFit="1" customWidth="1"/>
    <col min="130" max="130" width="17.85546875" bestFit="1" customWidth="1"/>
    <col min="131" max="131" width="17.5703125" bestFit="1" customWidth="1"/>
    <col min="132" max="132" width="20.85546875" bestFit="1" customWidth="1"/>
    <col min="133" max="133" width="17.42578125" bestFit="1" customWidth="1"/>
    <col min="134" max="134" width="17.140625" bestFit="1" customWidth="1"/>
    <col min="135" max="135" width="14" bestFit="1" customWidth="1"/>
    <col min="136" max="136" width="13.7109375" bestFit="1" customWidth="1"/>
    <col min="137" max="137" width="12.5703125" bestFit="1" customWidth="1"/>
    <col min="138" max="138" width="12.28515625" bestFit="1" customWidth="1"/>
    <col min="139" max="139" width="14" bestFit="1" customWidth="1"/>
    <col min="140" max="140" width="13.7109375" bestFit="1" customWidth="1"/>
    <col min="141" max="141" width="14" bestFit="1" customWidth="1"/>
    <col min="142" max="142" width="13.7109375" bestFit="1" customWidth="1"/>
    <col min="143" max="143" width="12.5703125" bestFit="1" customWidth="1"/>
    <col min="144" max="144" width="12.28515625" bestFit="1" customWidth="1"/>
    <col min="145" max="145" width="14" bestFit="1" customWidth="1"/>
    <col min="146" max="146" width="13.7109375" bestFit="1" customWidth="1"/>
    <col min="147" max="147" width="15" bestFit="1" customWidth="1"/>
    <col min="148" max="148" width="14.7109375" bestFit="1" customWidth="1"/>
    <col min="149" max="149" width="12.5703125" bestFit="1" customWidth="1"/>
    <col min="150" max="150" width="12.28515625" bestFit="1" customWidth="1"/>
    <col min="151" max="151" width="12.5703125" bestFit="1" customWidth="1"/>
    <col min="152" max="152" width="12.28515625" bestFit="1" customWidth="1"/>
    <col min="153" max="153" width="12.5703125" bestFit="1" customWidth="1"/>
    <col min="154" max="154" width="12.28515625" bestFit="1" customWidth="1"/>
    <col min="155" max="155" width="14" bestFit="1" customWidth="1"/>
    <col min="156" max="156" width="13.7109375" bestFit="1" customWidth="1"/>
    <col min="157" max="157" width="12.5703125" bestFit="1" customWidth="1"/>
    <col min="158" max="158" width="12.28515625" bestFit="1" customWidth="1"/>
    <col min="159" max="159" width="12.5703125" bestFit="1" customWidth="1"/>
    <col min="160" max="160" width="12.28515625" bestFit="1" customWidth="1"/>
    <col min="161" max="161" width="14" bestFit="1" customWidth="1"/>
    <col min="162" max="162" width="13.7109375" bestFit="1" customWidth="1"/>
    <col min="163" max="163" width="12.5703125" bestFit="1" customWidth="1"/>
    <col min="164" max="164" width="12.28515625" bestFit="1" customWidth="1"/>
    <col min="165" max="165" width="14" bestFit="1" customWidth="1"/>
    <col min="166" max="166" width="13.7109375" bestFit="1" customWidth="1"/>
    <col min="167" max="167" width="12.5703125" bestFit="1" customWidth="1"/>
    <col min="168" max="168" width="12.28515625" bestFit="1" customWidth="1"/>
    <col min="169" max="169" width="15" bestFit="1" customWidth="1"/>
    <col min="170" max="170" width="14.7109375" bestFit="1" customWidth="1"/>
    <col min="171" max="171" width="12.5703125" bestFit="1" customWidth="1"/>
    <col min="172" max="172" width="12.28515625" bestFit="1" customWidth="1"/>
    <col min="173" max="173" width="12.5703125" bestFit="1" customWidth="1"/>
    <col min="174" max="174" width="12.28515625" bestFit="1" customWidth="1"/>
    <col min="175" max="175" width="12.5703125" bestFit="1" customWidth="1"/>
    <col min="176" max="176" width="12.28515625" bestFit="1" customWidth="1"/>
    <col min="177" max="177" width="12.5703125" bestFit="1" customWidth="1"/>
    <col min="178" max="178" width="12.28515625" bestFit="1" customWidth="1"/>
    <col min="179" max="179" width="12.5703125" bestFit="1" customWidth="1"/>
    <col min="180" max="180" width="12.28515625" bestFit="1" customWidth="1"/>
    <col min="181" max="181" width="12.5703125" bestFit="1" customWidth="1"/>
    <col min="182" max="182" width="12.28515625" bestFit="1" customWidth="1"/>
    <col min="183" max="183" width="12.5703125" bestFit="1" customWidth="1"/>
    <col min="184" max="184" width="12.28515625" bestFit="1" customWidth="1"/>
    <col min="185" max="185" width="12.5703125" bestFit="1" customWidth="1"/>
    <col min="186" max="186" width="12.28515625" bestFit="1" customWidth="1"/>
    <col min="187" max="187" width="12.5703125" bestFit="1" customWidth="1"/>
    <col min="188" max="188" width="12.28515625" bestFit="1" customWidth="1"/>
    <col min="189" max="189" width="12.5703125" bestFit="1" customWidth="1"/>
    <col min="190" max="190" width="12.28515625" bestFit="1" customWidth="1"/>
    <col min="191" max="191" width="12.5703125" bestFit="1" customWidth="1"/>
    <col min="192" max="192" width="12.28515625" bestFit="1" customWidth="1"/>
    <col min="193" max="193" width="12.5703125" bestFit="1" customWidth="1"/>
    <col min="194" max="194" width="12.28515625" bestFit="1" customWidth="1"/>
    <col min="195" max="195" width="12.5703125" bestFit="1" customWidth="1"/>
    <col min="196" max="196" width="12.28515625" bestFit="1" customWidth="1"/>
    <col min="197" max="197" width="12.5703125" bestFit="1" customWidth="1"/>
    <col min="198" max="198" width="12.28515625" bestFit="1" customWidth="1"/>
    <col min="199" max="199" width="12.5703125" bestFit="1" customWidth="1"/>
    <col min="200" max="200" width="12.28515625" bestFit="1" customWidth="1"/>
    <col min="201" max="201" width="12.5703125" bestFit="1" customWidth="1"/>
    <col min="202" max="202" width="12.28515625" bestFit="1" customWidth="1"/>
    <col min="203" max="203" width="12.5703125" bestFit="1" customWidth="1"/>
    <col min="204" max="204" width="12.28515625" bestFit="1" customWidth="1"/>
    <col min="205" max="205" width="12.5703125" bestFit="1" customWidth="1"/>
    <col min="206" max="206" width="12.28515625" bestFit="1" customWidth="1"/>
    <col min="207" max="207" width="12.5703125" bestFit="1" customWidth="1"/>
    <col min="208" max="208" width="12.28515625" bestFit="1" customWidth="1"/>
    <col min="209" max="209" width="12.5703125" bestFit="1" customWidth="1"/>
    <col min="210" max="210" width="12.28515625" bestFit="1" customWidth="1"/>
    <col min="211" max="211" width="12.5703125" bestFit="1" customWidth="1"/>
    <col min="212" max="212" width="12.28515625" bestFit="1" customWidth="1"/>
    <col min="213" max="213" width="12.5703125" bestFit="1" customWidth="1"/>
    <col min="214" max="214" width="12.28515625" bestFit="1" customWidth="1"/>
    <col min="215" max="215" width="12.5703125" bestFit="1" customWidth="1"/>
    <col min="216" max="216" width="12.28515625" bestFit="1" customWidth="1"/>
    <col min="217" max="217" width="12.5703125" bestFit="1" customWidth="1"/>
    <col min="218" max="218" width="12.28515625" bestFit="1" customWidth="1"/>
    <col min="219" max="219" width="12.5703125" bestFit="1" customWidth="1"/>
    <col min="220" max="220" width="12.28515625" bestFit="1" customWidth="1"/>
    <col min="221" max="221" width="12.5703125" bestFit="1" customWidth="1"/>
    <col min="222" max="222" width="12.28515625" bestFit="1" customWidth="1"/>
    <col min="223" max="223" width="12.5703125" bestFit="1" customWidth="1"/>
    <col min="224" max="224" width="12.28515625" bestFit="1" customWidth="1"/>
    <col min="225" max="225" width="12.5703125" bestFit="1" customWidth="1"/>
    <col min="226" max="226" width="12.28515625" bestFit="1" customWidth="1"/>
    <col min="227" max="227" width="12.5703125" bestFit="1" customWidth="1"/>
    <col min="228" max="228" width="12.28515625" bestFit="1" customWidth="1"/>
    <col min="229" max="229" width="12.5703125" bestFit="1" customWidth="1"/>
    <col min="230" max="230" width="12.28515625" bestFit="1" customWidth="1"/>
    <col min="231" max="231" width="12.5703125" bestFit="1" customWidth="1"/>
    <col min="232" max="232" width="12.28515625" bestFit="1" customWidth="1"/>
    <col min="233" max="233" width="17.85546875" bestFit="1" customWidth="1"/>
    <col min="234" max="234" width="17.5703125" bestFit="1" customWidth="1"/>
    <col min="235" max="235" width="17.85546875" bestFit="1" customWidth="1"/>
    <col min="236" max="236" width="17.5703125" bestFit="1" customWidth="1"/>
    <col min="237" max="237" width="17.42578125" bestFit="1" customWidth="1"/>
    <col min="238" max="238" width="17.140625" bestFit="1" customWidth="1"/>
    <col min="239" max="239" width="10.28515625" bestFit="1" customWidth="1"/>
    <col min="240" max="240" width="6.5703125" bestFit="1" customWidth="1"/>
    <col min="241" max="241" width="5.5703125" bestFit="1" customWidth="1"/>
    <col min="242" max="242" width="6.5703125" bestFit="1" customWidth="1"/>
    <col min="243" max="243" width="3.7109375" bestFit="1" customWidth="1"/>
    <col min="244" max="244" width="6.5703125" bestFit="1" customWidth="1"/>
    <col min="245" max="245" width="7.42578125" bestFit="1" customWidth="1"/>
    <col min="246" max="246" width="10.28515625" bestFit="1" customWidth="1"/>
    <col min="247" max="247" width="7.5703125" bestFit="1" customWidth="1"/>
    <col min="248" max="248" width="5.5703125" bestFit="1" customWidth="1"/>
    <col min="249" max="249" width="6.5703125" bestFit="1" customWidth="1"/>
    <col min="250" max="250" width="7.42578125" bestFit="1" customWidth="1"/>
    <col min="251" max="251" width="10.28515625" bestFit="1" customWidth="1"/>
    <col min="252" max="252" width="7.5703125" bestFit="1" customWidth="1"/>
    <col min="253" max="253" width="4.5703125" bestFit="1" customWidth="1"/>
    <col min="254" max="254" width="6.5703125" bestFit="1" customWidth="1"/>
    <col min="255" max="255" width="7.42578125" bestFit="1" customWidth="1"/>
    <col min="256" max="256" width="10.28515625" bestFit="1" customWidth="1"/>
    <col min="257" max="257" width="7.5703125" bestFit="1" customWidth="1"/>
    <col min="258" max="258" width="5.5703125" bestFit="1" customWidth="1"/>
    <col min="259" max="259" width="6.5703125" bestFit="1" customWidth="1"/>
    <col min="260" max="260" width="7.42578125" bestFit="1" customWidth="1"/>
    <col min="261" max="261" width="10.28515625" bestFit="1" customWidth="1"/>
    <col min="262" max="262" width="7.5703125" bestFit="1" customWidth="1"/>
    <col min="263" max="263" width="7.42578125" bestFit="1" customWidth="1"/>
    <col min="264" max="264" width="10.28515625" bestFit="1" customWidth="1"/>
    <col min="265" max="265" width="7.5703125" bestFit="1" customWidth="1"/>
    <col min="266" max="266" width="4.5703125" bestFit="1" customWidth="1"/>
    <col min="267" max="267" width="6.5703125" bestFit="1" customWidth="1"/>
    <col min="268" max="268" width="3.7109375" bestFit="1" customWidth="1"/>
    <col min="269" max="269" width="6.5703125" bestFit="1" customWidth="1"/>
    <col min="270" max="270" width="7.42578125" bestFit="1" customWidth="1"/>
    <col min="271" max="271" width="10.28515625" bestFit="1" customWidth="1"/>
    <col min="272" max="272" width="7.5703125" bestFit="1" customWidth="1"/>
    <col min="273" max="273" width="5.5703125" bestFit="1" customWidth="1"/>
    <col min="274" max="274" width="6.5703125" bestFit="1" customWidth="1"/>
    <col min="275" max="275" width="5.5703125" bestFit="1" customWidth="1"/>
    <col min="276" max="276" width="6.5703125" bestFit="1" customWidth="1"/>
    <col min="277" max="277" width="5.5703125" bestFit="1" customWidth="1"/>
    <col min="278" max="278" width="6.5703125" bestFit="1" customWidth="1"/>
    <col min="279" max="279" width="7.42578125" bestFit="1" customWidth="1"/>
    <col min="280" max="280" width="10.28515625" bestFit="1" customWidth="1"/>
    <col min="281" max="281" width="7.5703125" bestFit="1" customWidth="1"/>
    <col min="282" max="282" width="5.5703125" bestFit="1" customWidth="1"/>
    <col min="283" max="283" width="6.5703125" bestFit="1" customWidth="1"/>
    <col min="284" max="284" width="7.5703125" bestFit="1" customWidth="1"/>
    <col min="285" max="285" width="5.5703125" bestFit="1" customWidth="1"/>
    <col min="286" max="286" width="6.5703125" bestFit="1" customWidth="1"/>
    <col min="287" max="287" width="7.5703125" bestFit="1" customWidth="1"/>
    <col min="288" max="288" width="5.5703125" bestFit="1" customWidth="1"/>
    <col min="289" max="289" width="6.5703125" bestFit="1" customWidth="1"/>
    <col min="290" max="290" width="5.5703125" bestFit="1" customWidth="1"/>
    <col min="291" max="291" width="6.5703125" bestFit="1" customWidth="1"/>
    <col min="292" max="292" width="7.5703125" bestFit="1" customWidth="1"/>
    <col min="293" max="293" width="7.42578125" bestFit="1" customWidth="1"/>
    <col min="294" max="294" width="10.28515625" bestFit="1" customWidth="1"/>
    <col min="295" max="295" width="7.5703125" bestFit="1" customWidth="1"/>
    <col min="296" max="296" width="5.5703125" bestFit="1" customWidth="1"/>
    <col min="297" max="297" width="6.5703125" bestFit="1" customWidth="1"/>
    <col min="298" max="298" width="7.5703125" bestFit="1" customWidth="1"/>
    <col min="299" max="299" width="7.42578125" bestFit="1" customWidth="1"/>
    <col min="300" max="300" width="10.28515625" bestFit="1" customWidth="1"/>
    <col min="301" max="301" width="7.5703125" bestFit="1" customWidth="1"/>
    <col min="302" max="302" width="5.5703125" bestFit="1" customWidth="1"/>
    <col min="303" max="303" width="6.5703125" bestFit="1" customWidth="1"/>
    <col min="304" max="304" width="7.5703125" bestFit="1" customWidth="1"/>
    <col min="305" max="305" width="5.5703125" bestFit="1" customWidth="1"/>
    <col min="306" max="306" width="6.5703125" bestFit="1" customWidth="1"/>
    <col min="307" max="307" width="7.5703125" bestFit="1" customWidth="1"/>
    <col min="308" max="308" width="5.5703125" bestFit="1" customWidth="1"/>
    <col min="309" max="309" width="6.5703125" bestFit="1" customWidth="1"/>
    <col min="310" max="310" width="7.5703125" bestFit="1" customWidth="1"/>
    <col min="311" max="311" width="5.5703125" bestFit="1" customWidth="1"/>
    <col min="312" max="312" width="6.5703125" bestFit="1" customWidth="1"/>
    <col min="313" max="313" width="7.5703125" bestFit="1" customWidth="1"/>
    <col min="314" max="314" width="5.5703125" bestFit="1" customWidth="1"/>
    <col min="315" max="315" width="6.5703125" bestFit="1" customWidth="1"/>
    <col min="316" max="316" width="7.5703125" bestFit="1" customWidth="1"/>
    <col min="317" max="317" width="4.7109375" bestFit="1" customWidth="1"/>
    <col min="318" max="319" width="7.5703125" bestFit="1" customWidth="1"/>
    <col min="320" max="320" width="5.5703125" bestFit="1" customWidth="1"/>
    <col min="321" max="321" width="6.5703125" bestFit="1" customWidth="1"/>
    <col min="322" max="322" width="7.5703125" bestFit="1" customWidth="1"/>
    <col min="323" max="323" width="7.42578125" bestFit="1" customWidth="1"/>
    <col min="324" max="327" width="10.28515625" bestFit="1" customWidth="1"/>
    <col min="328" max="328" width="11.7109375" bestFit="1" customWidth="1"/>
  </cols>
  <sheetData>
    <row r="1" spans="1:19" ht="18.75" x14ac:dyDescent="0.25">
      <c r="A1" s="94"/>
      <c r="B1" s="94"/>
      <c r="C1" s="94"/>
      <c r="D1" s="94"/>
      <c r="E1" s="94"/>
      <c r="F1" s="94"/>
      <c r="G1" s="94"/>
      <c r="H1" s="94"/>
      <c r="I1" s="94"/>
      <c r="J1" s="94"/>
      <c r="K1" s="94"/>
      <c r="N1" s="89" t="s">
        <v>0</v>
      </c>
      <c r="O1" t="s">
        <v>210</v>
      </c>
    </row>
    <row r="2" spans="1:19" ht="18.75" x14ac:dyDescent="0.25">
      <c r="A2" s="94" t="s">
        <v>71</v>
      </c>
      <c r="B2" s="94"/>
      <c r="C2" s="94"/>
      <c r="D2" s="94"/>
      <c r="E2" s="94"/>
      <c r="F2" s="94"/>
      <c r="G2" s="94"/>
      <c r="H2" s="94"/>
      <c r="I2" s="94"/>
      <c r="J2" s="94"/>
      <c r="K2" s="94"/>
      <c r="N2" s="89" t="s">
        <v>2</v>
      </c>
      <c r="O2" t="s">
        <v>13</v>
      </c>
    </row>
    <row r="3" spans="1:19" x14ac:dyDescent="0.25">
      <c r="N3" s="89" t="s">
        <v>1</v>
      </c>
      <c r="O3" t="s">
        <v>76</v>
      </c>
    </row>
    <row r="4" spans="1:19" x14ac:dyDescent="0.25">
      <c r="A4" s="90" t="s">
        <v>56</v>
      </c>
      <c r="B4" s="26"/>
      <c r="C4" s="90" t="s">
        <v>55</v>
      </c>
      <c r="D4" s="26"/>
      <c r="E4" s="26"/>
      <c r="F4" s="26"/>
      <c r="G4" s="26"/>
      <c r="H4" s="26"/>
      <c r="I4" s="26"/>
      <c r="J4" s="26"/>
      <c r="K4" s="26"/>
    </row>
    <row r="5" spans="1:19" ht="41.1" customHeight="1" x14ac:dyDescent="0.25">
      <c r="A5" s="91" t="s">
        <v>214</v>
      </c>
      <c r="B5" s="26"/>
      <c r="C5" s="95" t="s">
        <v>215</v>
      </c>
      <c r="D5" s="95"/>
      <c r="E5" s="95"/>
      <c r="F5" s="95"/>
      <c r="G5" s="95"/>
      <c r="H5" s="95"/>
      <c r="I5" s="95"/>
      <c r="J5" s="95"/>
      <c r="K5" s="95"/>
      <c r="N5" s="89" t="s">
        <v>209</v>
      </c>
      <c r="O5" t="s">
        <v>207</v>
      </c>
      <c r="P5" t="s">
        <v>206</v>
      </c>
      <c r="Q5" t="s">
        <v>205</v>
      </c>
      <c r="R5" t="s">
        <v>208</v>
      </c>
      <c r="S5" t="s">
        <v>204</v>
      </c>
    </row>
    <row r="6" spans="1:19" x14ac:dyDescent="0.25">
      <c r="A6" s="26"/>
      <c r="B6" s="26"/>
      <c r="C6" s="26"/>
      <c r="D6" s="90" t="s">
        <v>211</v>
      </c>
      <c r="E6" s="26" t="s">
        <v>212</v>
      </c>
      <c r="F6" s="26"/>
      <c r="G6" s="26"/>
      <c r="H6" s="26"/>
      <c r="I6" s="26"/>
      <c r="J6" s="26"/>
      <c r="K6" s="26"/>
      <c r="N6" s="21" t="s">
        <v>216</v>
      </c>
      <c r="O6" s="154">
        <v>3.6</v>
      </c>
      <c r="P6" s="154">
        <v>1.5</v>
      </c>
      <c r="Q6" s="154">
        <v>36.75</v>
      </c>
      <c r="R6" s="154">
        <v>8.5714285714285712</v>
      </c>
      <c r="S6" s="154">
        <v>1.5</v>
      </c>
    </row>
    <row r="7" spans="1:19" x14ac:dyDescent="0.25">
      <c r="A7" s="26"/>
      <c r="B7" s="26"/>
      <c r="C7" s="26"/>
      <c r="D7" s="26"/>
      <c r="E7" s="26" t="s">
        <v>184</v>
      </c>
      <c r="F7" s="26"/>
      <c r="G7" s="26"/>
      <c r="H7" s="26"/>
      <c r="I7" s="26"/>
      <c r="J7" s="26"/>
      <c r="K7" s="26"/>
      <c r="N7" s="153" t="s">
        <v>217</v>
      </c>
      <c r="O7" s="154">
        <v>11</v>
      </c>
      <c r="P7" s="154">
        <v>4</v>
      </c>
      <c r="Q7" s="154">
        <v>142</v>
      </c>
      <c r="R7" s="154">
        <v>35</v>
      </c>
      <c r="S7" s="154">
        <v>3</v>
      </c>
    </row>
    <row r="8" spans="1:19" x14ac:dyDescent="0.25">
      <c r="A8" s="26"/>
      <c r="B8" s="26"/>
      <c r="C8" s="26"/>
      <c r="D8" s="26"/>
      <c r="E8" s="26" t="s">
        <v>213</v>
      </c>
      <c r="F8" s="26"/>
      <c r="G8" s="26"/>
      <c r="H8" s="26"/>
      <c r="I8" s="26"/>
      <c r="J8" s="26"/>
      <c r="K8" s="26"/>
      <c r="N8" s="153" t="s">
        <v>218</v>
      </c>
      <c r="O8" s="154">
        <v>7</v>
      </c>
      <c r="P8" s="154">
        <v>2</v>
      </c>
      <c r="Q8" s="154">
        <v>152</v>
      </c>
      <c r="R8" s="154">
        <v>25</v>
      </c>
      <c r="S8" s="154">
        <v>3</v>
      </c>
    </row>
    <row r="9" spans="1:19" ht="15.75" thickBot="1" x14ac:dyDescent="0.3">
      <c r="N9" s="153" t="s">
        <v>219</v>
      </c>
      <c r="O9" s="154"/>
      <c r="P9" s="154"/>
      <c r="Q9" s="154"/>
      <c r="R9" s="154"/>
      <c r="S9" s="154"/>
    </row>
    <row r="10" spans="1:19" ht="15.75" thickBot="1" x14ac:dyDescent="0.3">
      <c r="C10" s="92" t="s">
        <v>169</v>
      </c>
      <c r="D10" s="93"/>
      <c r="E10" s="93"/>
      <c r="F10" s="93"/>
      <c r="G10" s="93"/>
      <c r="H10" s="10" t="s">
        <v>41</v>
      </c>
      <c r="N10" s="21" t="s">
        <v>203</v>
      </c>
      <c r="O10" s="154">
        <v>18</v>
      </c>
      <c r="P10" s="154">
        <v>6</v>
      </c>
      <c r="Q10" s="154">
        <v>294</v>
      </c>
      <c r="R10" s="154">
        <v>60</v>
      </c>
      <c r="S10" s="154">
        <v>6</v>
      </c>
    </row>
    <row r="11" spans="1:19" ht="15.75" thickBot="1" x14ac:dyDescent="0.3">
      <c r="C11" s="2" t="s">
        <v>3</v>
      </c>
      <c r="D11" s="2" t="s">
        <v>4</v>
      </c>
      <c r="E11" s="2" t="s">
        <v>5</v>
      </c>
      <c r="F11" s="2" t="s">
        <v>6</v>
      </c>
      <c r="G11" s="2" t="s">
        <v>7</v>
      </c>
      <c r="H11" s="2" t="s">
        <v>8</v>
      </c>
    </row>
    <row r="12" spans="1:19" ht="17.25" x14ac:dyDescent="0.25">
      <c r="A12" s="19" t="s">
        <v>47</v>
      </c>
      <c r="C12" s="11">
        <v>3</v>
      </c>
      <c r="D12" s="11"/>
      <c r="E12" s="11">
        <v>19</v>
      </c>
      <c r="F12" s="11">
        <v>4</v>
      </c>
      <c r="G12" s="11"/>
      <c r="H12" s="12"/>
    </row>
    <row r="13" spans="1:19" ht="17.25" x14ac:dyDescent="0.25">
      <c r="A13" s="19" t="s">
        <v>49</v>
      </c>
      <c r="C13" s="11"/>
      <c r="D13" s="11"/>
      <c r="E13" s="11">
        <v>10</v>
      </c>
      <c r="F13" s="11"/>
      <c r="G13" s="11"/>
      <c r="H13" s="12"/>
    </row>
    <row r="14" spans="1:19" ht="17.25" x14ac:dyDescent="0.25">
      <c r="A14" s="19" t="s">
        <v>50</v>
      </c>
      <c r="C14" s="11"/>
      <c r="D14" s="11"/>
      <c r="E14" s="11">
        <v>17</v>
      </c>
      <c r="F14" s="11"/>
      <c r="G14" s="11"/>
      <c r="H14" s="12"/>
    </row>
    <row r="15" spans="1:19" ht="17.25" x14ac:dyDescent="0.25">
      <c r="A15" s="19" t="s">
        <v>51</v>
      </c>
      <c r="C15" s="11">
        <v>4</v>
      </c>
      <c r="D15" s="11"/>
      <c r="E15" s="11">
        <v>17</v>
      </c>
      <c r="F15" s="11">
        <v>2</v>
      </c>
      <c r="G15" s="11"/>
      <c r="H15" s="12"/>
    </row>
    <row r="16" spans="1:19" ht="17.25" x14ac:dyDescent="0.25">
      <c r="A16" s="19" t="s">
        <v>9</v>
      </c>
      <c r="C16" s="11">
        <v>1</v>
      </c>
      <c r="D16" s="11"/>
      <c r="E16" s="11">
        <v>16</v>
      </c>
      <c r="F16" s="11">
        <v>1</v>
      </c>
      <c r="G16" s="11"/>
      <c r="H16" s="12"/>
    </row>
    <row r="17" spans="1:8" ht="18" thickBot="1" x14ac:dyDescent="0.3">
      <c r="A17" s="19" t="s">
        <v>10</v>
      </c>
      <c r="C17" s="11">
        <v>1</v>
      </c>
      <c r="D17" s="11"/>
      <c r="E17" s="11">
        <v>30</v>
      </c>
      <c r="F17" s="11">
        <v>1</v>
      </c>
      <c r="G17" s="11"/>
      <c r="H17" s="12"/>
    </row>
    <row r="18" spans="1:8" x14ac:dyDescent="0.25">
      <c r="A18" s="4" t="s">
        <v>28</v>
      </c>
      <c r="C18" s="14">
        <f>SUM(C12:C17)</f>
        <v>9</v>
      </c>
      <c r="D18" s="14">
        <f>SUM(D12:D17)</f>
        <v>0</v>
      </c>
      <c r="E18" s="14">
        <f>SUM(E12:E17)</f>
        <v>109</v>
      </c>
      <c r="F18" s="14">
        <f>SUM(F12:F17)</f>
        <v>8</v>
      </c>
      <c r="G18" s="14">
        <f>SUM(G12:G17)</f>
        <v>0</v>
      </c>
      <c r="H18" s="14"/>
    </row>
    <row r="19" spans="1:8" x14ac:dyDescent="0.25">
      <c r="A19" s="6" t="s">
        <v>40</v>
      </c>
      <c r="C19" s="15">
        <f>IFERROR(AVERAGE(C12:C17),"-")</f>
        <v>2.25</v>
      </c>
      <c r="D19" s="15" t="str">
        <f>IFERROR(AVERAGE(D12:D17),"-")</f>
        <v>-</v>
      </c>
      <c r="E19" s="15">
        <f>IFERROR(AVERAGE(E12:E17),"-")</f>
        <v>18.166666666666668</v>
      </c>
      <c r="F19" s="15">
        <f>IFERROR(AVERAGE(F12:F17),"-")</f>
        <v>2</v>
      </c>
      <c r="G19" s="15"/>
      <c r="H19" s="15"/>
    </row>
  </sheetData>
  <mergeCells count="4">
    <mergeCell ref="C10:G10"/>
    <mergeCell ref="A1:K1"/>
    <mergeCell ref="A2:K2"/>
    <mergeCell ref="C5:K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DE676-74E4-4036-B10C-2730098D2564}">
  <dimension ref="A1:CX28"/>
  <sheetViews>
    <sheetView workbookViewId="0">
      <selection activeCell="H23" sqref="H23"/>
    </sheetView>
  </sheetViews>
  <sheetFormatPr baseColWidth="10" defaultRowHeight="15" x14ac:dyDescent="0.25"/>
  <cols>
    <col min="1" max="1" width="18.28515625" bestFit="1" customWidth="1"/>
    <col min="2" max="2" width="2.5703125" customWidth="1"/>
    <col min="3" max="7" width="5.7109375" customWidth="1"/>
    <col min="8" max="8" width="10.28515625" customWidth="1"/>
    <col min="10" max="10" width="26.140625" bestFit="1" customWidth="1"/>
    <col min="11" max="11" width="2.5703125" customWidth="1"/>
    <col min="12" max="16" width="5.7109375" customWidth="1"/>
    <col min="17" max="17" width="10.28515625" customWidth="1"/>
    <col min="18" max="18" width="2.5703125" customWidth="1"/>
    <col min="19" max="23" width="5.7109375" customWidth="1"/>
    <col min="24" max="24" width="9" bestFit="1" customWidth="1"/>
    <col min="25" max="25" width="2.5703125" customWidth="1"/>
    <col min="26" max="30" width="5.7109375" customWidth="1"/>
    <col min="31" max="31" width="9" bestFit="1" customWidth="1"/>
    <col min="32" max="32" width="2.5703125" customWidth="1"/>
    <col min="33" max="33" width="6.85546875" bestFit="1" customWidth="1"/>
    <col min="36" max="36" width="25.85546875" bestFit="1" customWidth="1"/>
    <col min="37" max="37" width="7.7109375" customWidth="1"/>
    <col min="38" max="38" width="5.5703125" customWidth="1"/>
    <col min="39" max="39" width="5.85546875" bestFit="1" customWidth="1"/>
    <col min="40" max="40" width="6.140625" bestFit="1" customWidth="1"/>
    <col min="41" max="42" width="4.42578125" bestFit="1" customWidth="1"/>
    <col min="43" max="43" width="9" bestFit="1" customWidth="1"/>
    <col min="44" max="44" width="3.28515625" customWidth="1"/>
    <col min="45" max="45" width="6.7109375" bestFit="1" customWidth="1"/>
    <col min="46" max="46" width="5.5703125" bestFit="1" customWidth="1"/>
    <col min="47" max="47" width="5.85546875" bestFit="1" customWidth="1"/>
    <col min="48" max="48" width="6.140625" bestFit="1" customWidth="1"/>
    <col min="49" max="49" width="4.42578125" bestFit="1" customWidth="1"/>
    <col min="50" max="50" width="2.7109375" bestFit="1" customWidth="1"/>
    <col min="51" max="51" width="9" bestFit="1" customWidth="1"/>
    <col min="52" max="52" width="3.28515625" customWidth="1"/>
    <col min="53" max="53" width="6.7109375" bestFit="1" customWidth="1"/>
    <col min="54" max="54" width="5.5703125" bestFit="1" customWidth="1"/>
    <col min="55" max="55" width="5.85546875" bestFit="1" customWidth="1"/>
    <col min="56" max="56" width="6.140625" bestFit="1" customWidth="1"/>
    <col min="57" max="58" width="4.42578125" bestFit="1" customWidth="1"/>
    <col min="59" max="59" width="9" bestFit="1" customWidth="1"/>
    <col min="60" max="60" width="3.140625" customWidth="1"/>
    <col min="61" max="61" width="6.7109375" bestFit="1" customWidth="1"/>
    <col min="62" max="62" width="10.85546875" customWidth="1"/>
    <col min="64" max="64" width="11.28515625" customWidth="1"/>
    <col min="65" max="67" width="5.42578125" customWidth="1"/>
    <col min="68" max="69" width="3.85546875" customWidth="1"/>
    <col min="70" max="70" width="7.140625" customWidth="1"/>
    <col min="71" max="71" width="2.5703125" customWidth="1"/>
    <col min="72" max="72" width="4.5703125" customWidth="1"/>
    <col min="73" max="75" width="5.42578125" customWidth="1"/>
    <col min="76" max="77" width="3.85546875" customWidth="1"/>
    <col min="78" max="78" width="7.140625" customWidth="1"/>
    <col min="79" max="79" width="2.5703125" customWidth="1"/>
    <col min="80" max="83" width="5.42578125" customWidth="1"/>
    <col min="84" max="85" width="3.85546875" customWidth="1"/>
    <col min="86" max="86" width="7.140625" customWidth="1"/>
    <col min="87" max="87" width="2.7109375" customWidth="1"/>
    <col min="88" max="91" width="5.42578125" customWidth="1"/>
    <col min="92" max="93" width="3.85546875" customWidth="1"/>
    <col min="94" max="94" width="7.140625" customWidth="1"/>
    <col min="95" max="95" width="3.42578125" customWidth="1"/>
    <col min="96" max="99" width="5.42578125" customWidth="1"/>
    <col min="100" max="100" width="6.7109375" bestFit="1" customWidth="1"/>
    <col min="101" max="101" width="3.85546875" customWidth="1"/>
    <col min="102" max="102" width="7.140625" customWidth="1"/>
  </cols>
  <sheetData>
    <row r="1" spans="1:102" x14ac:dyDescent="0.25">
      <c r="A1" s="26" t="s">
        <v>54</v>
      </c>
      <c r="J1" s="26" t="s">
        <v>53</v>
      </c>
      <c r="BL1" s="26" t="s">
        <v>181</v>
      </c>
      <c r="BM1" s="26"/>
      <c r="BN1" s="26"/>
      <c r="BO1" s="26"/>
    </row>
    <row r="2" spans="1:102" x14ac:dyDescent="0.25">
      <c r="A2" s="26" t="s">
        <v>184</v>
      </c>
    </row>
    <row r="3" spans="1:102" ht="15.75" thickBot="1" x14ac:dyDescent="0.3"/>
    <row r="4" spans="1:102" ht="16.5" thickTop="1" thickBot="1" x14ac:dyDescent="0.3">
      <c r="C4" s="92" t="s">
        <v>169</v>
      </c>
      <c r="D4" s="93"/>
      <c r="E4" s="93"/>
      <c r="F4" s="93"/>
      <c r="G4" s="93"/>
      <c r="H4" s="10" t="s">
        <v>41</v>
      </c>
      <c r="L4" s="96" t="s">
        <v>45</v>
      </c>
      <c r="M4" s="97"/>
      <c r="N4" s="97"/>
      <c r="O4" s="97"/>
      <c r="P4" s="97"/>
      <c r="Q4" s="16">
        <f>SUM(X4,AE4)</f>
        <v>17</v>
      </c>
      <c r="R4" s="17"/>
      <c r="S4" s="96" t="s">
        <v>46</v>
      </c>
      <c r="T4" s="97"/>
      <c r="U4" s="97"/>
      <c r="V4" s="97"/>
      <c r="W4" s="97"/>
      <c r="X4" s="16">
        <f>AVERAGE(X20+AE20,X21+AE21,X22+AE22,X23+AE23,X24+AE24,X25+AE25)</f>
        <v>16</v>
      </c>
      <c r="Y4" s="17"/>
      <c r="Z4" s="96" t="s">
        <v>13</v>
      </c>
      <c r="AA4" s="97"/>
      <c r="AB4" s="97"/>
      <c r="AC4" s="97"/>
      <c r="AD4" s="97"/>
      <c r="AE4" s="18">
        <v>1</v>
      </c>
      <c r="AF4" s="17"/>
      <c r="AG4" s="70" t="s">
        <v>14</v>
      </c>
      <c r="AK4" s="106" t="s">
        <v>11</v>
      </c>
      <c r="AL4" s="107"/>
      <c r="AM4" s="107"/>
      <c r="AN4" s="107"/>
      <c r="AO4" s="107"/>
      <c r="AP4" s="107"/>
      <c r="AQ4" s="108"/>
      <c r="AS4" s="106" t="s">
        <v>12</v>
      </c>
      <c r="AT4" s="107"/>
      <c r="AU4" s="107"/>
      <c r="AV4" s="107"/>
      <c r="AW4" s="107"/>
      <c r="AX4" s="107"/>
      <c r="AY4" s="108"/>
      <c r="BA4" s="106" t="s">
        <v>13</v>
      </c>
      <c r="BB4" s="107"/>
      <c r="BC4" s="107"/>
      <c r="BD4" s="107"/>
      <c r="BE4" s="107"/>
      <c r="BF4" s="107"/>
      <c r="BG4" s="108"/>
      <c r="BI4" s="1" t="s">
        <v>14</v>
      </c>
      <c r="BJ4" s="62"/>
      <c r="BM4" s="115" t="s">
        <v>57</v>
      </c>
      <c r="BN4" s="116"/>
      <c r="BO4" s="116"/>
      <c r="BP4" s="116"/>
      <c r="BQ4" s="116"/>
      <c r="BR4" s="116"/>
      <c r="BS4" s="27"/>
      <c r="BT4" s="28"/>
      <c r="BU4" s="117" t="s">
        <v>41</v>
      </c>
      <c r="BV4" s="118"/>
      <c r="BW4" s="118"/>
      <c r="BX4" s="118"/>
      <c r="BY4" s="118"/>
      <c r="BZ4" s="119"/>
      <c r="CA4" s="29"/>
      <c r="CB4" s="27"/>
      <c r="CC4" s="120" t="s">
        <v>31</v>
      </c>
      <c r="CD4" s="121"/>
      <c r="CE4" s="121"/>
      <c r="CF4" s="121"/>
      <c r="CG4" s="121"/>
      <c r="CH4" s="122"/>
      <c r="CI4" s="29"/>
      <c r="CJ4" s="30"/>
      <c r="CK4" s="109" t="s">
        <v>32</v>
      </c>
      <c r="CL4" s="110"/>
      <c r="CM4" s="110"/>
      <c r="CN4" s="110"/>
      <c r="CO4" s="110"/>
      <c r="CP4" s="111"/>
      <c r="CQ4" s="29"/>
      <c r="CR4" s="27"/>
      <c r="CS4" s="112" t="s">
        <v>58</v>
      </c>
      <c r="CT4" s="113"/>
      <c r="CU4" s="113"/>
      <c r="CV4" s="113"/>
      <c r="CW4" s="113"/>
      <c r="CX4" s="114"/>
    </row>
    <row r="5" spans="1:102" ht="15.75" thickBot="1" x14ac:dyDescent="0.3"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L5" s="2" t="s">
        <v>3</v>
      </c>
      <c r="M5" s="2" t="s">
        <v>4</v>
      </c>
      <c r="N5" s="2" t="s">
        <v>5</v>
      </c>
      <c r="O5" s="2" t="s">
        <v>6</v>
      </c>
      <c r="P5" s="2" t="s">
        <v>7</v>
      </c>
      <c r="Q5" s="2" t="s">
        <v>8</v>
      </c>
      <c r="R5" s="17"/>
      <c r="S5" s="2" t="s">
        <v>3</v>
      </c>
      <c r="T5" s="2" t="s">
        <v>4</v>
      </c>
      <c r="U5" s="2" t="s">
        <v>5</v>
      </c>
      <c r="V5" s="2" t="s">
        <v>6</v>
      </c>
      <c r="W5" s="2" t="s">
        <v>7</v>
      </c>
      <c r="X5" s="2" t="s">
        <v>8</v>
      </c>
      <c r="Y5" s="17"/>
      <c r="Z5" s="2" t="s">
        <v>3</v>
      </c>
      <c r="AA5" s="2" t="s">
        <v>4</v>
      </c>
      <c r="AB5" s="2" t="s">
        <v>5</v>
      </c>
      <c r="AC5" s="2" t="s">
        <v>6</v>
      </c>
      <c r="AD5" s="2" t="s">
        <v>7</v>
      </c>
      <c r="AE5" s="2" t="s">
        <v>8</v>
      </c>
      <c r="AF5" s="17"/>
      <c r="AG5" s="2" t="s">
        <v>52</v>
      </c>
      <c r="AK5" s="2" t="s">
        <v>15</v>
      </c>
      <c r="AL5" s="2" t="s">
        <v>3</v>
      </c>
      <c r="AM5" s="2" t="s">
        <v>4</v>
      </c>
      <c r="AN5" s="2" t="s">
        <v>5</v>
      </c>
      <c r="AO5" s="2" t="s">
        <v>6</v>
      </c>
      <c r="AP5" s="2" t="s">
        <v>7</v>
      </c>
      <c r="AQ5" s="2" t="s">
        <v>8</v>
      </c>
      <c r="AS5" s="2" t="s">
        <v>15</v>
      </c>
      <c r="AT5" s="2" t="s">
        <v>3</v>
      </c>
      <c r="AU5" s="2" t="s">
        <v>4</v>
      </c>
      <c r="AV5" s="2" t="s">
        <v>5</v>
      </c>
      <c r="AW5" s="2" t="s">
        <v>6</v>
      </c>
      <c r="AX5" s="2" t="s">
        <v>7</v>
      </c>
      <c r="AY5" s="2" t="s">
        <v>8</v>
      </c>
      <c r="BA5" s="2" t="s">
        <v>15</v>
      </c>
      <c r="BB5" s="2" t="s">
        <v>3</v>
      </c>
      <c r="BC5" s="2" t="s">
        <v>4</v>
      </c>
      <c r="BD5" s="2" t="s">
        <v>5</v>
      </c>
      <c r="BE5" s="2" t="s">
        <v>6</v>
      </c>
      <c r="BF5" s="2" t="s">
        <v>7</v>
      </c>
      <c r="BG5" s="2" t="s">
        <v>8</v>
      </c>
      <c r="BI5" s="2" t="s">
        <v>15</v>
      </c>
      <c r="BJ5" s="68"/>
      <c r="BM5" s="31"/>
      <c r="BN5" s="27"/>
      <c r="BO5" s="27"/>
      <c r="BP5" s="27"/>
      <c r="BQ5" s="27"/>
      <c r="BR5" s="28"/>
      <c r="BS5" s="27"/>
      <c r="BT5" s="28"/>
      <c r="BU5" s="31"/>
      <c r="BV5" s="27"/>
      <c r="BW5" s="27"/>
      <c r="BX5" s="27"/>
      <c r="BY5" s="27"/>
      <c r="BZ5" s="28"/>
      <c r="CA5" s="27"/>
      <c r="CB5" s="27"/>
      <c r="CC5" s="31"/>
      <c r="CD5" s="27"/>
      <c r="CE5" s="27"/>
      <c r="CF5" s="27"/>
      <c r="CG5" s="27"/>
      <c r="CH5" s="28"/>
      <c r="CI5" s="27"/>
      <c r="CJ5" s="30"/>
      <c r="CK5" s="31"/>
      <c r="CL5" s="27"/>
      <c r="CM5" s="27"/>
      <c r="CN5" s="27"/>
      <c r="CO5" s="27"/>
      <c r="CP5" s="28"/>
      <c r="CQ5" s="27"/>
      <c r="CR5" s="27"/>
      <c r="CS5" s="31"/>
      <c r="CT5" s="27"/>
      <c r="CU5" s="27"/>
      <c r="CV5" s="27"/>
      <c r="CW5" s="27"/>
      <c r="CX5" s="28"/>
    </row>
    <row r="6" spans="1:102" ht="17.25" x14ac:dyDescent="0.25">
      <c r="A6" s="19" t="s">
        <v>47</v>
      </c>
      <c r="C6" s="11">
        <v>3</v>
      </c>
      <c r="D6" s="11"/>
      <c r="E6" s="11">
        <v>19</v>
      </c>
      <c r="F6" s="11">
        <v>4</v>
      </c>
      <c r="G6" s="11"/>
      <c r="H6" s="12"/>
      <c r="J6" s="19" t="s">
        <v>47</v>
      </c>
      <c r="L6" s="11">
        <f t="shared" ref="L6:P11" si="0">SUM(S6,Z6)</f>
        <v>43</v>
      </c>
      <c r="M6" s="11">
        <f t="shared" si="0"/>
        <v>10</v>
      </c>
      <c r="N6" s="11">
        <f t="shared" si="0"/>
        <v>227</v>
      </c>
      <c r="O6" s="11">
        <f t="shared" si="0"/>
        <v>101</v>
      </c>
      <c r="P6" s="11">
        <f t="shared" si="0"/>
        <v>14</v>
      </c>
      <c r="Q6" s="13"/>
      <c r="R6" s="13"/>
      <c r="S6" s="11">
        <f t="shared" ref="S6:W11" si="1">SUM(S20,Z20)</f>
        <v>41</v>
      </c>
      <c r="T6" s="11">
        <f t="shared" si="1"/>
        <v>10</v>
      </c>
      <c r="U6" s="11">
        <f t="shared" si="1"/>
        <v>182</v>
      </c>
      <c r="V6" s="11">
        <f t="shared" si="1"/>
        <v>101</v>
      </c>
      <c r="W6" s="11">
        <f t="shared" si="1"/>
        <v>8</v>
      </c>
      <c r="X6" s="13" t="s">
        <v>48</v>
      </c>
      <c r="Y6" s="13"/>
      <c r="Z6" s="13">
        <v>2</v>
      </c>
      <c r="AA6" s="13">
        <v>0</v>
      </c>
      <c r="AB6" s="13">
        <v>45</v>
      </c>
      <c r="AC6" s="13">
        <v>0</v>
      </c>
      <c r="AD6" s="13">
        <v>6</v>
      </c>
      <c r="AE6" s="13"/>
      <c r="AG6" s="13">
        <v>6</v>
      </c>
      <c r="AJ6" s="3" t="s">
        <v>16</v>
      </c>
      <c r="AK6">
        <v>16</v>
      </c>
      <c r="AL6">
        <v>14</v>
      </c>
      <c r="AM6">
        <v>12</v>
      </c>
      <c r="AN6">
        <v>164</v>
      </c>
      <c r="AO6">
        <v>63</v>
      </c>
      <c r="AP6">
        <v>8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BA6">
        <v>1</v>
      </c>
      <c r="BB6">
        <v>5</v>
      </c>
      <c r="BC6">
        <v>0</v>
      </c>
      <c r="BD6">
        <v>43</v>
      </c>
      <c r="BE6">
        <v>37</v>
      </c>
      <c r="BF6">
        <v>6</v>
      </c>
      <c r="BI6">
        <v>4</v>
      </c>
      <c r="BM6" s="100" t="s">
        <v>59</v>
      </c>
      <c r="BN6" s="101"/>
      <c r="BO6" s="102"/>
      <c r="BP6" s="98" t="s">
        <v>60</v>
      </c>
      <c r="BQ6" s="99"/>
      <c r="BR6" s="32"/>
      <c r="BS6" s="33"/>
      <c r="BT6" s="34"/>
      <c r="BU6" s="100" t="s">
        <v>59</v>
      </c>
      <c r="BV6" s="101"/>
      <c r="BW6" s="102"/>
      <c r="BX6" s="98" t="s">
        <v>60</v>
      </c>
      <c r="BY6" s="99"/>
      <c r="BZ6" s="32"/>
      <c r="CA6" s="35"/>
      <c r="CB6" s="33"/>
      <c r="CC6" s="100" t="s">
        <v>59</v>
      </c>
      <c r="CD6" s="101"/>
      <c r="CE6" s="102"/>
      <c r="CF6" s="98" t="s">
        <v>60</v>
      </c>
      <c r="CG6" s="99"/>
      <c r="CH6" s="32"/>
      <c r="CI6" s="35"/>
      <c r="CJ6" s="36"/>
      <c r="CK6" s="100" t="s">
        <v>59</v>
      </c>
      <c r="CL6" s="100"/>
      <c r="CM6" s="100"/>
      <c r="CN6" s="98" t="s">
        <v>60</v>
      </c>
      <c r="CO6" s="99"/>
      <c r="CP6" s="32"/>
      <c r="CQ6" s="35"/>
      <c r="CR6" s="33"/>
      <c r="CS6" s="100" t="s">
        <v>59</v>
      </c>
      <c r="CT6" s="100"/>
      <c r="CU6" s="100"/>
      <c r="CV6" s="98" t="s">
        <v>60</v>
      </c>
      <c r="CW6" s="99"/>
      <c r="CX6" s="32"/>
    </row>
    <row r="7" spans="1:102" ht="18" thickBot="1" x14ac:dyDescent="0.3">
      <c r="A7" s="19" t="s">
        <v>49</v>
      </c>
      <c r="C7" s="11"/>
      <c r="D7" s="11"/>
      <c r="E7" s="11">
        <v>10</v>
      </c>
      <c r="F7" s="11"/>
      <c r="G7" s="11"/>
      <c r="H7" s="12"/>
      <c r="J7" s="19" t="s">
        <v>49</v>
      </c>
      <c r="L7" s="11">
        <f t="shared" si="0"/>
        <v>43</v>
      </c>
      <c r="M7" s="11">
        <f t="shared" si="0"/>
        <v>32</v>
      </c>
      <c r="N7" s="11">
        <f t="shared" si="0"/>
        <v>254</v>
      </c>
      <c r="O7" s="11">
        <f t="shared" si="0"/>
        <v>92</v>
      </c>
      <c r="P7" s="11">
        <f t="shared" si="0"/>
        <v>14</v>
      </c>
      <c r="Q7" s="13"/>
      <c r="R7" s="13"/>
      <c r="S7" s="11">
        <f t="shared" si="1"/>
        <v>42</v>
      </c>
      <c r="T7" s="11">
        <f t="shared" si="1"/>
        <v>27</v>
      </c>
      <c r="U7" s="11">
        <f t="shared" si="1"/>
        <v>212</v>
      </c>
      <c r="V7" s="11">
        <f t="shared" si="1"/>
        <v>67</v>
      </c>
      <c r="W7" s="11">
        <f t="shared" si="1"/>
        <v>8</v>
      </c>
      <c r="X7" s="13" t="s">
        <v>48</v>
      </c>
      <c r="Y7" s="13"/>
      <c r="Z7" s="13">
        <v>1</v>
      </c>
      <c r="AA7" s="13">
        <v>5</v>
      </c>
      <c r="AB7" s="13">
        <v>42</v>
      </c>
      <c r="AC7" s="13">
        <v>25</v>
      </c>
      <c r="AD7" s="13">
        <v>6</v>
      </c>
      <c r="AE7" s="13"/>
      <c r="AG7" s="13">
        <v>6</v>
      </c>
      <c r="AJ7" s="3" t="s">
        <v>17</v>
      </c>
      <c r="AK7">
        <v>15</v>
      </c>
      <c r="AL7">
        <v>24</v>
      </c>
      <c r="AM7">
        <v>41</v>
      </c>
      <c r="AN7">
        <v>246</v>
      </c>
      <c r="AO7">
        <v>90</v>
      </c>
      <c r="AP7">
        <v>15</v>
      </c>
      <c r="AS7">
        <v>1</v>
      </c>
      <c r="AT7">
        <v>4</v>
      </c>
      <c r="AU7">
        <v>1</v>
      </c>
      <c r="AV7">
        <v>30</v>
      </c>
      <c r="AW7">
        <v>18</v>
      </c>
      <c r="AX7">
        <v>2</v>
      </c>
      <c r="BA7">
        <v>1</v>
      </c>
      <c r="BB7">
        <v>2</v>
      </c>
      <c r="BC7">
        <v>12</v>
      </c>
      <c r="BD7">
        <v>34</v>
      </c>
      <c r="BE7">
        <v>22</v>
      </c>
      <c r="BF7">
        <v>6</v>
      </c>
      <c r="BI7">
        <v>4</v>
      </c>
      <c r="BM7" s="37" t="s">
        <v>61</v>
      </c>
      <c r="BN7" s="38" t="s">
        <v>4</v>
      </c>
      <c r="BO7" s="38" t="s">
        <v>5</v>
      </c>
      <c r="BP7" s="38" t="s">
        <v>6</v>
      </c>
      <c r="BQ7" s="38" t="s">
        <v>7</v>
      </c>
      <c r="BR7" s="39" t="s">
        <v>8</v>
      </c>
      <c r="BS7" s="33"/>
      <c r="BT7" s="34"/>
      <c r="BU7" s="37" t="s">
        <v>61</v>
      </c>
      <c r="BV7" s="38" t="s">
        <v>4</v>
      </c>
      <c r="BW7" s="38" t="s">
        <v>5</v>
      </c>
      <c r="BX7" s="38" t="s">
        <v>6</v>
      </c>
      <c r="BY7" s="38" t="s">
        <v>7</v>
      </c>
      <c r="BZ7" s="39" t="s">
        <v>8</v>
      </c>
      <c r="CA7" s="40"/>
      <c r="CB7" s="33"/>
      <c r="CC7" s="37" t="s">
        <v>61</v>
      </c>
      <c r="CD7" s="38" t="s">
        <v>4</v>
      </c>
      <c r="CE7" s="38" t="s">
        <v>5</v>
      </c>
      <c r="CF7" s="38" t="s">
        <v>6</v>
      </c>
      <c r="CG7" s="38" t="s">
        <v>7</v>
      </c>
      <c r="CH7" s="39" t="s">
        <v>8</v>
      </c>
      <c r="CI7" s="40"/>
      <c r="CJ7" s="36"/>
      <c r="CK7" s="37" t="s">
        <v>61</v>
      </c>
      <c r="CL7" s="38" t="s">
        <v>4</v>
      </c>
      <c r="CM7" s="38" t="s">
        <v>5</v>
      </c>
      <c r="CN7" s="38" t="s">
        <v>6</v>
      </c>
      <c r="CO7" s="38" t="s">
        <v>7</v>
      </c>
      <c r="CP7" s="39" t="s">
        <v>8</v>
      </c>
      <c r="CQ7" s="40"/>
      <c r="CR7" s="33"/>
      <c r="CS7" s="37" t="s">
        <v>61</v>
      </c>
      <c r="CT7" s="38" t="s">
        <v>4</v>
      </c>
      <c r="CU7" s="38" t="s">
        <v>5</v>
      </c>
      <c r="CV7" s="38" t="s">
        <v>6</v>
      </c>
      <c r="CW7" s="38" t="s">
        <v>7</v>
      </c>
      <c r="CX7" s="39" t="s">
        <v>8</v>
      </c>
    </row>
    <row r="8" spans="1:102" ht="18" thickTop="1" x14ac:dyDescent="0.25">
      <c r="A8" s="19" t="s">
        <v>50</v>
      </c>
      <c r="C8" s="11"/>
      <c r="D8" s="11"/>
      <c r="E8" s="11">
        <v>17</v>
      </c>
      <c r="F8" s="11"/>
      <c r="G8" s="11"/>
      <c r="H8" s="12"/>
      <c r="J8" s="19" t="s">
        <v>50</v>
      </c>
      <c r="L8" s="11">
        <f t="shared" si="0"/>
        <v>46</v>
      </c>
      <c r="M8" s="11">
        <f t="shared" si="0"/>
        <v>26</v>
      </c>
      <c r="N8" s="11">
        <f t="shared" si="0"/>
        <v>213</v>
      </c>
      <c r="O8" s="11">
        <f t="shared" si="0"/>
        <v>68</v>
      </c>
      <c r="P8" s="11">
        <f t="shared" si="0"/>
        <v>14</v>
      </c>
      <c r="Q8" s="13"/>
      <c r="R8" s="13"/>
      <c r="S8" s="11">
        <f t="shared" si="1"/>
        <v>46</v>
      </c>
      <c r="T8" s="11">
        <f t="shared" si="1"/>
        <v>19</v>
      </c>
      <c r="U8" s="11">
        <f t="shared" si="1"/>
        <v>191</v>
      </c>
      <c r="V8" s="11">
        <f t="shared" si="1"/>
        <v>56</v>
      </c>
      <c r="W8" s="11">
        <f t="shared" si="1"/>
        <v>8</v>
      </c>
      <c r="X8" s="13" t="s">
        <v>48</v>
      </c>
      <c r="Y8" s="13"/>
      <c r="Z8" s="13">
        <v>0</v>
      </c>
      <c r="AA8" s="13">
        <v>7</v>
      </c>
      <c r="AB8" s="13">
        <v>22</v>
      </c>
      <c r="AC8" s="13">
        <v>12</v>
      </c>
      <c r="AD8" s="13">
        <v>6</v>
      </c>
      <c r="AE8" s="13"/>
      <c r="AG8" s="13">
        <v>6</v>
      </c>
      <c r="AJ8" s="3" t="s">
        <v>18</v>
      </c>
      <c r="AK8">
        <v>20</v>
      </c>
      <c r="AL8">
        <v>0</v>
      </c>
      <c r="AM8">
        <v>0</v>
      </c>
      <c r="AN8">
        <v>0</v>
      </c>
      <c r="AO8">
        <v>0</v>
      </c>
      <c r="AP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BA8">
        <v>1</v>
      </c>
      <c r="BB8">
        <v>0</v>
      </c>
      <c r="BC8">
        <v>0</v>
      </c>
      <c r="BD8">
        <v>0</v>
      </c>
      <c r="BE8">
        <v>0</v>
      </c>
      <c r="BF8">
        <v>0</v>
      </c>
      <c r="BI8">
        <v>0</v>
      </c>
      <c r="BL8" s="41" t="s">
        <v>62</v>
      </c>
      <c r="BM8" s="42"/>
      <c r="BN8" s="43"/>
      <c r="BO8" s="43"/>
      <c r="BP8" s="43"/>
      <c r="BQ8" s="43"/>
      <c r="BR8" s="44"/>
      <c r="BS8" s="45"/>
      <c r="BT8" s="46" t="s">
        <v>63</v>
      </c>
      <c r="BU8" s="42"/>
      <c r="BV8" s="43"/>
      <c r="BW8" s="43"/>
      <c r="BX8" s="43"/>
      <c r="BY8" s="43"/>
      <c r="BZ8" s="44"/>
      <c r="CA8" s="47"/>
      <c r="CB8" s="46" t="s">
        <v>63</v>
      </c>
      <c r="CC8" s="42"/>
      <c r="CD8" s="43"/>
      <c r="CE8" s="43"/>
      <c r="CF8" s="43"/>
      <c r="CG8" s="43"/>
      <c r="CH8" s="44"/>
      <c r="CI8" s="47"/>
      <c r="CJ8" s="46" t="s">
        <v>63</v>
      </c>
      <c r="CK8" s="42"/>
      <c r="CL8" s="43"/>
      <c r="CM8" s="43"/>
      <c r="CN8" s="43"/>
      <c r="CO8" s="43"/>
      <c r="CP8" s="44"/>
      <c r="CQ8" s="47"/>
      <c r="CR8" s="46" t="s">
        <v>63</v>
      </c>
      <c r="CS8" s="42"/>
      <c r="CT8" s="43"/>
      <c r="CU8" s="43"/>
      <c r="CV8" s="43"/>
      <c r="CW8" s="43"/>
      <c r="CX8" s="44"/>
    </row>
    <row r="9" spans="1:102" ht="18" thickBot="1" x14ac:dyDescent="0.3">
      <c r="A9" s="19" t="s">
        <v>51</v>
      </c>
      <c r="C9" s="11">
        <v>4</v>
      </c>
      <c r="D9" s="11"/>
      <c r="E9" s="11">
        <v>17</v>
      </c>
      <c r="F9" s="11">
        <v>2</v>
      </c>
      <c r="G9" s="11"/>
      <c r="H9" s="12"/>
      <c r="J9" s="19" t="s">
        <v>51</v>
      </c>
      <c r="L9" s="11">
        <f t="shared" si="0"/>
        <v>17</v>
      </c>
      <c r="M9" s="11">
        <f t="shared" si="0"/>
        <v>20</v>
      </c>
      <c r="N9" s="11">
        <f t="shared" si="0"/>
        <v>158</v>
      </c>
      <c r="O9" s="11">
        <f t="shared" si="0"/>
        <v>66</v>
      </c>
      <c r="P9" s="11">
        <f t="shared" si="0"/>
        <v>17</v>
      </c>
      <c r="Q9" s="13"/>
      <c r="R9" s="13"/>
      <c r="S9" s="11">
        <f t="shared" si="1"/>
        <v>15</v>
      </c>
      <c r="T9" s="11">
        <f t="shared" si="1"/>
        <v>14</v>
      </c>
      <c r="U9" s="11">
        <f t="shared" si="1"/>
        <v>135</v>
      </c>
      <c r="V9" s="11">
        <f t="shared" si="1"/>
        <v>53</v>
      </c>
      <c r="W9" s="11">
        <f t="shared" si="1"/>
        <v>10</v>
      </c>
      <c r="X9" s="13"/>
      <c r="Y9" s="13"/>
      <c r="Z9" s="13">
        <v>2</v>
      </c>
      <c r="AA9" s="13">
        <v>6</v>
      </c>
      <c r="AB9" s="13">
        <v>23</v>
      </c>
      <c r="AC9" s="13">
        <v>13</v>
      </c>
      <c r="AD9" s="13">
        <v>7</v>
      </c>
      <c r="AE9" s="13"/>
      <c r="AG9" s="13">
        <v>6</v>
      </c>
      <c r="AJ9" s="3" t="s">
        <v>19</v>
      </c>
      <c r="AK9">
        <v>20</v>
      </c>
      <c r="AL9">
        <v>0</v>
      </c>
      <c r="AM9">
        <v>0</v>
      </c>
      <c r="AN9">
        <v>0</v>
      </c>
      <c r="AO9">
        <v>0</v>
      </c>
      <c r="AP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BA9">
        <v>1</v>
      </c>
      <c r="BB9">
        <v>0</v>
      </c>
      <c r="BC9">
        <v>0</v>
      </c>
      <c r="BD9">
        <v>0</v>
      </c>
      <c r="BE9">
        <v>0</v>
      </c>
      <c r="BF9">
        <v>0</v>
      </c>
      <c r="BI9">
        <v>0</v>
      </c>
      <c r="BL9" s="48" t="s">
        <v>64</v>
      </c>
      <c r="BM9" s="49"/>
      <c r="BN9" s="50"/>
      <c r="BO9" s="50"/>
      <c r="BP9" s="50"/>
      <c r="BQ9" s="50"/>
      <c r="BR9" s="51"/>
      <c r="BS9" s="52"/>
      <c r="BT9" s="53" t="s">
        <v>65</v>
      </c>
      <c r="BU9" s="49"/>
      <c r="BV9" s="50"/>
      <c r="BW9" s="50"/>
      <c r="BX9" s="50"/>
      <c r="BY9" s="50"/>
      <c r="BZ9" s="51"/>
      <c r="CA9" s="54"/>
      <c r="CB9" s="53" t="s">
        <v>65</v>
      </c>
      <c r="CC9" s="49"/>
      <c r="CD9" s="50"/>
      <c r="CE9" s="50"/>
      <c r="CF9" s="50"/>
      <c r="CG9" s="50"/>
      <c r="CH9" s="51"/>
      <c r="CI9" s="54"/>
      <c r="CJ9" s="53" t="s">
        <v>65</v>
      </c>
      <c r="CK9" s="49"/>
      <c r="CL9" s="50"/>
      <c r="CM9" s="50"/>
      <c r="CN9" s="50"/>
      <c r="CO9" s="50"/>
      <c r="CP9" s="51"/>
      <c r="CQ9" s="54"/>
      <c r="CR9" s="53" t="s">
        <v>65</v>
      </c>
      <c r="CS9" s="49"/>
      <c r="CT9" s="50"/>
      <c r="CU9" s="50"/>
      <c r="CV9" s="50"/>
      <c r="CW9" s="50"/>
      <c r="CX9" s="51"/>
    </row>
    <row r="10" spans="1:102" ht="18.75" thickTop="1" thickBot="1" x14ac:dyDescent="0.3">
      <c r="A10" s="19" t="s">
        <v>9</v>
      </c>
      <c r="C10" s="11">
        <v>1</v>
      </c>
      <c r="D10" s="11"/>
      <c r="E10" s="11">
        <v>16</v>
      </c>
      <c r="F10" s="11">
        <v>1</v>
      </c>
      <c r="G10" s="11"/>
      <c r="H10" s="12"/>
      <c r="J10" s="19" t="s">
        <v>9</v>
      </c>
      <c r="L10" s="11">
        <f t="shared" si="0"/>
        <v>19</v>
      </c>
      <c r="M10" s="11">
        <f t="shared" si="0"/>
        <v>12</v>
      </c>
      <c r="N10" s="11">
        <f t="shared" si="0"/>
        <v>207</v>
      </c>
      <c r="O10" s="11">
        <f t="shared" si="0"/>
        <v>97</v>
      </c>
      <c r="P10" s="11">
        <f t="shared" si="0"/>
        <v>15</v>
      </c>
      <c r="Q10" s="13"/>
      <c r="R10" s="13"/>
      <c r="S10" s="11">
        <f t="shared" si="1"/>
        <v>14</v>
      </c>
      <c r="T10" s="11">
        <f t="shared" si="1"/>
        <v>12</v>
      </c>
      <c r="U10" s="11">
        <f t="shared" si="1"/>
        <v>164</v>
      </c>
      <c r="V10" s="11">
        <f t="shared" si="1"/>
        <v>60</v>
      </c>
      <c r="W10" s="11">
        <f t="shared" si="1"/>
        <v>9</v>
      </c>
      <c r="X10" s="13"/>
      <c r="Y10" s="13"/>
      <c r="Z10" s="13">
        <v>5</v>
      </c>
      <c r="AA10" s="13">
        <v>0</v>
      </c>
      <c r="AB10" s="13">
        <v>43</v>
      </c>
      <c r="AC10" s="13">
        <v>37</v>
      </c>
      <c r="AD10" s="13">
        <v>6</v>
      </c>
      <c r="AE10" s="13"/>
      <c r="AG10" s="13">
        <v>6</v>
      </c>
      <c r="AJ10" s="3" t="s">
        <v>20</v>
      </c>
      <c r="AK10">
        <v>20</v>
      </c>
      <c r="AL10">
        <v>0</v>
      </c>
      <c r="AM10">
        <v>0</v>
      </c>
      <c r="AN10">
        <v>0</v>
      </c>
      <c r="AO10">
        <v>0</v>
      </c>
      <c r="AP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BA10">
        <v>1</v>
      </c>
      <c r="BB10">
        <v>0</v>
      </c>
      <c r="BC10">
        <v>0</v>
      </c>
      <c r="BD10">
        <v>0</v>
      </c>
      <c r="BE10">
        <v>0</v>
      </c>
      <c r="BF10">
        <v>0</v>
      </c>
      <c r="BI10">
        <v>0</v>
      </c>
      <c r="BL10" s="33"/>
      <c r="BM10" s="55"/>
      <c r="BN10" s="33"/>
      <c r="BO10" s="33"/>
      <c r="BP10" s="33"/>
      <c r="BQ10" s="33"/>
      <c r="BR10" s="34"/>
      <c r="BS10" s="33"/>
      <c r="BT10" s="33"/>
      <c r="BU10" s="55"/>
      <c r="BV10" s="33"/>
      <c r="BW10" s="33"/>
      <c r="BX10" s="33"/>
      <c r="BY10" s="33"/>
      <c r="BZ10" s="34"/>
      <c r="CA10" s="55"/>
      <c r="CB10" s="33"/>
      <c r="CC10" s="55"/>
      <c r="CD10" s="33"/>
      <c r="CE10" s="33"/>
      <c r="CF10" s="33"/>
      <c r="CG10" s="33"/>
      <c r="CH10" s="34"/>
      <c r="CI10" s="55"/>
      <c r="CJ10" s="33"/>
      <c r="CK10" s="55"/>
      <c r="CL10" s="33"/>
      <c r="CM10" s="33"/>
      <c r="CN10" s="33"/>
      <c r="CO10" s="33"/>
      <c r="CP10" s="34"/>
      <c r="CQ10" s="55"/>
      <c r="CR10" s="33"/>
      <c r="CS10" s="55"/>
      <c r="CT10" s="33"/>
      <c r="CU10" s="33"/>
      <c r="CV10" s="33"/>
      <c r="CW10" s="33"/>
      <c r="CX10" s="34"/>
    </row>
    <row r="11" spans="1:102" ht="18" thickBot="1" x14ac:dyDescent="0.3">
      <c r="A11" s="19" t="s">
        <v>10</v>
      </c>
      <c r="C11" s="11">
        <v>1</v>
      </c>
      <c r="D11" s="11"/>
      <c r="E11" s="11">
        <v>30</v>
      </c>
      <c r="F11" s="11">
        <v>1</v>
      </c>
      <c r="G11" s="11"/>
      <c r="H11" s="12"/>
      <c r="J11" s="19" t="s">
        <v>10</v>
      </c>
      <c r="L11" s="11">
        <f t="shared" si="0"/>
        <v>30</v>
      </c>
      <c r="M11" s="11">
        <f t="shared" si="0"/>
        <v>54</v>
      </c>
      <c r="N11" s="11">
        <f t="shared" si="0"/>
        <v>310</v>
      </c>
      <c r="O11" s="11">
        <f t="shared" si="0"/>
        <v>130</v>
      </c>
      <c r="P11" s="11">
        <f t="shared" si="0"/>
        <v>23</v>
      </c>
      <c r="Q11" s="13"/>
      <c r="R11" s="13"/>
      <c r="S11" s="11">
        <f t="shared" si="1"/>
        <v>28</v>
      </c>
      <c r="T11" s="11">
        <f t="shared" si="1"/>
        <v>42</v>
      </c>
      <c r="U11" s="11">
        <f t="shared" si="1"/>
        <v>276</v>
      </c>
      <c r="V11" s="11">
        <f t="shared" si="1"/>
        <v>108</v>
      </c>
      <c r="W11" s="11">
        <f t="shared" si="1"/>
        <v>17</v>
      </c>
      <c r="X11" s="13" t="s">
        <v>48</v>
      </c>
      <c r="Y11" s="13"/>
      <c r="Z11" s="13">
        <v>2</v>
      </c>
      <c r="AA11" s="13">
        <v>12</v>
      </c>
      <c r="AB11" s="13">
        <v>34</v>
      </c>
      <c r="AC11" s="13">
        <v>22</v>
      </c>
      <c r="AD11" s="13">
        <v>6</v>
      </c>
      <c r="AE11" s="13"/>
      <c r="AG11" s="13">
        <v>6</v>
      </c>
      <c r="AJ11" s="3" t="s">
        <v>21</v>
      </c>
      <c r="AK11">
        <v>20</v>
      </c>
      <c r="AL11">
        <v>0</v>
      </c>
      <c r="AM11">
        <v>0</v>
      </c>
      <c r="AN11">
        <v>0</v>
      </c>
      <c r="AO11">
        <v>0</v>
      </c>
      <c r="AP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BA11">
        <v>1</v>
      </c>
      <c r="BB11">
        <v>0</v>
      </c>
      <c r="BC11">
        <v>0</v>
      </c>
      <c r="BD11">
        <v>0</v>
      </c>
      <c r="BE11">
        <v>0</v>
      </c>
      <c r="BF11">
        <v>0</v>
      </c>
      <c r="BI11">
        <v>0</v>
      </c>
      <c r="BL11" s="33"/>
      <c r="BM11" s="103" t="s">
        <v>12</v>
      </c>
      <c r="BN11" s="104"/>
      <c r="BO11" s="105"/>
      <c r="BP11" s="98" t="s">
        <v>60</v>
      </c>
      <c r="BQ11" s="99"/>
      <c r="BR11" s="32"/>
      <c r="BS11" s="33"/>
      <c r="BT11" s="33"/>
      <c r="BU11" s="103" t="s">
        <v>12</v>
      </c>
      <c r="BV11" s="104"/>
      <c r="BW11" s="105"/>
      <c r="BX11" s="98" t="s">
        <v>60</v>
      </c>
      <c r="BY11" s="99"/>
      <c r="BZ11" s="32"/>
      <c r="CA11" s="56"/>
      <c r="CB11" s="33"/>
      <c r="CC11" s="103" t="s">
        <v>12</v>
      </c>
      <c r="CD11" s="104"/>
      <c r="CE11" s="105"/>
      <c r="CF11" s="98" t="s">
        <v>60</v>
      </c>
      <c r="CG11" s="99"/>
      <c r="CH11" s="32"/>
      <c r="CI11" s="56"/>
      <c r="CJ11" s="33"/>
      <c r="CK11" s="103" t="s">
        <v>12</v>
      </c>
      <c r="CL11" s="104"/>
      <c r="CM11" s="105"/>
      <c r="CN11" s="98" t="s">
        <v>60</v>
      </c>
      <c r="CO11" s="99"/>
      <c r="CP11" s="32"/>
      <c r="CQ11" s="56"/>
      <c r="CR11" s="33"/>
      <c r="CS11" s="103" t="s">
        <v>12</v>
      </c>
      <c r="CT11" s="104"/>
      <c r="CU11" s="105"/>
      <c r="CV11" s="98" t="s">
        <v>60</v>
      </c>
      <c r="CW11" s="99"/>
      <c r="CX11" s="32"/>
    </row>
    <row r="12" spans="1:102" ht="18" thickBot="1" x14ac:dyDescent="0.3">
      <c r="A12" s="4" t="s">
        <v>28</v>
      </c>
      <c r="C12" s="14">
        <f>SUM(C6:C11)</f>
        <v>9</v>
      </c>
      <c r="D12" s="14">
        <f>SUM(D6:D11)</f>
        <v>0</v>
      </c>
      <c r="E12" s="14">
        <f>SUM(E6:E11)</f>
        <v>109</v>
      </c>
      <c r="F12" s="14">
        <f>SUM(F6:F11)</f>
        <v>8</v>
      </c>
      <c r="G12" s="14">
        <f>SUM(G6:G11)</f>
        <v>0</v>
      </c>
      <c r="H12" s="14"/>
      <c r="J12" s="4" t="s">
        <v>28</v>
      </c>
      <c r="L12" s="14">
        <f>SUM(L6:L11)</f>
        <v>198</v>
      </c>
      <c r="M12" s="14">
        <f>SUM(M6:M11)</f>
        <v>154</v>
      </c>
      <c r="N12" s="14">
        <f>SUM(N6:N11)</f>
        <v>1369</v>
      </c>
      <c r="O12" s="14">
        <f>SUM(O6:O11)</f>
        <v>554</v>
      </c>
      <c r="P12" s="14">
        <f>SUM(P6:P11)</f>
        <v>97</v>
      </c>
      <c r="Q12" s="14"/>
      <c r="R12" s="13"/>
      <c r="S12" s="14">
        <f>SUM(S6:S11)</f>
        <v>186</v>
      </c>
      <c r="T12" s="14">
        <f>SUM(T6:T11)</f>
        <v>124</v>
      </c>
      <c r="U12" s="14">
        <f>SUM(U6:U11)</f>
        <v>1160</v>
      </c>
      <c r="V12" s="14">
        <f>SUM(V6:V11)</f>
        <v>445</v>
      </c>
      <c r="W12" s="14">
        <f>SUM(W6:W11)</f>
        <v>60</v>
      </c>
      <c r="X12" s="14"/>
      <c r="Y12" s="13"/>
      <c r="Z12" s="14">
        <f>SUM(Z6:Z11)</f>
        <v>12</v>
      </c>
      <c r="AA12" s="14">
        <f>SUM(AA6:AA11)</f>
        <v>30</v>
      </c>
      <c r="AB12" s="14">
        <f>SUM(AB6:AB11)</f>
        <v>209</v>
      </c>
      <c r="AC12" s="14">
        <f>SUM(AC6:AC11)</f>
        <v>109</v>
      </c>
      <c r="AD12" s="14">
        <f>SUM(AD6:AD11)</f>
        <v>37</v>
      </c>
      <c r="AE12" s="14"/>
      <c r="AJ12" s="3" t="s">
        <v>22</v>
      </c>
      <c r="AK12">
        <v>20</v>
      </c>
      <c r="AL12">
        <v>0</v>
      </c>
      <c r="AM12">
        <v>0</v>
      </c>
      <c r="AN12">
        <v>0</v>
      </c>
      <c r="AO12">
        <v>0</v>
      </c>
      <c r="AP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BA12">
        <v>1</v>
      </c>
      <c r="BB12">
        <v>0</v>
      </c>
      <c r="BC12">
        <v>0</v>
      </c>
      <c r="BD12">
        <v>0</v>
      </c>
      <c r="BE12">
        <v>0</v>
      </c>
      <c r="BF12">
        <v>0</v>
      </c>
      <c r="BI12">
        <v>0</v>
      </c>
      <c r="BL12" s="33"/>
      <c r="BM12" s="37" t="s">
        <v>61</v>
      </c>
      <c r="BN12" s="38" t="s">
        <v>4</v>
      </c>
      <c r="BO12" s="38" t="s">
        <v>5</v>
      </c>
      <c r="BP12" s="38" t="s">
        <v>6</v>
      </c>
      <c r="BQ12" s="38" t="s">
        <v>7</v>
      </c>
      <c r="BR12" s="39" t="s">
        <v>8</v>
      </c>
      <c r="BS12" s="33"/>
      <c r="BT12" s="33"/>
      <c r="BU12" s="37" t="s">
        <v>61</v>
      </c>
      <c r="BV12" s="38" t="s">
        <v>4</v>
      </c>
      <c r="BW12" s="38" t="s">
        <v>5</v>
      </c>
      <c r="BX12" s="38" t="s">
        <v>6</v>
      </c>
      <c r="BY12" s="38" t="s">
        <v>7</v>
      </c>
      <c r="BZ12" s="39" t="s">
        <v>8</v>
      </c>
      <c r="CA12" s="45"/>
      <c r="CB12" s="33"/>
      <c r="CC12" s="37" t="s">
        <v>61</v>
      </c>
      <c r="CD12" s="38" t="s">
        <v>4</v>
      </c>
      <c r="CE12" s="38" t="s">
        <v>5</v>
      </c>
      <c r="CF12" s="38" t="s">
        <v>6</v>
      </c>
      <c r="CG12" s="38" t="s">
        <v>7</v>
      </c>
      <c r="CH12" s="39" t="s">
        <v>8</v>
      </c>
      <c r="CI12" s="45"/>
      <c r="CJ12" s="33"/>
      <c r="CK12" s="37" t="s">
        <v>61</v>
      </c>
      <c r="CL12" s="38" t="s">
        <v>4</v>
      </c>
      <c r="CM12" s="38" t="s">
        <v>5</v>
      </c>
      <c r="CN12" s="38" t="s">
        <v>6</v>
      </c>
      <c r="CO12" s="38" t="s">
        <v>7</v>
      </c>
      <c r="CP12" s="39" t="s">
        <v>8</v>
      </c>
      <c r="CQ12" s="45"/>
      <c r="CR12" s="33"/>
      <c r="CS12" s="37" t="s">
        <v>61</v>
      </c>
      <c r="CT12" s="38" t="s">
        <v>4</v>
      </c>
      <c r="CU12" s="38" t="s">
        <v>5</v>
      </c>
      <c r="CV12" s="38" t="s">
        <v>6</v>
      </c>
      <c r="CW12" s="38" t="s">
        <v>7</v>
      </c>
      <c r="CX12" s="39" t="s">
        <v>8</v>
      </c>
    </row>
    <row r="13" spans="1:102" ht="18" thickTop="1" x14ac:dyDescent="0.25">
      <c r="A13" s="6" t="s">
        <v>40</v>
      </c>
      <c r="C13" s="15">
        <f>IFERROR(AVERAGE(C6:C11),"-")</f>
        <v>2.25</v>
      </c>
      <c r="D13" s="15" t="str">
        <f>IFERROR(AVERAGE(D6:D11),"-")</f>
        <v>-</v>
      </c>
      <c r="E13" s="15">
        <f>IFERROR(AVERAGE(E6:E11),"-")</f>
        <v>18.166666666666668</v>
      </c>
      <c r="F13" s="15">
        <f>IFERROR(AVERAGE(F6:F11),"-")</f>
        <v>2</v>
      </c>
      <c r="G13" s="15"/>
      <c r="H13" s="15"/>
      <c r="J13" s="6" t="s">
        <v>29</v>
      </c>
      <c r="L13" s="15">
        <f>IFERROR(AVERAGE(L6:L11),"-")</f>
        <v>33</v>
      </c>
      <c r="M13" s="15">
        <f>IFERROR(AVERAGE(M6:M11),"-")</f>
        <v>25.666666666666668</v>
      </c>
      <c r="N13" s="15">
        <f>IFERROR(AVERAGE(N6:N11),"-")</f>
        <v>228.16666666666666</v>
      </c>
      <c r="O13" s="15">
        <f>IFERROR(AVERAGE(O6:O11),"-")</f>
        <v>92.333333333333329</v>
      </c>
      <c r="P13" s="15">
        <f>IFERROR(AVERAGE(P6:P11),"-")</f>
        <v>16.166666666666668</v>
      </c>
      <c r="Q13" s="15"/>
      <c r="R13" s="13"/>
      <c r="S13" s="15">
        <f>IFERROR(AVERAGE(S6:S11),"-")</f>
        <v>31</v>
      </c>
      <c r="T13" s="15">
        <f>IFERROR(AVERAGE(T6:T11),"-")</f>
        <v>20.666666666666668</v>
      </c>
      <c r="U13" s="15">
        <f>IFERROR(AVERAGE(U6:U11),"-")</f>
        <v>193.33333333333334</v>
      </c>
      <c r="V13" s="15">
        <f>IFERROR(AVERAGE(V6:V11),"-")</f>
        <v>74.166666666666671</v>
      </c>
      <c r="W13" s="15">
        <f>IFERROR(AVERAGE(W6:W11),"-")</f>
        <v>10</v>
      </c>
      <c r="X13" s="15"/>
      <c r="Y13" s="13"/>
      <c r="Z13" s="15">
        <f>IFERROR(AVERAGE(Z6:Z11),"-")</f>
        <v>2</v>
      </c>
      <c r="AA13" s="15">
        <f>IFERROR(AVERAGE(AA6:AA11),"-")</f>
        <v>5</v>
      </c>
      <c r="AB13" s="15">
        <f>IFERROR(AVERAGE(AB6:AB11),"-")</f>
        <v>34.833333333333336</v>
      </c>
      <c r="AC13" s="15">
        <f>IFERROR(AVERAGE(AC6:AC11),"-")</f>
        <v>18.166666666666668</v>
      </c>
      <c r="AD13" s="20">
        <f>IFERROR(AVERAGE(AD6:AD11),"-")</f>
        <v>6.166666666666667</v>
      </c>
      <c r="AE13" s="15"/>
      <c r="AJ13" s="3" t="s">
        <v>23</v>
      </c>
      <c r="AK13">
        <v>20</v>
      </c>
      <c r="AL13">
        <v>0</v>
      </c>
      <c r="AM13">
        <v>0</v>
      </c>
      <c r="AN13">
        <v>0</v>
      </c>
      <c r="AO13">
        <v>0</v>
      </c>
      <c r="AP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BA13">
        <v>1</v>
      </c>
      <c r="BB13">
        <v>0</v>
      </c>
      <c r="BC13">
        <v>0</v>
      </c>
      <c r="BD13">
        <v>0</v>
      </c>
      <c r="BE13">
        <v>0</v>
      </c>
      <c r="BF13">
        <v>0</v>
      </c>
      <c r="BI13">
        <v>0</v>
      </c>
      <c r="BL13" s="41" t="s">
        <v>66</v>
      </c>
      <c r="BM13" s="42"/>
      <c r="BN13" s="43"/>
      <c r="BO13" s="43"/>
      <c r="BP13" s="43"/>
      <c r="BQ13" s="43"/>
      <c r="BR13" s="44"/>
      <c r="BS13" s="45"/>
      <c r="BT13" s="46" t="s">
        <v>63</v>
      </c>
      <c r="BU13" s="42"/>
      <c r="BV13" s="43"/>
      <c r="BW13" s="43"/>
      <c r="BX13" s="43"/>
      <c r="BY13" s="43"/>
      <c r="BZ13" s="44"/>
      <c r="CA13" s="47"/>
      <c r="CB13" s="46" t="s">
        <v>63</v>
      </c>
      <c r="CC13" s="42"/>
      <c r="CD13" s="43"/>
      <c r="CE13" s="43"/>
      <c r="CF13" s="43"/>
      <c r="CG13" s="43"/>
      <c r="CH13" s="44"/>
      <c r="CI13" s="47"/>
      <c r="CJ13" s="46" t="s">
        <v>63</v>
      </c>
      <c r="CK13" s="42"/>
      <c r="CL13" s="43"/>
      <c r="CM13" s="43"/>
      <c r="CN13" s="43"/>
      <c r="CO13" s="43"/>
      <c r="CP13" s="44"/>
      <c r="CQ13" s="47"/>
      <c r="CR13" s="46" t="s">
        <v>63</v>
      </c>
      <c r="CS13" s="42"/>
      <c r="CT13" s="43"/>
      <c r="CU13" s="43"/>
      <c r="CV13" s="43"/>
      <c r="CW13" s="43"/>
      <c r="CX13" s="44"/>
    </row>
    <row r="14" spans="1:102" ht="18" thickBot="1" x14ac:dyDescent="0.3">
      <c r="J14" s="6" t="s">
        <v>30</v>
      </c>
      <c r="L14" s="20">
        <f>IFERROR(AVERAGE(L6:L11)/Q4,"-")</f>
        <v>1.9411764705882353</v>
      </c>
      <c r="M14" s="15">
        <f>IFERROR(AVERAGE(M6:M11)/Q4,"-")</f>
        <v>1.5098039215686274</v>
      </c>
      <c r="N14" s="15">
        <f>IFERROR(AVERAGE(N6:N11)/Q4,"-")</f>
        <v>13.421568627450981</v>
      </c>
      <c r="O14" s="20">
        <f>IFERROR(AVERAGE(O6:O11)/Q4,"-")</f>
        <v>5.4313725490196072</v>
      </c>
      <c r="P14" s="20">
        <f>IFERROR(AVERAGE(P6:P11)/Q4,"-")</f>
        <v>0.95098039215686281</v>
      </c>
      <c r="Q14" s="15"/>
      <c r="R14" s="13"/>
      <c r="S14" s="20">
        <f>IFERROR(AVERAGE(S6:S11)/X4,"-")</f>
        <v>1.9375</v>
      </c>
      <c r="T14" s="20">
        <f>IFERROR(AVERAGE(T6:T11)/X4,"-")</f>
        <v>1.2916666666666667</v>
      </c>
      <c r="U14" s="15">
        <f>IFERROR(AVERAGE(U6:U11)/X4,"-")</f>
        <v>12.083333333333334</v>
      </c>
      <c r="V14" s="20">
        <f>IFERROR(AVERAGE(V6:V11)/X4,"-")</f>
        <v>4.635416666666667</v>
      </c>
      <c r="W14" s="20">
        <f>IFERROR(AVERAGE(W6:W11)/X4,"-")</f>
        <v>0.625</v>
      </c>
      <c r="X14" s="15"/>
      <c r="Y14" s="13"/>
      <c r="Z14" s="15">
        <f>IFERROR(AVERAGE(Z6:Z11)/AE4,"-")</f>
        <v>2</v>
      </c>
      <c r="AA14" s="15">
        <f>IFERROR(AVERAGE(AA6:AA11)/AE4,"-")</f>
        <v>5</v>
      </c>
      <c r="AB14" s="15">
        <f>IFERROR(AVERAGE(AB6:AB11)/AE4,"-")</f>
        <v>34.833333333333336</v>
      </c>
      <c r="AC14" s="15">
        <f>IFERROR(AVERAGE(AC6:AC11)/AE4,"-")</f>
        <v>18.166666666666668</v>
      </c>
      <c r="AD14" s="20">
        <f>IFERROR(AVERAGE(AD6:AD11)/AE4,"-")</f>
        <v>6.166666666666667</v>
      </c>
      <c r="AE14" s="15"/>
      <c r="AJ14" s="3" t="s">
        <v>24</v>
      </c>
      <c r="AK14">
        <v>20</v>
      </c>
      <c r="AL14">
        <v>0</v>
      </c>
      <c r="AM14">
        <v>0</v>
      </c>
      <c r="AN14">
        <v>0</v>
      </c>
      <c r="AO14">
        <v>0</v>
      </c>
      <c r="AP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BA14">
        <v>1</v>
      </c>
      <c r="BB14">
        <v>0</v>
      </c>
      <c r="BC14">
        <v>0</v>
      </c>
      <c r="BD14">
        <v>0</v>
      </c>
      <c r="BE14">
        <v>0</v>
      </c>
      <c r="BF14">
        <v>0</v>
      </c>
      <c r="BI14">
        <v>0</v>
      </c>
      <c r="BL14" s="48" t="s">
        <v>67</v>
      </c>
      <c r="BM14" s="49"/>
      <c r="BN14" s="50"/>
      <c r="BO14" s="50"/>
      <c r="BP14" s="50"/>
      <c r="BQ14" s="50"/>
      <c r="BR14" s="51"/>
      <c r="BS14" s="52"/>
      <c r="BT14" s="53" t="s">
        <v>65</v>
      </c>
      <c r="BU14" s="49"/>
      <c r="BV14" s="50"/>
      <c r="BW14" s="50"/>
      <c r="BX14" s="50"/>
      <c r="BY14" s="50"/>
      <c r="BZ14" s="51"/>
      <c r="CA14" s="54"/>
      <c r="CB14" s="53" t="s">
        <v>65</v>
      </c>
      <c r="CC14" s="49"/>
      <c r="CD14" s="50"/>
      <c r="CE14" s="50"/>
      <c r="CF14" s="50"/>
      <c r="CG14" s="50"/>
      <c r="CH14" s="51"/>
      <c r="CI14" s="54"/>
      <c r="CJ14" s="53" t="s">
        <v>65</v>
      </c>
      <c r="CK14" s="49"/>
      <c r="CL14" s="50"/>
      <c r="CM14" s="50"/>
      <c r="CN14" s="50"/>
      <c r="CO14" s="50"/>
      <c r="CP14" s="51"/>
      <c r="CQ14" s="54"/>
      <c r="CR14" s="53" t="s">
        <v>65</v>
      </c>
      <c r="CS14" s="49"/>
      <c r="CT14" s="50"/>
      <c r="CU14" s="50"/>
      <c r="CV14" s="50"/>
      <c r="CW14" s="50"/>
      <c r="CX14" s="51"/>
    </row>
    <row r="15" spans="1:102" ht="18.75" thickTop="1" thickBot="1" x14ac:dyDescent="0.3">
      <c r="AJ15" s="3" t="s">
        <v>25</v>
      </c>
      <c r="AK15">
        <v>20</v>
      </c>
      <c r="AL15">
        <v>0</v>
      </c>
      <c r="AM15">
        <v>0</v>
      </c>
      <c r="AN15">
        <v>0</v>
      </c>
      <c r="AO15">
        <v>0</v>
      </c>
      <c r="AP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BA15">
        <v>1</v>
      </c>
      <c r="BB15">
        <v>0</v>
      </c>
      <c r="BC15">
        <v>0</v>
      </c>
      <c r="BD15">
        <v>0</v>
      </c>
      <c r="BE15">
        <v>0</v>
      </c>
      <c r="BF15">
        <v>0</v>
      </c>
      <c r="BI15">
        <v>0</v>
      </c>
      <c r="BL15" s="33"/>
      <c r="BM15" s="55"/>
      <c r="BN15" s="33"/>
      <c r="BO15" s="33"/>
      <c r="BP15" s="33"/>
      <c r="BQ15" s="33"/>
      <c r="BR15" s="34"/>
      <c r="BS15" s="33"/>
      <c r="BT15" s="33"/>
      <c r="BU15" s="55"/>
      <c r="BV15" s="33"/>
      <c r="BW15" s="33"/>
      <c r="BX15" s="33"/>
      <c r="BY15" s="33"/>
      <c r="BZ15" s="34"/>
      <c r="CA15" s="55"/>
      <c r="CB15" s="33"/>
      <c r="CC15" s="55"/>
      <c r="CD15" s="33"/>
      <c r="CE15" s="33"/>
      <c r="CF15" s="33"/>
      <c r="CG15" s="33"/>
      <c r="CH15" s="34"/>
      <c r="CI15" s="55"/>
      <c r="CJ15" s="33"/>
      <c r="CK15" s="55"/>
      <c r="CL15" s="33"/>
      <c r="CM15" s="33"/>
      <c r="CN15" s="33"/>
      <c r="CO15" s="33"/>
      <c r="CP15" s="34"/>
      <c r="CQ15" s="55"/>
      <c r="CR15" s="33"/>
      <c r="CS15" s="55"/>
      <c r="CT15" s="33"/>
      <c r="CU15" s="33"/>
      <c r="CV15" s="33"/>
      <c r="CW15" s="33"/>
      <c r="CX15" s="34"/>
    </row>
    <row r="16" spans="1:102" ht="17.25" x14ac:dyDescent="0.25">
      <c r="L16" s="64"/>
      <c r="M16" s="64"/>
      <c r="N16" s="64"/>
      <c r="O16" s="64"/>
      <c r="P16" s="64"/>
      <c r="Q16" s="64"/>
      <c r="S16" s="61"/>
      <c r="T16" s="61"/>
      <c r="U16" s="61"/>
      <c r="V16" s="61"/>
      <c r="W16" s="21"/>
      <c r="AJ16" s="3" t="s">
        <v>26</v>
      </c>
      <c r="AK16">
        <v>20</v>
      </c>
      <c r="AL16">
        <v>0</v>
      </c>
      <c r="AM16">
        <v>0</v>
      </c>
      <c r="AN16">
        <v>0</v>
      </c>
      <c r="AO16">
        <v>0</v>
      </c>
      <c r="AP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BA16">
        <v>1</v>
      </c>
      <c r="BB16">
        <v>0</v>
      </c>
      <c r="BC16">
        <v>0</v>
      </c>
      <c r="BD16">
        <v>0</v>
      </c>
      <c r="BE16">
        <v>0</v>
      </c>
      <c r="BF16">
        <v>0</v>
      </c>
      <c r="BI16">
        <v>0</v>
      </c>
      <c r="BL16" s="33"/>
      <c r="BM16" s="123" t="s">
        <v>13</v>
      </c>
      <c r="BN16" s="124"/>
      <c r="BO16" s="125"/>
      <c r="BP16" s="98" t="s">
        <v>60</v>
      </c>
      <c r="BQ16" s="99"/>
      <c r="BR16" s="32"/>
      <c r="BS16" s="33"/>
      <c r="BT16" s="33"/>
      <c r="BU16" s="123" t="s">
        <v>13</v>
      </c>
      <c r="BV16" s="124"/>
      <c r="BW16" s="125"/>
      <c r="BX16" s="98" t="s">
        <v>60</v>
      </c>
      <c r="BY16" s="99"/>
      <c r="BZ16" s="32"/>
      <c r="CA16" s="56"/>
      <c r="CB16" s="33"/>
      <c r="CC16" s="123" t="s">
        <v>13</v>
      </c>
      <c r="CD16" s="124"/>
      <c r="CE16" s="125"/>
      <c r="CF16" s="98" t="s">
        <v>60</v>
      </c>
      <c r="CG16" s="99"/>
      <c r="CH16" s="32"/>
      <c r="CI16" s="56"/>
      <c r="CJ16" s="33"/>
      <c r="CK16" s="123" t="s">
        <v>13</v>
      </c>
      <c r="CL16" s="124"/>
      <c r="CM16" s="125"/>
      <c r="CN16" s="98" t="s">
        <v>60</v>
      </c>
      <c r="CO16" s="99"/>
      <c r="CP16" s="32"/>
      <c r="CQ16" s="56"/>
      <c r="CR16" s="33"/>
      <c r="CS16" s="123" t="s">
        <v>13</v>
      </c>
      <c r="CT16" s="124"/>
      <c r="CU16" s="125"/>
      <c r="CV16" s="98" t="s">
        <v>60</v>
      </c>
      <c r="CW16" s="99"/>
      <c r="CX16" s="32"/>
    </row>
    <row r="17" spans="12:102" ht="18" thickBot="1" x14ac:dyDescent="0.3">
      <c r="L17" s="64"/>
      <c r="M17" s="64"/>
      <c r="N17" s="64"/>
      <c r="O17" s="64"/>
      <c r="P17" s="64"/>
      <c r="Q17" s="64"/>
      <c r="S17" s="61"/>
      <c r="T17" s="61"/>
      <c r="U17" s="61"/>
      <c r="V17" s="61"/>
      <c r="W17" s="61"/>
      <c r="X17" s="21"/>
      <c r="AJ17" s="3" t="s">
        <v>27</v>
      </c>
      <c r="AK17">
        <v>20</v>
      </c>
      <c r="AL17">
        <v>0</v>
      </c>
      <c r="AM17">
        <v>0</v>
      </c>
      <c r="AN17">
        <v>0</v>
      </c>
      <c r="AO17">
        <v>0</v>
      </c>
      <c r="AP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BA17">
        <v>1</v>
      </c>
      <c r="BB17">
        <v>0</v>
      </c>
      <c r="BC17">
        <v>0</v>
      </c>
      <c r="BD17">
        <v>0</v>
      </c>
      <c r="BE17">
        <v>0</v>
      </c>
      <c r="BF17">
        <v>0</v>
      </c>
      <c r="BI17">
        <v>0</v>
      </c>
      <c r="BL17" s="33"/>
      <c r="BM17" s="37" t="s">
        <v>61</v>
      </c>
      <c r="BN17" s="38" t="s">
        <v>4</v>
      </c>
      <c r="BO17" s="38" t="s">
        <v>5</v>
      </c>
      <c r="BP17" s="38" t="s">
        <v>6</v>
      </c>
      <c r="BQ17" s="38" t="s">
        <v>7</v>
      </c>
      <c r="BR17" s="39" t="s">
        <v>8</v>
      </c>
      <c r="BS17" s="33"/>
      <c r="BT17" s="33"/>
      <c r="BU17" s="37" t="s">
        <v>61</v>
      </c>
      <c r="BV17" s="38" t="s">
        <v>4</v>
      </c>
      <c r="BW17" s="38" t="s">
        <v>5</v>
      </c>
      <c r="BX17" s="38" t="s">
        <v>6</v>
      </c>
      <c r="BY17" s="38" t="s">
        <v>7</v>
      </c>
      <c r="BZ17" s="39" t="s">
        <v>8</v>
      </c>
      <c r="CA17" s="45"/>
      <c r="CB17" s="33"/>
      <c r="CC17" s="37" t="s">
        <v>61</v>
      </c>
      <c r="CD17" s="38" t="s">
        <v>4</v>
      </c>
      <c r="CE17" s="38" t="s">
        <v>5</v>
      </c>
      <c r="CF17" s="38" t="s">
        <v>6</v>
      </c>
      <c r="CG17" s="38" t="s">
        <v>7</v>
      </c>
      <c r="CH17" s="39" t="s">
        <v>8</v>
      </c>
      <c r="CI17" s="45"/>
      <c r="CJ17" s="33"/>
      <c r="CK17" s="37" t="s">
        <v>61</v>
      </c>
      <c r="CL17" s="38" t="s">
        <v>4</v>
      </c>
      <c r="CM17" s="38" t="s">
        <v>5</v>
      </c>
      <c r="CN17" s="38" t="s">
        <v>6</v>
      </c>
      <c r="CO17" s="38" t="s">
        <v>7</v>
      </c>
      <c r="CP17" s="39" t="s">
        <v>8</v>
      </c>
      <c r="CQ17" s="45"/>
      <c r="CR17" s="33"/>
      <c r="CS17" s="37" t="s">
        <v>61</v>
      </c>
      <c r="CT17" s="38" t="s">
        <v>4</v>
      </c>
      <c r="CU17" s="38" t="s">
        <v>5</v>
      </c>
      <c r="CV17" s="38" t="s">
        <v>6</v>
      </c>
      <c r="CW17" s="38" t="s">
        <v>7</v>
      </c>
      <c r="CX17" s="39" t="s">
        <v>8</v>
      </c>
    </row>
    <row r="18" spans="12:102" ht="16.5" thickTop="1" thickBot="1" x14ac:dyDescent="0.3">
      <c r="L18" s="64"/>
      <c r="M18" s="64"/>
      <c r="N18" s="64"/>
      <c r="O18" s="64"/>
      <c r="P18" s="64"/>
      <c r="Q18" s="64"/>
      <c r="S18" s="96" t="s">
        <v>11</v>
      </c>
      <c r="T18" s="97"/>
      <c r="U18" s="97"/>
      <c r="V18" s="97"/>
      <c r="W18" s="97"/>
      <c r="X18" s="16"/>
      <c r="Z18" s="96" t="s">
        <v>12</v>
      </c>
      <c r="AA18" s="97"/>
      <c r="AB18" s="97"/>
      <c r="AC18" s="97"/>
      <c r="AD18" s="97"/>
      <c r="AE18" s="16"/>
      <c r="AF18" s="69"/>
      <c r="AG18" s="69"/>
      <c r="AJ18" s="4" t="s">
        <v>28</v>
      </c>
      <c r="AK18" s="5"/>
      <c r="AL18" s="5">
        <f>SUM(AL6:AL17)</f>
        <v>38</v>
      </c>
      <c r="AM18" s="5">
        <f>SUM(AM6:AM17)</f>
        <v>53</v>
      </c>
      <c r="AN18" s="5">
        <f t="shared" ref="AN18:BF18" si="2">SUM(AN6:AN17)</f>
        <v>410</v>
      </c>
      <c r="AO18" s="5">
        <f t="shared" si="2"/>
        <v>153</v>
      </c>
      <c r="AP18" s="5">
        <f t="shared" si="2"/>
        <v>23</v>
      </c>
      <c r="AQ18" s="5"/>
      <c r="AR18" s="5"/>
      <c r="AS18" s="5">
        <f t="shared" si="2"/>
        <v>1</v>
      </c>
      <c r="AT18" s="5">
        <f t="shared" si="2"/>
        <v>4</v>
      </c>
      <c r="AU18" s="5">
        <f t="shared" si="2"/>
        <v>1</v>
      </c>
      <c r="AV18" s="5">
        <f t="shared" si="2"/>
        <v>30</v>
      </c>
      <c r="AW18" s="5">
        <f t="shared" si="2"/>
        <v>18</v>
      </c>
      <c r="AX18" s="5">
        <f t="shared" si="2"/>
        <v>2</v>
      </c>
      <c r="AY18" s="5"/>
      <c r="AZ18" s="5"/>
      <c r="BA18" s="5"/>
      <c r="BB18" s="5">
        <f t="shared" si="2"/>
        <v>7</v>
      </c>
      <c r="BC18" s="5">
        <f t="shared" si="2"/>
        <v>12</v>
      </c>
      <c r="BD18" s="5">
        <f t="shared" si="2"/>
        <v>77</v>
      </c>
      <c r="BE18" s="5">
        <f t="shared" si="2"/>
        <v>59</v>
      </c>
      <c r="BF18" s="5">
        <f t="shared" si="2"/>
        <v>12</v>
      </c>
      <c r="BG18" s="5"/>
      <c r="BH18" s="5"/>
      <c r="BI18" s="5"/>
      <c r="BL18" s="41" t="s">
        <v>68</v>
      </c>
      <c r="BM18" s="42"/>
      <c r="BN18" s="43"/>
      <c r="BO18" s="43"/>
      <c r="BP18" s="43"/>
      <c r="BQ18" s="43"/>
      <c r="BR18" s="44"/>
      <c r="BS18" s="45"/>
      <c r="BT18" s="46" t="s">
        <v>63</v>
      </c>
      <c r="BU18" s="42"/>
      <c r="BV18" s="43"/>
      <c r="BW18" s="43"/>
      <c r="BX18" s="43"/>
      <c r="BY18" s="43"/>
      <c r="BZ18" s="44"/>
      <c r="CA18" s="47"/>
      <c r="CB18" s="46" t="s">
        <v>63</v>
      </c>
      <c r="CC18" s="42"/>
      <c r="CD18" s="43"/>
      <c r="CE18" s="43"/>
      <c r="CF18" s="43"/>
      <c r="CG18" s="43"/>
      <c r="CH18" s="44"/>
      <c r="CI18" s="47"/>
      <c r="CJ18" s="46" t="s">
        <v>63</v>
      </c>
      <c r="CK18" s="42"/>
      <c r="CL18" s="43"/>
      <c r="CM18" s="43"/>
      <c r="CN18" s="43"/>
      <c r="CO18" s="43"/>
      <c r="CP18" s="44"/>
      <c r="CQ18" s="47"/>
      <c r="CR18" s="46" t="s">
        <v>63</v>
      </c>
      <c r="CS18" s="42"/>
      <c r="CT18" s="43"/>
      <c r="CU18" s="43"/>
      <c r="CV18" s="43"/>
      <c r="CW18" s="43"/>
      <c r="CX18" s="44"/>
    </row>
    <row r="19" spans="12:102" ht="15.75" thickBot="1" x14ac:dyDescent="0.3">
      <c r="L19" s="64"/>
      <c r="M19" s="64"/>
      <c r="N19" s="64"/>
      <c r="O19" s="64"/>
      <c r="P19" s="64"/>
      <c r="Q19" s="64"/>
      <c r="S19" s="2" t="s">
        <v>3</v>
      </c>
      <c r="T19" s="2" t="s">
        <v>4</v>
      </c>
      <c r="U19" s="2" t="s">
        <v>5</v>
      </c>
      <c r="V19" s="2" t="s">
        <v>6</v>
      </c>
      <c r="W19" s="2" t="s">
        <v>7</v>
      </c>
      <c r="X19" s="2" t="s">
        <v>52</v>
      </c>
      <c r="Z19" s="2" t="s">
        <v>3</v>
      </c>
      <c r="AA19" s="2" t="s">
        <v>4</v>
      </c>
      <c r="AB19" s="2" t="s">
        <v>5</v>
      </c>
      <c r="AC19" s="2" t="s">
        <v>6</v>
      </c>
      <c r="AD19" s="2" t="s">
        <v>7</v>
      </c>
      <c r="AE19" s="2" t="s">
        <v>52</v>
      </c>
      <c r="AF19" s="68"/>
      <c r="AG19" s="68"/>
      <c r="AJ19" s="6" t="s">
        <v>29</v>
      </c>
      <c r="AK19" s="7">
        <f>IFERROR(AVERAGE(AK6:AK17),"-")</f>
        <v>19.25</v>
      </c>
      <c r="AL19" s="8">
        <f>IFERROR(AVERAGE(AL6:AL17),"-")</f>
        <v>3.1666666666666665</v>
      </c>
      <c r="AM19" s="8">
        <f>IFERROR(AVERAGE(AM6:AM17),"-")</f>
        <v>4.416666666666667</v>
      </c>
      <c r="AN19" s="8">
        <f t="shared" ref="AN19:BI19" si="3">IFERROR(AVERAGE(AN6:AN17),"-")</f>
        <v>34.166666666666664</v>
      </c>
      <c r="AO19" s="8">
        <f t="shared" si="3"/>
        <v>12.75</v>
      </c>
      <c r="AP19" s="8">
        <f t="shared" si="3"/>
        <v>1.9166666666666667</v>
      </c>
      <c r="AQ19" s="9"/>
      <c r="AR19" s="7"/>
      <c r="AS19" s="7">
        <f t="shared" si="3"/>
        <v>8.3333333333333329E-2</v>
      </c>
      <c r="AT19" s="8">
        <f t="shared" si="3"/>
        <v>0.33333333333333331</v>
      </c>
      <c r="AU19" s="8">
        <f t="shared" si="3"/>
        <v>8.3333333333333329E-2</v>
      </c>
      <c r="AV19" s="8">
        <f t="shared" si="3"/>
        <v>2.5</v>
      </c>
      <c r="AW19" s="8">
        <f t="shared" si="3"/>
        <v>1.5</v>
      </c>
      <c r="AX19" s="8"/>
      <c r="AY19" s="9"/>
      <c r="AZ19" s="7"/>
      <c r="BA19" s="7">
        <f t="shared" si="3"/>
        <v>1</v>
      </c>
      <c r="BB19" s="8">
        <f t="shared" si="3"/>
        <v>0.58333333333333337</v>
      </c>
      <c r="BC19" s="8">
        <f t="shared" si="3"/>
        <v>1</v>
      </c>
      <c r="BD19" s="8">
        <f t="shared" si="3"/>
        <v>6.416666666666667</v>
      </c>
      <c r="BE19" s="8">
        <f t="shared" si="3"/>
        <v>4.916666666666667</v>
      </c>
      <c r="BF19" s="8">
        <f t="shared" si="3"/>
        <v>1</v>
      </c>
      <c r="BG19" s="9"/>
      <c r="BH19" s="7"/>
      <c r="BI19" s="7">
        <f t="shared" si="3"/>
        <v>0.66666666666666663</v>
      </c>
      <c r="BL19" s="48" t="s">
        <v>69</v>
      </c>
      <c r="BM19" s="49"/>
      <c r="BN19" s="50"/>
      <c r="BO19" s="50"/>
      <c r="BP19" s="50"/>
      <c r="BQ19" s="50"/>
      <c r="BR19" s="51"/>
      <c r="BS19" s="52"/>
      <c r="BT19" s="53" t="s">
        <v>65</v>
      </c>
      <c r="BU19" s="49"/>
      <c r="BV19" s="50"/>
      <c r="BW19" s="50"/>
      <c r="BX19" s="50"/>
      <c r="BY19" s="50"/>
      <c r="BZ19" s="51"/>
      <c r="CA19" s="54"/>
      <c r="CB19" s="53" t="s">
        <v>65</v>
      </c>
      <c r="CC19" s="49"/>
      <c r="CD19" s="50"/>
      <c r="CE19" s="50"/>
      <c r="CF19" s="50"/>
      <c r="CG19" s="50"/>
      <c r="CH19" s="51"/>
      <c r="CI19" s="54"/>
      <c r="CJ19" s="53" t="s">
        <v>65</v>
      </c>
      <c r="CK19" s="49"/>
      <c r="CL19" s="50"/>
      <c r="CM19" s="50"/>
      <c r="CN19" s="50"/>
      <c r="CO19" s="50"/>
      <c r="CP19" s="51"/>
      <c r="CQ19" s="54"/>
      <c r="CR19" s="53" t="s">
        <v>65</v>
      </c>
      <c r="CS19" s="49"/>
      <c r="CT19" s="50"/>
      <c r="CU19" s="50"/>
      <c r="CV19" s="50"/>
      <c r="CW19" s="50"/>
      <c r="CX19" s="51"/>
    </row>
    <row r="20" spans="12:102" ht="15.75" thickBot="1" x14ac:dyDescent="0.3">
      <c r="L20" s="64"/>
      <c r="M20" s="64"/>
      <c r="N20" s="64"/>
      <c r="O20" s="64"/>
      <c r="P20" s="64"/>
      <c r="Q20" s="64"/>
      <c r="S20" s="11">
        <v>36</v>
      </c>
      <c r="T20" s="11">
        <v>7</v>
      </c>
      <c r="U20" s="11">
        <v>132</v>
      </c>
      <c r="V20" s="11">
        <v>77</v>
      </c>
      <c r="W20" s="11">
        <v>7</v>
      </c>
      <c r="X20" s="22">
        <v>15</v>
      </c>
      <c r="Z20" s="11">
        <v>5</v>
      </c>
      <c r="AA20" s="11">
        <v>3</v>
      </c>
      <c r="AB20" s="11">
        <v>50</v>
      </c>
      <c r="AC20" s="11">
        <v>24</v>
      </c>
      <c r="AD20" s="11">
        <v>1</v>
      </c>
      <c r="AE20" s="22">
        <v>1</v>
      </c>
      <c r="AF20" s="63"/>
      <c r="AG20" s="63"/>
      <c r="AJ20" s="6" t="s">
        <v>30</v>
      </c>
      <c r="AK20" s="7"/>
      <c r="AL20" s="8">
        <f>IFERROR(AVERAGE(AL6:AL17)/AK19,"-")</f>
        <v>0.16450216450216448</v>
      </c>
      <c r="AM20" s="8">
        <f>IFERROR(AVERAGE(AM6:AM17)/AK19,"-")</f>
        <v>0.22943722943722944</v>
      </c>
      <c r="AN20" s="8">
        <f>IFERROR(AVERAGE(AN6:AN17)/AK19,"-")</f>
        <v>1.7748917748917747</v>
      </c>
      <c r="AO20" s="8">
        <f>IFERROR(AVERAGE(AO6:AO17)/AK19,"-")</f>
        <v>0.66233766233766234</v>
      </c>
      <c r="AP20" s="8">
        <f>IFERROR(AVERAGE(AP6:AP17)/AK19,"-")</f>
        <v>9.9567099567099568E-2</v>
      </c>
      <c r="AQ20" s="7"/>
      <c r="AR20" s="7"/>
      <c r="AS20" s="7"/>
      <c r="AT20" s="8">
        <f>IFERROR(AVERAGE(AT6:AT17)/AS19,"-")</f>
        <v>4</v>
      </c>
      <c r="AU20" s="8">
        <f>IFERROR(AVERAGE(AU6:AU17)/AS19,"-")</f>
        <v>1</v>
      </c>
      <c r="AV20" s="8">
        <f>IFERROR(AVERAGE(AV6:AV17)/AS19,"-")</f>
        <v>30</v>
      </c>
      <c r="AW20" s="8">
        <f>IFERROR(AVERAGE(AW6:AW17)/AS19,"-")</f>
        <v>18</v>
      </c>
      <c r="AX20" s="8">
        <f>IFERROR(AVERAGE(AX6:AX17)/AS19,"-")</f>
        <v>2</v>
      </c>
      <c r="AY20" s="7"/>
      <c r="AZ20" s="7"/>
      <c r="BA20" s="7"/>
      <c r="BB20" s="8">
        <f>IFERROR(AVERAGE(BB6:BB17)/BA19,"-")</f>
        <v>0.58333333333333337</v>
      </c>
      <c r="BC20" s="8">
        <f>IFERROR(AVERAGE(BC6:BC17)/BA19,"-")</f>
        <v>1</v>
      </c>
      <c r="BD20" s="8">
        <f>IFERROR(AVERAGE(BD6:BD17)/BA19,"-")</f>
        <v>6.416666666666667</v>
      </c>
      <c r="BE20" s="8">
        <f>IFERROR(AVERAGE(BE6:BE17)/BA19,"-")</f>
        <v>4.916666666666667</v>
      </c>
      <c r="BF20" s="8">
        <f>IFERROR(AVERAGE(BF6:BF17)/BA19,"-")</f>
        <v>1</v>
      </c>
      <c r="BG20" s="7"/>
      <c r="BH20" s="7"/>
      <c r="BI20" s="7"/>
      <c r="BM20" s="55"/>
      <c r="BN20" s="33"/>
      <c r="BO20" s="33"/>
      <c r="BP20" s="33"/>
      <c r="BQ20" s="33"/>
      <c r="BR20" s="34"/>
      <c r="BS20" s="33"/>
      <c r="BT20" s="34"/>
      <c r="BU20" s="55"/>
      <c r="BV20" s="33"/>
      <c r="BW20" s="33"/>
      <c r="BX20" s="33"/>
      <c r="BY20" s="33"/>
      <c r="BZ20" s="34"/>
      <c r="CA20" s="33"/>
      <c r="CB20" s="33"/>
      <c r="CC20" s="55"/>
      <c r="CD20" s="33"/>
      <c r="CE20" s="33"/>
      <c r="CF20" s="33"/>
      <c r="CG20" s="33"/>
      <c r="CH20" s="34"/>
      <c r="CI20" s="33"/>
      <c r="CJ20" s="36"/>
      <c r="CK20" s="55"/>
      <c r="CL20" s="33"/>
      <c r="CM20" s="33"/>
      <c r="CN20" s="33"/>
      <c r="CO20" s="33"/>
      <c r="CP20" s="34"/>
      <c r="CQ20" s="33"/>
      <c r="CR20" s="33"/>
      <c r="CS20" s="55"/>
      <c r="CT20" s="33"/>
      <c r="CU20" s="33"/>
      <c r="CV20" s="33"/>
      <c r="CW20" s="33"/>
      <c r="CX20" s="34"/>
    </row>
    <row r="21" spans="12:102" ht="15.75" thickBot="1" x14ac:dyDescent="0.3">
      <c r="L21" s="65"/>
      <c r="M21" s="65"/>
      <c r="N21" s="65"/>
      <c r="O21" s="65"/>
      <c r="P21" s="65"/>
      <c r="Q21" s="65"/>
      <c r="S21" s="13">
        <v>27</v>
      </c>
      <c r="T21" s="13">
        <v>22</v>
      </c>
      <c r="U21" s="13">
        <v>162</v>
      </c>
      <c r="V21" s="13">
        <v>44</v>
      </c>
      <c r="W21" s="13">
        <v>7</v>
      </c>
      <c r="X21" s="23">
        <v>15</v>
      </c>
      <c r="Z21" s="13">
        <v>15</v>
      </c>
      <c r="AA21" s="13">
        <v>5</v>
      </c>
      <c r="AB21" s="13">
        <v>50</v>
      </c>
      <c r="AC21" s="13">
        <v>23</v>
      </c>
      <c r="AD21" s="13">
        <v>1</v>
      </c>
      <c r="AE21" s="23">
        <v>1</v>
      </c>
      <c r="AF21" s="63"/>
      <c r="AG21" s="63"/>
      <c r="BM21" s="126" t="s">
        <v>70</v>
      </c>
      <c r="BN21" s="127"/>
      <c r="BO21" s="127"/>
      <c r="BP21" s="128" t="s">
        <v>60</v>
      </c>
      <c r="BQ21" s="128"/>
      <c r="BR21" s="57"/>
      <c r="BS21" s="33"/>
      <c r="BT21" s="34"/>
      <c r="BU21" s="126" t="s">
        <v>70</v>
      </c>
      <c r="BV21" s="127"/>
      <c r="BW21" s="127"/>
      <c r="BX21" s="128" t="s">
        <v>60</v>
      </c>
      <c r="BY21" s="128"/>
      <c r="BZ21" s="57"/>
      <c r="CA21" s="35"/>
      <c r="CB21" s="33"/>
      <c r="CC21" s="126" t="s">
        <v>70</v>
      </c>
      <c r="CD21" s="127"/>
      <c r="CE21" s="127"/>
      <c r="CF21" s="128" t="s">
        <v>60</v>
      </c>
      <c r="CG21" s="128"/>
      <c r="CH21" s="57"/>
      <c r="CI21" s="35"/>
      <c r="CJ21" s="36"/>
      <c r="CK21" s="126" t="s">
        <v>70</v>
      </c>
      <c r="CL21" s="127"/>
      <c r="CM21" s="127"/>
      <c r="CN21" s="128" t="s">
        <v>60</v>
      </c>
      <c r="CO21" s="128"/>
      <c r="CP21" s="57"/>
      <c r="CQ21" s="35"/>
      <c r="CR21" s="33"/>
      <c r="CS21" s="126" t="s">
        <v>70</v>
      </c>
      <c r="CT21" s="127"/>
      <c r="CU21" s="127"/>
      <c r="CV21" s="128" t="s">
        <v>60</v>
      </c>
      <c r="CW21" s="128"/>
      <c r="CX21" s="57"/>
    </row>
    <row r="22" spans="12:102" ht="15.75" thickTop="1" x14ac:dyDescent="0.25">
      <c r="L22" s="65"/>
      <c r="M22" s="65"/>
      <c r="N22" s="65"/>
      <c r="O22" s="65"/>
      <c r="P22" s="65"/>
      <c r="Q22" s="65"/>
      <c r="S22" s="13">
        <v>36</v>
      </c>
      <c r="T22" s="13">
        <v>17</v>
      </c>
      <c r="U22" s="13">
        <v>141</v>
      </c>
      <c r="V22" s="13">
        <v>40</v>
      </c>
      <c r="W22" s="13">
        <v>7</v>
      </c>
      <c r="X22" s="23">
        <v>15</v>
      </c>
      <c r="Z22" s="13">
        <v>10</v>
      </c>
      <c r="AA22" s="13">
        <v>2</v>
      </c>
      <c r="AB22" s="13">
        <v>50</v>
      </c>
      <c r="AC22" s="13">
        <v>16</v>
      </c>
      <c r="AD22" s="13">
        <v>1</v>
      </c>
      <c r="AE22" s="23">
        <v>1</v>
      </c>
      <c r="AF22" s="63"/>
      <c r="AG22" s="63"/>
    </row>
    <row r="23" spans="12:102" x14ac:dyDescent="0.25">
      <c r="S23" s="13">
        <v>15</v>
      </c>
      <c r="T23" s="13">
        <v>14</v>
      </c>
      <c r="U23" s="13">
        <v>135</v>
      </c>
      <c r="V23" s="13">
        <v>53</v>
      </c>
      <c r="W23" s="13">
        <v>10</v>
      </c>
      <c r="X23" s="23">
        <v>16</v>
      </c>
      <c r="Z23" s="13"/>
      <c r="AA23" s="13"/>
      <c r="AB23" s="13"/>
      <c r="AC23" s="13"/>
      <c r="AD23" s="13"/>
      <c r="AE23" s="23"/>
      <c r="AF23" s="63"/>
      <c r="AG23" s="63"/>
    </row>
    <row r="24" spans="12:102" x14ac:dyDescent="0.25">
      <c r="S24" s="13">
        <v>14</v>
      </c>
      <c r="T24" s="13">
        <v>12</v>
      </c>
      <c r="U24" s="13">
        <v>164</v>
      </c>
      <c r="V24" s="13">
        <v>60</v>
      </c>
      <c r="W24" s="13">
        <v>9</v>
      </c>
      <c r="X24" s="23">
        <v>16</v>
      </c>
      <c r="Z24" s="13"/>
      <c r="AA24" s="13"/>
      <c r="AB24" s="13"/>
      <c r="AC24" s="13"/>
      <c r="AD24" s="13"/>
      <c r="AE24" s="23"/>
      <c r="AF24" s="63"/>
      <c r="AG24" s="63"/>
    </row>
    <row r="25" spans="12:102" ht="15.75" thickBot="1" x14ac:dyDescent="0.3">
      <c r="S25" s="13">
        <v>24</v>
      </c>
      <c r="T25" s="13">
        <v>41</v>
      </c>
      <c r="U25" s="13">
        <v>246</v>
      </c>
      <c r="V25" s="13">
        <v>90</v>
      </c>
      <c r="W25" s="13">
        <v>15</v>
      </c>
      <c r="X25" s="24">
        <v>15</v>
      </c>
      <c r="Z25" s="13">
        <v>4</v>
      </c>
      <c r="AA25" s="13">
        <v>1</v>
      </c>
      <c r="AB25" s="13">
        <v>30</v>
      </c>
      <c r="AC25" s="13">
        <v>18</v>
      </c>
      <c r="AD25" s="13">
        <v>2</v>
      </c>
      <c r="AE25" s="24">
        <v>1</v>
      </c>
      <c r="AF25" s="63"/>
      <c r="AG25" s="63"/>
    </row>
    <row r="26" spans="12:102" x14ac:dyDescent="0.25">
      <c r="S26" s="14">
        <f>SUM(S20:S25)</f>
        <v>152</v>
      </c>
      <c r="T26" s="14">
        <f>SUM(T20:T25)</f>
        <v>113</v>
      </c>
      <c r="U26" s="14">
        <f>SUM(U20:U25)</f>
        <v>980</v>
      </c>
      <c r="V26" s="14">
        <f>SUM(V20:V25)</f>
        <v>364</v>
      </c>
      <c r="W26" s="14">
        <f>SUM(W20:W25)</f>
        <v>55</v>
      </c>
      <c r="Z26" s="14">
        <f>SUM(Z20:Z25)</f>
        <v>34</v>
      </c>
      <c r="AA26" s="14">
        <f>SUM(AA20:AA25)</f>
        <v>11</v>
      </c>
      <c r="AB26" s="14">
        <f>SUM(AB20:AB25)</f>
        <v>180</v>
      </c>
      <c r="AC26" s="14">
        <f>SUM(AC20:AC25)</f>
        <v>81</v>
      </c>
      <c r="AD26" s="14">
        <f>SUM(AD20:AD25)</f>
        <v>5</v>
      </c>
    </row>
    <row r="27" spans="12:102" x14ac:dyDescent="0.25">
      <c r="S27" s="15">
        <f>IFERROR(AVERAGE(S20:S25),"-")</f>
        <v>25.333333333333332</v>
      </c>
      <c r="T27" s="15">
        <f>IFERROR(AVERAGE(T20:T25),"-")</f>
        <v>18.833333333333332</v>
      </c>
      <c r="U27" s="15">
        <f>IFERROR(AVERAGE(U20:U25),"-")</f>
        <v>163.33333333333334</v>
      </c>
      <c r="V27" s="15">
        <f>IFERROR(AVERAGE(V20:V25),"-")</f>
        <v>60.666666666666664</v>
      </c>
      <c r="W27" s="20">
        <f>IFERROR(AVERAGE(W20:W25),"-")</f>
        <v>9.1666666666666661</v>
      </c>
      <c r="Z27" s="15">
        <f>IFERROR(AVERAGE(Z20:Z25),"-")</f>
        <v>8.5</v>
      </c>
      <c r="AA27" s="15">
        <f>IFERROR(AVERAGE(AA20:AA25),"-")</f>
        <v>2.75</v>
      </c>
      <c r="AB27" s="15">
        <f>IFERROR(AVERAGE(AB20:AB25),"-")</f>
        <v>45</v>
      </c>
      <c r="AC27" s="15">
        <f>IFERROR(AVERAGE(AC20:AC25),"-")</f>
        <v>20.25</v>
      </c>
      <c r="AD27" s="15">
        <f>IFERROR(AVERAGE(AD20:AD25),"-")</f>
        <v>1.25</v>
      </c>
    </row>
    <row r="28" spans="12:102" x14ac:dyDescent="0.25">
      <c r="S28" s="20">
        <f>IFERROR(SUM(S20/X20+S21/X21+S22/X22+S23/X23+S24/X24+S25/X25)/6,"-")</f>
        <v>1.66875</v>
      </c>
      <c r="T28" s="20">
        <f>IFERROR(SUM(T20/X20+T21/X21+T22/X22+T23/X23+T24/X24+T25/X25)/6,"-")</f>
        <v>1.2375</v>
      </c>
      <c r="U28" s="20">
        <f>IFERROR(SUM(U20/X20+U21/X21+U22/X22+U23/X23+U24/X24+U25/X25)/6,"-")</f>
        <v>10.68125</v>
      </c>
      <c r="V28" s="20">
        <f>IFERROR(SUM(V20/X20+V21/X21+V22/X22+V23/X23+V24/X24+V25/X25)/6,"-")</f>
        <v>3.9659722222222222</v>
      </c>
      <c r="W28" s="20">
        <f>IFERROR(SUM(W20/X20+W21/X21+W22/X22+W23/X23+W24/X24+W25/X25)/6,"-")</f>
        <v>0.59791666666666665</v>
      </c>
      <c r="Z28" s="20" t="str">
        <f>IFERROR(SUM(Z20/AE20+Z21/AE21+Z22/AE22+Z23/AE23+Z24/AE24+Z25/AE25)/6,"-")</f>
        <v>-</v>
      </c>
      <c r="AA28" s="20" t="str">
        <f>IFERROR(SUM(AA20/AE20+AA21/AE21+AA22/AE22+AA23/AE23+AA24/AE24+AA25/AE25)/6,"-")</f>
        <v>-</v>
      </c>
      <c r="AB28" s="20" t="str">
        <f>IFERROR(SUM(AB20/AE20+AB21/AE21+AB22/AE22+AB23/AE23+AB24/AE24+AB25/AE25)/6,"-")</f>
        <v>-</v>
      </c>
      <c r="AC28" s="20" t="str">
        <f>IFERROR(SUM(AC20/AE20+AC21/AE21+AC22/AE22+AC23/AE23+AC24/AE24+AC25/AE25)/6,"-")</f>
        <v>-</v>
      </c>
      <c r="AD28" s="20" t="str">
        <f>IFERROR(SUM(AD20/AE20+AD21/AE21+AD22/AE22+AD23/AE23+AD24/AE24+AD25/AE25)/6,"-")</f>
        <v>-</v>
      </c>
    </row>
  </sheetData>
  <mergeCells count="54">
    <mergeCell ref="CF21:CG21"/>
    <mergeCell ref="CK21:CM21"/>
    <mergeCell ref="CN21:CO21"/>
    <mergeCell ref="CS21:CU21"/>
    <mergeCell ref="CV21:CW21"/>
    <mergeCell ref="BM21:BO21"/>
    <mergeCell ref="BP21:BQ21"/>
    <mergeCell ref="BU21:BW21"/>
    <mergeCell ref="BX21:BY21"/>
    <mergeCell ref="CC21:CE21"/>
    <mergeCell ref="CF16:CG16"/>
    <mergeCell ref="CK16:CM16"/>
    <mergeCell ref="CN16:CO16"/>
    <mergeCell ref="CS16:CU16"/>
    <mergeCell ref="CV16:CW16"/>
    <mergeCell ref="BM16:BO16"/>
    <mergeCell ref="BP16:BQ16"/>
    <mergeCell ref="BU16:BW16"/>
    <mergeCell ref="BX16:BY16"/>
    <mergeCell ref="CC16:CE16"/>
    <mergeCell ref="CK6:CM6"/>
    <mergeCell ref="CN6:CO6"/>
    <mergeCell ref="CS6:CU6"/>
    <mergeCell ref="CV6:CW6"/>
    <mergeCell ref="CK11:CM11"/>
    <mergeCell ref="CN11:CO11"/>
    <mergeCell ref="CS11:CU11"/>
    <mergeCell ref="CV11:CW11"/>
    <mergeCell ref="AK4:AQ4"/>
    <mergeCell ref="AS4:AY4"/>
    <mergeCell ref="BA4:BG4"/>
    <mergeCell ref="CK4:CP4"/>
    <mergeCell ref="CS4:CX4"/>
    <mergeCell ref="BM4:BR4"/>
    <mergeCell ref="BU4:BZ4"/>
    <mergeCell ref="CC4:CH4"/>
    <mergeCell ref="CF11:CG11"/>
    <mergeCell ref="BM6:BO6"/>
    <mergeCell ref="BP6:BQ6"/>
    <mergeCell ref="BU6:BW6"/>
    <mergeCell ref="BX6:BY6"/>
    <mergeCell ref="CC6:CE6"/>
    <mergeCell ref="CF6:CG6"/>
    <mergeCell ref="BM11:BO11"/>
    <mergeCell ref="BP11:BQ11"/>
    <mergeCell ref="BU11:BW11"/>
    <mergeCell ref="BX11:BY11"/>
    <mergeCell ref="CC11:CE11"/>
    <mergeCell ref="C4:G4"/>
    <mergeCell ref="L4:P4"/>
    <mergeCell ref="S4:W4"/>
    <mergeCell ref="S18:W18"/>
    <mergeCell ref="Z18:AD18"/>
    <mergeCell ref="Z4:AD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0ED93-5374-4F1F-882F-DFEBE70374B9}">
  <dimension ref="A1:V47"/>
  <sheetViews>
    <sheetView workbookViewId="0">
      <selection activeCell="F4" sqref="F4"/>
    </sheetView>
  </sheetViews>
  <sheetFormatPr baseColWidth="10" defaultRowHeight="15" x14ac:dyDescent="0.25"/>
  <cols>
    <col min="1" max="1" width="23.42578125" bestFit="1" customWidth="1"/>
    <col min="2" max="2" width="2.5703125" customWidth="1"/>
    <col min="3" max="7" width="5.7109375" customWidth="1"/>
    <col min="8" max="8" width="10.28515625" customWidth="1"/>
    <col min="9" max="9" width="2.5703125" customWidth="1"/>
    <col min="10" max="14" width="5.7109375" customWidth="1"/>
    <col min="15" max="15" width="9" bestFit="1" customWidth="1"/>
    <col min="16" max="16" width="2.5703125" customWidth="1"/>
    <col min="17" max="21" width="5.7109375" customWidth="1"/>
    <col min="22" max="22" width="9" bestFit="1" customWidth="1"/>
  </cols>
  <sheetData>
    <row r="1" spans="1:22" ht="15.75" thickBot="1" x14ac:dyDescent="0.3">
      <c r="C1" s="92" t="s">
        <v>183</v>
      </c>
      <c r="D1" s="93"/>
      <c r="E1" s="93"/>
      <c r="F1" s="93"/>
      <c r="G1" s="93"/>
      <c r="H1" s="10" t="s">
        <v>202</v>
      </c>
    </row>
    <row r="2" spans="1:22" ht="15.75" thickBot="1" x14ac:dyDescent="0.3"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22" ht="17.25" x14ac:dyDescent="0.25">
      <c r="A3" s="3" t="s">
        <v>23</v>
      </c>
      <c r="C3" s="11"/>
      <c r="D3" s="11"/>
      <c r="E3" s="11"/>
      <c r="F3" s="11"/>
      <c r="G3" s="11"/>
      <c r="H3" s="12"/>
      <c r="I3" s="13"/>
    </row>
    <row r="4" spans="1:22" ht="17.25" x14ac:dyDescent="0.25">
      <c r="A4" s="3" t="s">
        <v>24</v>
      </c>
      <c r="C4" s="11"/>
      <c r="D4" s="11"/>
      <c r="E4" s="11"/>
      <c r="F4" s="11"/>
      <c r="G4" s="11"/>
      <c r="H4" s="12"/>
      <c r="I4" s="13"/>
    </row>
    <row r="5" spans="1:22" ht="17.25" x14ac:dyDescent="0.25">
      <c r="A5" s="3" t="s">
        <v>25</v>
      </c>
      <c r="C5" s="11"/>
      <c r="D5" s="11"/>
      <c r="E5" s="11"/>
      <c r="F5" s="11"/>
      <c r="G5" s="11"/>
      <c r="H5" s="12"/>
      <c r="I5" s="13"/>
    </row>
    <row r="6" spans="1:22" ht="17.25" x14ac:dyDescent="0.25">
      <c r="A6" s="3" t="s">
        <v>26</v>
      </c>
      <c r="C6" s="11"/>
      <c r="D6" s="11"/>
      <c r="E6" s="11"/>
      <c r="F6" s="11"/>
      <c r="G6" s="11"/>
      <c r="H6" s="12"/>
      <c r="I6" s="13"/>
    </row>
    <row r="7" spans="1:22" ht="17.25" x14ac:dyDescent="0.25">
      <c r="A7" s="3" t="s">
        <v>27</v>
      </c>
      <c r="C7" s="11"/>
      <c r="D7" s="11"/>
      <c r="E7" s="11"/>
      <c r="F7" s="11"/>
      <c r="G7" s="11"/>
      <c r="H7" s="12"/>
      <c r="I7" s="13"/>
    </row>
    <row r="8" spans="1:22" ht="18" thickBot="1" x14ac:dyDescent="0.3">
      <c r="A8" s="3" t="s">
        <v>16</v>
      </c>
      <c r="C8" s="11"/>
      <c r="D8" s="11"/>
      <c r="E8" s="11"/>
      <c r="F8" s="11"/>
      <c r="G8" s="11"/>
      <c r="H8" s="12"/>
      <c r="I8" s="13"/>
    </row>
    <row r="9" spans="1:22" x14ac:dyDescent="0.25">
      <c r="A9" s="4" t="s">
        <v>28</v>
      </c>
      <c r="C9" s="14">
        <f>SUM(C3:C8)</f>
        <v>0</v>
      </c>
      <c r="D9" s="14">
        <f>SUM(D3:D8)</f>
        <v>0</v>
      </c>
      <c r="E9" s="14">
        <f>SUM(E3:E8)</f>
        <v>0</v>
      </c>
      <c r="F9" s="14">
        <f>SUM(F3:F8)</f>
        <v>0</v>
      </c>
      <c r="G9" s="14"/>
      <c r="H9" s="14"/>
      <c r="I9" s="13"/>
    </row>
    <row r="10" spans="1:22" x14ac:dyDescent="0.25">
      <c r="A10" s="6" t="s">
        <v>29</v>
      </c>
      <c r="C10" s="15" t="str">
        <f>IFERROR(AVERAGE(C3:C8),"-")</f>
        <v>-</v>
      </c>
      <c r="D10" s="15" t="str">
        <f>IFERROR(AVERAGE(D3:D8),"-")</f>
        <v>-</v>
      </c>
      <c r="E10" s="15" t="str">
        <f>IFERROR(AVERAGE(E3:E8),"-")</f>
        <v>-</v>
      </c>
      <c r="F10" s="15" t="str">
        <f>IFERROR(AVERAGE(F3:F8),"-")</f>
        <v>-</v>
      </c>
      <c r="G10" s="15" t="str">
        <f>IFERROR(AVERAGE(G3:G8),"-")</f>
        <v>-</v>
      </c>
      <c r="H10" s="15"/>
      <c r="I10" s="13"/>
    </row>
    <row r="11" spans="1:22" x14ac:dyDescent="0.25">
      <c r="A11" s="6" t="s">
        <v>201</v>
      </c>
      <c r="C11" s="15" t="str">
        <f>IFERROR(AVERAGE(C3:C8)/H1,"-")</f>
        <v>-</v>
      </c>
      <c r="D11" s="15" t="str">
        <f>IFERROR(AVERAGE(D3:D8)/H1,"-")</f>
        <v>-</v>
      </c>
      <c r="E11" s="15" t="str">
        <f>IFERROR(AVERAGE(E3:E8)/H1,"-")</f>
        <v>-</v>
      </c>
      <c r="F11" s="15" t="str">
        <f>IFERROR(AVERAGE(F3:F8)/H1,"-")</f>
        <v>-</v>
      </c>
      <c r="G11" s="15" t="str">
        <f>IFERROR(AVERAGE(G3:G8)/H1,"-")</f>
        <v>-</v>
      </c>
      <c r="H11" s="15"/>
      <c r="I11" s="13"/>
    </row>
    <row r="13" spans="1:22" ht="15.75" thickBot="1" x14ac:dyDescent="0.3"/>
    <row r="14" spans="1:22" ht="15.75" thickBot="1" x14ac:dyDescent="0.3">
      <c r="C14" s="92" t="s">
        <v>193</v>
      </c>
      <c r="D14" s="93"/>
      <c r="E14" s="93"/>
      <c r="F14" s="93"/>
      <c r="G14" s="93"/>
      <c r="H14" s="10" t="s">
        <v>41</v>
      </c>
      <c r="J14" s="92" t="s">
        <v>194</v>
      </c>
      <c r="K14" s="93"/>
      <c r="L14" s="93"/>
      <c r="M14" s="93"/>
      <c r="N14" s="93"/>
      <c r="O14" s="10" t="s">
        <v>41</v>
      </c>
      <c r="Q14" s="92" t="s">
        <v>195</v>
      </c>
      <c r="R14" s="93"/>
      <c r="S14" s="93"/>
      <c r="T14" s="93"/>
      <c r="U14" s="93"/>
      <c r="V14" s="10" t="s">
        <v>32</v>
      </c>
    </row>
    <row r="15" spans="1:22" ht="15.75" thickBot="1" x14ac:dyDescent="0.3">
      <c r="C15" s="2" t="s">
        <v>3</v>
      </c>
      <c r="D15" s="2" t="s">
        <v>4</v>
      </c>
      <c r="E15" s="2" t="s">
        <v>5</v>
      </c>
      <c r="F15" s="2" t="s">
        <v>6</v>
      </c>
      <c r="G15" s="2" t="s">
        <v>7</v>
      </c>
      <c r="H15" s="2" t="s">
        <v>8</v>
      </c>
      <c r="J15" s="2" t="s">
        <v>3</v>
      </c>
      <c r="K15" s="2" t="s">
        <v>4</v>
      </c>
      <c r="L15" s="2" t="s">
        <v>5</v>
      </c>
      <c r="M15" s="2" t="s">
        <v>6</v>
      </c>
      <c r="N15" s="2" t="s">
        <v>7</v>
      </c>
      <c r="O15" s="2" t="s">
        <v>8</v>
      </c>
      <c r="Q15" s="2" t="s">
        <v>3</v>
      </c>
      <c r="R15" s="2" t="s">
        <v>4</v>
      </c>
      <c r="S15" s="2" t="s">
        <v>5</v>
      </c>
      <c r="T15" s="2" t="s">
        <v>6</v>
      </c>
      <c r="U15" s="2" t="s">
        <v>7</v>
      </c>
      <c r="V15" s="2" t="s">
        <v>8</v>
      </c>
    </row>
    <row r="16" spans="1:22" ht="17.25" x14ac:dyDescent="0.25">
      <c r="A16" s="3" t="s">
        <v>23</v>
      </c>
      <c r="C16" s="11">
        <v>1</v>
      </c>
      <c r="D16" s="11">
        <v>0</v>
      </c>
      <c r="E16" s="11">
        <v>33</v>
      </c>
      <c r="F16" s="11">
        <v>3</v>
      </c>
      <c r="G16" s="11">
        <v>4</v>
      </c>
      <c r="H16" s="13"/>
      <c r="I16" s="13"/>
      <c r="J16" s="11">
        <v>1</v>
      </c>
      <c r="K16" s="11">
        <v>0</v>
      </c>
      <c r="L16" s="11">
        <v>37</v>
      </c>
      <c r="M16" s="11">
        <v>17</v>
      </c>
      <c r="N16" s="11">
        <v>3</v>
      </c>
      <c r="O16" s="13"/>
      <c r="P16" s="13"/>
      <c r="Q16" s="11">
        <v>2</v>
      </c>
      <c r="R16" s="11">
        <v>11</v>
      </c>
      <c r="S16" s="11">
        <v>54</v>
      </c>
      <c r="T16" s="11">
        <v>23</v>
      </c>
      <c r="U16" s="11">
        <v>5</v>
      </c>
      <c r="V16" s="13"/>
    </row>
    <row r="17" spans="1:22" ht="17.25" x14ac:dyDescent="0.25">
      <c r="A17" s="3" t="s">
        <v>24</v>
      </c>
      <c r="C17" s="11">
        <v>1</v>
      </c>
      <c r="D17" s="11">
        <v>0</v>
      </c>
      <c r="E17" s="11">
        <v>23</v>
      </c>
      <c r="F17" s="11">
        <v>4</v>
      </c>
      <c r="G17" s="11">
        <v>2</v>
      </c>
      <c r="H17" s="13"/>
      <c r="I17" s="13"/>
      <c r="J17" s="11">
        <v>0</v>
      </c>
      <c r="K17" s="11">
        <v>0</v>
      </c>
      <c r="L17" s="11">
        <v>26</v>
      </c>
      <c r="M17" s="11">
        <v>7</v>
      </c>
      <c r="N17" s="11">
        <v>3</v>
      </c>
      <c r="O17" s="13"/>
      <c r="P17" s="13"/>
      <c r="Q17" s="11">
        <v>3</v>
      </c>
      <c r="R17" s="11">
        <v>10</v>
      </c>
      <c r="S17" s="11">
        <v>30</v>
      </c>
      <c r="T17" s="11">
        <v>12</v>
      </c>
      <c r="U17" s="11">
        <v>4</v>
      </c>
      <c r="V17" s="13"/>
    </row>
    <row r="18" spans="1:22" ht="17.25" x14ac:dyDescent="0.25">
      <c r="A18" s="3" t="s">
        <v>25</v>
      </c>
      <c r="C18" s="11">
        <v>0</v>
      </c>
      <c r="D18" s="11">
        <v>0</v>
      </c>
      <c r="E18" s="11">
        <v>16</v>
      </c>
      <c r="F18" s="11">
        <v>2</v>
      </c>
      <c r="G18" s="11">
        <v>2</v>
      </c>
      <c r="H18" s="13"/>
      <c r="I18" s="13"/>
      <c r="J18" s="11">
        <v>0</v>
      </c>
      <c r="K18" s="11">
        <v>0</v>
      </c>
      <c r="L18" s="11">
        <v>23</v>
      </c>
      <c r="M18" s="11">
        <v>7</v>
      </c>
      <c r="N18" s="11">
        <v>3</v>
      </c>
      <c r="O18" s="13"/>
      <c r="P18" s="13"/>
      <c r="Q18" s="11">
        <v>4</v>
      </c>
      <c r="R18" s="11">
        <v>12</v>
      </c>
      <c r="S18" s="11">
        <v>36</v>
      </c>
      <c r="T18" s="11">
        <v>23</v>
      </c>
      <c r="U18" s="11">
        <v>0</v>
      </c>
      <c r="V18" s="13"/>
    </row>
    <row r="19" spans="1:22" ht="17.25" x14ac:dyDescent="0.25">
      <c r="A19" s="3" t="s">
        <v>26</v>
      </c>
      <c r="C19" s="11">
        <v>0</v>
      </c>
      <c r="D19" s="11">
        <v>1</v>
      </c>
      <c r="E19" s="11">
        <v>27</v>
      </c>
      <c r="F19" s="11">
        <v>4</v>
      </c>
      <c r="G19" s="11">
        <v>2</v>
      </c>
      <c r="H19" s="13"/>
      <c r="I19" s="13"/>
      <c r="J19" s="11">
        <v>0</v>
      </c>
      <c r="K19" s="11">
        <v>0</v>
      </c>
      <c r="L19" s="11">
        <v>25</v>
      </c>
      <c r="M19" s="11">
        <v>11</v>
      </c>
      <c r="N19" s="11">
        <v>3</v>
      </c>
      <c r="O19" s="13"/>
      <c r="P19" s="13"/>
      <c r="Q19" s="11">
        <v>1</v>
      </c>
      <c r="R19" s="11">
        <v>5</v>
      </c>
      <c r="S19" s="11">
        <v>17</v>
      </c>
      <c r="T19" s="11">
        <v>6</v>
      </c>
      <c r="U19" s="11">
        <v>4</v>
      </c>
      <c r="V19" s="13"/>
    </row>
    <row r="20" spans="1:22" ht="17.25" x14ac:dyDescent="0.25">
      <c r="A20" s="3" t="s">
        <v>27</v>
      </c>
      <c r="C20" s="11">
        <v>0</v>
      </c>
      <c r="D20" s="11">
        <v>0</v>
      </c>
      <c r="E20" s="11">
        <v>26</v>
      </c>
      <c r="F20" s="11">
        <v>4</v>
      </c>
      <c r="G20" s="11">
        <v>2</v>
      </c>
      <c r="H20" s="13"/>
      <c r="I20" s="13"/>
      <c r="J20" s="11">
        <v>0</v>
      </c>
      <c r="K20" s="11">
        <v>0</v>
      </c>
      <c r="L20" s="11">
        <v>26</v>
      </c>
      <c r="M20" s="11">
        <v>7</v>
      </c>
      <c r="N20" s="11">
        <v>3</v>
      </c>
      <c r="O20" s="13"/>
      <c r="P20" s="13"/>
      <c r="Q20" s="11">
        <v>0</v>
      </c>
      <c r="R20" s="11">
        <v>3</v>
      </c>
      <c r="S20" s="11">
        <v>10</v>
      </c>
      <c r="T20" s="11">
        <v>7</v>
      </c>
      <c r="U20" s="11">
        <v>4</v>
      </c>
      <c r="V20" s="13"/>
    </row>
    <row r="21" spans="1:22" ht="18" thickBot="1" x14ac:dyDescent="0.3">
      <c r="A21" s="3" t="s">
        <v>16</v>
      </c>
      <c r="C21" s="11">
        <v>1</v>
      </c>
      <c r="D21" s="11">
        <v>0</v>
      </c>
      <c r="E21" s="11">
        <v>29</v>
      </c>
      <c r="F21" s="11">
        <v>4</v>
      </c>
      <c r="G21" s="11">
        <v>1</v>
      </c>
      <c r="H21" s="13"/>
      <c r="I21" s="13"/>
      <c r="J21" s="11">
        <v>0</v>
      </c>
      <c r="K21" s="11">
        <v>2</v>
      </c>
      <c r="L21" s="11">
        <v>24</v>
      </c>
      <c r="M21" s="11">
        <v>7</v>
      </c>
      <c r="N21" s="11">
        <v>2</v>
      </c>
      <c r="O21" s="13"/>
      <c r="P21" s="13"/>
      <c r="Q21" s="11">
        <v>2</v>
      </c>
      <c r="R21" s="11">
        <v>5</v>
      </c>
      <c r="S21" s="11">
        <v>42</v>
      </c>
      <c r="T21" s="11">
        <v>18</v>
      </c>
      <c r="U21" s="11">
        <v>4</v>
      </c>
      <c r="V21" s="13"/>
    </row>
    <row r="22" spans="1:22" x14ac:dyDescent="0.25">
      <c r="A22" s="4" t="s">
        <v>28</v>
      </c>
      <c r="C22" s="14">
        <f>SUM(C16:C21)</f>
        <v>3</v>
      </c>
      <c r="D22" s="14">
        <f>SUM(D16:D21)</f>
        <v>1</v>
      </c>
      <c r="E22" s="14">
        <f>SUM(E16:E21)</f>
        <v>154</v>
      </c>
      <c r="F22" s="14">
        <f>SUM(F16:F21)</f>
        <v>21</v>
      </c>
      <c r="G22" s="14"/>
      <c r="H22" s="14"/>
      <c r="I22" s="13"/>
      <c r="J22" s="14">
        <f>SUM(J16:J21)</f>
        <v>1</v>
      </c>
      <c r="K22" s="14">
        <f>SUM(K16:K21)</f>
        <v>2</v>
      </c>
      <c r="L22" s="14">
        <f>SUM(L16:L21)</f>
        <v>161</v>
      </c>
      <c r="M22" s="14">
        <f>SUM(M16:M21)</f>
        <v>56</v>
      </c>
      <c r="N22" s="14"/>
      <c r="O22" s="14"/>
      <c r="P22" s="13"/>
      <c r="Q22" s="14">
        <f>SUM(Q16:Q21)</f>
        <v>12</v>
      </c>
      <c r="R22" s="14">
        <f>SUM(R16:R21)</f>
        <v>46</v>
      </c>
      <c r="S22" s="14">
        <f>SUM(S16:S21)</f>
        <v>189</v>
      </c>
      <c r="T22" s="14">
        <f>SUM(T16:T21)</f>
        <v>89</v>
      </c>
      <c r="U22" s="14"/>
      <c r="V22" s="14"/>
    </row>
    <row r="23" spans="1:22" x14ac:dyDescent="0.25">
      <c r="A23" s="6" t="s">
        <v>40</v>
      </c>
      <c r="C23" s="15">
        <f>IFERROR(AVERAGE(C16:C21),"-")</f>
        <v>0.5</v>
      </c>
      <c r="D23" s="15">
        <f>IFERROR(AVERAGE(D16:D21),"-")</f>
        <v>0.16666666666666666</v>
      </c>
      <c r="E23" s="15">
        <f>IFERROR(AVERAGE(E16:E21),"-")</f>
        <v>25.666666666666668</v>
      </c>
      <c r="F23" s="15">
        <f>IFERROR(AVERAGE(F16:F21),"-")</f>
        <v>3.5</v>
      </c>
      <c r="G23" s="15">
        <f>IFERROR(AVERAGE(G16:G21),"-")</f>
        <v>2.1666666666666665</v>
      </c>
      <c r="H23" s="15"/>
      <c r="I23" s="13"/>
      <c r="J23" s="15">
        <f>IFERROR(AVERAGE(J16:J21),"-")</f>
        <v>0.16666666666666666</v>
      </c>
      <c r="K23" s="15">
        <f>IFERROR(AVERAGE(K16:K21),"-")</f>
        <v>0.33333333333333331</v>
      </c>
      <c r="L23" s="15">
        <f>IFERROR(AVERAGE(L16:L21),"-")</f>
        <v>26.833333333333332</v>
      </c>
      <c r="M23" s="15">
        <f>IFERROR(AVERAGE(M16:M21),"-")</f>
        <v>9.3333333333333339</v>
      </c>
      <c r="N23" s="15">
        <f>IFERROR(AVERAGE(N16:N21),"-")</f>
        <v>2.8333333333333335</v>
      </c>
      <c r="O23" s="15"/>
      <c r="P23" s="13"/>
      <c r="Q23" s="15">
        <f>IFERROR(AVERAGE(Q16:Q21),"-")</f>
        <v>2</v>
      </c>
      <c r="R23" s="15">
        <f>IFERROR(AVERAGE(R16:R21),"-")</f>
        <v>7.666666666666667</v>
      </c>
      <c r="S23" s="15">
        <f>IFERROR(AVERAGE(S16:S21),"-")</f>
        <v>31.5</v>
      </c>
      <c r="T23" s="15">
        <f>IFERROR(AVERAGE(T16:T21),"-")</f>
        <v>14.833333333333334</v>
      </c>
      <c r="U23" s="15">
        <f>IFERROR(AVERAGE(U16:U21),"-")</f>
        <v>3.5</v>
      </c>
      <c r="V23" s="15"/>
    </row>
    <row r="25" spans="1:22" ht="15.75" thickBot="1" x14ac:dyDescent="0.3"/>
    <row r="26" spans="1:22" ht="15.75" thickBot="1" x14ac:dyDescent="0.3">
      <c r="C26" s="92" t="s">
        <v>196</v>
      </c>
      <c r="D26" s="93"/>
      <c r="E26" s="93"/>
      <c r="F26" s="93"/>
      <c r="G26" s="93"/>
      <c r="H26" s="10" t="s">
        <v>41</v>
      </c>
      <c r="J26" s="92" t="s">
        <v>197</v>
      </c>
      <c r="K26" s="93"/>
      <c r="L26" s="93"/>
      <c r="M26" s="93"/>
      <c r="N26" s="93"/>
      <c r="O26" s="10" t="s">
        <v>41</v>
      </c>
      <c r="Q26" s="92" t="s">
        <v>198</v>
      </c>
      <c r="R26" s="93"/>
      <c r="S26" s="93"/>
      <c r="T26" s="93"/>
      <c r="U26" s="93"/>
      <c r="V26" s="10" t="s">
        <v>31</v>
      </c>
    </row>
    <row r="27" spans="1:22" ht="15.75" thickBot="1" x14ac:dyDescent="0.3">
      <c r="C27" s="2" t="s">
        <v>3</v>
      </c>
      <c r="D27" s="2" t="s">
        <v>4</v>
      </c>
      <c r="E27" s="2" t="s">
        <v>5</v>
      </c>
      <c r="F27" s="2" t="s">
        <v>6</v>
      </c>
      <c r="G27" s="2" t="s">
        <v>7</v>
      </c>
      <c r="H27" s="2" t="s">
        <v>8</v>
      </c>
      <c r="J27" s="2" t="s">
        <v>3</v>
      </c>
      <c r="K27" s="2" t="s">
        <v>4</v>
      </c>
      <c r="L27" s="2" t="s">
        <v>5</v>
      </c>
      <c r="M27" s="2" t="s">
        <v>6</v>
      </c>
      <c r="N27" s="2" t="s">
        <v>7</v>
      </c>
      <c r="O27" s="2" t="s">
        <v>8</v>
      </c>
      <c r="Q27" s="2" t="s">
        <v>3</v>
      </c>
      <c r="R27" s="2" t="s">
        <v>4</v>
      </c>
      <c r="S27" s="2" t="s">
        <v>5</v>
      </c>
      <c r="T27" s="2" t="s">
        <v>6</v>
      </c>
      <c r="U27" s="2" t="s">
        <v>7</v>
      </c>
      <c r="V27" s="2" t="s">
        <v>8</v>
      </c>
    </row>
    <row r="28" spans="1:22" ht="17.25" x14ac:dyDescent="0.25">
      <c r="A28" s="3" t="s">
        <v>23</v>
      </c>
      <c r="C28" s="11">
        <v>8</v>
      </c>
      <c r="D28" s="11">
        <v>0</v>
      </c>
      <c r="E28" s="11">
        <v>52</v>
      </c>
      <c r="F28" s="11">
        <v>40</v>
      </c>
      <c r="G28" s="11">
        <v>1</v>
      </c>
      <c r="H28" s="13"/>
      <c r="I28" s="13"/>
      <c r="J28" s="11">
        <v>1</v>
      </c>
      <c r="K28" s="11">
        <v>0</v>
      </c>
      <c r="L28" s="11">
        <v>33</v>
      </c>
      <c r="M28" s="11">
        <v>5</v>
      </c>
      <c r="N28" s="11">
        <v>0</v>
      </c>
      <c r="O28" s="13" t="s">
        <v>42</v>
      </c>
      <c r="Q28" s="11">
        <v>5</v>
      </c>
      <c r="R28" s="11">
        <v>5</v>
      </c>
      <c r="S28" s="11">
        <v>36</v>
      </c>
      <c r="T28" s="11">
        <v>31</v>
      </c>
      <c r="U28" s="11">
        <v>5</v>
      </c>
      <c r="V28" s="12" t="s">
        <v>33</v>
      </c>
    </row>
    <row r="29" spans="1:22" ht="17.25" x14ac:dyDescent="0.25">
      <c r="A29" s="3" t="s">
        <v>24</v>
      </c>
      <c r="C29" s="11">
        <v>2</v>
      </c>
      <c r="D29" s="11">
        <v>0</v>
      </c>
      <c r="E29" s="11">
        <v>52</v>
      </c>
      <c r="F29" s="11">
        <v>24</v>
      </c>
      <c r="G29" s="11">
        <v>1</v>
      </c>
      <c r="H29" s="13"/>
      <c r="I29" s="13"/>
      <c r="J29" s="11">
        <v>0</v>
      </c>
      <c r="K29" s="11">
        <v>0</v>
      </c>
      <c r="L29" s="11">
        <v>23</v>
      </c>
      <c r="M29" s="11">
        <v>3</v>
      </c>
      <c r="N29" s="11">
        <v>0</v>
      </c>
      <c r="O29" s="13" t="s">
        <v>43</v>
      </c>
      <c r="Q29" s="11">
        <v>2</v>
      </c>
      <c r="R29" s="11">
        <v>0</v>
      </c>
      <c r="S29" s="11">
        <v>45</v>
      </c>
      <c r="T29" s="11">
        <v>6</v>
      </c>
      <c r="U29" s="11" t="s">
        <v>34</v>
      </c>
      <c r="V29" s="12" t="s">
        <v>35</v>
      </c>
    </row>
    <row r="30" spans="1:22" ht="17.25" x14ac:dyDescent="0.25">
      <c r="A30" s="3" t="s">
        <v>25</v>
      </c>
      <c r="C30" s="11">
        <v>0</v>
      </c>
      <c r="D30" s="11">
        <v>2</v>
      </c>
      <c r="E30" s="11">
        <v>37</v>
      </c>
      <c r="F30" s="11">
        <v>24</v>
      </c>
      <c r="G30" s="11">
        <v>0</v>
      </c>
      <c r="H30" s="13"/>
      <c r="I30" s="13"/>
      <c r="J30" s="11">
        <v>1</v>
      </c>
      <c r="K30" s="11">
        <v>0</v>
      </c>
      <c r="L30" s="11">
        <v>22</v>
      </c>
      <c r="M30" s="11">
        <v>2</v>
      </c>
      <c r="N30" s="11">
        <v>0</v>
      </c>
      <c r="O30" s="13" t="s">
        <v>42</v>
      </c>
      <c r="Q30" s="11">
        <v>1</v>
      </c>
      <c r="R30" s="11">
        <v>5</v>
      </c>
      <c r="S30" s="11">
        <v>42</v>
      </c>
      <c r="T30" s="11">
        <v>25</v>
      </c>
      <c r="U30" s="11">
        <v>6</v>
      </c>
      <c r="V30" s="12" t="s">
        <v>36</v>
      </c>
    </row>
    <row r="31" spans="1:22" ht="17.25" x14ac:dyDescent="0.25">
      <c r="A31" s="3" t="s">
        <v>26</v>
      </c>
      <c r="C31" s="11">
        <v>3</v>
      </c>
      <c r="D31" s="11">
        <v>0</v>
      </c>
      <c r="E31" s="11">
        <v>30</v>
      </c>
      <c r="F31" s="11">
        <v>17</v>
      </c>
      <c r="G31" s="11">
        <v>0</v>
      </c>
      <c r="H31" s="13"/>
      <c r="I31" s="13"/>
      <c r="J31" s="11">
        <v>0</v>
      </c>
      <c r="K31" s="11">
        <v>0</v>
      </c>
      <c r="L31" s="11">
        <v>21</v>
      </c>
      <c r="M31" s="11">
        <v>1</v>
      </c>
      <c r="N31" s="11">
        <v>0</v>
      </c>
      <c r="O31" s="13" t="s">
        <v>44</v>
      </c>
      <c r="Q31" s="11">
        <v>0</v>
      </c>
      <c r="R31" s="11">
        <v>7</v>
      </c>
      <c r="S31" s="11">
        <v>22</v>
      </c>
      <c r="T31" s="11">
        <v>12</v>
      </c>
      <c r="U31" s="11">
        <v>6</v>
      </c>
      <c r="V31" s="12" t="s">
        <v>37</v>
      </c>
    </row>
    <row r="32" spans="1:22" ht="17.25" x14ac:dyDescent="0.25">
      <c r="A32" s="3" t="s">
        <v>27</v>
      </c>
      <c r="C32" s="11">
        <v>2</v>
      </c>
      <c r="D32" s="11">
        <v>2</v>
      </c>
      <c r="E32" s="11">
        <v>48</v>
      </c>
      <c r="F32" s="11">
        <v>17</v>
      </c>
      <c r="G32" s="11">
        <v>0</v>
      </c>
      <c r="H32" s="13"/>
      <c r="I32" s="13"/>
      <c r="J32" s="11">
        <v>0</v>
      </c>
      <c r="K32" s="11">
        <v>0</v>
      </c>
      <c r="L32" s="11">
        <v>26</v>
      </c>
      <c r="M32" s="11">
        <v>1</v>
      </c>
      <c r="N32" s="11">
        <v>0</v>
      </c>
      <c r="O32" s="13" t="s">
        <v>43</v>
      </c>
      <c r="Q32" s="11">
        <v>2</v>
      </c>
      <c r="R32" s="11">
        <v>6</v>
      </c>
      <c r="S32" s="11">
        <v>23</v>
      </c>
      <c r="T32" s="11">
        <v>13</v>
      </c>
      <c r="U32" s="11">
        <v>7</v>
      </c>
      <c r="V32" s="12" t="s">
        <v>38</v>
      </c>
    </row>
    <row r="33" spans="1:22" ht="18" thickBot="1" x14ac:dyDescent="0.3">
      <c r="A33" s="3" t="s">
        <v>16</v>
      </c>
      <c r="C33" s="11">
        <v>5</v>
      </c>
      <c r="D33" s="11">
        <v>2</v>
      </c>
      <c r="E33" s="11">
        <v>58</v>
      </c>
      <c r="F33" s="11">
        <v>24</v>
      </c>
      <c r="G33" s="11">
        <v>0</v>
      </c>
      <c r="H33" s="13"/>
      <c r="I33" s="13"/>
      <c r="J33" s="11">
        <v>5</v>
      </c>
      <c r="K33" s="11">
        <v>0</v>
      </c>
      <c r="L33" s="11">
        <v>31</v>
      </c>
      <c r="M33" s="11">
        <v>0</v>
      </c>
      <c r="N33" s="11">
        <v>0</v>
      </c>
      <c r="O33" s="13" t="s">
        <v>43</v>
      </c>
      <c r="Q33" s="11">
        <v>5</v>
      </c>
      <c r="R33" s="11">
        <v>0</v>
      </c>
      <c r="S33" s="11">
        <v>43</v>
      </c>
      <c r="T33" s="11">
        <v>37</v>
      </c>
      <c r="U33" s="11">
        <v>6</v>
      </c>
      <c r="V33" s="12" t="s">
        <v>39</v>
      </c>
    </row>
    <row r="34" spans="1:22" x14ac:dyDescent="0.25">
      <c r="A34" s="4" t="s">
        <v>28</v>
      </c>
      <c r="C34" s="14">
        <f>SUM(C28:C33)</f>
        <v>20</v>
      </c>
      <c r="D34" s="14">
        <f>SUM(D28:D33)</f>
        <v>6</v>
      </c>
      <c r="E34" s="14">
        <f>SUM(E28:E33)</f>
        <v>277</v>
      </c>
      <c r="F34" s="14">
        <f>SUM(F28:F33)</f>
        <v>146</v>
      </c>
      <c r="G34" s="14"/>
      <c r="H34" s="14"/>
      <c r="I34" s="13"/>
      <c r="J34" s="14">
        <f>SUM(J28:J33)</f>
        <v>7</v>
      </c>
      <c r="K34" s="14">
        <f>SUM(K28:K33)</f>
        <v>0</v>
      </c>
      <c r="L34" s="14">
        <f>SUM(L28:L33)</f>
        <v>156</v>
      </c>
      <c r="M34" s="14">
        <f>SUM(M28:M33)</f>
        <v>12</v>
      </c>
      <c r="N34" s="14"/>
      <c r="O34" s="14"/>
      <c r="Q34" s="14">
        <f>SUM(Q28:Q33)</f>
        <v>15</v>
      </c>
      <c r="R34" s="14">
        <f>SUM(R28:R33)</f>
        <v>23</v>
      </c>
      <c r="S34" s="14">
        <f>SUM(S28:S33)</f>
        <v>211</v>
      </c>
      <c r="T34" s="14">
        <f>SUM(T28:T33)</f>
        <v>124</v>
      </c>
      <c r="U34" s="14"/>
      <c r="V34" s="14"/>
    </row>
    <row r="35" spans="1:22" x14ac:dyDescent="0.25">
      <c r="A35" s="6" t="s">
        <v>40</v>
      </c>
      <c r="C35" s="15">
        <f>IFERROR(AVERAGE(C28:C33),"-")</f>
        <v>3.3333333333333335</v>
      </c>
      <c r="D35" s="15">
        <f>IFERROR(AVERAGE(D28:D33),"-")</f>
        <v>1</v>
      </c>
      <c r="E35" s="15">
        <f>IFERROR(AVERAGE(E28:E33),"-")</f>
        <v>46.166666666666664</v>
      </c>
      <c r="F35" s="15">
        <f>IFERROR(AVERAGE(F28:F33),"-")</f>
        <v>24.333333333333332</v>
      </c>
      <c r="G35" s="15">
        <f>IFERROR(AVERAGE(G28:G33),"-")</f>
        <v>0.33333333333333331</v>
      </c>
      <c r="H35" s="15"/>
      <c r="I35" s="13"/>
      <c r="J35" s="15">
        <f>IFERROR(AVERAGE(J28:J33),"-")</f>
        <v>1.1666666666666667</v>
      </c>
      <c r="K35" s="15">
        <f>IFERROR(AVERAGE(K28:K33),"-")</f>
        <v>0</v>
      </c>
      <c r="L35" s="15">
        <f>IFERROR(AVERAGE(L28:L33),"-")</f>
        <v>26</v>
      </c>
      <c r="M35" s="15">
        <f>IFERROR(AVERAGE(M28:M33),"-")</f>
        <v>2</v>
      </c>
      <c r="N35" s="15">
        <f>IFERROR(AVERAGE(N28:N33),"-")</f>
        <v>0</v>
      </c>
      <c r="O35" s="15"/>
      <c r="Q35" s="15">
        <f>IFERROR(AVERAGE(Q28:Q33),"-")</f>
        <v>2.5</v>
      </c>
      <c r="R35" s="15">
        <f>IFERROR(AVERAGE(R28:R33),"-")</f>
        <v>3.8333333333333335</v>
      </c>
      <c r="S35" s="15">
        <f>IFERROR(AVERAGE(S28:S33),"-")</f>
        <v>35.166666666666664</v>
      </c>
      <c r="T35" s="15">
        <f>IFERROR(AVERAGE(T28:T33),"-")</f>
        <v>20.666666666666668</v>
      </c>
      <c r="U35" s="15">
        <f>IFERROR(AVERAGE(U28:U33),"-")</f>
        <v>6</v>
      </c>
      <c r="V35" s="15"/>
    </row>
    <row r="37" spans="1:22" ht="15.75" thickBot="1" x14ac:dyDescent="0.3"/>
    <row r="38" spans="1:22" ht="15.75" thickBot="1" x14ac:dyDescent="0.3">
      <c r="C38" s="92" t="s">
        <v>199</v>
      </c>
      <c r="D38" s="93"/>
      <c r="E38" s="93"/>
      <c r="F38" s="93"/>
      <c r="G38" s="93"/>
      <c r="H38" s="10" t="s">
        <v>32</v>
      </c>
      <c r="J38" s="92" t="s">
        <v>200</v>
      </c>
      <c r="K38" s="93"/>
      <c r="L38" s="93"/>
      <c r="M38" s="93"/>
      <c r="N38" s="93"/>
      <c r="O38" s="10" t="s">
        <v>32</v>
      </c>
    </row>
    <row r="39" spans="1:22" ht="15.75" thickBot="1" x14ac:dyDescent="0.3">
      <c r="C39" s="2" t="s">
        <v>3</v>
      </c>
      <c r="D39" s="2" t="s">
        <v>4</v>
      </c>
      <c r="E39" s="2" t="s">
        <v>5</v>
      </c>
      <c r="F39" s="2" t="s">
        <v>6</v>
      </c>
      <c r="G39" s="2" t="s">
        <v>7</v>
      </c>
      <c r="H39" s="2" t="s">
        <v>8</v>
      </c>
      <c r="J39" s="2" t="s">
        <v>3</v>
      </c>
      <c r="K39" s="2" t="s">
        <v>4</v>
      </c>
      <c r="L39" s="2" t="s">
        <v>5</v>
      </c>
      <c r="M39" s="2" t="s">
        <v>6</v>
      </c>
      <c r="N39" s="2" t="s">
        <v>7</v>
      </c>
      <c r="O39" s="2" t="s">
        <v>8</v>
      </c>
    </row>
    <row r="40" spans="1:22" ht="17.25" x14ac:dyDescent="0.25">
      <c r="A40" s="3" t="s">
        <v>23</v>
      </c>
      <c r="C40" s="11">
        <v>0</v>
      </c>
      <c r="D40" s="11">
        <v>0</v>
      </c>
      <c r="E40" s="11">
        <v>35</v>
      </c>
      <c r="F40" s="11">
        <v>2</v>
      </c>
      <c r="G40" s="11">
        <v>0</v>
      </c>
      <c r="H40" s="13"/>
      <c r="I40" s="13"/>
      <c r="J40" s="11">
        <v>2</v>
      </c>
      <c r="K40" s="11">
        <v>29</v>
      </c>
      <c r="L40" s="11">
        <v>33</v>
      </c>
      <c r="M40" s="11">
        <v>22</v>
      </c>
      <c r="N40" s="11">
        <v>3</v>
      </c>
      <c r="O40" s="13"/>
    </row>
    <row r="41" spans="1:22" ht="17.25" x14ac:dyDescent="0.25">
      <c r="A41" s="3" t="s">
        <v>24</v>
      </c>
      <c r="C41" s="11">
        <v>0</v>
      </c>
      <c r="D41" s="11">
        <v>2</v>
      </c>
      <c r="E41" s="11">
        <v>23</v>
      </c>
      <c r="F41" s="11">
        <v>6</v>
      </c>
      <c r="G41" s="11">
        <v>0</v>
      </c>
      <c r="H41" s="13"/>
      <c r="I41" s="13"/>
      <c r="J41" s="11">
        <v>2</v>
      </c>
      <c r="K41" s="11">
        <v>2</v>
      </c>
      <c r="L41" s="11">
        <v>25</v>
      </c>
      <c r="M41" s="11">
        <v>9</v>
      </c>
      <c r="N41" s="11">
        <v>2</v>
      </c>
      <c r="O41" s="13"/>
    </row>
    <row r="42" spans="1:22" ht="17.25" x14ac:dyDescent="0.25">
      <c r="A42" s="3" t="s">
        <v>25</v>
      </c>
      <c r="C42" s="11">
        <v>0</v>
      </c>
      <c r="D42" s="11">
        <v>2</v>
      </c>
      <c r="E42" s="11">
        <v>22</v>
      </c>
      <c r="F42" s="11">
        <v>6</v>
      </c>
      <c r="G42" s="11">
        <v>0</v>
      </c>
      <c r="H42" s="13"/>
      <c r="I42" s="13"/>
      <c r="J42" s="11">
        <v>4</v>
      </c>
      <c r="K42" s="11">
        <v>3</v>
      </c>
      <c r="L42" s="11">
        <v>22</v>
      </c>
      <c r="M42" s="11">
        <v>9</v>
      </c>
      <c r="N42" s="11">
        <v>2</v>
      </c>
      <c r="O42" s="13"/>
    </row>
    <row r="43" spans="1:22" ht="17.25" x14ac:dyDescent="0.25">
      <c r="A43" s="3" t="s">
        <v>26</v>
      </c>
      <c r="C43" s="11">
        <v>2</v>
      </c>
      <c r="D43" s="11">
        <v>0</v>
      </c>
      <c r="E43" s="11">
        <v>26</v>
      </c>
      <c r="F43" s="11">
        <v>7</v>
      </c>
      <c r="G43" s="11">
        <v>0</v>
      </c>
      <c r="H43" s="13"/>
      <c r="I43" s="13"/>
      <c r="J43" s="11">
        <v>2</v>
      </c>
      <c r="K43" s="11">
        <v>3</v>
      </c>
      <c r="L43" s="11">
        <v>30</v>
      </c>
      <c r="M43" s="11">
        <v>9</v>
      </c>
      <c r="N43" s="11">
        <v>2</v>
      </c>
      <c r="O43" s="13"/>
    </row>
    <row r="44" spans="1:22" ht="17.25" x14ac:dyDescent="0.25">
      <c r="A44" s="3" t="s">
        <v>27</v>
      </c>
      <c r="C44" s="11">
        <v>0</v>
      </c>
      <c r="D44" s="11">
        <v>0</v>
      </c>
      <c r="E44" s="11">
        <v>13</v>
      </c>
      <c r="F44" s="11">
        <v>2</v>
      </c>
      <c r="G44" s="11">
        <v>0</v>
      </c>
      <c r="H44" s="13"/>
      <c r="I44" s="13"/>
      <c r="J44" s="11">
        <v>11</v>
      </c>
      <c r="K44" s="11">
        <v>1</v>
      </c>
      <c r="L44" s="11">
        <v>17</v>
      </c>
      <c r="M44" s="11">
        <v>7</v>
      </c>
      <c r="N44" s="11">
        <v>1</v>
      </c>
      <c r="O44" s="13"/>
    </row>
    <row r="45" spans="1:22" ht="18" thickBot="1" x14ac:dyDescent="0.3">
      <c r="A45" s="3" t="s">
        <v>16</v>
      </c>
      <c r="C45" s="11">
        <v>0</v>
      </c>
      <c r="D45" s="11">
        <v>0</v>
      </c>
      <c r="E45" s="11">
        <v>34</v>
      </c>
      <c r="F45" s="11">
        <v>2</v>
      </c>
      <c r="G45" s="11">
        <v>0</v>
      </c>
      <c r="H45" s="13"/>
      <c r="I45" s="13"/>
      <c r="J45" s="11">
        <v>2</v>
      </c>
      <c r="K45" s="11">
        <v>1</v>
      </c>
      <c r="L45" s="11">
        <v>37</v>
      </c>
      <c r="M45" s="11">
        <v>5</v>
      </c>
      <c r="N45" s="11">
        <v>0</v>
      </c>
      <c r="O45" s="13"/>
    </row>
    <row r="46" spans="1:22" x14ac:dyDescent="0.25">
      <c r="A46" s="4" t="s">
        <v>28</v>
      </c>
      <c r="C46" s="14">
        <f>SUM(C40:C45)</f>
        <v>2</v>
      </c>
      <c r="D46" s="14">
        <f>SUM(D40:D45)</f>
        <v>4</v>
      </c>
      <c r="E46" s="14">
        <f>SUM(E40:E45)</f>
        <v>153</v>
      </c>
      <c r="F46" s="14">
        <f>SUM(F40:F45)</f>
        <v>25</v>
      </c>
      <c r="G46" s="14"/>
      <c r="H46" s="14"/>
      <c r="I46" s="13"/>
      <c r="J46" s="14">
        <f>SUM(J40:J45)</f>
        <v>23</v>
      </c>
      <c r="K46" s="14">
        <f>SUM(K40:K45)</f>
        <v>39</v>
      </c>
      <c r="L46" s="14">
        <f>SUM(L40:L45)</f>
        <v>164</v>
      </c>
      <c r="M46" s="14">
        <f>SUM(M40:M45)</f>
        <v>61</v>
      </c>
      <c r="N46" s="14"/>
      <c r="O46" s="14"/>
    </row>
    <row r="47" spans="1:22" x14ac:dyDescent="0.25">
      <c r="A47" s="6" t="s">
        <v>40</v>
      </c>
      <c r="C47" s="15">
        <f>IFERROR(AVERAGE(C40:C45),"-")</f>
        <v>0.33333333333333331</v>
      </c>
      <c r="D47" s="15">
        <f>IFERROR(AVERAGE(D40:D45),"-")</f>
        <v>0.66666666666666663</v>
      </c>
      <c r="E47" s="15">
        <f>IFERROR(AVERAGE(E40:E45),"-")</f>
        <v>25.5</v>
      </c>
      <c r="F47" s="15">
        <f>IFERROR(AVERAGE(F40:F45),"-")</f>
        <v>4.166666666666667</v>
      </c>
      <c r="G47" s="15">
        <f>IFERROR(AVERAGE(G40:G45),"-")</f>
        <v>0</v>
      </c>
      <c r="H47" s="15"/>
      <c r="I47" s="13"/>
      <c r="J47" s="15">
        <f>IFERROR(AVERAGE(J40:J45),"-")</f>
        <v>3.8333333333333335</v>
      </c>
      <c r="K47" s="15">
        <f>IFERROR(AVERAGE(K40:K45),"-")</f>
        <v>6.5</v>
      </c>
      <c r="L47" s="15">
        <f>IFERROR(AVERAGE(L40:L45),"-")</f>
        <v>27.333333333333332</v>
      </c>
      <c r="M47" s="15">
        <f>IFERROR(AVERAGE(M40:M45),"-")</f>
        <v>10.166666666666666</v>
      </c>
      <c r="N47" s="15">
        <f>IFERROR(AVERAGE(N40:N45),"-")</f>
        <v>1.6666666666666667</v>
      </c>
      <c r="O47" s="15"/>
    </row>
  </sheetData>
  <mergeCells count="9">
    <mergeCell ref="C1:G1"/>
    <mergeCell ref="C14:G14"/>
    <mergeCell ref="J14:N14"/>
    <mergeCell ref="Q14:U14"/>
    <mergeCell ref="C26:G26"/>
    <mergeCell ref="J26:N26"/>
    <mergeCell ref="Q26:U26"/>
    <mergeCell ref="C38:G38"/>
    <mergeCell ref="J38:N3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75C42-20A0-4EC3-BCB3-96199CB649B9}">
  <dimension ref="A1:F23"/>
  <sheetViews>
    <sheetView workbookViewId="0">
      <selection activeCell="A2" sqref="A2"/>
    </sheetView>
  </sheetViews>
  <sheetFormatPr baseColWidth="10" defaultRowHeight="15" x14ac:dyDescent="0.25"/>
  <cols>
    <col min="1" max="1" width="28.5703125" bestFit="1" customWidth="1"/>
    <col min="2" max="2" width="24.7109375" bestFit="1" customWidth="1"/>
    <col min="3" max="3" width="6.5703125" bestFit="1" customWidth="1"/>
    <col min="4" max="4" width="6.5703125" customWidth="1"/>
  </cols>
  <sheetData>
    <row r="1" spans="1:6" ht="16.5" thickTop="1" thickBot="1" x14ac:dyDescent="0.3">
      <c r="A1" s="85" t="s">
        <v>0</v>
      </c>
      <c r="B1" s="78" t="s">
        <v>185</v>
      </c>
      <c r="C1" s="78" t="s">
        <v>186</v>
      </c>
      <c r="D1" s="88" t="s">
        <v>7</v>
      </c>
      <c r="E1" s="86" t="s">
        <v>188</v>
      </c>
      <c r="F1" s="87" t="s">
        <v>8</v>
      </c>
    </row>
    <row r="18" spans="1:6" x14ac:dyDescent="0.25">
      <c r="A18" s="79"/>
      <c r="B18" s="79"/>
      <c r="C18" s="83"/>
      <c r="D18" s="84"/>
      <c r="E18" s="84"/>
      <c r="F18" s="84"/>
    </row>
    <row r="19" spans="1:6" x14ac:dyDescent="0.25">
      <c r="A19" s="80" t="s">
        <v>63</v>
      </c>
      <c r="B19" s="80"/>
      <c r="C19" s="82"/>
    </row>
    <row r="20" spans="1:6" x14ac:dyDescent="0.25">
      <c r="A20" s="79" t="s">
        <v>189</v>
      </c>
      <c r="B20" s="81" t="e">
        <f>SUMPRODUCT(1/COUNTIF(A2:A18,A2:A18))</f>
        <v>#DIV/0!</v>
      </c>
      <c r="C20" s="79"/>
    </row>
    <row r="21" spans="1:6" x14ac:dyDescent="0.25">
      <c r="A21" s="79" t="s">
        <v>190</v>
      </c>
      <c r="B21" s="81">
        <f>COUNTIF(B2:B18,"*")</f>
        <v>0</v>
      </c>
      <c r="C21" s="79"/>
    </row>
    <row r="22" spans="1:6" x14ac:dyDescent="0.25">
      <c r="A22" s="79"/>
      <c r="B22" s="79" t="s">
        <v>191</v>
      </c>
      <c r="C22" s="81">
        <f>B21-(COUNTIF(F2:F18,"*enfant de F&amp;S*"))</f>
        <v>0</v>
      </c>
    </row>
    <row r="23" spans="1:6" x14ac:dyDescent="0.25">
      <c r="A23" s="79"/>
      <c r="B23" s="79" t="s">
        <v>192</v>
      </c>
      <c r="C23" s="81">
        <f>COUNTIF(F2:F18,"*enfant de F&amp;S*")</f>
        <v>0</v>
      </c>
    </row>
  </sheetData>
  <conditionalFormatting sqref="A1:C1">
    <cfRule type="expression" dxfId="69" priority="17">
      <formula>$D1="AOUT"</formula>
    </cfRule>
    <cfRule type="expression" dxfId="68" priority="18">
      <formula>$D1="JUILLET"</formula>
    </cfRule>
    <cfRule type="expression" dxfId="67" priority="19">
      <formula>$D1="JUIN"</formula>
    </cfRule>
    <cfRule type="expression" dxfId="66" priority="20">
      <formula>$D1="MAI"</formula>
    </cfRule>
    <cfRule type="expression" dxfId="65" priority="21">
      <formula>$D1="AVRIL"</formula>
    </cfRule>
    <cfRule type="expression" dxfId="64" priority="22">
      <formula>$D1="MARS"</formula>
    </cfRule>
    <cfRule type="expression" dxfId="63" priority="23">
      <formula>$D1="FEVRIER"</formula>
    </cfRule>
    <cfRule type="expression" dxfId="62" priority="24">
      <formula>$D1="JANVIER"</formula>
    </cfRule>
    <cfRule type="expression" dxfId="61" priority="25">
      <formula>$D1="DECEMBRE"</formula>
    </cfRule>
    <cfRule type="expression" dxfId="60" priority="26">
      <formula>$D1="NOVEMBRE"</formula>
    </cfRule>
    <cfRule type="expression" dxfId="59" priority="27">
      <formula>$D1="OCTOBRE"</formula>
    </cfRule>
    <cfRule type="expression" dxfId="58" priority="28">
      <formula>$D1="SEPTEMBRE"</formula>
    </cfRule>
  </conditionalFormatting>
  <conditionalFormatting sqref="D1:F1">
    <cfRule type="expression" dxfId="57" priority="1">
      <formula>$D1="AOUT"</formula>
    </cfRule>
    <cfRule type="expression" dxfId="56" priority="2">
      <formula>$D1="JUILLET"</formula>
    </cfRule>
    <cfRule type="expression" dxfId="55" priority="3">
      <formula>$D1="JUIN"</formula>
    </cfRule>
    <cfRule type="expression" dxfId="54" priority="4">
      <formula>$D1="MAI"</formula>
    </cfRule>
    <cfRule type="expression" dxfId="53" priority="5">
      <formula>$D1="AVRIL"</formula>
    </cfRule>
    <cfRule type="expression" dxfId="52" priority="6">
      <formula>$D1="MARS"</formula>
    </cfRule>
    <cfRule type="expression" dxfId="51" priority="7">
      <formula>$D1="FEVRIER"</formula>
    </cfRule>
    <cfRule type="expression" dxfId="50" priority="8">
      <formula>$D1="JANVIER"</formula>
    </cfRule>
    <cfRule type="expression" dxfId="49" priority="9">
      <formula>$D1="DECEMBRE"</formula>
    </cfRule>
    <cfRule type="expression" dxfId="48" priority="10">
      <formula>$D1="NOVEMBRE"</formula>
    </cfRule>
    <cfRule type="expression" dxfId="47" priority="11">
      <formula>$D1="OCTOBRE"</formula>
    </cfRule>
    <cfRule type="expression" dxfId="46" priority="12">
      <formula>$D1="SEPTEMBRE"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01462-7013-423C-9922-46003C657B1F}">
  <dimension ref="A1:C21"/>
  <sheetViews>
    <sheetView workbookViewId="0">
      <selection activeCell="A16" sqref="A16"/>
    </sheetView>
  </sheetViews>
  <sheetFormatPr baseColWidth="10" defaultRowHeight="15" x14ac:dyDescent="0.25"/>
  <cols>
    <col min="1" max="1" width="16.42578125" bestFit="1" customWidth="1"/>
  </cols>
  <sheetData>
    <row r="1" spans="1:3" ht="15.75" thickBot="1" x14ac:dyDescent="0.3">
      <c r="A1" t="s">
        <v>163</v>
      </c>
    </row>
    <row r="2" spans="1:3" ht="17.25" thickTop="1" thickBot="1" x14ac:dyDescent="0.3">
      <c r="A2" s="58" t="s">
        <v>2</v>
      </c>
      <c r="B2" s="59" t="s">
        <v>1</v>
      </c>
      <c r="C2" s="60" t="s">
        <v>8</v>
      </c>
    </row>
    <row r="3" spans="1:3" x14ac:dyDescent="0.25">
      <c r="A3" t="s">
        <v>165</v>
      </c>
      <c r="B3" t="s">
        <v>76</v>
      </c>
      <c r="C3" t="s">
        <v>166</v>
      </c>
    </row>
    <row r="4" spans="1:3" x14ac:dyDescent="0.25">
      <c r="A4" t="s">
        <v>12</v>
      </c>
      <c r="B4" t="s">
        <v>74</v>
      </c>
    </row>
    <row r="5" spans="1:3" x14ac:dyDescent="0.25">
      <c r="A5" t="s">
        <v>13</v>
      </c>
      <c r="B5" t="s">
        <v>75</v>
      </c>
    </row>
    <row r="6" spans="1:3" x14ac:dyDescent="0.25">
      <c r="A6" t="s">
        <v>72</v>
      </c>
      <c r="B6" t="s">
        <v>73</v>
      </c>
    </row>
    <row r="14" spans="1:3" x14ac:dyDescent="0.25">
      <c r="A14" s="71" t="s">
        <v>168</v>
      </c>
    </row>
    <row r="15" spans="1:3" x14ac:dyDescent="0.25">
      <c r="A15" s="25" t="s">
        <v>164</v>
      </c>
    </row>
    <row r="16" spans="1:3" x14ac:dyDescent="0.25">
      <c r="A16" s="25" t="s">
        <v>167</v>
      </c>
    </row>
    <row r="17" spans="1:1" x14ac:dyDescent="0.25">
      <c r="A17" s="25" t="s">
        <v>187</v>
      </c>
    </row>
    <row r="18" spans="1:1" x14ac:dyDescent="0.25">
      <c r="A18" s="25" t="s">
        <v>180</v>
      </c>
    </row>
    <row r="19" spans="1:1" x14ac:dyDescent="0.25">
      <c r="A19" s="25" t="s">
        <v>179</v>
      </c>
    </row>
    <row r="20" spans="1:1" x14ac:dyDescent="0.25">
      <c r="A20" s="25" t="s">
        <v>182</v>
      </c>
    </row>
    <row r="21" spans="1:1" x14ac:dyDescent="0.25">
      <c r="A21" s="25"/>
    </row>
  </sheetData>
  <sortState xmlns:xlrd2="http://schemas.microsoft.com/office/spreadsheetml/2017/richdata2" ref="A3:A6">
    <sortCondition ref="A3:A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Rapports d'Activité</vt:lpstr>
      <vt:lpstr>SYNTHESE</vt:lpstr>
      <vt:lpstr>Exemple forme SYNTHESE avec TCD</vt:lpstr>
      <vt:lpstr>Suivi PP</vt:lpstr>
      <vt:lpstr>Suivi CB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MONTAGNE</dc:creator>
  <cp:lastModifiedBy>Chris_W10</cp:lastModifiedBy>
  <cp:lastPrinted>2020-12-03T14:08:38Z</cp:lastPrinted>
  <dcterms:created xsi:type="dcterms:W3CDTF">2020-11-26T16:44:56Z</dcterms:created>
  <dcterms:modified xsi:type="dcterms:W3CDTF">2020-12-05T17:39:28Z</dcterms:modified>
</cp:coreProperties>
</file>