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92ABB00-F901-49FF-A88B-B7B0C036D122}" xr6:coauthVersionLast="45" xr6:coauthVersionMax="45" xr10:uidLastSave="{00000000-0000-0000-0000-000000000000}"/>
  <bookViews>
    <workbookView xWindow="-120" yWindow="-120" windowWidth="29040" windowHeight="15990" activeTab="1" xr2:uid="{731A1649-4168-44B7-AF97-F6087F1165A8}"/>
  </bookViews>
  <sheets>
    <sheet name="Période N" sheetId="5" r:id="rId1"/>
    <sheet name="Données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5" l="1"/>
  <c r="D3" i="5"/>
  <c r="E3" i="5"/>
  <c r="F3" i="5"/>
  <c r="G3" i="5"/>
  <c r="H3" i="5"/>
  <c r="I3" i="5"/>
  <c r="J3" i="5"/>
  <c r="K3" i="5"/>
  <c r="L3" i="5"/>
  <c r="M3" i="5"/>
  <c r="N3" i="5"/>
  <c r="C4" i="5"/>
  <c r="D4" i="5"/>
  <c r="E4" i="5"/>
  <c r="F4" i="5"/>
  <c r="G4" i="5"/>
  <c r="H4" i="5"/>
  <c r="I4" i="5"/>
  <c r="J4" i="5"/>
  <c r="K4" i="5"/>
  <c r="L4" i="5"/>
  <c r="M4" i="5"/>
  <c r="N4" i="5"/>
  <c r="C5" i="5"/>
  <c r="D5" i="5"/>
  <c r="E5" i="5"/>
  <c r="F5" i="5"/>
  <c r="G5" i="5"/>
  <c r="H5" i="5"/>
  <c r="I5" i="5"/>
  <c r="J5" i="5"/>
  <c r="K5" i="5"/>
  <c r="L5" i="5"/>
  <c r="M5" i="5"/>
  <c r="N5" i="5"/>
  <c r="C6" i="5"/>
  <c r="D6" i="5"/>
  <c r="E6" i="5"/>
  <c r="F6" i="5"/>
  <c r="G6" i="5"/>
  <c r="H6" i="5"/>
  <c r="I6" i="5"/>
  <c r="J6" i="5"/>
  <c r="K6" i="5"/>
  <c r="L6" i="5"/>
  <c r="M6" i="5"/>
  <c r="N6" i="5"/>
  <c r="C7" i="5"/>
  <c r="D7" i="5"/>
  <c r="E7" i="5"/>
  <c r="F7" i="5"/>
  <c r="G7" i="5"/>
  <c r="H7" i="5"/>
  <c r="I7" i="5"/>
  <c r="J7" i="5"/>
  <c r="K7" i="5"/>
  <c r="L7" i="5"/>
  <c r="M7" i="5"/>
  <c r="N7" i="5"/>
  <c r="C8" i="5"/>
  <c r="D8" i="5"/>
  <c r="E8" i="5"/>
  <c r="F8" i="5"/>
  <c r="G8" i="5"/>
  <c r="H8" i="5"/>
  <c r="I8" i="5"/>
  <c r="J8" i="5"/>
  <c r="K8" i="5"/>
  <c r="L8" i="5"/>
  <c r="M8" i="5"/>
  <c r="N8" i="5"/>
  <c r="C9" i="5"/>
  <c r="D9" i="5"/>
  <c r="E9" i="5"/>
  <c r="F9" i="5"/>
  <c r="G9" i="5"/>
  <c r="H9" i="5"/>
  <c r="I9" i="5"/>
  <c r="J9" i="5"/>
  <c r="K9" i="5"/>
  <c r="L9" i="5"/>
  <c r="M9" i="5"/>
  <c r="N9" i="5"/>
  <c r="C10" i="5"/>
  <c r="D10" i="5"/>
  <c r="E10" i="5"/>
  <c r="F10" i="5"/>
  <c r="G10" i="5"/>
  <c r="H10" i="5"/>
  <c r="I10" i="5"/>
  <c r="J10" i="5"/>
  <c r="K10" i="5"/>
  <c r="L10" i="5"/>
  <c r="M10" i="5"/>
  <c r="N10" i="5"/>
  <c r="C11" i="5"/>
  <c r="D11" i="5"/>
  <c r="E11" i="5"/>
  <c r="F11" i="5"/>
  <c r="G11" i="5"/>
  <c r="H11" i="5"/>
  <c r="I11" i="5"/>
  <c r="J11" i="5"/>
  <c r="K11" i="5"/>
  <c r="L11" i="5"/>
  <c r="M11" i="5"/>
  <c r="N11" i="5"/>
  <c r="C12" i="5"/>
  <c r="D12" i="5"/>
  <c r="E12" i="5"/>
  <c r="F12" i="5"/>
  <c r="G12" i="5"/>
  <c r="H12" i="5"/>
  <c r="I12" i="5"/>
  <c r="J12" i="5"/>
  <c r="K12" i="5"/>
  <c r="L12" i="5"/>
  <c r="M12" i="5"/>
  <c r="N12" i="5"/>
  <c r="C13" i="5"/>
  <c r="D13" i="5"/>
  <c r="E13" i="5"/>
  <c r="F13" i="5"/>
  <c r="G13" i="5"/>
  <c r="H13" i="5"/>
  <c r="I13" i="5"/>
  <c r="J13" i="5"/>
  <c r="K13" i="5"/>
  <c r="L13" i="5"/>
  <c r="M13" i="5"/>
  <c r="N13" i="5"/>
  <c r="D2" i="5"/>
  <c r="E2" i="5"/>
  <c r="F2" i="5"/>
  <c r="G2" i="5"/>
  <c r="H2" i="5"/>
  <c r="I2" i="5"/>
  <c r="J2" i="5"/>
  <c r="K2" i="5"/>
  <c r="L2" i="5"/>
  <c r="M2" i="5"/>
  <c r="N2" i="5"/>
  <c r="C2" i="5"/>
  <c r="C14" i="5" l="1"/>
  <c r="D14" i="5" l="1"/>
  <c r="E14" i="5"/>
  <c r="F14" i="5"/>
  <c r="G14" i="5"/>
  <c r="H14" i="5"/>
  <c r="I14" i="5"/>
  <c r="J14" i="5"/>
  <c r="K14" i="5"/>
  <c r="L14" i="5"/>
  <c r="M14" i="5"/>
  <c r="N14" i="5"/>
</calcChain>
</file>

<file path=xl/sharedStrings.xml><?xml version="1.0" encoding="utf-8"?>
<sst xmlns="http://schemas.openxmlformats.org/spreadsheetml/2006/main" count="181" uniqueCount="173">
  <si>
    <t>Libellé</t>
  </si>
  <si>
    <t>Rubrique</t>
  </si>
  <si>
    <t>101430</t>
  </si>
  <si>
    <t>101720</t>
  </si>
  <si>
    <t>101900</t>
  </si>
  <si>
    <t>109900</t>
  </si>
  <si>
    <t>349900</t>
  </si>
  <si>
    <t>351854</t>
  </si>
  <si>
    <t>351858</t>
  </si>
  <si>
    <t>354020</t>
  </si>
  <si>
    <t>579909</t>
  </si>
  <si>
    <t>590030</t>
  </si>
  <si>
    <t>599920</t>
  </si>
  <si>
    <t>600520</t>
  </si>
  <si>
    <t>600570</t>
  </si>
  <si>
    <t>799900</t>
  </si>
  <si>
    <t>799950</t>
  </si>
  <si>
    <t>800035</t>
  </si>
  <si>
    <t>800040</t>
  </si>
  <si>
    <t>990000</t>
  </si>
  <si>
    <t>990200</t>
  </si>
  <si>
    <t>990400</t>
  </si>
  <si>
    <t>990800</t>
  </si>
  <si>
    <t>991200</t>
  </si>
  <si>
    <t>991600</t>
  </si>
  <si>
    <t>991700</t>
  </si>
  <si>
    <t>999900</t>
  </si>
  <si>
    <t>999915</t>
  </si>
  <si>
    <t>060250</t>
  </si>
  <si>
    <t>101010</t>
  </si>
  <si>
    <t>101320</t>
  </si>
  <si>
    <t>193030</t>
  </si>
  <si>
    <t>200260</t>
  </si>
  <si>
    <t>200460</t>
  </si>
  <si>
    <t>203030</t>
  </si>
  <si>
    <t>203040</t>
  </si>
  <si>
    <t>203200</t>
  </si>
  <si>
    <t>203320</t>
  </si>
  <si>
    <t>203325</t>
  </si>
  <si>
    <t>203400</t>
  </si>
  <si>
    <t>263640</t>
  </si>
  <si>
    <t>263670</t>
  </si>
  <si>
    <t>289820</t>
  </si>
  <si>
    <t>301010</t>
  </si>
  <si>
    <t>301020</t>
  </si>
  <si>
    <t>301090</t>
  </si>
  <si>
    <t>330420</t>
  </si>
  <si>
    <t>330440</t>
  </si>
  <si>
    <t>330460</t>
  </si>
  <si>
    <t>331020</t>
  </si>
  <si>
    <t>331120</t>
  </si>
  <si>
    <t>340180</t>
  </si>
  <si>
    <t>351500</t>
  </si>
  <si>
    <t>355025</t>
  </si>
  <si>
    <t>358120</t>
  </si>
  <si>
    <t>358125</t>
  </si>
  <si>
    <t>359065</t>
  </si>
  <si>
    <t>392240</t>
  </si>
  <si>
    <t>393620</t>
  </si>
  <si>
    <t>393670</t>
  </si>
  <si>
    <t>393698</t>
  </si>
  <si>
    <t>393935</t>
  </si>
  <si>
    <t>395060</t>
  </si>
  <si>
    <t>401050</t>
  </si>
  <si>
    <t>521590</t>
  </si>
  <si>
    <t>580100</t>
  </si>
  <si>
    <t>580160</t>
  </si>
  <si>
    <t>580180</t>
  </si>
  <si>
    <t>590031</t>
  </si>
  <si>
    <t>597910</t>
  </si>
  <si>
    <t>600005</t>
  </si>
  <si>
    <t>600009</t>
  </si>
  <si>
    <t>600013</t>
  </si>
  <si>
    <t>600036</t>
  </si>
  <si>
    <t>600050</t>
  </si>
  <si>
    <t>600521</t>
  </si>
  <si>
    <t>600560</t>
  </si>
  <si>
    <t>600571</t>
  </si>
  <si>
    <t>600820</t>
  </si>
  <si>
    <t>600840</t>
  </si>
  <si>
    <t>660955</t>
  </si>
  <si>
    <t>660965</t>
  </si>
  <si>
    <t>665015</t>
  </si>
  <si>
    <t>675070</t>
  </si>
  <si>
    <t>750111</t>
  </si>
  <si>
    <t>750185</t>
  </si>
  <si>
    <t>750188</t>
  </si>
  <si>
    <t>760100</t>
  </si>
  <si>
    <t>781285</t>
  </si>
  <si>
    <t>781305</t>
  </si>
  <si>
    <t>800045</t>
  </si>
  <si>
    <t>800050</t>
  </si>
  <si>
    <t>800055</t>
  </si>
  <si>
    <t>800060</t>
  </si>
  <si>
    <t>800065</t>
  </si>
  <si>
    <t>800070</t>
  </si>
  <si>
    <t>800075</t>
  </si>
  <si>
    <t>800080</t>
  </si>
  <si>
    <t>800085</t>
  </si>
  <si>
    <t>800090</t>
  </si>
  <si>
    <t>800120</t>
  </si>
  <si>
    <t>800125</t>
  </si>
  <si>
    <t>800130</t>
  </si>
  <si>
    <t>800135</t>
  </si>
  <si>
    <t>800145</t>
  </si>
  <si>
    <t>800150</t>
  </si>
  <si>
    <t>800155</t>
  </si>
  <si>
    <t>800160</t>
  </si>
  <si>
    <t>805210</t>
  </si>
  <si>
    <t>805220</t>
  </si>
  <si>
    <t>990360</t>
  </si>
  <si>
    <t>990620</t>
  </si>
  <si>
    <t>990625</t>
  </si>
  <si>
    <t>999922</t>
  </si>
  <si>
    <t>285440</t>
  </si>
  <si>
    <t>200560</t>
  </si>
  <si>
    <t>521790</t>
  </si>
  <si>
    <t>521795</t>
  </si>
  <si>
    <t>TOTAL</t>
  </si>
  <si>
    <t>350420</t>
  </si>
  <si>
    <t>351020</t>
  </si>
  <si>
    <t>357360</t>
  </si>
  <si>
    <t>395040</t>
  </si>
  <si>
    <t>521290</t>
  </si>
  <si>
    <t>521772</t>
  </si>
  <si>
    <t>521775</t>
  </si>
  <si>
    <t>521777</t>
  </si>
  <si>
    <t>600561</t>
  </si>
  <si>
    <t>600562</t>
  </si>
  <si>
    <t>600563</t>
  </si>
  <si>
    <t>06/2020</t>
  </si>
  <si>
    <t>07/2020</t>
  </si>
  <si>
    <t>08/2020</t>
  </si>
  <si>
    <t>09/2020</t>
  </si>
  <si>
    <t>10/2020</t>
  </si>
  <si>
    <t>11/2020</t>
  </si>
  <si>
    <t>12/2020</t>
  </si>
  <si>
    <t>01/2021</t>
  </si>
  <si>
    <t>02/2021</t>
  </si>
  <si>
    <t>03/2021</t>
  </si>
  <si>
    <t>04/2021</t>
  </si>
  <si>
    <t>05/2021</t>
  </si>
  <si>
    <t>12/2019</t>
  </si>
  <si>
    <t>01/2020</t>
  </si>
  <si>
    <t>02/2020</t>
  </si>
  <si>
    <t>03/2020</t>
  </si>
  <si>
    <t>04/2020</t>
  </si>
  <si>
    <t>05/2020</t>
  </si>
  <si>
    <t>11/2019</t>
  </si>
  <si>
    <t>10/2019</t>
  </si>
  <si>
    <t>09/2019</t>
  </si>
  <si>
    <t>08/2019</t>
  </si>
  <si>
    <t>07/2019</t>
  </si>
  <si>
    <t>06/2019</t>
  </si>
  <si>
    <t>05/2019</t>
  </si>
  <si>
    <t>04/2019</t>
  </si>
  <si>
    <t>03/2019</t>
  </si>
  <si>
    <t>02/2019</t>
  </si>
  <si>
    <t>01/2019</t>
  </si>
  <si>
    <t>12/2018</t>
  </si>
  <si>
    <t>11/2018</t>
  </si>
  <si>
    <t>10/2018</t>
  </si>
  <si>
    <t>09/2018</t>
  </si>
  <si>
    <t>08/2018</t>
  </si>
  <si>
    <t>07/2018</t>
  </si>
  <si>
    <t>06/2018</t>
  </si>
  <si>
    <t>05/2018</t>
  </si>
  <si>
    <t>04/2018</t>
  </si>
  <si>
    <t>03/2018</t>
  </si>
  <si>
    <t>02/2018</t>
  </si>
  <si>
    <t>01/2018</t>
  </si>
  <si>
    <t>12/2017</t>
  </si>
  <si>
    <t>N.RUB.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</si>
</sst>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;0.000\-"/>
    <numFmt numFmtId="165" formatCode="0.00&quot;0&quot;;0.00&quot;0&quot;\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17" fontId="1" fillId="4" borderId="0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164" fontId="2" fillId="0" borderId="0" xfId="0" applyNumberFormat="1" applyFont="1" applyAlignment="1">
      <alignment vertical="top"/>
    </xf>
    <xf numFmtId="165" fontId="2" fillId="0" borderId="0" xfId="0" applyNumberFormat="1" applyFont="1" applyAlignment="1">
      <alignment vertical="top"/>
    </xf>
    <xf numFmtId="49" fontId="2" fillId="0" borderId="0" xfId="0" applyNumberFormat="1" applyFont="1" applyAlignment="1">
      <alignment vertical="top"/>
    </xf>
    <xf numFmtId="0" fontId="2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5" formatCode="0.00&quot;0&quot;;0.00&quot;0&quot;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5" formatCode="0.00&quot;0&quot;;0.00&quot;0&quot;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5" formatCode="0.00&quot;0&quot;;0.00&quot;0&quot;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.000;0.000\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B59329-C196-4631-B8DE-EF9B1CA7138E}" name="Données" displayName="Données" ref="A1:AK128" totalsRowShown="0" headerRowDxfId="0" dataDxfId="1">
  <autoFilter ref="A1:AK128" xr:uid="{A066EFA8-5B1E-4E09-8B7D-BB96EA2B1275}"/>
  <tableColumns count="37">
    <tableColumn id="1" xr3:uid="{4CEDA234-184A-4754-95B8-EB9459233150}" name="N.RUB." dataDxfId="38"/>
    <tableColumn id="2" xr3:uid="{FF69F2D9-AB6E-4BD8-B9EB-37F536065CFF}" name="12/2017" dataDxfId="37"/>
    <tableColumn id="3" xr3:uid="{2933CEAC-EE57-46B0-A014-BA6D0FFDC533}" name="01/2018" dataDxfId="36"/>
    <tableColumn id="4" xr3:uid="{0C8BF718-45DA-4A7E-9243-1871274BDA7F}" name="02/2018" dataDxfId="35"/>
    <tableColumn id="5" xr3:uid="{A5CF9198-251E-43C6-80FC-0A19F7E80304}" name="03/2018" dataDxfId="34"/>
    <tableColumn id="6" xr3:uid="{59C8BCF3-5659-429C-B957-887FF5388CA3}" name="04/2018" dataDxfId="33"/>
    <tableColumn id="7" xr3:uid="{1E6CECFF-50B8-42FD-BDCF-8FB0F6A7D9AA}" name="05/2018" dataDxfId="32"/>
    <tableColumn id="8" xr3:uid="{6C87AC2C-0E0C-4E00-A40E-BE9394F027CE}" name="06/2018" dataDxfId="31"/>
    <tableColumn id="9" xr3:uid="{A16644AA-975A-431F-9439-718F0CFED391}" name="07/2018" dataDxfId="30"/>
    <tableColumn id="10" xr3:uid="{BC5AB5F0-153E-4BA1-B3FC-15C09BB0BFCD}" name="08/2018" dataDxfId="29"/>
    <tableColumn id="11" xr3:uid="{65600311-5E16-4D73-9BC8-D197029BBCC1}" name="09/2018" dataDxfId="28"/>
    <tableColumn id="12" xr3:uid="{3FB1E385-A227-4AF1-8248-EFFFC3E79836}" name="10/2018" dataDxfId="27"/>
    <tableColumn id="13" xr3:uid="{B8C7319F-2029-42A1-A381-68B2048C5C26}" name="11/2018" dataDxfId="26"/>
    <tableColumn id="14" xr3:uid="{753DD445-7DAE-4630-B0C0-FEABAD6DFBED}" name="12/2018" dataDxfId="25"/>
    <tableColumn id="15" xr3:uid="{6CD4EB23-8116-4B0B-8DBD-E1469082704F}" name="01/2019" dataDxfId="24"/>
    <tableColumn id="16" xr3:uid="{6CC61F62-0498-46D3-92AD-F060444B5A39}" name="02/2019" dataDxfId="23"/>
    <tableColumn id="17" xr3:uid="{2FEE5257-D0A9-45A5-9D97-400B338BD07D}" name="03/2019" dataDxfId="22"/>
    <tableColumn id="18" xr3:uid="{080DD85D-AC4A-401B-A902-5598AF54386E}" name="04/2019" dataDxfId="21"/>
    <tableColumn id="19" xr3:uid="{4035816E-14F4-4A00-9150-B37565DF3D59}" name="05/2019" dataDxfId="20"/>
    <tableColumn id="20" xr3:uid="{98F962EE-1F2A-4FFF-A810-1A83A2A61D0F}" name="06/2019" dataDxfId="19"/>
    <tableColumn id="21" xr3:uid="{5DB694F4-E952-406E-878C-DF804F92B7BE}" name="07/2019" dataDxfId="18"/>
    <tableColumn id="22" xr3:uid="{D344BC7A-B8B4-46B2-BC4B-D4C3945A8A34}" name="08/2019" dataDxfId="17"/>
    <tableColumn id="23" xr3:uid="{4671E0F8-67D2-4DE3-8F5F-501403C717AD}" name="09/2019" dataDxfId="16"/>
    <tableColumn id="24" xr3:uid="{3C6E49ED-747A-4A20-92E9-01E366A47124}" name="10/2019" dataDxfId="15"/>
    <tableColumn id="25" xr3:uid="{8D1EB370-FB53-4D2A-AEEA-46C9175BBDA8}" name="11/2019" dataDxfId="14"/>
    <tableColumn id="26" xr3:uid="{5F1D18A5-59E9-40A6-8194-00C4646B2834}" name="12/2019" dataDxfId="13"/>
    <tableColumn id="27" xr3:uid="{9ADFC750-EF8A-432E-9EF9-C8F685E09559}" name="01/2020" dataDxfId="12"/>
    <tableColumn id="28" xr3:uid="{AFBFC32A-A46E-491D-8556-92573690B3C4}" name="02/2020" dataDxfId="11"/>
    <tableColumn id="29" xr3:uid="{1BE9F2EE-C2CD-45FC-AF28-68A4585B214E}" name="03/2020" dataDxfId="10"/>
    <tableColumn id="30" xr3:uid="{BB701045-AC28-4365-9592-702D1F45F7BD}" name="04/2020" dataDxfId="9"/>
    <tableColumn id="31" xr3:uid="{6CD77B8A-1A19-486D-AF36-A5795003C845}" name="05/2020" dataDxfId="8"/>
    <tableColumn id="32" xr3:uid="{44B5F310-43E7-4715-8B96-3E21FCC042FC}" name="06/2020" dataDxfId="7"/>
    <tableColumn id="33" xr3:uid="{2C3B7E5A-93E5-41D8-9C03-265799304740}" name="07/2020" dataDxfId="6"/>
    <tableColumn id="34" xr3:uid="{5EE3C767-60F1-485E-8DA9-BD5D6723E290}" name="08/2020" dataDxfId="5"/>
    <tableColumn id="35" xr3:uid="{AE02C289-757A-4997-AE52-C9CC98DFFDDE}" name="09/2020" dataDxfId="4"/>
    <tableColumn id="36" xr3:uid="{4112AAA3-8524-4B62-A81F-204949560944}" name="10/2020" dataDxfId="3"/>
    <tableColumn id="37" xr3:uid="{64FF2B98-472A-411E-9B43-A10283D308FB}" name="11/2020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BA617-3BBD-4C61-AAEA-0293BCC25FA3}">
  <dimension ref="A1:O15"/>
  <sheetViews>
    <sheetView zoomScale="85" zoomScaleNormal="85" workbookViewId="0">
      <selection activeCell="C2" sqref="C2"/>
    </sheetView>
  </sheetViews>
  <sheetFormatPr baseColWidth="10" defaultColWidth="10.85546875" defaultRowHeight="15" x14ac:dyDescent="0.25"/>
  <cols>
    <col min="1" max="2" width="14.5703125" style="4" customWidth="1"/>
    <col min="3" max="14" width="8.5703125" style="5" customWidth="1"/>
    <col min="15" max="15" width="3.85546875" style="5" customWidth="1"/>
    <col min="16" max="16384" width="10.85546875" style="4"/>
  </cols>
  <sheetData>
    <row r="1" spans="1:15" x14ac:dyDescent="0.25">
      <c r="A1" s="2" t="s">
        <v>1</v>
      </c>
      <c r="B1" s="2" t="s">
        <v>0</v>
      </c>
      <c r="C1" s="11" t="s">
        <v>130</v>
      </c>
      <c r="D1" s="11" t="s">
        <v>131</v>
      </c>
      <c r="E1" s="11" t="s">
        <v>132</v>
      </c>
      <c r="F1" s="11" t="s">
        <v>133</v>
      </c>
      <c r="G1" s="11" t="s">
        <v>134</v>
      </c>
      <c r="H1" s="11" t="s">
        <v>135</v>
      </c>
      <c r="I1" s="11" t="s">
        <v>136</v>
      </c>
      <c r="J1" s="11" t="s">
        <v>137</v>
      </c>
      <c r="K1" s="11" t="s">
        <v>138</v>
      </c>
      <c r="L1" s="11" t="s">
        <v>139</v>
      </c>
      <c r="M1" s="11" t="s">
        <v>140</v>
      </c>
      <c r="N1" s="11" t="s">
        <v>141</v>
      </c>
      <c r="O1" s="8"/>
    </row>
    <row r="2" spans="1:15" x14ac:dyDescent="0.25">
      <c r="A2" s="16" t="s">
        <v>4</v>
      </c>
      <c r="B2" s="3"/>
      <c r="C2" s="1">
        <f>IF($A2="","",IFERROR(INDEX(Données[],MATCH($A2,Données[N.RUB.],0),MATCH('Période N'!C$1,Données!$1:$1,0)),0))</f>
        <v>2118.15</v>
      </c>
      <c r="D2" s="1">
        <f>IF($A2="","",IFERROR(INDEX(Données[],MATCH($A2,Données[12/2017],0),MATCH('Période N'!D$1,Données!$1:$1,0)),0))</f>
        <v>0</v>
      </c>
      <c r="E2" s="1">
        <f>IF($A2="","",IFERROR(INDEX(Données[],MATCH($A2,Données[01/2018],0),MATCH('Période N'!E$1,Données!$1:$1,0)),0))</f>
        <v>0</v>
      </c>
      <c r="F2" s="1">
        <f>IF($A2="","",IFERROR(INDEX(Données[],MATCH($A2,Données[02/2018],0),MATCH('Période N'!F$1,Données!$1:$1,0)),0))</f>
        <v>0</v>
      </c>
      <c r="G2" s="1">
        <f>IF($A2="","",IFERROR(INDEX(Données[],MATCH($A2,Données[03/2018],0),MATCH('Période N'!G$1,Données!$1:$1,0)),0))</f>
        <v>0</v>
      </c>
      <c r="H2" s="1">
        <f>IF($A2="","",IFERROR(INDEX(Données[],MATCH($A2,Données[04/2018],0),MATCH('Période N'!H$1,Données!$1:$1,0)),0))</f>
        <v>0</v>
      </c>
      <c r="I2" s="1">
        <f>IF($A2="","",IFERROR(INDEX(Données[],MATCH($A2,Données[05/2018],0),MATCH('Période N'!I$1,Données!$1:$1,0)),0))</f>
        <v>0</v>
      </c>
      <c r="J2" s="1">
        <f>IF($A2="","",IFERROR(INDEX(Données[],MATCH($A2,Données[06/2018],0),MATCH('Période N'!J$1,Données!$1:$1,0)),0))</f>
        <v>0</v>
      </c>
      <c r="K2" s="1">
        <f>IF($A2="","",IFERROR(INDEX(Données[],MATCH($A2,Données[07/2018],0),MATCH('Période N'!K$1,Données!$1:$1,0)),0))</f>
        <v>0</v>
      </c>
      <c r="L2" s="1">
        <f>IF($A2="","",IFERROR(INDEX(Données[],MATCH($A2,Données[08/2018],0),MATCH('Période N'!L$1,Données!$1:$1,0)),0))</f>
        <v>0</v>
      </c>
      <c r="M2" s="1">
        <f>IF($A2="","",IFERROR(INDEX(Données[],MATCH($A2,Données[09/2018],0),MATCH('Période N'!M$1,Données!$1:$1,0)),0))</f>
        <v>0</v>
      </c>
      <c r="N2" s="1">
        <f>IF($A2="","",IFERROR(INDEX(Données[],MATCH($A2,Données[10/2018],0),MATCH('Période N'!N$1,Données!$1:$1,0)),0))</f>
        <v>0</v>
      </c>
      <c r="O2" s="9"/>
    </row>
    <row r="3" spans="1:15" x14ac:dyDescent="0.25">
      <c r="A3" s="10" t="s">
        <v>6</v>
      </c>
      <c r="B3" s="3"/>
      <c r="C3" s="1">
        <f>IF($A3="","",IFERROR(INDEX(Données[],MATCH($A3,Données[N.RUB.],0),MATCH('Période N'!C$1,Données!$1:$1,0)),0))</f>
        <v>3168.54</v>
      </c>
      <c r="D3" s="1">
        <f>IF($A3="","",IFERROR(INDEX(Données[],MATCH($A3,Données[12/2017],0),MATCH('Période N'!D$1,Données!$1:$1,0)),0))</f>
        <v>0</v>
      </c>
      <c r="E3" s="1">
        <f>IF($A3="","",IFERROR(INDEX(Données[],MATCH($A3,Données[01/2018],0),MATCH('Période N'!E$1,Données!$1:$1,0)),0))</f>
        <v>0</v>
      </c>
      <c r="F3" s="1">
        <f>IF($A3="","",IFERROR(INDEX(Données[],MATCH($A3,Données[02/2018],0),MATCH('Période N'!F$1,Données!$1:$1,0)),0))</f>
        <v>0</v>
      </c>
      <c r="G3" s="1">
        <f>IF($A3="","",IFERROR(INDEX(Données[],MATCH($A3,Données[03/2018],0),MATCH('Période N'!G$1,Données!$1:$1,0)),0))</f>
        <v>0</v>
      </c>
      <c r="H3" s="1">
        <f>IF($A3="","",IFERROR(INDEX(Données[],MATCH($A3,Données[04/2018],0),MATCH('Période N'!H$1,Données!$1:$1,0)),0))</f>
        <v>0</v>
      </c>
      <c r="I3" s="1">
        <f>IF($A3="","",IFERROR(INDEX(Données[],MATCH($A3,Données[05/2018],0),MATCH('Période N'!I$1,Données!$1:$1,0)),0))</f>
        <v>0</v>
      </c>
      <c r="J3" s="1">
        <f>IF($A3="","",IFERROR(INDEX(Données[],MATCH($A3,Données[06/2018],0),MATCH('Période N'!J$1,Données!$1:$1,0)),0))</f>
        <v>0</v>
      </c>
      <c r="K3" s="1">
        <f>IF($A3="","",IFERROR(INDEX(Données[],MATCH($A3,Données[07/2018],0),MATCH('Période N'!K$1,Données!$1:$1,0)),0))</f>
        <v>0</v>
      </c>
      <c r="L3" s="1">
        <f>IF($A3="","",IFERROR(INDEX(Données[],MATCH($A3,Données[08/2018],0),MATCH('Période N'!L$1,Données!$1:$1,0)),0))</f>
        <v>0</v>
      </c>
      <c r="M3" s="1">
        <f>IF($A3="","",IFERROR(INDEX(Données[],MATCH($A3,Données[09/2018],0),MATCH('Période N'!M$1,Données!$1:$1,0)),0))</f>
        <v>0</v>
      </c>
      <c r="N3" s="1">
        <f>IF($A3="","",IFERROR(INDEX(Données[],MATCH($A3,Données[10/2018],0),MATCH('Période N'!N$1,Données!$1:$1,0)),0))</f>
        <v>0</v>
      </c>
      <c r="O3" s="9"/>
    </row>
    <row r="4" spans="1:15" x14ac:dyDescent="0.25">
      <c r="A4" s="3"/>
      <c r="B4" s="3"/>
      <c r="C4" s="1" t="str">
        <f>IF($A4="","",IFERROR(INDEX(Données[],MATCH($A4,Données[N.RUB.],0),MATCH('Période N'!C$1,Données!$1:$1,0)),0))</f>
        <v/>
      </c>
      <c r="D4" s="1" t="str">
        <f>IF($A4="","",IFERROR(INDEX(Données[],MATCH($A4,Données[12/2017],0),MATCH('Période N'!D$1,Données!$1:$1,0)),0))</f>
        <v/>
      </c>
      <c r="E4" s="1" t="str">
        <f>IF($A4="","",IFERROR(INDEX(Données[],MATCH($A4,Données[01/2018],0),MATCH('Période N'!E$1,Données!$1:$1,0)),0))</f>
        <v/>
      </c>
      <c r="F4" s="1" t="str">
        <f>IF($A4="","",IFERROR(INDEX(Données[],MATCH($A4,Données[02/2018],0),MATCH('Période N'!F$1,Données!$1:$1,0)),0))</f>
        <v/>
      </c>
      <c r="G4" s="1" t="str">
        <f>IF($A4="","",IFERROR(INDEX(Données[],MATCH($A4,Données[03/2018],0),MATCH('Période N'!G$1,Données!$1:$1,0)),0))</f>
        <v/>
      </c>
      <c r="H4" s="1" t="str">
        <f>IF($A4="","",IFERROR(INDEX(Données[],MATCH($A4,Données[04/2018],0),MATCH('Période N'!H$1,Données!$1:$1,0)),0))</f>
        <v/>
      </c>
      <c r="I4" s="1" t="str">
        <f>IF($A4="","",IFERROR(INDEX(Données[],MATCH($A4,Données[05/2018],0),MATCH('Période N'!I$1,Données!$1:$1,0)),0))</f>
        <v/>
      </c>
      <c r="J4" s="1" t="str">
        <f>IF($A4="","",IFERROR(INDEX(Données[],MATCH($A4,Données[06/2018],0),MATCH('Période N'!J$1,Données!$1:$1,0)),0))</f>
        <v/>
      </c>
      <c r="K4" s="1" t="str">
        <f>IF($A4="","",IFERROR(INDEX(Données[],MATCH($A4,Données[07/2018],0),MATCH('Période N'!K$1,Données!$1:$1,0)),0))</f>
        <v/>
      </c>
      <c r="L4" s="1" t="str">
        <f>IF($A4="","",IFERROR(INDEX(Données[],MATCH($A4,Données[08/2018],0),MATCH('Période N'!L$1,Données!$1:$1,0)),0))</f>
        <v/>
      </c>
      <c r="M4" s="1" t="str">
        <f>IF($A4="","",IFERROR(INDEX(Données[],MATCH($A4,Données[09/2018],0),MATCH('Période N'!M$1,Données!$1:$1,0)),0))</f>
        <v/>
      </c>
      <c r="N4" s="1" t="str">
        <f>IF($A4="","",IFERROR(INDEX(Données[],MATCH($A4,Données[10/2018],0),MATCH('Période N'!N$1,Données!$1:$1,0)),0))</f>
        <v/>
      </c>
      <c r="O4" s="9"/>
    </row>
    <row r="5" spans="1:15" x14ac:dyDescent="0.25">
      <c r="A5" s="3"/>
      <c r="B5" s="3"/>
      <c r="C5" s="1" t="str">
        <f>IF($A5="","",IFERROR(INDEX(Données[],MATCH($A5,Données[N.RUB.],0),MATCH('Période N'!C$1,Données!$1:$1,0)),0))</f>
        <v/>
      </c>
      <c r="D5" s="1" t="str">
        <f>IF($A5="","",IFERROR(INDEX(Données[],MATCH($A5,Données[12/2017],0),MATCH('Période N'!D$1,Données!$1:$1,0)),0))</f>
        <v/>
      </c>
      <c r="E5" s="1" t="str">
        <f>IF($A5="","",IFERROR(INDEX(Données[],MATCH($A5,Données[01/2018],0),MATCH('Période N'!E$1,Données!$1:$1,0)),0))</f>
        <v/>
      </c>
      <c r="F5" s="1" t="str">
        <f>IF($A5="","",IFERROR(INDEX(Données[],MATCH($A5,Données[02/2018],0),MATCH('Période N'!F$1,Données!$1:$1,0)),0))</f>
        <v/>
      </c>
      <c r="G5" s="1" t="str">
        <f>IF($A5="","",IFERROR(INDEX(Données[],MATCH($A5,Données[03/2018],0),MATCH('Période N'!G$1,Données!$1:$1,0)),0))</f>
        <v/>
      </c>
      <c r="H5" s="1" t="str">
        <f>IF($A5="","",IFERROR(INDEX(Données[],MATCH($A5,Données[04/2018],0),MATCH('Période N'!H$1,Données!$1:$1,0)),0))</f>
        <v/>
      </c>
      <c r="I5" s="1" t="str">
        <f>IF($A5="","",IFERROR(INDEX(Données[],MATCH($A5,Données[05/2018],0),MATCH('Période N'!I$1,Données!$1:$1,0)),0))</f>
        <v/>
      </c>
      <c r="J5" s="1" t="str">
        <f>IF($A5="","",IFERROR(INDEX(Données[],MATCH($A5,Données[06/2018],0),MATCH('Période N'!J$1,Données!$1:$1,0)),0))</f>
        <v/>
      </c>
      <c r="K5" s="1" t="str">
        <f>IF($A5="","",IFERROR(INDEX(Données[],MATCH($A5,Données[07/2018],0),MATCH('Période N'!K$1,Données!$1:$1,0)),0))</f>
        <v/>
      </c>
      <c r="L5" s="1" t="str">
        <f>IF($A5="","",IFERROR(INDEX(Données[],MATCH($A5,Données[08/2018],0),MATCH('Période N'!L$1,Données!$1:$1,0)),0))</f>
        <v/>
      </c>
      <c r="M5" s="1" t="str">
        <f>IF($A5="","",IFERROR(INDEX(Données[],MATCH($A5,Données[09/2018],0),MATCH('Période N'!M$1,Données!$1:$1,0)),0))</f>
        <v/>
      </c>
      <c r="N5" s="1" t="str">
        <f>IF($A5="","",IFERROR(INDEX(Données[],MATCH($A5,Données[10/2018],0),MATCH('Période N'!N$1,Données!$1:$1,0)),0))</f>
        <v/>
      </c>
      <c r="O5" s="9"/>
    </row>
    <row r="6" spans="1:15" x14ac:dyDescent="0.25">
      <c r="A6" s="3"/>
      <c r="B6" s="3"/>
      <c r="C6" s="1" t="str">
        <f>IF($A6="","",IFERROR(INDEX(Données[],MATCH($A6,Données[N.RUB.],0),MATCH('Période N'!C$1,Données!$1:$1,0)),0))</f>
        <v/>
      </c>
      <c r="D6" s="1" t="str">
        <f>IF($A6="","",IFERROR(INDEX(Données[],MATCH($A6,Données[12/2017],0),MATCH('Période N'!D$1,Données!$1:$1,0)),0))</f>
        <v/>
      </c>
      <c r="E6" s="1" t="str">
        <f>IF($A6="","",IFERROR(INDEX(Données[],MATCH($A6,Données[01/2018],0),MATCH('Période N'!E$1,Données!$1:$1,0)),0))</f>
        <v/>
      </c>
      <c r="F6" s="1" t="str">
        <f>IF($A6="","",IFERROR(INDEX(Données[],MATCH($A6,Données[02/2018],0),MATCH('Période N'!F$1,Données!$1:$1,0)),0))</f>
        <v/>
      </c>
      <c r="G6" s="1" t="str">
        <f>IF($A6="","",IFERROR(INDEX(Données[],MATCH($A6,Données[03/2018],0),MATCH('Période N'!G$1,Données!$1:$1,0)),0))</f>
        <v/>
      </c>
      <c r="H6" s="1" t="str">
        <f>IF($A6="","",IFERROR(INDEX(Données[],MATCH($A6,Données[04/2018],0),MATCH('Période N'!H$1,Données!$1:$1,0)),0))</f>
        <v/>
      </c>
      <c r="I6" s="1" t="str">
        <f>IF($A6="","",IFERROR(INDEX(Données[],MATCH($A6,Données[05/2018],0),MATCH('Période N'!I$1,Données!$1:$1,0)),0))</f>
        <v/>
      </c>
      <c r="J6" s="1" t="str">
        <f>IF($A6="","",IFERROR(INDEX(Données[],MATCH($A6,Données[06/2018],0),MATCH('Période N'!J$1,Données!$1:$1,0)),0))</f>
        <v/>
      </c>
      <c r="K6" s="1" t="str">
        <f>IF($A6="","",IFERROR(INDEX(Données[],MATCH($A6,Données[07/2018],0),MATCH('Période N'!K$1,Données!$1:$1,0)),0))</f>
        <v/>
      </c>
      <c r="L6" s="1" t="str">
        <f>IF($A6="","",IFERROR(INDEX(Données[],MATCH($A6,Données[08/2018],0),MATCH('Période N'!L$1,Données!$1:$1,0)),0))</f>
        <v/>
      </c>
      <c r="M6" s="1" t="str">
        <f>IF($A6="","",IFERROR(INDEX(Données[],MATCH($A6,Données[09/2018],0),MATCH('Période N'!M$1,Données!$1:$1,0)),0))</f>
        <v/>
      </c>
      <c r="N6" s="1" t="str">
        <f>IF($A6="","",IFERROR(INDEX(Données[],MATCH($A6,Données[10/2018],0),MATCH('Période N'!N$1,Données!$1:$1,0)),0))</f>
        <v/>
      </c>
      <c r="O6" s="9"/>
    </row>
    <row r="7" spans="1:15" x14ac:dyDescent="0.25">
      <c r="A7" s="3"/>
      <c r="B7" s="3"/>
      <c r="C7" s="1" t="str">
        <f>IF($A7="","",IFERROR(INDEX(Données[],MATCH($A7,Données[N.RUB.],0),MATCH('Période N'!C$1,Données!$1:$1,0)),0))</f>
        <v/>
      </c>
      <c r="D7" s="1" t="str">
        <f>IF($A7="","",IFERROR(INDEX(Données[],MATCH($A7,Données[12/2017],0),MATCH('Période N'!D$1,Données!$1:$1,0)),0))</f>
        <v/>
      </c>
      <c r="E7" s="1" t="str">
        <f>IF($A7="","",IFERROR(INDEX(Données[],MATCH($A7,Données[01/2018],0),MATCH('Période N'!E$1,Données!$1:$1,0)),0))</f>
        <v/>
      </c>
      <c r="F7" s="1" t="str">
        <f>IF($A7="","",IFERROR(INDEX(Données[],MATCH($A7,Données[02/2018],0),MATCH('Période N'!F$1,Données!$1:$1,0)),0))</f>
        <v/>
      </c>
      <c r="G7" s="1" t="str">
        <f>IF($A7="","",IFERROR(INDEX(Données[],MATCH($A7,Données[03/2018],0),MATCH('Période N'!G$1,Données!$1:$1,0)),0))</f>
        <v/>
      </c>
      <c r="H7" s="1" t="str">
        <f>IF($A7="","",IFERROR(INDEX(Données[],MATCH($A7,Données[04/2018],0),MATCH('Période N'!H$1,Données!$1:$1,0)),0))</f>
        <v/>
      </c>
      <c r="I7" s="1" t="str">
        <f>IF($A7="","",IFERROR(INDEX(Données[],MATCH($A7,Données[05/2018],0),MATCH('Période N'!I$1,Données!$1:$1,0)),0))</f>
        <v/>
      </c>
      <c r="J7" s="1" t="str">
        <f>IF($A7="","",IFERROR(INDEX(Données[],MATCH($A7,Données[06/2018],0),MATCH('Période N'!J$1,Données!$1:$1,0)),0))</f>
        <v/>
      </c>
      <c r="K7" s="1" t="str">
        <f>IF($A7="","",IFERROR(INDEX(Données[],MATCH($A7,Données[07/2018],0),MATCH('Période N'!K$1,Données!$1:$1,0)),0))</f>
        <v/>
      </c>
      <c r="L7" s="1" t="str">
        <f>IF($A7="","",IFERROR(INDEX(Données[],MATCH($A7,Données[08/2018],0),MATCH('Période N'!L$1,Données!$1:$1,0)),0))</f>
        <v/>
      </c>
      <c r="M7" s="1" t="str">
        <f>IF($A7="","",IFERROR(INDEX(Données[],MATCH($A7,Données[09/2018],0),MATCH('Période N'!M$1,Données!$1:$1,0)),0))</f>
        <v/>
      </c>
      <c r="N7" s="1" t="str">
        <f>IF($A7="","",IFERROR(INDEX(Données[],MATCH($A7,Données[10/2018],0),MATCH('Période N'!N$1,Données!$1:$1,0)),0))</f>
        <v/>
      </c>
      <c r="O7" s="9"/>
    </row>
    <row r="8" spans="1:15" x14ac:dyDescent="0.25">
      <c r="A8" s="3"/>
      <c r="B8" s="3"/>
      <c r="C8" s="1" t="str">
        <f>IF($A8="","",IFERROR(INDEX(Données[],MATCH($A8,Données[N.RUB.],0),MATCH('Période N'!C$1,Données!$1:$1,0)),0))</f>
        <v/>
      </c>
      <c r="D8" s="1" t="str">
        <f>IF($A8="","",IFERROR(INDEX(Données[],MATCH($A8,Données[12/2017],0),MATCH('Période N'!D$1,Données!$1:$1,0)),0))</f>
        <v/>
      </c>
      <c r="E8" s="1" t="str">
        <f>IF($A8="","",IFERROR(INDEX(Données[],MATCH($A8,Données[01/2018],0),MATCH('Période N'!E$1,Données!$1:$1,0)),0))</f>
        <v/>
      </c>
      <c r="F8" s="1" t="str">
        <f>IF($A8="","",IFERROR(INDEX(Données[],MATCH($A8,Données[02/2018],0),MATCH('Période N'!F$1,Données!$1:$1,0)),0))</f>
        <v/>
      </c>
      <c r="G8" s="1" t="str">
        <f>IF($A8="","",IFERROR(INDEX(Données[],MATCH($A8,Données[03/2018],0),MATCH('Période N'!G$1,Données!$1:$1,0)),0))</f>
        <v/>
      </c>
      <c r="H8" s="1" t="str">
        <f>IF($A8="","",IFERROR(INDEX(Données[],MATCH($A8,Données[04/2018],0),MATCH('Période N'!H$1,Données!$1:$1,0)),0))</f>
        <v/>
      </c>
      <c r="I8" s="1" t="str">
        <f>IF($A8="","",IFERROR(INDEX(Données[],MATCH($A8,Données[05/2018],0),MATCH('Période N'!I$1,Données!$1:$1,0)),0))</f>
        <v/>
      </c>
      <c r="J8" s="1" t="str">
        <f>IF($A8="","",IFERROR(INDEX(Données[],MATCH($A8,Données[06/2018],0),MATCH('Période N'!J$1,Données!$1:$1,0)),0))</f>
        <v/>
      </c>
      <c r="K8" s="1" t="str">
        <f>IF($A8="","",IFERROR(INDEX(Données[],MATCH($A8,Données[07/2018],0),MATCH('Période N'!K$1,Données!$1:$1,0)),0))</f>
        <v/>
      </c>
      <c r="L8" s="1" t="str">
        <f>IF($A8="","",IFERROR(INDEX(Données[],MATCH($A8,Données[08/2018],0),MATCH('Période N'!L$1,Données!$1:$1,0)),0))</f>
        <v/>
      </c>
      <c r="M8" s="1" t="str">
        <f>IF($A8="","",IFERROR(INDEX(Données[],MATCH($A8,Données[09/2018],0),MATCH('Période N'!M$1,Données!$1:$1,0)),0))</f>
        <v/>
      </c>
      <c r="N8" s="1" t="str">
        <f>IF($A8="","",IFERROR(INDEX(Données[],MATCH($A8,Données[10/2018],0),MATCH('Période N'!N$1,Données!$1:$1,0)),0))</f>
        <v/>
      </c>
      <c r="O8" s="9"/>
    </row>
    <row r="9" spans="1:15" x14ac:dyDescent="0.25">
      <c r="A9" s="3"/>
      <c r="B9" s="3"/>
      <c r="C9" s="1" t="str">
        <f>IF($A9="","",IFERROR(INDEX(Données[],MATCH($A9,Données[N.RUB.],0),MATCH('Période N'!C$1,Données!$1:$1,0)),0))</f>
        <v/>
      </c>
      <c r="D9" s="1" t="str">
        <f>IF($A9="","",IFERROR(INDEX(Données[],MATCH($A9,Données[12/2017],0),MATCH('Période N'!D$1,Données!$1:$1,0)),0))</f>
        <v/>
      </c>
      <c r="E9" s="1" t="str">
        <f>IF($A9="","",IFERROR(INDEX(Données[],MATCH($A9,Données[01/2018],0),MATCH('Période N'!E$1,Données!$1:$1,0)),0))</f>
        <v/>
      </c>
      <c r="F9" s="1" t="str">
        <f>IF($A9="","",IFERROR(INDEX(Données[],MATCH($A9,Données[02/2018],0),MATCH('Période N'!F$1,Données!$1:$1,0)),0))</f>
        <v/>
      </c>
      <c r="G9" s="1" t="str">
        <f>IF($A9="","",IFERROR(INDEX(Données[],MATCH($A9,Données[03/2018],0),MATCH('Période N'!G$1,Données!$1:$1,0)),0))</f>
        <v/>
      </c>
      <c r="H9" s="1" t="str">
        <f>IF($A9="","",IFERROR(INDEX(Données[],MATCH($A9,Données[04/2018],0),MATCH('Période N'!H$1,Données!$1:$1,0)),0))</f>
        <v/>
      </c>
      <c r="I9" s="1" t="str">
        <f>IF($A9="","",IFERROR(INDEX(Données[],MATCH($A9,Données[05/2018],0),MATCH('Période N'!I$1,Données!$1:$1,0)),0))</f>
        <v/>
      </c>
      <c r="J9" s="1" t="str">
        <f>IF($A9="","",IFERROR(INDEX(Données[],MATCH($A9,Données[06/2018],0),MATCH('Période N'!J$1,Données!$1:$1,0)),0))</f>
        <v/>
      </c>
      <c r="K9" s="1" t="str">
        <f>IF($A9="","",IFERROR(INDEX(Données[],MATCH($A9,Données[07/2018],0),MATCH('Période N'!K$1,Données!$1:$1,0)),0))</f>
        <v/>
      </c>
      <c r="L9" s="1" t="str">
        <f>IF($A9="","",IFERROR(INDEX(Données[],MATCH($A9,Données[08/2018],0),MATCH('Période N'!L$1,Données!$1:$1,0)),0))</f>
        <v/>
      </c>
      <c r="M9" s="1" t="str">
        <f>IF($A9="","",IFERROR(INDEX(Données[],MATCH($A9,Données[09/2018],0),MATCH('Période N'!M$1,Données!$1:$1,0)),0))</f>
        <v/>
      </c>
      <c r="N9" s="1" t="str">
        <f>IF($A9="","",IFERROR(INDEX(Données[],MATCH($A9,Données[10/2018],0),MATCH('Période N'!N$1,Données!$1:$1,0)),0))</f>
        <v/>
      </c>
      <c r="O9" s="9"/>
    </row>
    <row r="10" spans="1:15" x14ac:dyDescent="0.25">
      <c r="A10" s="3"/>
      <c r="B10" s="3"/>
      <c r="C10" s="1" t="str">
        <f>IF($A10="","",IFERROR(INDEX(Données[],MATCH($A10,Données[N.RUB.],0),MATCH('Période N'!C$1,Données!$1:$1,0)),0))</f>
        <v/>
      </c>
      <c r="D10" s="1" t="str">
        <f>IF($A10="","",IFERROR(INDEX(Données[],MATCH($A10,Données[12/2017],0),MATCH('Période N'!D$1,Données!$1:$1,0)),0))</f>
        <v/>
      </c>
      <c r="E10" s="1" t="str">
        <f>IF($A10="","",IFERROR(INDEX(Données[],MATCH($A10,Données[01/2018],0),MATCH('Période N'!E$1,Données!$1:$1,0)),0))</f>
        <v/>
      </c>
      <c r="F10" s="1" t="str">
        <f>IF($A10="","",IFERROR(INDEX(Données[],MATCH($A10,Données[02/2018],0),MATCH('Période N'!F$1,Données!$1:$1,0)),0))</f>
        <v/>
      </c>
      <c r="G10" s="1" t="str">
        <f>IF($A10="","",IFERROR(INDEX(Données[],MATCH($A10,Données[03/2018],0),MATCH('Période N'!G$1,Données!$1:$1,0)),0))</f>
        <v/>
      </c>
      <c r="H10" s="1" t="str">
        <f>IF($A10="","",IFERROR(INDEX(Données[],MATCH($A10,Données[04/2018],0),MATCH('Période N'!H$1,Données!$1:$1,0)),0))</f>
        <v/>
      </c>
      <c r="I10" s="1" t="str">
        <f>IF($A10="","",IFERROR(INDEX(Données[],MATCH($A10,Données[05/2018],0),MATCH('Période N'!I$1,Données!$1:$1,0)),0))</f>
        <v/>
      </c>
      <c r="J10" s="1" t="str">
        <f>IF($A10="","",IFERROR(INDEX(Données[],MATCH($A10,Données[06/2018],0),MATCH('Période N'!J$1,Données!$1:$1,0)),0))</f>
        <v/>
      </c>
      <c r="K10" s="1" t="str">
        <f>IF($A10="","",IFERROR(INDEX(Données[],MATCH($A10,Données[07/2018],0),MATCH('Période N'!K$1,Données!$1:$1,0)),0))</f>
        <v/>
      </c>
      <c r="L10" s="1" t="str">
        <f>IF($A10="","",IFERROR(INDEX(Données[],MATCH($A10,Données[08/2018],0),MATCH('Période N'!L$1,Données!$1:$1,0)),0))</f>
        <v/>
      </c>
      <c r="M10" s="1" t="str">
        <f>IF($A10="","",IFERROR(INDEX(Données[],MATCH($A10,Données[09/2018],0),MATCH('Période N'!M$1,Données!$1:$1,0)),0))</f>
        <v/>
      </c>
      <c r="N10" s="1" t="str">
        <f>IF($A10="","",IFERROR(INDEX(Données[],MATCH($A10,Données[10/2018],0),MATCH('Période N'!N$1,Données!$1:$1,0)),0))</f>
        <v/>
      </c>
      <c r="O10" s="9"/>
    </row>
    <row r="11" spans="1:15" x14ac:dyDescent="0.25">
      <c r="A11" s="3"/>
      <c r="B11" s="3"/>
      <c r="C11" s="1" t="str">
        <f>IF($A11="","",IFERROR(INDEX(Données[],MATCH($A11,Données[N.RUB.],0),MATCH('Période N'!C$1,Données!$1:$1,0)),0))</f>
        <v/>
      </c>
      <c r="D11" s="1" t="str">
        <f>IF($A11="","",IFERROR(INDEX(Données[],MATCH($A11,Données[12/2017],0),MATCH('Période N'!D$1,Données!$1:$1,0)),0))</f>
        <v/>
      </c>
      <c r="E11" s="1" t="str">
        <f>IF($A11="","",IFERROR(INDEX(Données[],MATCH($A11,Données[01/2018],0),MATCH('Période N'!E$1,Données!$1:$1,0)),0))</f>
        <v/>
      </c>
      <c r="F11" s="1" t="str">
        <f>IF($A11="","",IFERROR(INDEX(Données[],MATCH($A11,Données[02/2018],0),MATCH('Période N'!F$1,Données!$1:$1,0)),0))</f>
        <v/>
      </c>
      <c r="G11" s="1" t="str">
        <f>IF($A11="","",IFERROR(INDEX(Données[],MATCH($A11,Données[03/2018],0),MATCH('Période N'!G$1,Données!$1:$1,0)),0))</f>
        <v/>
      </c>
      <c r="H11" s="1" t="str">
        <f>IF($A11="","",IFERROR(INDEX(Données[],MATCH($A11,Données[04/2018],0),MATCH('Période N'!H$1,Données!$1:$1,0)),0))</f>
        <v/>
      </c>
      <c r="I11" s="1" t="str">
        <f>IF($A11="","",IFERROR(INDEX(Données[],MATCH($A11,Données[05/2018],0),MATCH('Période N'!I$1,Données!$1:$1,0)),0))</f>
        <v/>
      </c>
      <c r="J11" s="1" t="str">
        <f>IF($A11="","",IFERROR(INDEX(Données[],MATCH($A11,Données[06/2018],0),MATCH('Période N'!J$1,Données!$1:$1,0)),0))</f>
        <v/>
      </c>
      <c r="K11" s="1" t="str">
        <f>IF($A11="","",IFERROR(INDEX(Données[],MATCH($A11,Données[07/2018],0),MATCH('Période N'!K$1,Données!$1:$1,0)),0))</f>
        <v/>
      </c>
      <c r="L11" s="1" t="str">
        <f>IF($A11="","",IFERROR(INDEX(Données[],MATCH($A11,Données[08/2018],0),MATCH('Période N'!L$1,Données!$1:$1,0)),0))</f>
        <v/>
      </c>
      <c r="M11" s="1" t="str">
        <f>IF($A11="","",IFERROR(INDEX(Données[],MATCH($A11,Données[09/2018],0),MATCH('Période N'!M$1,Données!$1:$1,0)),0))</f>
        <v/>
      </c>
      <c r="N11" s="1" t="str">
        <f>IF($A11="","",IFERROR(INDEX(Données[],MATCH($A11,Données[10/2018],0),MATCH('Période N'!N$1,Données!$1:$1,0)),0))</f>
        <v/>
      </c>
      <c r="O11" s="9"/>
    </row>
    <row r="12" spans="1:15" x14ac:dyDescent="0.25">
      <c r="A12" s="3"/>
      <c r="B12" s="3"/>
      <c r="C12" s="1" t="str">
        <f>IF($A12="","",IFERROR(INDEX(Données[],MATCH($A12,Données[N.RUB.],0),MATCH('Période N'!C$1,Données!$1:$1,0)),0))</f>
        <v/>
      </c>
      <c r="D12" s="1" t="str">
        <f>IF($A12="","",IFERROR(INDEX(Données[],MATCH($A12,Données[12/2017],0),MATCH('Période N'!D$1,Données!$1:$1,0)),0))</f>
        <v/>
      </c>
      <c r="E12" s="1" t="str">
        <f>IF($A12="","",IFERROR(INDEX(Données[],MATCH($A12,Données[01/2018],0),MATCH('Période N'!E$1,Données!$1:$1,0)),0))</f>
        <v/>
      </c>
      <c r="F12" s="1" t="str">
        <f>IF($A12="","",IFERROR(INDEX(Données[],MATCH($A12,Données[02/2018],0),MATCH('Période N'!F$1,Données!$1:$1,0)),0))</f>
        <v/>
      </c>
      <c r="G12" s="1" t="str">
        <f>IF($A12="","",IFERROR(INDEX(Données[],MATCH($A12,Données[03/2018],0),MATCH('Période N'!G$1,Données!$1:$1,0)),0))</f>
        <v/>
      </c>
      <c r="H12" s="1" t="str">
        <f>IF($A12="","",IFERROR(INDEX(Données[],MATCH($A12,Données[04/2018],0),MATCH('Période N'!H$1,Données!$1:$1,0)),0))</f>
        <v/>
      </c>
      <c r="I12" s="1" t="str">
        <f>IF($A12="","",IFERROR(INDEX(Données[],MATCH($A12,Données[05/2018],0),MATCH('Période N'!I$1,Données!$1:$1,0)),0))</f>
        <v/>
      </c>
      <c r="J12" s="1" t="str">
        <f>IF($A12="","",IFERROR(INDEX(Données[],MATCH($A12,Données[06/2018],0),MATCH('Période N'!J$1,Données!$1:$1,0)),0))</f>
        <v/>
      </c>
      <c r="K12" s="1" t="str">
        <f>IF($A12="","",IFERROR(INDEX(Données[],MATCH($A12,Données[07/2018],0),MATCH('Période N'!K$1,Données!$1:$1,0)),0))</f>
        <v/>
      </c>
      <c r="L12" s="1" t="str">
        <f>IF($A12="","",IFERROR(INDEX(Données[],MATCH($A12,Données[08/2018],0),MATCH('Période N'!L$1,Données!$1:$1,0)),0))</f>
        <v/>
      </c>
      <c r="M12" s="1" t="str">
        <f>IF($A12="","",IFERROR(INDEX(Données[],MATCH($A12,Données[09/2018],0),MATCH('Période N'!M$1,Données!$1:$1,0)),0))</f>
        <v/>
      </c>
      <c r="N12" s="1" t="str">
        <f>IF($A12="","",IFERROR(INDEX(Données[],MATCH($A12,Données[10/2018],0),MATCH('Période N'!N$1,Données!$1:$1,0)),0))</f>
        <v/>
      </c>
      <c r="O12" s="9"/>
    </row>
    <row r="13" spans="1:15" x14ac:dyDescent="0.25">
      <c r="A13" s="3"/>
      <c r="B13" s="3"/>
      <c r="C13" s="1" t="str">
        <f>IF($A13="","",IFERROR(INDEX(Données[],MATCH($A13,Données[N.RUB.],0),MATCH('Période N'!C$1,Données!$1:$1,0)),0))</f>
        <v/>
      </c>
      <c r="D13" s="1" t="str">
        <f>IF($A13="","",IFERROR(INDEX(Données[],MATCH($A13,Données[12/2017],0),MATCH('Période N'!D$1,Données!$1:$1,0)),0))</f>
        <v/>
      </c>
      <c r="E13" s="1" t="str">
        <f>IF($A13="","",IFERROR(INDEX(Données[],MATCH($A13,Données[01/2018],0),MATCH('Période N'!E$1,Données!$1:$1,0)),0))</f>
        <v/>
      </c>
      <c r="F13" s="1" t="str">
        <f>IF($A13="","",IFERROR(INDEX(Données[],MATCH($A13,Données[02/2018],0),MATCH('Période N'!F$1,Données!$1:$1,0)),0))</f>
        <v/>
      </c>
      <c r="G13" s="1" t="str">
        <f>IF($A13="","",IFERROR(INDEX(Données[],MATCH($A13,Données[03/2018],0),MATCH('Période N'!G$1,Données!$1:$1,0)),0))</f>
        <v/>
      </c>
      <c r="H13" s="1" t="str">
        <f>IF($A13="","",IFERROR(INDEX(Données[],MATCH($A13,Données[04/2018],0),MATCH('Période N'!H$1,Données!$1:$1,0)),0))</f>
        <v/>
      </c>
      <c r="I13" s="1" t="str">
        <f>IF($A13="","",IFERROR(INDEX(Données[],MATCH($A13,Données[05/2018],0),MATCH('Période N'!I$1,Données!$1:$1,0)),0))</f>
        <v/>
      </c>
      <c r="J13" s="1" t="str">
        <f>IF($A13="","",IFERROR(INDEX(Données[],MATCH($A13,Données[06/2018],0),MATCH('Période N'!J$1,Données!$1:$1,0)),0))</f>
        <v/>
      </c>
      <c r="K13" s="1" t="str">
        <f>IF($A13="","",IFERROR(INDEX(Données[],MATCH($A13,Données[07/2018],0),MATCH('Période N'!K$1,Données!$1:$1,0)),0))</f>
        <v/>
      </c>
      <c r="L13" s="1" t="str">
        <f>IF($A13="","",IFERROR(INDEX(Données[],MATCH($A13,Données[08/2018],0),MATCH('Période N'!L$1,Données!$1:$1,0)),0))</f>
        <v/>
      </c>
      <c r="M13" s="1" t="str">
        <f>IF($A13="","",IFERROR(INDEX(Données[],MATCH($A13,Données[09/2018],0),MATCH('Période N'!M$1,Données!$1:$1,0)),0))</f>
        <v/>
      </c>
      <c r="N13" s="1" t="str">
        <f>IF($A13="","",IFERROR(INDEX(Données[],MATCH($A13,Données[10/2018],0),MATCH('Période N'!N$1,Données!$1:$1,0)),0))</f>
        <v/>
      </c>
      <c r="O13" s="9"/>
    </row>
    <row r="14" spans="1:15" x14ac:dyDescent="0.25">
      <c r="A14" s="17" t="s">
        <v>118</v>
      </c>
      <c r="B14" s="17"/>
      <c r="C14" s="1">
        <f>SUM(C2:C13)</f>
        <v>5286.6900000000005</v>
      </c>
      <c r="D14" s="1">
        <f t="shared" ref="D14:N14" si="0">SUM(D2:D13)</f>
        <v>0</v>
      </c>
      <c r="E14" s="1">
        <f t="shared" si="0"/>
        <v>0</v>
      </c>
      <c r="F14" s="1">
        <f t="shared" si="0"/>
        <v>0</v>
      </c>
      <c r="G14" s="1">
        <f t="shared" si="0"/>
        <v>0</v>
      </c>
      <c r="H14" s="1">
        <f t="shared" si="0"/>
        <v>0</v>
      </c>
      <c r="I14" s="1">
        <f t="shared" si="0"/>
        <v>0</v>
      </c>
      <c r="J14" s="1">
        <f t="shared" si="0"/>
        <v>0</v>
      </c>
      <c r="K14" s="1">
        <f t="shared" si="0"/>
        <v>0</v>
      </c>
      <c r="L14" s="1">
        <f t="shared" si="0"/>
        <v>0</v>
      </c>
      <c r="M14" s="1">
        <f t="shared" si="0"/>
        <v>0</v>
      </c>
      <c r="N14" s="1">
        <f t="shared" si="0"/>
        <v>0</v>
      </c>
      <c r="O14" s="9"/>
    </row>
    <row r="15" spans="1:1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</sheetData>
  <mergeCells count="1">
    <mergeCell ref="A14:B1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D4DB5-CFA8-4C09-A06A-43FEC186CF9A}">
  <dimension ref="A1:BC129"/>
  <sheetViews>
    <sheetView tabSelected="1" workbookViewId="0"/>
  </sheetViews>
  <sheetFormatPr baseColWidth="10" defaultColWidth="6.85546875" defaultRowHeight="15" x14ac:dyDescent="0.25"/>
  <cols>
    <col min="1" max="1" width="10" style="12" bestFit="1" customWidth="1"/>
    <col min="2" max="37" width="9.85546875" style="12" bestFit="1" customWidth="1"/>
    <col min="38" max="38" width="21.85546875" style="12" bestFit="1" customWidth="1"/>
    <col min="39" max="281" width="6.85546875" style="12"/>
    <col min="282" max="282" width="12.42578125" style="12" bestFit="1" customWidth="1"/>
    <col min="283" max="284" width="8.5703125" style="12" bestFit="1" customWidth="1"/>
    <col min="285" max="285" width="9.140625" style="12" bestFit="1" customWidth="1"/>
    <col min="286" max="286" width="13" style="12" bestFit="1" customWidth="1"/>
    <col min="287" max="287" width="9.140625" style="12" bestFit="1" customWidth="1"/>
    <col min="288" max="288" width="9.7109375" style="12" bestFit="1" customWidth="1"/>
    <col min="289" max="289" width="13.28515625" style="12" bestFit="1" customWidth="1"/>
    <col min="290" max="290" width="9.5703125" style="12" bestFit="1" customWidth="1"/>
    <col min="291" max="291" width="24.7109375" style="12" bestFit="1" customWidth="1"/>
    <col min="292" max="292" width="13" style="12" bestFit="1" customWidth="1"/>
    <col min="293" max="293" width="9.5703125" style="12" bestFit="1" customWidth="1"/>
    <col min="294" max="294" width="21.85546875" style="12" bestFit="1" customWidth="1"/>
    <col min="295" max="537" width="6.85546875" style="12"/>
    <col min="538" max="538" width="12.42578125" style="12" bestFit="1" customWidth="1"/>
    <col min="539" max="540" width="8.5703125" style="12" bestFit="1" customWidth="1"/>
    <col min="541" max="541" width="9.140625" style="12" bestFit="1" customWidth="1"/>
    <col min="542" max="542" width="13" style="12" bestFit="1" customWidth="1"/>
    <col min="543" max="543" width="9.140625" style="12" bestFit="1" customWidth="1"/>
    <col min="544" max="544" width="9.7109375" style="12" bestFit="1" customWidth="1"/>
    <col min="545" max="545" width="13.28515625" style="12" bestFit="1" customWidth="1"/>
    <col min="546" max="546" width="9.5703125" style="12" bestFit="1" customWidth="1"/>
    <col min="547" max="547" width="24.7109375" style="12" bestFit="1" customWidth="1"/>
    <col min="548" max="548" width="13" style="12" bestFit="1" customWidth="1"/>
    <col min="549" max="549" width="9.5703125" style="12" bestFit="1" customWidth="1"/>
    <col min="550" max="550" width="21.85546875" style="12" bestFit="1" customWidth="1"/>
    <col min="551" max="793" width="6.85546875" style="12"/>
    <col min="794" max="794" width="12.42578125" style="12" bestFit="1" customWidth="1"/>
    <col min="795" max="796" width="8.5703125" style="12" bestFit="1" customWidth="1"/>
    <col min="797" max="797" width="9.140625" style="12" bestFit="1" customWidth="1"/>
    <col min="798" max="798" width="13" style="12" bestFit="1" customWidth="1"/>
    <col min="799" max="799" width="9.140625" style="12" bestFit="1" customWidth="1"/>
    <col min="800" max="800" width="9.7109375" style="12" bestFit="1" customWidth="1"/>
    <col min="801" max="801" width="13.28515625" style="12" bestFit="1" customWidth="1"/>
    <col min="802" max="802" width="9.5703125" style="12" bestFit="1" customWidth="1"/>
    <col min="803" max="803" width="24.7109375" style="12" bestFit="1" customWidth="1"/>
    <col min="804" max="804" width="13" style="12" bestFit="1" customWidth="1"/>
    <col min="805" max="805" width="9.5703125" style="12" bestFit="1" customWidth="1"/>
    <col min="806" max="806" width="21.85546875" style="12" bestFit="1" customWidth="1"/>
    <col min="807" max="1049" width="6.85546875" style="12"/>
    <col min="1050" max="1050" width="12.42578125" style="12" bestFit="1" customWidth="1"/>
    <col min="1051" max="1052" width="8.5703125" style="12" bestFit="1" customWidth="1"/>
    <col min="1053" max="1053" width="9.140625" style="12" bestFit="1" customWidth="1"/>
    <col min="1054" max="1054" width="13" style="12" bestFit="1" customWidth="1"/>
    <col min="1055" max="1055" width="9.140625" style="12" bestFit="1" customWidth="1"/>
    <col min="1056" max="1056" width="9.7109375" style="12" bestFit="1" customWidth="1"/>
    <col min="1057" max="1057" width="13.28515625" style="12" bestFit="1" customWidth="1"/>
    <col min="1058" max="1058" width="9.5703125" style="12" bestFit="1" customWidth="1"/>
    <col min="1059" max="1059" width="24.7109375" style="12" bestFit="1" customWidth="1"/>
    <col min="1060" max="1060" width="13" style="12" bestFit="1" customWidth="1"/>
    <col min="1061" max="1061" width="9.5703125" style="12" bestFit="1" customWidth="1"/>
    <col min="1062" max="1062" width="21.85546875" style="12" bestFit="1" customWidth="1"/>
    <col min="1063" max="1305" width="6.85546875" style="12"/>
    <col min="1306" max="1306" width="12.42578125" style="12" bestFit="1" customWidth="1"/>
    <col min="1307" max="1308" width="8.5703125" style="12" bestFit="1" customWidth="1"/>
    <col min="1309" max="1309" width="9.140625" style="12" bestFit="1" customWidth="1"/>
    <col min="1310" max="1310" width="13" style="12" bestFit="1" customWidth="1"/>
    <col min="1311" max="1311" width="9.140625" style="12" bestFit="1" customWidth="1"/>
    <col min="1312" max="1312" width="9.7109375" style="12" bestFit="1" customWidth="1"/>
    <col min="1313" max="1313" width="13.28515625" style="12" bestFit="1" customWidth="1"/>
    <col min="1314" max="1314" width="9.5703125" style="12" bestFit="1" customWidth="1"/>
    <col min="1315" max="1315" width="24.7109375" style="12" bestFit="1" customWidth="1"/>
    <col min="1316" max="1316" width="13" style="12" bestFit="1" customWidth="1"/>
    <col min="1317" max="1317" width="9.5703125" style="12" bestFit="1" customWidth="1"/>
    <col min="1318" max="1318" width="21.85546875" style="12" bestFit="1" customWidth="1"/>
    <col min="1319" max="1561" width="6.85546875" style="12"/>
    <col min="1562" max="1562" width="12.42578125" style="12" bestFit="1" customWidth="1"/>
    <col min="1563" max="1564" width="8.5703125" style="12" bestFit="1" customWidth="1"/>
    <col min="1565" max="1565" width="9.140625" style="12" bestFit="1" customWidth="1"/>
    <col min="1566" max="1566" width="13" style="12" bestFit="1" customWidth="1"/>
    <col min="1567" max="1567" width="9.140625" style="12" bestFit="1" customWidth="1"/>
    <col min="1568" max="1568" width="9.7109375" style="12" bestFit="1" customWidth="1"/>
    <col min="1569" max="1569" width="13.28515625" style="12" bestFit="1" customWidth="1"/>
    <col min="1570" max="1570" width="9.5703125" style="12" bestFit="1" customWidth="1"/>
    <col min="1571" max="1571" width="24.7109375" style="12" bestFit="1" customWidth="1"/>
    <col min="1572" max="1572" width="13" style="12" bestFit="1" customWidth="1"/>
    <col min="1573" max="1573" width="9.5703125" style="12" bestFit="1" customWidth="1"/>
    <col min="1574" max="1574" width="21.85546875" style="12" bestFit="1" customWidth="1"/>
    <col min="1575" max="1817" width="6.85546875" style="12"/>
    <col min="1818" max="1818" width="12.42578125" style="12" bestFit="1" customWidth="1"/>
    <col min="1819" max="1820" width="8.5703125" style="12" bestFit="1" customWidth="1"/>
    <col min="1821" max="1821" width="9.140625" style="12" bestFit="1" customWidth="1"/>
    <col min="1822" max="1822" width="13" style="12" bestFit="1" customWidth="1"/>
    <col min="1823" max="1823" width="9.140625" style="12" bestFit="1" customWidth="1"/>
    <col min="1824" max="1824" width="9.7109375" style="12" bestFit="1" customWidth="1"/>
    <col min="1825" max="1825" width="13.28515625" style="12" bestFit="1" customWidth="1"/>
    <col min="1826" max="1826" width="9.5703125" style="12" bestFit="1" customWidth="1"/>
    <col min="1827" max="1827" width="24.7109375" style="12" bestFit="1" customWidth="1"/>
    <col min="1828" max="1828" width="13" style="12" bestFit="1" customWidth="1"/>
    <col min="1829" max="1829" width="9.5703125" style="12" bestFit="1" customWidth="1"/>
    <col min="1830" max="1830" width="21.85546875" style="12" bestFit="1" customWidth="1"/>
    <col min="1831" max="2073" width="6.85546875" style="12"/>
    <col min="2074" max="2074" width="12.42578125" style="12" bestFit="1" customWidth="1"/>
    <col min="2075" max="2076" width="8.5703125" style="12" bestFit="1" customWidth="1"/>
    <col min="2077" max="2077" width="9.140625" style="12" bestFit="1" customWidth="1"/>
    <col min="2078" max="2078" width="13" style="12" bestFit="1" customWidth="1"/>
    <col min="2079" max="2079" width="9.140625" style="12" bestFit="1" customWidth="1"/>
    <col min="2080" max="2080" width="9.7109375" style="12" bestFit="1" customWidth="1"/>
    <col min="2081" max="2081" width="13.28515625" style="12" bestFit="1" customWidth="1"/>
    <col min="2082" max="2082" width="9.5703125" style="12" bestFit="1" customWidth="1"/>
    <col min="2083" max="2083" width="24.7109375" style="12" bestFit="1" customWidth="1"/>
    <col min="2084" max="2084" width="13" style="12" bestFit="1" customWidth="1"/>
    <col min="2085" max="2085" width="9.5703125" style="12" bestFit="1" customWidth="1"/>
    <col min="2086" max="2086" width="21.85546875" style="12" bestFit="1" customWidth="1"/>
    <col min="2087" max="2329" width="6.85546875" style="12"/>
    <col min="2330" max="2330" width="12.42578125" style="12" bestFit="1" customWidth="1"/>
    <col min="2331" max="2332" width="8.5703125" style="12" bestFit="1" customWidth="1"/>
    <col min="2333" max="2333" width="9.140625" style="12" bestFit="1" customWidth="1"/>
    <col min="2334" max="2334" width="13" style="12" bestFit="1" customWidth="1"/>
    <col min="2335" max="2335" width="9.140625" style="12" bestFit="1" customWidth="1"/>
    <col min="2336" max="2336" width="9.7109375" style="12" bestFit="1" customWidth="1"/>
    <col min="2337" max="2337" width="13.28515625" style="12" bestFit="1" customWidth="1"/>
    <col min="2338" max="2338" width="9.5703125" style="12" bestFit="1" customWidth="1"/>
    <col min="2339" max="2339" width="24.7109375" style="12" bestFit="1" customWidth="1"/>
    <col min="2340" max="2340" width="13" style="12" bestFit="1" customWidth="1"/>
    <col min="2341" max="2341" width="9.5703125" style="12" bestFit="1" customWidth="1"/>
    <col min="2342" max="2342" width="21.85546875" style="12" bestFit="1" customWidth="1"/>
    <col min="2343" max="2585" width="6.85546875" style="12"/>
    <col min="2586" max="2586" width="12.42578125" style="12" bestFit="1" customWidth="1"/>
    <col min="2587" max="2588" width="8.5703125" style="12" bestFit="1" customWidth="1"/>
    <col min="2589" max="2589" width="9.140625" style="12" bestFit="1" customWidth="1"/>
    <col min="2590" max="2590" width="13" style="12" bestFit="1" customWidth="1"/>
    <col min="2591" max="2591" width="9.140625" style="12" bestFit="1" customWidth="1"/>
    <col min="2592" max="2592" width="9.7109375" style="12" bestFit="1" customWidth="1"/>
    <col min="2593" max="2593" width="13.28515625" style="12" bestFit="1" customWidth="1"/>
    <col min="2594" max="2594" width="9.5703125" style="12" bestFit="1" customWidth="1"/>
    <col min="2595" max="2595" width="24.7109375" style="12" bestFit="1" customWidth="1"/>
    <col min="2596" max="2596" width="13" style="12" bestFit="1" customWidth="1"/>
    <col min="2597" max="2597" width="9.5703125" style="12" bestFit="1" customWidth="1"/>
    <col min="2598" max="2598" width="21.85546875" style="12" bestFit="1" customWidth="1"/>
    <col min="2599" max="2841" width="6.85546875" style="12"/>
    <col min="2842" max="2842" width="12.42578125" style="12" bestFit="1" customWidth="1"/>
    <col min="2843" max="2844" width="8.5703125" style="12" bestFit="1" customWidth="1"/>
    <col min="2845" max="2845" width="9.140625" style="12" bestFit="1" customWidth="1"/>
    <col min="2846" max="2846" width="13" style="12" bestFit="1" customWidth="1"/>
    <col min="2847" max="2847" width="9.140625" style="12" bestFit="1" customWidth="1"/>
    <col min="2848" max="2848" width="9.7109375" style="12" bestFit="1" customWidth="1"/>
    <col min="2849" max="2849" width="13.28515625" style="12" bestFit="1" customWidth="1"/>
    <col min="2850" max="2850" width="9.5703125" style="12" bestFit="1" customWidth="1"/>
    <col min="2851" max="2851" width="24.7109375" style="12" bestFit="1" customWidth="1"/>
    <col min="2852" max="2852" width="13" style="12" bestFit="1" customWidth="1"/>
    <col min="2853" max="2853" width="9.5703125" style="12" bestFit="1" customWidth="1"/>
    <col min="2854" max="2854" width="21.85546875" style="12" bestFit="1" customWidth="1"/>
    <col min="2855" max="3097" width="6.85546875" style="12"/>
    <col min="3098" max="3098" width="12.42578125" style="12" bestFit="1" customWidth="1"/>
    <col min="3099" max="3100" width="8.5703125" style="12" bestFit="1" customWidth="1"/>
    <col min="3101" max="3101" width="9.140625" style="12" bestFit="1" customWidth="1"/>
    <col min="3102" max="3102" width="13" style="12" bestFit="1" customWidth="1"/>
    <col min="3103" max="3103" width="9.140625" style="12" bestFit="1" customWidth="1"/>
    <col min="3104" max="3104" width="9.7109375" style="12" bestFit="1" customWidth="1"/>
    <col min="3105" max="3105" width="13.28515625" style="12" bestFit="1" customWidth="1"/>
    <col min="3106" max="3106" width="9.5703125" style="12" bestFit="1" customWidth="1"/>
    <col min="3107" max="3107" width="24.7109375" style="12" bestFit="1" customWidth="1"/>
    <col min="3108" max="3108" width="13" style="12" bestFit="1" customWidth="1"/>
    <col min="3109" max="3109" width="9.5703125" style="12" bestFit="1" customWidth="1"/>
    <col min="3110" max="3110" width="21.85546875" style="12" bestFit="1" customWidth="1"/>
    <col min="3111" max="3353" width="6.85546875" style="12"/>
    <col min="3354" max="3354" width="12.42578125" style="12" bestFit="1" customWidth="1"/>
    <col min="3355" max="3356" width="8.5703125" style="12" bestFit="1" customWidth="1"/>
    <col min="3357" max="3357" width="9.140625" style="12" bestFit="1" customWidth="1"/>
    <col min="3358" max="3358" width="13" style="12" bestFit="1" customWidth="1"/>
    <col min="3359" max="3359" width="9.140625" style="12" bestFit="1" customWidth="1"/>
    <col min="3360" max="3360" width="9.7109375" style="12" bestFit="1" customWidth="1"/>
    <col min="3361" max="3361" width="13.28515625" style="12" bestFit="1" customWidth="1"/>
    <col min="3362" max="3362" width="9.5703125" style="12" bestFit="1" customWidth="1"/>
    <col min="3363" max="3363" width="24.7109375" style="12" bestFit="1" customWidth="1"/>
    <col min="3364" max="3364" width="13" style="12" bestFit="1" customWidth="1"/>
    <col min="3365" max="3365" width="9.5703125" style="12" bestFit="1" customWidth="1"/>
    <col min="3366" max="3366" width="21.85546875" style="12" bestFit="1" customWidth="1"/>
    <col min="3367" max="3609" width="6.85546875" style="12"/>
    <col min="3610" max="3610" width="12.42578125" style="12" bestFit="1" customWidth="1"/>
    <col min="3611" max="3612" width="8.5703125" style="12" bestFit="1" customWidth="1"/>
    <col min="3613" max="3613" width="9.140625" style="12" bestFit="1" customWidth="1"/>
    <col min="3614" max="3614" width="13" style="12" bestFit="1" customWidth="1"/>
    <col min="3615" max="3615" width="9.140625" style="12" bestFit="1" customWidth="1"/>
    <col min="3616" max="3616" width="9.7109375" style="12" bestFit="1" customWidth="1"/>
    <col min="3617" max="3617" width="13.28515625" style="12" bestFit="1" customWidth="1"/>
    <col min="3618" max="3618" width="9.5703125" style="12" bestFit="1" customWidth="1"/>
    <col min="3619" max="3619" width="24.7109375" style="12" bestFit="1" customWidth="1"/>
    <col min="3620" max="3620" width="13" style="12" bestFit="1" customWidth="1"/>
    <col min="3621" max="3621" width="9.5703125" style="12" bestFit="1" customWidth="1"/>
    <col min="3622" max="3622" width="21.85546875" style="12" bestFit="1" customWidth="1"/>
    <col min="3623" max="3865" width="6.85546875" style="12"/>
    <col min="3866" max="3866" width="12.42578125" style="12" bestFit="1" customWidth="1"/>
    <col min="3867" max="3868" width="8.5703125" style="12" bestFit="1" customWidth="1"/>
    <col min="3869" max="3869" width="9.140625" style="12" bestFit="1" customWidth="1"/>
    <col min="3870" max="3870" width="13" style="12" bestFit="1" customWidth="1"/>
    <col min="3871" max="3871" width="9.140625" style="12" bestFit="1" customWidth="1"/>
    <col min="3872" max="3872" width="9.7109375" style="12" bestFit="1" customWidth="1"/>
    <col min="3873" max="3873" width="13.28515625" style="12" bestFit="1" customWidth="1"/>
    <col min="3874" max="3874" width="9.5703125" style="12" bestFit="1" customWidth="1"/>
    <col min="3875" max="3875" width="24.7109375" style="12" bestFit="1" customWidth="1"/>
    <col min="3876" max="3876" width="13" style="12" bestFit="1" customWidth="1"/>
    <col min="3877" max="3877" width="9.5703125" style="12" bestFit="1" customWidth="1"/>
    <col min="3878" max="3878" width="21.85546875" style="12" bestFit="1" customWidth="1"/>
    <col min="3879" max="4121" width="6.85546875" style="12"/>
    <col min="4122" max="4122" width="12.42578125" style="12" bestFit="1" customWidth="1"/>
    <col min="4123" max="4124" width="8.5703125" style="12" bestFit="1" customWidth="1"/>
    <col min="4125" max="4125" width="9.140625" style="12" bestFit="1" customWidth="1"/>
    <col min="4126" max="4126" width="13" style="12" bestFit="1" customWidth="1"/>
    <col min="4127" max="4127" width="9.140625" style="12" bestFit="1" customWidth="1"/>
    <col min="4128" max="4128" width="9.7109375" style="12" bestFit="1" customWidth="1"/>
    <col min="4129" max="4129" width="13.28515625" style="12" bestFit="1" customWidth="1"/>
    <col min="4130" max="4130" width="9.5703125" style="12" bestFit="1" customWidth="1"/>
    <col min="4131" max="4131" width="24.7109375" style="12" bestFit="1" customWidth="1"/>
    <col min="4132" max="4132" width="13" style="12" bestFit="1" customWidth="1"/>
    <col min="4133" max="4133" width="9.5703125" style="12" bestFit="1" customWidth="1"/>
    <col min="4134" max="4134" width="21.85546875" style="12" bestFit="1" customWidth="1"/>
    <col min="4135" max="4377" width="6.85546875" style="12"/>
    <col min="4378" max="4378" width="12.42578125" style="12" bestFit="1" customWidth="1"/>
    <col min="4379" max="4380" width="8.5703125" style="12" bestFit="1" customWidth="1"/>
    <col min="4381" max="4381" width="9.140625" style="12" bestFit="1" customWidth="1"/>
    <col min="4382" max="4382" width="13" style="12" bestFit="1" customWidth="1"/>
    <col min="4383" max="4383" width="9.140625" style="12" bestFit="1" customWidth="1"/>
    <col min="4384" max="4384" width="9.7109375" style="12" bestFit="1" customWidth="1"/>
    <col min="4385" max="4385" width="13.28515625" style="12" bestFit="1" customWidth="1"/>
    <col min="4386" max="4386" width="9.5703125" style="12" bestFit="1" customWidth="1"/>
    <col min="4387" max="4387" width="24.7109375" style="12" bestFit="1" customWidth="1"/>
    <col min="4388" max="4388" width="13" style="12" bestFit="1" customWidth="1"/>
    <col min="4389" max="4389" width="9.5703125" style="12" bestFit="1" customWidth="1"/>
    <col min="4390" max="4390" width="21.85546875" style="12" bestFit="1" customWidth="1"/>
    <col min="4391" max="4633" width="6.85546875" style="12"/>
    <col min="4634" max="4634" width="12.42578125" style="12" bestFit="1" customWidth="1"/>
    <col min="4635" max="4636" width="8.5703125" style="12" bestFit="1" customWidth="1"/>
    <col min="4637" max="4637" width="9.140625" style="12" bestFit="1" customWidth="1"/>
    <col min="4638" max="4638" width="13" style="12" bestFit="1" customWidth="1"/>
    <col min="4639" max="4639" width="9.140625" style="12" bestFit="1" customWidth="1"/>
    <col min="4640" max="4640" width="9.7109375" style="12" bestFit="1" customWidth="1"/>
    <col min="4641" max="4641" width="13.28515625" style="12" bestFit="1" customWidth="1"/>
    <col min="4642" max="4642" width="9.5703125" style="12" bestFit="1" customWidth="1"/>
    <col min="4643" max="4643" width="24.7109375" style="12" bestFit="1" customWidth="1"/>
    <col min="4644" max="4644" width="13" style="12" bestFit="1" customWidth="1"/>
    <col min="4645" max="4645" width="9.5703125" style="12" bestFit="1" customWidth="1"/>
    <col min="4646" max="4646" width="21.85546875" style="12" bestFit="1" customWidth="1"/>
    <col min="4647" max="4889" width="6.85546875" style="12"/>
    <col min="4890" max="4890" width="12.42578125" style="12" bestFit="1" customWidth="1"/>
    <col min="4891" max="4892" width="8.5703125" style="12" bestFit="1" customWidth="1"/>
    <col min="4893" max="4893" width="9.140625" style="12" bestFit="1" customWidth="1"/>
    <col min="4894" max="4894" width="13" style="12" bestFit="1" customWidth="1"/>
    <col min="4895" max="4895" width="9.140625" style="12" bestFit="1" customWidth="1"/>
    <col min="4896" max="4896" width="9.7109375" style="12" bestFit="1" customWidth="1"/>
    <col min="4897" max="4897" width="13.28515625" style="12" bestFit="1" customWidth="1"/>
    <col min="4898" max="4898" width="9.5703125" style="12" bestFit="1" customWidth="1"/>
    <col min="4899" max="4899" width="24.7109375" style="12" bestFit="1" customWidth="1"/>
    <col min="4900" max="4900" width="13" style="12" bestFit="1" customWidth="1"/>
    <col min="4901" max="4901" width="9.5703125" style="12" bestFit="1" customWidth="1"/>
    <col min="4902" max="4902" width="21.85546875" style="12" bestFit="1" customWidth="1"/>
    <col min="4903" max="5145" width="6.85546875" style="12"/>
    <col min="5146" max="5146" width="12.42578125" style="12" bestFit="1" customWidth="1"/>
    <col min="5147" max="5148" width="8.5703125" style="12" bestFit="1" customWidth="1"/>
    <col min="5149" max="5149" width="9.140625" style="12" bestFit="1" customWidth="1"/>
    <col min="5150" max="5150" width="13" style="12" bestFit="1" customWidth="1"/>
    <col min="5151" max="5151" width="9.140625" style="12" bestFit="1" customWidth="1"/>
    <col min="5152" max="5152" width="9.7109375" style="12" bestFit="1" customWidth="1"/>
    <col min="5153" max="5153" width="13.28515625" style="12" bestFit="1" customWidth="1"/>
    <col min="5154" max="5154" width="9.5703125" style="12" bestFit="1" customWidth="1"/>
    <col min="5155" max="5155" width="24.7109375" style="12" bestFit="1" customWidth="1"/>
    <col min="5156" max="5156" width="13" style="12" bestFit="1" customWidth="1"/>
    <col min="5157" max="5157" width="9.5703125" style="12" bestFit="1" customWidth="1"/>
    <col min="5158" max="5158" width="21.85546875" style="12" bestFit="1" customWidth="1"/>
    <col min="5159" max="5401" width="6.85546875" style="12"/>
    <col min="5402" max="5402" width="12.42578125" style="12" bestFit="1" customWidth="1"/>
    <col min="5403" max="5404" width="8.5703125" style="12" bestFit="1" customWidth="1"/>
    <col min="5405" max="5405" width="9.140625" style="12" bestFit="1" customWidth="1"/>
    <col min="5406" max="5406" width="13" style="12" bestFit="1" customWidth="1"/>
    <col min="5407" max="5407" width="9.140625" style="12" bestFit="1" customWidth="1"/>
    <col min="5408" max="5408" width="9.7109375" style="12" bestFit="1" customWidth="1"/>
    <col min="5409" max="5409" width="13.28515625" style="12" bestFit="1" customWidth="1"/>
    <col min="5410" max="5410" width="9.5703125" style="12" bestFit="1" customWidth="1"/>
    <col min="5411" max="5411" width="24.7109375" style="12" bestFit="1" customWidth="1"/>
    <col min="5412" max="5412" width="13" style="12" bestFit="1" customWidth="1"/>
    <col min="5413" max="5413" width="9.5703125" style="12" bestFit="1" customWidth="1"/>
    <col min="5414" max="5414" width="21.85546875" style="12" bestFit="1" customWidth="1"/>
    <col min="5415" max="5657" width="6.85546875" style="12"/>
    <col min="5658" max="5658" width="12.42578125" style="12" bestFit="1" customWidth="1"/>
    <col min="5659" max="5660" width="8.5703125" style="12" bestFit="1" customWidth="1"/>
    <col min="5661" max="5661" width="9.140625" style="12" bestFit="1" customWidth="1"/>
    <col min="5662" max="5662" width="13" style="12" bestFit="1" customWidth="1"/>
    <col min="5663" max="5663" width="9.140625" style="12" bestFit="1" customWidth="1"/>
    <col min="5664" max="5664" width="9.7109375" style="12" bestFit="1" customWidth="1"/>
    <col min="5665" max="5665" width="13.28515625" style="12" bestFit="1" customWidth="1"/>
    <col min="5666" max="5666" width="9.5703125" style="12" bestFit="1" customWidth="1"/>
    <col min="5667" max="5667" width="24.7109375" style="12" bestFit="1" customWidth="1"/>
    <col min="5668" max="5668" width="13" style="12" bestFit="1" customWidth="1"/>
    <col min="5669" max="5669" width="9.5703125" style="12" bestFit="1" customWidth="1"/>
    <col min="5670" max="5670" width="21.85546875" style="12" bestFit="1" customWidth="1"/>
    <col min="5671" max="5913" width="6.85546875" style="12"/>
    <col min="5914" max="5914" width="12.42578125" style="12" bestFit="1" customWidth="1"/>
    <col min="5915" max="5916" width="8.5703125" style="12" bestFit="1" customWidth="1"/>
    <col min="5917" max="5917" width="9.140625" style="12" bestFit="1" customWidth="1"/>
    <col min="5918" max="5918" width="13" style="12" bestFit="1" customWidth="1"/>
    <col min="5919" max="5919" width="9.140625" style="12" bestFit="1" customWidth="1"/>
    <col min="5920" max="5920" width="9.7109375" style="12" bestFit="1" customWidth="1"/>
    <col min="5921" max="5921" width="13.28515625" style="12" bestFit="1" customWidth="1"/>
    <col min="5922" max="5922" width="9.5703125" style="12" bestFit="1" customWidth="1"/>
    <col min="5923" max="5923" width="24.7109375" style="12" bestFit="1" customWidth="1"/>
    <col min="5924" max="5924" width="13" style="12" bestFit="1" customWidth="1"/>
    <col min="5925" max="5925" width="9.5703125" style="12" bestFit="1" customWidth="1"/>
    <col min="5926" max="5926" width="21.85546875" style="12" bestFit="1" customWidth="1"/>
    <col min="5927" max="6169" width="6.85546875" style="12"/>
    <col min="6170" max="6170" width="12.42578125" style="12" bestFit="1" customWidth="1"/>
    <col min="6171" max="6172" width="8.5703125" style="12" bestFit="1" customWidth="1"/>
    <col min="6173" max="6173" width="9.140625" style="12" bestFit="1" customWidth="1"/>
    <col min="6174" max="6174" width="13" style="12" bestFit="1" customWidth="1"/>
    <col min="6175" max="6175" width="9.140625" style="12" bestFit="1" customWidth="1"/>
    <col min="6176" max="6176" width="9.7109375" style="12" bestFit="1" customWidth="1"/>
    <col min="6177" max="6177" width="13.28515625" style="12" bestFit="1" customWidth="1"/>
    <col min="6178" max="6178" width="9.5703125" style="12" bestFit="1" customWidth="1"/>
    <col min="6179" max="6179" width="24.7109375" style="12" bestFit="1" customWidth="1"/>
    <col min="6180" max="6180" width="13" style="12" bestFit="1" customWidth="1"/>
    <col min="6181" max="6181" width="9.5703125" style="12" bestFit="1" customWidth="1"/>
    <col min="6182" max="6182" width="21.85546875" style="12" bestFit="1" customWidth="1"/>
    <col min="6183" max="6425" width="6.85546875" style="12"/>
    <col min="6426" max="6426" width="12.42578125" style="12" bestFit="1" customWidth="1"/>
    <col min="6427" max="6428" width="8.5703125" style="12" bestFit="1" customWidth="1"/>
    <col min="6429" max="6429" width="9.140625" style="12" bestFit="1" customWidth="1"/>
    <col min="6430" max="6430" width="13" style="12" bestFit="1" customWidth="1"/>
    <col min="6431" max="6431" width="9.140625" style="12" bestFit="1" customWidth="1"/>
    <col min="6432" max="6432" width="9.7109375" style="12" bestFit="1" customWidth="1"/>
    <col min="6433" max="6433" width="13.28515625" style="12" bestFit="1" customWidth="1"/>
    <col min="6434" max="6434" width="9.5703125" style="12" bestFit="1" customWidth="1"/>
    <col min="6435" max="6435" width="24.7109375" style="12" bestFit="1" customWidth="1"/>
    <col min="6436" max="6436" width="13" style="12" bestFit="1" customWidth="1"/>
    <col min="6437" max="6437" width="9.5703125" style="12" bestFit="1" customWidth="1"/>
    <col min="6438" max="6438" width="21.85546875" style="12" bestFit="1" customWidth="1"/>
    <col min="6439" max="6681" width="6.85546875" style="12"/>
    <col min="6682" max="6682" width="12.42578125" style="12" bestFit="1" customWidth="1"/>
    <col min="6683" max="6684" width="8.5703125" style="12" bestFit="1" customWidth="1"/>
    <col min="6685" max="6685" width="9.140625" style="12" bestFit="1" customWidth="1"/>
    <col min="6686" max="6686" width="13" style="12" bestFit="1" customWidth="1"/>
    <col min="6687" max="6687" width="9.140625" style="12" bestFit="1" customWidth="1"/>
    <col min="6688" max="6688" width="9.7109375" style="12" bestFit="1" customWidth="1"/>
    <col min="6689" max="6689" width="13.28515625" style="12" bestFit="1" customWidth="1"/>
    <col min="6690" max="6690" width="9.5703125" style="12" bestFit="1" customWidth="1"/>
    <col min="6691" max="6691" width="24.7109375" style="12" bestFit="1" customWidth="1"/>
    <col min="6692" max="6692" width="13" style="12" bestFit="1" customWidth="1"/>
    <col min="6693" max="6693" width="9.5703125" style="12" bestFit="1" customWidth="1"/>
    <col min="6694" max="6694" width="21.85546875" style="12" bestFit="1" customWidth="1"/>
    <col min="6695" max="6937" width="6.85546875" style="12"/>
    <col min="6938" max="6938" width="12.42578125" style="12" bestFit="1" customWidth="1"/>
    <col min="6939" max="6940" width="8.5703125" style="12" bestFit="1" customWidth="1"/>
    <col min="6941" max="6941" width="9.140625" style="12" bestFit="1" customWidth="1"/>
    <col min="6942" max="6942" width="13" style="12" bestFit="1" customWidth="1"/>
    <col min="6943" max="6943" width="9.140625" style="12" bestFit="1" customWidth="1"/>
    <col min="6944" max="6944" width="9.7109375" style="12" bestFit="1" customWidth="1"/>
    <col min="6945" max="6945" width="13.28515625" style="12" bestFit="1" customWidth="1"/>
    <col min="6946" max="6946" width="9.5703125" style="12" bestFit="1" customWidth="1"/>
    <col min="6947" max="6947" width="24.7109375" style="12" bestFit="1" customWidth="1"/>
    <col min="6948" max="6948" width="13" style="12" bestFit="1" customWidth="1"/>
    <col min="6949" max="6949" width="9.5703125" style="12" bestFit="1" customWidth="1"/>
    <col min="6950" max="6950" width="21.85546875" style="12" bestFit="1" customWidth="1"/>
    <col min="6951" max="7193" width="6.85546875" style="12"/>
    <col min="7194" max="7194" width="12.42578125" style="12" bestFit="1" customWidth="1"/>
    <col min="7195" max="7196" width="8.5703125" style="12" bestFit="1" customWidth="1"/>
    <col min="7197" max="7197" width="9.140625" style="12" bestFit="1" customWidth="1"/>
    <col min="7198" max="7198" width="13" style="12" bestFit="1" customWidth="1"/>
    <col min="7199" max="7199" width="9.140625" style="12" bestFit="1" customWidth="1"/>
    <col min="7200" max="7200" width="9.7109375" style="12" bestFit="1" customWidth="1"/>
    <col min="7201" max="7201" width="13.28515625" style="12" bestFit="1" customWidth="1"/>
    <col min="7202" max="7202" width="9.5703125" style="12" bestFit="1" customWidth="1"/>
    <col min="7203" max="7203" width="24.7109375" style="12" bestFit="1" customWidth="1"/>
    <col min="7204" max="7204" width="13" style="12" bestFit="1" customWidth="1"/>
    <col min="7205" max="7205" width="9.5703125" style="12" bestFit="1" customWidth="1"/>
    <col min="7206" max="7206" width="21.85546875" style="12" bestFit="1" customWidth="1"/>
    <col min="7207" max="7449" width="6.85546875" style="12"/>
    <col min="7450" max="7450" width="12.42578125" style="12" bestFit="1" customWidth="1"/>
    <col min="7451" max="7452" width="8.5703125" style="12" bestFit="1" customWidth="1"/>
    <col min="7453" max="7453" width="9.140625" style="12" bestFit="1" customWidth="1"/>
    <col min="7454" max="7454" width="13" style="12" bestFit="1" customWidth="1"/>
    <col min="7455" max="7455" width="9.140625" style="12" bestFit="1" customWidth="1"/>
    <col min="7456" max="7456" width="9.7109375" style="12" bestFit="1" customWidth="1"/>
    <col min="7457" max="7457" width="13.28515625" style="12" bestFit="1" customWidth="1"/>
    <col min="7458" max="7458" width="9.5703125" style="12" bestFit="1" customWidth="1"/>
    <col min="7459" max="7459" width="24.7109375" style="12" bestFit="1" customWidth="1"/>
    <col min="7460" max="7460" width="13" style="12" bestFit="1" customWidth="1"/>
    <col min="7461" max="7461" width="9.5703125" style="12" bestFit="1" customWidth="1"/>
    <col min="7462" max="7462" width="21.85546875" style="12" bestFit="1" customWidth="1"/>
    <col min="7463" max="7705" width="6.85546875" style="12"/>
    <col min="7706" max="7706" width="12.42578125" style="12" bestFit="1" customWidth="1"/>
    <col min="7707" max="7708" width="8.5703125" style="12" bestFit="1" customWidth="1"/>
    <col min="7709" max="7709" width="9.140625" style="12" bestFit="1" customWidth="1"/>
    <col min="7710" max="7710" width="13" style="12" bestFit="1" customWidth="1"/>
    <col min="7711" max="7711" width="9.140625" style="12" bestFit="1" customWidth="1"/>
    <col min="7712" max="7712" width="9.7109375" style="12" bestFit="1" customWidth="1"/>
    <col min="7713" max="7713" width="13.28515625" style="12" bestFit="1" customWidth="1"/>
    <col min="7714" max="7714" width="9.5703125" style="12" bestFit="1" customWidth="1"/>
    <col min="7715" max="7715" width="24.7109375" style="12" bestFit="1" customWidth="1"/>
    <col min="7716" max="7716" width="13" style="12" bestFit="1" customWidth="1"/>
    <col min="7717" max="7717" width="9.5703125" style="12" bestFit="1" customWidth="1"/>
    <col min="7718" max="7718" width="21.85546875" style="12" bestFit="1" customWidth="1"/>
    <col min="7719" max="7961" width="6.85546875" style="12"/>
    <col min="7962" max="7962" width="12.42578125" style="12" bestFit="1" customWidth="1"/>
    <col min="7963" max="7964" width="8.5703125" style="12" bestFit="1" customWidth="1"/>
    <col min="7965" max="7965" width="9.140625" style="12" bestFit="1" customWidth="1"/>
    <col min="7966" max="7966" width="13" style="12" bestFit="1" customWidth="1"/>
    <col min="7967" max="7967" width="9.140625" style="12" bestFit="1" customWidth="1"/>
    <col min="7968" max="7968" width="9.7109375" style="12" bestFit="1" customWidth="1"/>
    <col min="7969" max="7969" width="13.28515625" style="12" bestFit="1" customWidth="1"/>
    <col min="7970" max="7970" width="9.5703125" style="12" bestFit="1" customWidth="1"/>
    <col min="7971" max="7971" width="24.7109375" style="12" bestFit="1" customWidth="1"/>
    <col min="7972" max="7972" width="13" style="12" bestFit="1" customWidth="1"/>
    <col min="7973" max="7973" width="9.5703125" style="12" bestFit="1" customWidth="1"/>
    <col min="7974" max="7974" width="21.85546875" style="12" bestFit="1" customWidth="1"/>
    <col min="7975" max="8217" width="6.85546875" style="12"/>
    <col min="8218" max="8218" width="12.42578125" style="12" bestFit="1" customWidth="1"/>
    <col min="8219" max="8220" width="8.5703125" style="12" bestFit="1" customWidth="1"/>
    <col min="8221" max="8221" width="9.140625" style="12" bestFit="1" customWidth="1"/>
    <col min="8222" max="8222" width="13" style="12" bestFit="1" customWidth="1"/>
    <col min="8223" max="8223" width="9.140625" style="12" bestFit="1" customWidth="1"/>
    <col min="8224" max="8224" width="9.7109375" style="12" bestFit="1" customWidth="1"/>
    <col min="8225" max="8225" width="13.28515625" style="12" bestFit="1" customWidth="1"/>
    <col min="8226" max="8226" width="9.5703125" style="12" bestFit="1" customWidth="1"/>
    <col min="8227" max="8227" width="24.7109375" style="12" bestFit="1" customWidth="1"/>
    <col min="8228" max="8228" width="13" style="12" bestFit="1" customWidth="1"/>
    <col min="8229" max="8229" width="9.5703125" style="12" bestFit="1" customWidth="1"/>
    <col min="8230" max="8230" width="21.85546875" style="12" bestFit="1" customWidth="1"/>
    <col min="8231" max="8473" width="6.85546875" style="12"/>
    <col min="8474" max="8474" width="12.42578125" style="12" bestFit="1" customWidth="1"/>
    <col min="8475" max="8476" width="8.5703125" style="12" bestFit="1" customWidth="1"/>
    <col min="8477" max="8477" width="9.140625" style="12" bestFit="1" customWidth="1"/>
    <col min="8478" max="8478" width="13" style="12" bestFit="1" customWidth="1"/>
    <col min="8479" max="8479" width="9.140625" style="12" bestFit="1" customWidth="1"/>
    <col min="8480" max="8480" width="9.7109375" style="12" bestFit="1" customWidth="1"/>
    <col min="8481" max="8481" width="13.28515625" style="12" bestFit="1" customWidth="1"/>
    <col min="8482" max="8482" width="9.5703125" style="12" bestFit="1" customWidth="1"/>
    <col min="8483" max="8483" width="24.7109375" style="12" bestFit="1" customWidth="1"/>
    <col min="8484" max="8484" width="13" style="12" bestFit="1" customWidth="1"/>
    <col min="8485" max="8485" width="9.5703125" style="12" bestFit="1" customWidth="1"/>
    <col min="8486" max="8486" width="21.85546875" style="12" bestFit="1" customWidth="1"/>
    <col min="8487" max="8729" width="6.85546875" style="12"/>
    <col min="8730" max="8730" width="12.42578125" style="12" bestFit="1" customWidth="1"/>
    <col min="8731" max="8732" width="8.5703125" style="12" bestFit="1" customWidth="1"/>
    <col min="8733" max="8733" width="9.140625" style="12" bestFit="1" customWidth="1"/>
    <col min="8734" max="8734" width="13" style="12" bestFit="1" customWidth="1"/>
    <col min="8735" max="8735" width="9.140625" style="12" bestFit="1" customWidth="1"/>
    <col min="8736" max="8736" width="9.7109375" style="12" bestFit="1" customWidth="1"/>
    <col min="8737" max="8737" width="13.28515625" style="12" bestFit="1" customWidth="1"/>
    <col min="8738" max="8738" width="9.5703125" style="12" bestFit="1" customWidth="1"/>
    <col min="8739" max="8739" width="24.7109375" style="12" bestFit="1" customWidth="1"/>
    <col min="8740" max="8740" width="13" style="12" bestFit="1" customWidth="1"/>
    <col min="8741" max="8741" width="9.5703125" style="12" bestFit="1" customWidth="1"/>
    <col min="8742" max="8742" width="21.85546875" style="12" bestFit="1" customWidth="1"/>
    <col min="8743" max="8985" width="6.85546875" style="12"/>
    <col min="8986" max="8986" width="12.42578125" style="12" bestFit="1" customWidth="1"/>
    <col min="8987" max="8988" width="8.5703125" style="12" bestFit="1" customWidth="1"/>
    <col min="8989" max="8989" width="9.140625" style="12" bestFit="1" customWidth="1"/>
    <col min="8990" max="8990" width="13" style="12" bestFit="1" customWidth="1"/>
    <col min="8991" max="8991" width="9.140625" style="12" bestFit="1" customWidth="1"/>
    <col min="8992" max="8992" width="9.7109375" style="12" bestFit="1" customWidth="1"/>
    <col min="8993" max="8993" width="13.28515625" style="12" bestFit="1" customWidth="1"/>
    <col min="8994" max="8994" width="9.5703125" style="12" bestFit="1" customWidth="1"/>
    <col min="8995" max="8995" width="24.7109375" style="12" bestFit="1" customWidth="1"/>
    <col min="8996" max="8996" width="13" style="12" bestFit="1" customWidth="1"/>
    <col min="8997" max="8997" width="9.5703125" style="12" bestFit="1" customWidth="1"/>
    <col min="8998" max="8998" width="21.85546875" style="12" bestFit="1" customWidth="1"/>
    <col min="8999" max="9241" width="6.85546875" style="12"/>
    <col min="9242" max="9242" width="12.42578125" style="12" bestFit="1" customWidth="1"/>
    <col min="9243" max="9244" width="8.5703125" style="12" bestFit="1" customWidth="1"/>
    <col min="9245" max="9245" width="9.140625" style="12" bestFit="1" customWidth="1"/>
    <col min="9246" max="9246" width="13" style="12" bestFit="1" customWidth="1"/>
    <col min="9247" max="9247" width="9.140625" style="12" bestFit="1" customWidth="1"/>
    <col min="9248" max="9248" width="9.7109375" style="12" bestFit="1" customWidth="1"/>
    <col min="9249" max="9249" width="13.28515625" style="12" bestFit="1" customWidth="1"/>
    <col min="9250" max="9250" width="9.5703125" style="12" bestFit="1" customWidth="1"/>
    <col min="9251" max="9251" width="24.7109375" style="12" bestFit="1" customWidth="1"/>
    <col min="9252" max="9252" width="13" style="12" bestFit="1" customWidth="1"/>
    <col min="9253" max="9253" width="9.5703125" style="12" bestFit="1" customWidth="1"/>
    <col min="9254" max="9254" width="21.85546875" style="12" bestFit="1" customWidth="1"/>
    <col min="9255" max="9497" width="6.85546875" style="12"/>
    <col min="9498" max="9498" width="12.42578125" style="12" bestFit="1" customWidth="1"/>
    <col min="9499" max="9500" width="8.5703125" style="12" bestFit="1" customWidth="1"/>
    <col min="9501" max="9501" width="9.140625" style="12" bestFit="1" customWidth="1"/>
    <col min="9502" max="9502" width="13" style="12" bestFit="1" customWidth="1"/>
    <col min="9503" max="9503" width="9.140625" style="12" bestFit="1" customWidth="1"/>
    <col min="9504" max="9504" width="9.7109375" style="12" bestFit="1" customWidth="1"/>
    <col min="9505" max="9505" width="13.28515625" style="12" bestFit="1" customWidth="1"/>
    <col min="9506" max="9506" width="9.5703125" style="12" bestFit="1" customWidth="1"/>
    <col min="9507" max="9507" width="24.7109375" style="12" bestFit="1" customWidth="1"/>
    <col min="9508" max="9508" width="13" style="12" bestFit="1" customWidth="1"/>
    <col min="9509" max="9509" width="9.5703125" style="12" bestFit="1" customWidth="1"/>
    <col min="9510" max="9510" width="21.85546875" style="12" bestFit="1" customWidth="1"/>
    <col min="9511" max="9753" width="6.85546875" style="12"/>
    <col min="9754" max="9754" width="12.42578125" style="12" bestFit="1" customWidth="1"/>
    <col min="9755" max="9756" width="8.5703125" style="12" bestFit="1" customWidth="1"/>
    <col min="9757" max="9757" width="9.140625" style="12" bestFit="1" customWidth="1"/>
    <col min="9758" max="9758" width="13" style="12" bestFit="1" customWidth="1"/>
    <col min="9759" max="9759" width="9.140625" style="12" bestFit="1" customWidth="1"/>
    <col min="9760" max="9760" width="9.7109375" style="12" bestFit="1" customWidth="1"/>
    <col min="9761" max="9761" width="13.28515625" style="12" bestFit="1" customWidth="1"/>
    <col min="9762" max="9762" width="9.5703125" style="12" bestFit="1" customWidth="1"/>
    <col min="9763" max="9763" width="24.7109375" style="12" bestFit="1" customWidth="1"/>
    <col min="9764" max="9764" width="13" style="12" bestFit="1" customWidth="1"/>
    <col min="9765" max="9765" width="9.5703125" style="12" bestFit="1" customWidth="1"/>
    <col min="9766" max="9766" width="21.85546875" style="12" bestFit="1" customWidth="1"/>
    <col min="9767" max="10009" width="6.85546875" style="12"/>
    <col min="10010" max="10010" width="12.42578125" style="12" bestFit="1" customWidth="1"/>
    <col min="10011" max="10012" width="8.5703125" style="12" bestFit="1" customWidth="1"/>
    <col min="10013" max="10013" width="9.140625" style="12" bestFit="1" customWidth="1"/>
    <col min="10014" max="10014" width="13" style="12" bestFit="1" customWidth="1"/>
    <col min="10015" max="10015" width="9.140625" style="12" bestFit="1" customWidth="1"/>
    <col min="10016" max="10016" width="9.7109375" style="12" bestFit="1" customWidth="1"/>
    <col min="10017" max="10017" width="13.28515625" style="12" bestFit="1" customWidth="1"/>
    <col min="10018" max="10018" width="9.5703125" style="12" bestFit="1" customWidth="1"/>
    <col min="10019" max="10019" width="24.7109375" style="12" bestFit="1" customWidth="1"/>
    <col min="10020" max="10020" width="13" style="12" bestFit="1" customWidth="1"/>
    <col min="10021" max="10021" width="9.5703125" style="12" bestFit="1" customWidth="1"/>
    <col min="10022" max="10022" width="21.85546875" style="12" bestFit="1" customWidth="1"/>
    <col min="10023" max="10265" width="6.85546875" style="12"/>
    <col min="10266" max="10266" width="12.42578125" style="12" bestFit="1" customWidth="1"/>
    <col min="10267" max="10268" width="8.5703125" style="12" bestFit="1" customWidth="1"/>
    <col min="10269" max="10269" width="9.140625" style="12" bestFit="1" customWidth="1"/>
    <col min="10270" max="10270" width="13" style="12" bestFit="1" customWidth="1"/>
    <col min="10271" max="10271" width="9.140625" style="12" bestFit="1" customWidth="1"/>
    <col min="10272" max="10272" width="9.7109375" style="12" bestFit="1" customWidth="1"/>
    <col min="10273" max="10273" width="13.28515625" style="12" bestFit="1" customWidth="1"/>
    <col min="10274" max="10274" width="9.5703125" style="12" bestFit="1" customWidth="1"/>
    <col min="10275" max="10275" width="24.7109375" style="12" bestFit="1" customWidth="1"/>
    <col min="10276" max="10276" width="13" style="12" bestFit="1" customWidth="1"/>
    <col min="10277" max="10277" width="9.5703125" style="12" bestFit="1" customWidth="1"/>
    <col min="10278" max="10278" width="21.85546875" style="12" bestFit="1" customWidth="1"/>
    <col min="10279" max="10521" width="6.85546875" style="12"/>
    <col min="10522" max="10522" width="12.42578125" style="12" bestFit="1" customWidth="1"/>
    <col min="10523" max="10524" width="8.5703125" style="12" bestFit="1" customWidth="1"/>
    <col min="10525" max="10525" width="9.140625" style="12" bestFit="1" customWidth="1"/>
    <col min="10526" max="10526" width="13" style="12" bestFit="1" customWidth="1"/>
    <col min="10527" max="10527" width="9.140625" style="12" bestFit="1" customWidth="1"/>
    <col min="10528" max="10528" width="9.7109375" style="12" bestFit="1" customWidth="1"/>
    <col min="10529" max="10529" width="13.28515625" style="12" bestFit="1" customWidth="1"/>
    <col min="10530" max="10530" width="9.5703125" style="12" bestFit="1" customWidth="1"/>
    <col min="10531" max="10531" width="24.7109375" style="12" bestFit="1" customWidth="1"/>
    <col min="10532" max="10532" width="13" style="12" bestFit="1" customWidth="1"/>
    <col min="10533" max="10533" width="9.5703125" style="12" bestFit="1" customWidth="1"/>
    <col min="10534" max="10534" width="21.85546875" style="12" bestFit="1" customWidth="1"/>
    <col min="10535" max="10777" width="6.85546875" style="12"/>
    <col min="10778" max="10778" width="12.42578125" style="12" bestFit="1" customWidth="1"/>
    <col min="10779" max="10780" width="8.5703125" style="12" bestFit="1" customWidth="1"/>
    <col min="10781" max="10781" width="9.140625" style="12" bestFit="1" customWidth="1"/>
    <col min="10782" max="10782" width="13" style="12" bestFit="1" customWidth="1"/>
    <col min="10783" max="10783" width="9.140625" style="12" bestFit="1" customWidth="1"/>
    <col min="10784" max="10784" width="9.7109375" style="12" bestFit="1" customWidth="1"/>
    <col min="10785" max="10785" width="13.28515625" style="12" bestFit="1" customWidth="1"/>
    <col min="10786" max="10786" width="9.5703125" style="12" bestFit="1" customWidth="1"/>
    <col min="10787" max="10787" width="24.7109375" style="12" bestFit="1" customWidth="1"/>
    <col min="10788" max="10788" width="13" style="12" bestFit="1" customWidth="1"/>
    <col min="10789" max="10789" width="9.5703125" style="12" bestFit="1" customWidth="1"/>
    <col min="10790" max="10790" width="21.85546875" style="12" bestFit="1" customWidth="1"/>
    <col min="10791" max="11033" width="6.85546875" style="12"/>
    <col min="11034" max="11034" width="12.42578125" style="12" bestFit="1" customWidth="1"/>
    <col min="11035" max="11036" width="8.5703125" style="12" bestFit="1" customWidth="1"/>
    <col min="11037" max="11037" width="9.140625" style="12" bestFit="1" customWidth="1"/>
    <col min="11038" max="11038" width="13" style="12" bestFit="1" customWidth="1"/>
    <col min="11039" max="11039" width="9.140625" style="12" bestFit="1" customWidth="1"/>
    <col min="11040" max="11040" width="9.7109375" style="12" bestFit="1" customWidth="1"/>
    <col min="11041" max="11041" width="13.28515625" style="12" bestFit="1" customWidth="1"/>
    <col min="11042" max="11042" width="9.5703125" style="12" bestFit="1" customWidth="1"/>
    <col min="11043" max="11043" width="24.7109375" style="12" bestFit="1" customWidth="1"/>
    <col min="11044" max="11044" width="13" style="12" bestFit="1" customWidth="1"/>
    <col min="11045" max="11045" width="9.5703125" style="12" bestFit="1" customWidth="1"/>
    <col min="11046" max="11046" width="21.85546875" style="12" bestFit="1" customWidth="1"/>
    <col min="11047" max="11289" width="6.85546875" style="12"/>
    <col min="11290" max="11290" width="12.42578125" style="12" bestFit="1" customWidth="1"/>
    <col min="11291" max="11292" width="8.5703125" style="12" bestFit="1" customWidth="1"/>
    <col min="11293" max="11293" width="9.140625" style="12" bestFit="1" customWidth="1"/>
    <col min="11294" max="11294" width="13" style="12" bestFit="1" customWidth="1"/>
    <col min="11295" max="11295" width="9.140625" style="12" bestFit="1" customWidth="1"/>
    <col min="11296" max="11296" width="9.7109375" style="12" bestFit="1" customWidth="1"/>
    <col min="11297" max="11297" width="13.28515625" style="12" bestFit="1" customWidth="1"/>
    <col min="11298" max="11298" width="9.5703125" style="12" bestFit="1" customWidth="1"/>
    <col min="11299" max="11299" width="24.7109375" style="12" bestFit="1" customWidth="1"/>
    <col min="11300" max="11300" width="13" style="12" bestFit="1" customWidth="1"/>
    <col min="11301" max="11301" width="9.5703125" style="12" bestFit="1" customWidth="1"/>
    <col min="11302" max="11302" width="21.85546875" style="12" bestFit="1" customWidth="1"/>
    <col min="11303" max="11545" width="6.85546875" style="12"/>
    <col min="11546" max="11546" width="12.42578125" style="12" bestFit="1" customWidth="1"/>
    <col min="11547" max="11548" width="8.5703125" style="12" bestFit="1" customWidth="1"/>
    <col min="11549" max="11549" width="9.140625" style="12" bestFit="1" customWidth="1"/>
    <col min="11550" max="11550" width="13" style="12" bestFit="1" customWidth="1"/>
    <col min="11551" max="11551" width="9.140625" style="12" bestFit="1" customWidth="1"/>
    <col min="11552" max="11552" width="9.7109375" style="12" bestFit="1" customWidth="1"/>
    <col min="11553" max="11553" width="13.28515625" style="12" bestFit="1" customWidth="1"/>
    <col min="11554" max="11554" width="9.5703125" style="12" bestFit="1" customWidth="1"/>
    <col min="11555" max="11555" width="24.7109375" style="12" bestFit="1" customWidth="1"/>
    <col min="11556" max="11556" width="13" style="12" bestFit="1" customWidth="1"/>
    <col min="11557" max="11557" width="9.5703125" style="12" bestFit="1" customWidth="1"/>
    <col min="11558" max="11558" width="21.85546875" style="12" bestFit="1" customWidth="1"/>
    <col min="11559" max="11801" width="6.85546875" style="12"/>
    <col min="11802" max="11802" width="12.42578125" style="12" bestFit="1" customWidth="1"/>
    <col min="11803" max="11804" width="8.5703125" style="12" bestFit="1" customWidth="1"/>
    <col min="11805" max="11805" width="9.140625" style="12" bestFit="1" customWidth="1"/>
    <col min="11806" max="11806" width="13" style="12" bestFit="1" customWidth="1"/>
    <col min="11807" max="11807" width="9.140625" style="12" bestFit="1" customWidth="1"/>
    <col min="11808" max="11808" width="9.7109375" style="12" bestFit="1" customWidth="1"/>
    <col min="11809" max="11809" width="13.28515625" style="12" bestFit="1" customWidth="1"/>
    <col min="11810" max="11810" width="9.5703125" style="12" bestFit="1" customWidth="1"/>
    <col min="11811" max="11811" width="24.7109375" style="12" bestFit="1" customWidth="1"/>
    <col min="11812" max="11812" width="13" style="12" bestFit="1" customWidth="1"/>
    <col min="11813" max="11813" width="9.5703125" style="12" bestFit="1" customWidth="1"/>
    <col min="11814" max="11814" width="21.85546875" style="12" bestFit="1" customWidth="1"/>
    <col min="11815" max="12057" width="6.85546875" style="12"/>
    <col min="12058" max="12058" width="12.42578125" style="12" bestFit="1" customWidth="1"/>
    <col min="12059" max="12060" width="8.5703125" style="12" bestFit="1" customWidth="1"/>
    <col min="12061" max="12061" width="9.140625" style="12" bestFit="1" customWidth="1"/>
    <col min="12062" max="12062" width="13" style="12" bestFit="1" customWidth="1"/>
    <col min="12063" max="12063" width="9.140625" style="12" bestFit="1" customWidth="1"/>
    <col min="12064" max="12064" width="9.7109375" style="12" bestFit="1" customWidth="1"/>
    <col min="12065" max="12065" width="13.28515625" style="12" bestFit="1" customWidth="1"/>
    <col min="12066" max="12066" width="9.5703125" style="12" bestFit="1" customWidth="1"/>
    <col min="12067" max="12067" width="24.7109375" style="12" bestFit="1" customWidth="1"/>
    <col min="12068" max="12068" width="13" style="12" bestFit="1" customWidth="1"/>
    <col min="12069" max="12069" width="9.5703125" style="12" bestFit="1" customWidth="1"/>
    <col min="12070" max="12070" width="21.85546875" style="12" bestFit="1" customWidth="1"/>
    <col min="12071" max="12313" width="6.85546875" style="12"/>
    <col min="12314" max="12314" width="12.42578125" style="12" bestFit="1" customWidth="1"/>
    <col min="12315" max="12316" width="8.5703125" style="12" bestFit="1" customWidth="1"/>
    <col min="12317" max="12317" width="9.140625" style="12" bestFit="1" customWidth="1"/>
    <col min="12318" max="12318" width="13" style="12" bestFit="1" customWidth="1"/>
    <col min="12319" max="12319" width="9.140625" style="12" bestFit="1" customWidth="1"/>
    <col min="12320" max="12320" width="9.7109375" style="12" bestFit="1" customWidth="1"/>
    <col min="12321" max="12321" width="13.28515625" style="12" bestFit="1" customWidth="1"/>
    <col min="12322" max="12322" width="9.5703125" style="12" bestFit="1" customWidth="1"/>
    <col min="12323" max="12323" width="24.7109375" style="12" bestFit="1" customWidth="1"/>
    <col min="12324" max="12324" width="13" style="12" bestFit="1" customWidth="1"/>
    <col min="12325" max="12325" width="9.5703125" style="12" bestFit="1" customWidth="1"/>
    <col min="12326" max="12326" width="21.85546875" style="12" bestFit="1" customWidth="1"/>
    <col min="12327" max="12569" width="6.85546875" style="12"/>
    <col min="12570" max="12570" width="12.42578125" style="12" bestFit="1" customWidth="1"/>
    <col min="12571" max="12572" width="8.5703125" style="12" bestFit="1" customWidth="1"/>
    <col min="12573" max="12573" width="9.140625" style="12" bestFit="1" customWidth="1"/>
    <col min="12574" max="12574" width="13" style="12" bestFit="1" customWidth="1"/>
    <col min="12575" max="12575" width="9.140625" style="12" bestFit="1" customWidth="1"/>
    <col min="12576" max="12576" width="9.7109375" style="12" bestFit="1" customWidth="1"/>
    <col min="12577" max="12577" width="13.28515625" style="12" bestFit="1" customWidth="1"/>
    <col min="12578" max="12578" width="9.5703125" style="12" bestFit="1" customWidth="1"/>
    <col min="12579" max="12579" width="24.7109375" style="12" bestFit="1" customWidth="1"/>
    <col min="12580" max="12580" width="13" style="12" bestFit="1" customWidth="1"/>
    <col min="12581" max="12581" width="9.5703125" style="12" bestFit="1" customWidth="1"/>
    <col min="12582" max="12582" width="21.85546875" style="12" bestFit="1" customWidth="1"/>
    <col min="12583" max="12825" width="6.85546875" style="12"/>
    <col min="12826" max="12826" width="12.42578125" style="12" bestFit="1" customWidth="1"/>
    <col min="12827" max="12828" width="8.5703125" style="12" bestFit="1" customWidth="1"/>
    <col min="12829" max="12829" width="9.140625" style="12" bestFit="1" customWidth="1"/>
    <col min="12830" max="12830" width="13" style="12" bestFit="1" customWidth="1"/>
    <col min="12831" max="12831" width="9.140625" style="12" bestFit="1" customWidth="1"/>
    <col min="12832" max="12832" width="9.7109375" style="12" bestFit="1" customWidth="1"/>
    <col min="12833" max="12833" width="13.28515625" style="12" bestFit="1" customWidth="1"/>
    <col min="12834" max="12834" width="9.5703125" style="12" bestFit="1" customWidth="1"/>
    <col min="12835" max="12835" width="24.7109375" style="12" bestFit="1" customWidth="1"/>
    <col min="12836" max="12836" width="13" style="12" bestFit="1" customWidth="1"/>
    <col min="12837" max="12837" width="9.5703125" style="12" bestFit="1" customWidth="1"/>
    <col min="12838" max="12838" width="21.85546875" style="12" bestFit="1" customWidth="1"/>
    <col min="12839" max="13081" width="6.85546875" style="12"/>
    <col min="13082" max="13082" width="12.42578125" style="12" bestFit="1" customWidth="1"/>
    <col min="13083" max="13084" width="8.5703125" style="12" bestFit="1" customWidth="1"/>
    <col min="13085" max="13085" width="9.140625" style="12" bestFit="1" customWidth="1"/>
    <col min="13086" max="13086" width="13" style="12" bestFit="1" customWidth="1"/>
    <col min="13087" max="13087" width="9.140625" style="12" bestFit="1" customWidth="1"/>
    <col min="13088" max="13088" width="9.7109375" style="12" bestFit="1" customWidth="1"/>
    <col min="13089" max="13089" width="13.28515625" style="12" bestFit="1" customWidth="1"/>
    <col min="13090" max="13090" width="9.5703125" style="12" bestFit="1" customWidth="1"/>
    <col min="13091" max="13091" width="24.7109375" style="12" bestFit="1" customWidth="1"/>
    <col min="13092" max="13092" width="13" style="12" bestFit="1" customWidth="1"/>
    <col min="13093" max="13093" width="9.5703125" style="12" bestFit="1" customWidth="1"/>
    <col min="13094" max="13094" width="21.85546875" style="12" bestFit="1" customWidth="1"/>
    <col min="13095" max="13337" width="6.85546875" style="12"/>
    <col min="13338" max="13338" width="12.42578125" style="12" bestFit="1" customWidth="1"/>
    <col min="13339" max="13340" width="8.5703125" style="12" bestFit="1" customWidth="1"/>
    <col min="13341" max="13341" width="9.140625" style="12" bestFit="1" customWidth="1"/>
    <col min="13342" max="13342" width="13" style="12" bestFit="1" customWidth="1"/>
    <col min="13343" max="13343" width="9.140625" style="12" bestFit="1" customWidth="1"/>
    <col min="13344" max="13344" width="9.7109375" style="12" bestFit="1" customWidth="1"/>
    <col min="13345" max="13345" width="13.28515625" style="12" bestFit="1" customWidth="1"/>
    <col min="13346" max="13346" width="9.5703125" style="12" bestFit="1" customWidth="1"/>
    <col min="13347" max="13347" width="24.7109375" style="12" bestFit="1" customWidth="1"/>
    <col min="13348" max="13348" width="13" style="12" bestFit="1" customWidth="1"/>
    <col min="13349" max="13349" width="9.5703125" style="12" bestFit="1" customWidth="1"/>
    <col min="13350" max="13350" width="21.85546875" style="12" bestFit="1" customWidth="1"/>
    <col min="13351" max="13593" width="6.85546875" style="12"/>
    <col min="13594" max="13594" width="12.42578125" style="12" bestFit="1" customWidth="1"/>
    <col min="13595" max="13596" width="8.5703125" style="12" bestFit="1" customWidth="1"/>
    <col min="13597" max="13597" width="9.140625" style="12" bestFit="1" customWidth="1"/>
    <col min="13598" max="13598" width="13" style="12" bestFit="1" customWidth="1"/>
    <col min="13599" max="13599" width="9.140625" style="12" bestFit="1" customWidth="1"/>
    <col min="13600" max="13600" width="9.7109375" style="12" bestFit="1" customWidth="1"/>
    <col min="13601" max="13601" width="13.28515625" style="12" bestFit="1" customWidth="1"/>
    <col min="13602" max="13602" width="9.5703125" style="12" bestFit="1" customWidth="1"/>
    <col min="13603" max="13603" width="24.7109375" style="12" bestFit="1" customWidth="1"/>
    <col min="13604" max="13604" width="13" style="12" bestFit="1" customWidth="1"/>
    <col min="13605" max="13605" width="9.5703125" style="12" bestFit="1" customWidth="1"/>
    <col min="13606" max="13606" width="21.85546875" style="12" bestFit="1" customWidth="1"/>
    <col min="13607" max="13849" width="6.85546875" style="12"/>
    <col min="13850" max="13850" width="12.42578125" style="12" bestFit="1" customWidth="1"/>
    <col min="13851" max="13852" width="8.5703125" style="12" bestFit="1" customWidth="1"/>
    <col min="13853" max="13853" width="9.140625" style="12" bestFit="1" customWidth="1"/>
    <col min="13854" max="13854" width="13" style="12" bestFit="1" customWidth="1"/>
    <col min="13855" max="13855" width="9.140625" style="12" bestFit="1" customWidth="1"/>
    <col min="13856" max="13856" width="9.7109375" style="12" bestFit="1" customWidth="1"/>
    <col min="13857" max="13857" width="13.28515625" style="12" bestFit="1" customWidth="1"/>
    <col min="13858" max="13858" width="9.5703125" style="12" bestFit="1" customWidth="1"/>
    <col min="13859" max="13859" width="24.7109375" style="12" bestFit="1" customWidth="1"/>
    <col min="13860" max="13860" width="13" style="12" bestFit="1" customWidth="1"/>
    <col min="13861" max="13861" width="9.5703125" style="12" bestFit="1" customWidth="1"/>
    <col min="13862" max="13862" width="21.85546875" style="12" bestFit="1" customWidth="1"/>
    <col min="13863" max="14105" width="6.85546875" style="12"/>
    <col min="14106" max="14106" width="12.42578125" style="12" bestFit="1" customWidth="1"/>
    <col min="14107" max="14108" width="8.5703125" style="12" bestFit="1" customWidth="1"/>
    <col min="14109" max="14109" width="9.140625" style="12" bestFit="1" customWidth="1"/>
    <col min="14110" max="14110" width="13" style="12" bestFit="1" customWidth="1"/>
    <col min="14111" max="14111" width="9.140625" style="12" bestFit="1" customWidth="1"/>
    <col min="14112" max="14112" width="9.7109375" style="12" bestFit="1" customWidth="1"/>
    <col min="14113" max="14113" width="13.28515625" style="12" bestFit="1" customWidth="1"/>
    <col min="14114" max="14114" width="9.5703125" style="12" bestFit="1" customWidth="1"/>
    <col min="14115" max="14115" width="24.7109375" style="12" bestFit="1" customWidth="1"/>
    <col min="14116" max="14116" width="13" style="12" bestFit="1" customWidth="1"/>
    <col min="14117" max="14117" width="9.5703125" style="12" bestFit="1" customWidth="1"/>
    <col min="14118" max="14118" width="21.85546875" style="12" bestFit="1" customWidth="1"/>
    <col min="14119" max="14361" width="6.85546875" style="12"/>
    <col min="14362" max="14362" width="12.42578125" style="12" bestFit="1" customWidth="1"/>
    <col min="14363" max="14364" width="8.5703125" style="12" bestFit="1" customWidth="1"/>
    <col min="14365" max="14365" width="9.140625" style="12" bestFit="1" customWidth="1"/>
    <col min="14366" max="14366" width="13" style="12" bestFit="1" customWidth="1"/>
    <col min="14367" max="14367" width="9.140625" style="12" bestFit="1" customWidth="1"/>
    <col min="14368" max="14368" width="9.7109375" style="12" bestFit="1" customWidth="1"/>
    <col min="14369" max="14369" width="13.28515625" style="12" bestFit="1" customWidth="1"/>
    <col min="14370" max="14370" width="9.5703125" style="12" bestFit="1" customWidth="1"/>
    <col min="14371" max="14371" width="24.7109375" style="12" bestFit="1" customWidth="1"/>
    <col min="14372" max="14372" width="13" style="12" bestFit="1" customWidth="1"/>
    <col min="14373" max="14373" width="9.5703125" style="12" bestFit="1" customWidth="1"/>
    <col min="14374" max="14374" width="21.85546875" style="12" bestFit="1" customWidth="1"/>
    <col min="14375" max="14617" width="6.85546875" style="12"/>
    <col min="14618" max="14618" width="12.42578125" style="12" bestFit="1" customWidth="1"/>
    <col min="14619" max="14620" width="8.5703125" style="12" bestFit="1" customWidth="1"/>
    <col min="14621" max="14621" width="9.140625" style="12" bestFit="1" customWidth="1"/>
    <col min="14622" max="14622" width="13" style="12" bestFit="1" customWidth="1"/>
    <col min="14623" max="14623" width="9.140625" style="12" bestFit="1" customWidth="1"/>
    <col min="14624" max="14624" width="9.7109375" style="12" bestFit="1" customWidth="1"/>
    <col min="14625" max="14625" width="13.28515625" style="12" bestFit="1" customWidth="1"/>
    <col min="14626" max="14626" width="9.5703125" style="12" bestFit="1" customWidth="1"/>
    <col min="14627" max="14627" width="24.7109375" style="12" bestFit="1" customWidth="1"/>
    <col min="14628" max="14628" width="13" style="12" bestFit="1" customWidth="1"/>
    <col min="14629" max="14629" width="9.5703125" style="12" bestFit="1" customWidth="1"/>
    <col min="14630" max="14630" width="21.85546875" style="12" bestFit="1" customWidth="1"/>
    <col min="14631" max="14873" width="6.85546875" style="12"/>
    <col min="14874" max="14874" width="12.42578125" style="12" bestFit="1" customWidth="1"/>
    <col min="14875" max="14876" width="8.5703125" style="12" bestFit="1" customWidth="1"/>
    <col min="14877" max="14877" width="9.140625" style="12" bestFit="1" customWidth="1"/>
    <col min="14878" max="14878" width="13" style="12" bestFit="1" customWidth="1"/>
    <col min="14879" max="14879" width="9.140625" style="12" bestFit="1" customWidth="1"/>
    <col min="14880" max="14880" width="9.7109375" style="12" bestFit="1" customWidth="1"/>
    <col min="14881" max="14881" width="13.28515625" style="12" bestFit="1" customWidth="1"/>
    <col min="14882" max="14882" width="9.5703125" style="12" bestFit="1" customWidth="1"/>
    <col min="14883" max="14883" width="24.7109375" style="12" bestFit="1" customWidth="1"/>
    <col min="14884" max="14884" width="13" style="12" bestFit="1" customWidth="1"/>
    <col min="14885" max="14885" width="9.5703125" style="12" bestFit="1" customWidth="1"/>
    <col min="14886" max="14886" width="21.85546875" style="12" bestFit="1" customWidth="1"/>
    <col min="14887" max="15129" width="6.85546875" style="12"/>
    <col min="15130" max="15130" width="12.42578125" style="12" bestFit="1" customWidth="1"/>
    <col min="15131" max="15132" width="8.5703125" style="12" bestFit="1" customWidth="1"/>
    <col min="15133" max="15133" width="9.140625" style="12" bestFit="1" customWidth="1"/>
    <col min="15134" max="15134" width="13" style="12" bestFit="1" customWidth="1"/>
    <col min="15135" max="15135" width="9.140625" style="12" bestFit="1" customWidth="1"/>
    <col min="15136" max="15136" width="9.7109375" style="12" bestFit="1" customWidth="1"/>
    <col min="15137" max="15137" width="13.28515625" style="12" bestFit="1" customWidth="1"/>
    <col min="15138" max="15138" width="9.5703125" style="12" bestFit="1" customWidth="1"/>
    <col min="15139" max="15139" width="24.7109375" style="12" bestFit="1" customWidth="1"/>
    <col min="15140" max="15140" width="13" style="12" bestFit="1" customWidth="1"/>
    <col min="15141" max="15141" width="9.5703125" style="12" bestFit="1" customWidth="1"/>
    <col min="15142" max="15142" width="21.85546875" style="12" bestFit="1" customWidth="1"/>
    <col min="15143" max="15385" width="6.85546875" style="12"/>
    <col min="15386" max="15386" width="12.42578125" style="12" bestFit="1" customWidth="1"/>
    <col min="15387" max="15388" width="8.5703125" style="12" bestFit="1" customWidth="1"/>
    <col min="15389" max="15389" width="9.140625" style="12" bestFit="1" customWidth="1"/>
    <col min="15390" max="15390" width="13" style="12" bestFit="1" customWidth="1"/>
    <col min="15391" max="15391" width="9.140625" style="12" bestFit="1" customWidth="1"/>
    <col min="15392" max="15392" width="9.7109375" style="12" bestFit="1" customWidth="1"/>
    <col min="15393" max="15393" width="13.28515625" style="12" bestFit="1" customWidth="1"/>
    <col min="15394" max="15394" width="9.5703125" style="12" bestFit="1" customWidth="1"/>
    <col min="15395" max="15395" width="24.7109375" style="12" bestFit="1" customWidth="1"/>
    <col min="15396" max="15396" width="13" style="12" bestFit="1" customWidth="1"/>
    <col min="15397" max="15397" width="9.5703125" style="12" bestFit="1" customWidth="1"/>
    <col min="15398" max="15398" width="21.85546875" style="12" bestFit="1" customWidth="1"/>
    <col min="15399" max="15641" width="6.85546875" style="12"/>
    <col min="15642" max="15642" width="12.42578125" style="12" bestFit="1" customWidth="1"/>
    <col min="15643" max="15644" width="8.5703125" style="12" bestFit="1" customWidth="1"/>
    <col min="15645" max="15645" width="9.140625" style="12" bestFit="1" customWidth="1"/>
    <col min="15646" max="15646" width="13" style="12" bestFit="1" customWidth="1"/>
    <col min="15647" max="15647" width="9.140625" style="12" bestFit="1" customWidth="1"/>
    <col min="15648" max="15648" width="9.7109375" style="12" bestFit="1" customWidth="1"/>
    <col min="15649" max="15649" width="13.28515625" style="12" bestFit="1" customWidth="1"/>
    <col min="15650" max="15650" width="9.5703125" style="12" bestFit="1" customWidth="1"/>
    <col min="15651" max="15651" width="24.7109375" style="12" bestFit="1" customWidth="1"/>
    <col min="15652" max="15652" width="13" style="12" bestFit="1" customWidth="1"/>
    <col min="15653" max="15653" width="9.5703125" style="12" bestFit="1" customWidth="1"/>
    <col min="15654" max="15654" width="21.85546875" style="12" bestFit="1" customWidth="1"/>
    <col min="15655" max="15897" width="6.85546875" style="12"/>
    <col min="15898" max="15898" width="12.42578125" style="12" bestFit="1" customWidth="1"/>
    <col min="15899" max="15900" width="8.5703125" style="12" bestFit="1" customWidth="1"/>
    <col min="15901" max="15901" width="9.140625" style="12" bestFit="1" customWidth="1"/>
    <col min="15902" max="15902" width="13" style="12" bestFit="1" customWidth="1"/>
    <col min="15903" max="15903" width="9.140625" style="12" bestFit="1" customWidth="1"/>
    <col min="15904" max="15904" width="9.7109375" style="12" bestFit="1" customWidth="1"/>
    <col min="15905" max="15905" width="13.28515625" style="12" bestFit="1" customWidth="1"/>
    <col min="15906" max="15906" width="9.5703125" style="12" bestFit="1" customWidth="1"/>
    <col min="15907" max="15907" width="24.7109375" style="12" bestFit="1" customWidth="1"/>
    <col min="15908" max="15908" width="13" style="12" bestFit="1" customWidth="1"/>
    <col min="15909" max="15909" width="9.5703125" style="12" bestFit="1" customWidth="1"/>
    <col min="15910" max="15910" width="21.85546875" style="12" bestFit="1" customWidth="1"/>
    <col min="15911" max="16153" width="6.85546875" style="12"/>
    <col min="16154" max="16154" width="12.42578125" style="12" bestFit="1" customWidth="1"/>
    <col min="16155" max="16156" width="8.5703125" style="12" bestFit="1" customWidth="1"/>
    <col min="16157" max="16157" width="9.140625" style="12" bestFit="1" customWidth="1"/>
    <col min="16158" max="16158" width="13" style="12" bestFit="1" customWidth="1"/>
    <col min="16159" max="16159" width="9.140625" style="12" bestFit="1" customWidth="1"/>
    <col min="16160" max="16160" width="9.7109375" style="12" bestFit="1" customWidth="1"/>
    <col min="16161" max="16161" width="13.28515625" style="12" bestFit="1" customWidth="1"/>
    <col min="16162" max="16162" width="9.5703125" style="12" bestFit="1" customWidth="1"/>
    <col min="16163" max="16163" width="24.7109375" style="12" bestFit="1" customWidth="1"/>
    <col min="16164" max="16164" width="13" style="12" bestFit="1" customWidth="1"/>
    <col min="16165" max="16165" width="9.5703125" style="12" bestFit="1" customWidth="1"/>
    <col min="16166" max="16166" width="21.85546875" style="12" bestFit="1" customWidth="1"/>
    <col min="16167" max="16384" width="6.85546875" style="12"/>
  </cols>
  <sheetData>
    <row r="1" spans="1:55" x14ac:dyDescent="0.25">
      <c r="A1" s="12" t="s">
        <v>172</v>
      </c>
      <c r="B1" s="15" t="s">
        <v>171</v>
      </c>
      <c r="C1" s="15" t="s">
        <v>170</v>
      </c>
      <c r="D1" s="15" t="s">
        <v>169</v>
      </c>
      <c r="E1" s="15" t="s">
        <v>168</v>
      </c>
      <c r="F1" s="15" t="s">
        <v>167</v>
      </c>
      <c r="G1" s="15" t="s">
        <v>166</v>
      </c>
      <c r="H1" s="15" t="s">
        <v>165</v>
      </c>
      <c r="I1" s="15" t="s">
        <v>164</v>
      </c>
      <c r="J1" s="15" t="s">
        <v>163</v>
      </c>
      <c r="K1" s="15" t="s">
        <v>162</v>
      </c>
      <c r="L1" s="15" t="s">
        <v>161</v>
      </c>
      <c r="M1" s="15" t="s">
        <v>160</v>
      </c>
      <c r="N1" s="15" t="s">
        <v>159</v>
      </c>
      <c r="O1" s="15" t="s">
        <v>158</v>
      </c>
      <c r="P1" s="15" t="s">
        <v>157</v>
      </c>
      <c r="Q1" s="15" t="s">
        <v>156</v>
      </c>
      <c r="R1" s="15" t="s">
        <v>155</v>
      </c>
      <c r="S1" s="15" t="s">
        <v>154</v>
      </c>
      <c r="T1" s="15" t="s">
        <v>153</v>
      </c>
      <c r="U1" s="15" t="s">
        <v>152</v>
      </c>
      <c r="V1" s="15" t="s">
        <v>151</v>
      </c>
      <c r="W1" s="15" t="s">
        <v>150</v>
      </c>
      <c r="X1" s="15" t="s">
        <v>149</v>
      </c>
      <c r="Y1" s="15" t="s">
        <v>148</v>
      </c>
      <c r="Z1" s="10" t="s">
        <v>142</v>
      </c>
      <c r="AA1" s="10" t="s">
        <v>143</v>
      </c>
      <c r="AB1" s="10" t="s">
        <v>144</v>
      </c>
      <c r="AC1" s="10" t="s">
        <v>145</v>
      </c>
      <c r="AD1" s="10" t="s">
        <v>146</v>
      </c>
      <c r="AE1" s="10" t="s">
        <v>147</v>
      </c>
      <c r="AF1" s="10" t="s">
        <v>130</v>
      </c>
      <c r="AG1" s="10" t="s">
        <v>131</v>
      </c>
      <c r="AH1" s="10" t="s">
        <v>132</v>
      </c>
      <c r="AI1" s="10" t="s">
        <v>133</v>
      </c>
      <c r="AJ1" s="10" t="s">
        <v>134</v>
      </c>
      <c r="AK1" s="10" t="s">
        <v>135</v>
      </c>
      <c r="AN1" s="10"/>
      <c r="AO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</row>
    <row r="2" spans="1:55" x14ac:dyDescent="0.25">
      <c r="A2" s="10" t="s">
        <v>28</v>
      </c>
      <c r="B2" s="13">
        <v>1</v>
      </c>
      <c r="C2" s="13">
        <v>1</v>
      </c>
      <c r="D2" s="13">
        <v>1</v>
      </c>
      <c r="E2" s="13">
        <v>1</v>
      </c>
      <c r="F2" s="13">
        <v>1</v>
      </c>
      <c r="G2" s="13">
        <v>1</v>
      </c>
      <c r="H2" s="13">
        <v>1</v>
      </c>
      <c r="I2" s="13">
        <v>1</v>
      </c>
      <c r="J2" s="13">
        <v>1</v>
      </c>
      <c r="K2" s="13">
        <v>1</v>
      </c>
      <c r="L2" s="13">
        <v>1</v>
      </c>
      <c r="M2" s="14">
        <v>1</v>
      </c>
      <c r="N2" s="13">
        <v>1</v>
      </c>
      <c r="O2" s="13">
        <v>1</v>
      </c>
      <c r="P2" s="13">
        <v>1</v>
      </c>
      <c r="Q2" s="13">
        <v>1</v>
      </c>
      <c r="R2" s="13">
        <v>1</v>
      </c>
      <c r="S2" s="13">
        <v>1</v>
      </c>
      <c r="T2" s="13">
        <v>1</v>
      </c>
      <c r="U2" s="13">
        <v>1</v>
      </c>
      <c r="V2" s="13">
        <v>1</v>
      </c>
      <c r="W2" s="13">
        <v>1</v>
      </c>
      <c r="X2" s="13">
        <v>1</v>
      </c>
      <c r="Y2" s="14">
        <v>1</v>
      </c>
      <c r="Z2" s="13">
        <v>1</v>
      </c>
      <c r="AA2" s="13">
        <v>1</v>
      </c>
      <c r="AB2" s="13">
        <v>1</v>
      </c>
      <c r="AC2" s="13">
        <v>1</v>
      </c>
      <c r="AD2" s="13">
        <v>1</v>
      </c>
      <c r="AE2" s="13">
        <v>1</v>
      </c>
      <c r="AF2" s="13">
        <v>1</v>
      </c>
      <c r="AG2" s="13">
        <v>1</v>
      </c>
      <c r="AH2" s="13">
        <v>1</v>
      </c>
      <c r="AI2" s="13">
        <v>1</v>
      </c>
      <c r="AJ2" s="13">
        <v>1</v>
      </c>
      <c r="AK2" s="14">
        <v>1</v>
      </c>
      <c r="AL2" s="13"/>
    </row>
    <row r="3" spans="1:55" x14ac:dyDescent="0.25">
      <c r="A3" s="10" t="s">
        <v>29</v>
      </c>
      <c r="B3" s="13">
        <v>1668.37</v>
      </c>
      <c r="C3" s="13">
        <v>1683.54</v>
      </c>
      <c r="D3" s="13">
        <v>1683.54</v>
      </c>
      <c r="E3" s="13">
        <v>1683.54</v>
      </c>
      <c r="F3" s="13">
        <v>1683.54</v>
      </c>
      <c r="G3" s="13">
        <v>1683.54</v>
      </c>
      <c r="H3" s="13">
        <v>1683.54</v>
      </c>
      <c r="I3" s="13">
        <v>1691.12</v>
      </c>
      <c r="J3" s="13">
        <v>1691.12</v>
      </c>
      <c r="K3" s="13">
        <v>1691.12</v>
      </c>
      <c r="L3" s="13">
        <v>1691.12</v>
      </c>
      <c r="M3" s="14">
        <v>1691.12</v>
      </c>
      <c r="N3" s="13">
        <v>1668.37</v>
      </c>
      <c r="O3" s="13">
        <v>1683.54</v>
      </c>
      <c r="P3" s="13">
        <v>1683.54</v>
      </c>
      <c r="Q3" s="13">
        <v>1683.54</v>
      </c>
      <c r="R3" s="13">
        <v>1683.54</v>
      </c>
      <c r="S3" s="13">
        <v>1683.54</v>
      </c>
      <c r="T3" s="13">
        <v>1683.54</v>
      </c>
      <c r="U3" s="13">
        <v>1691.12</v>
      </c>
      <c r="V3" s="13">
        <v>1691.12</v>
      </c>
      <c r="W3" s="13">
        <v>1691.12</v>
      </c>
      <c r="X3" s="13">
        <v>1691.12</v>
      </c>
      <c r="Y3" s="14">
        <v>1691.12</v>
      </c>
      <c r="Z3" s="13">
        <v>1668.37</v>
      </c>
      <c r="AA3" s="13">
        <v>1683.54</v>
      </c>
      <c r="AB3" s="13">
        <v>1683.54</v>
      </c>
      <c r="AC3" s="13">
        <v>1683.54</v>
      </c>
      <c r="AD3" s="13">
        <v>1683.54</v>
      </c>
      <c r="AE3" s="13">
        <v>1683.54</v>
      </c>
      <c r="AF3" s="13">
        <v>1683.54</v>
      </c>
      <c r="AG3" s="13">
        <v>1691.12</v>
      </c>
      <c r="AH3" s="13">
        <v>1691.12</v>
      </c>
      <c r="AI3" s="13">
        <v>1691.12</v>
      </c>
      <c r="AJ3" s="13">
        <v>1691.12</v>
      </c>
      <c r="AK3" s="14">
        <v>1691.12</v>
      </c>
      <c r="AL3" s="13"/>
    </row>
    <row r="4" spans="1:55" x14ac:dyDescent="0.25">
      <c r="A4" s="10" t="s">
        <v>30</v>
      </c>
      <c r="B4" s="13">
        <v>238.29</v>
      </c>
      <c r="C4" s="13">
        <v>240.45</v>
      </c>
      <c r="D4" s="13">
        <v>240.45</v>
      </c>
      <c r="E4" s="13">
        <v>240.45</v>
      </c>
      <c r="F4" s="13">
        <v>240.45</v>
      </c>
      <c r="G4" s="13">
        <v>240.45</v>
      </c>
      <c r="H4" s="13">
        <v>240.45</v>
      </c>
      <c r="I4" s="13">
        <v>241.55</v>
      </c>
      <c r="J4" s="13">
        <v>241.55</v>
      </c>
      <c r="K4" s="13">
        <v>241.55</v>
      </c>
      <c r="L4" s="13">
        <v>241.55</v>
      </c>
      <c r="M4" s="14">
        <v>241.55</v>
      </c>
      <c r="N4" s="13">
        <v>238.29</v>
      </c>
      <c r="O4" s="13">
        <v>240.45</v>
      </c>
      <c r="P4" s="13">
        <v>240.45</v>
      </c>
      <c r="Q4" s="13">
        <v>240.45</v>
      </c>
      <c r="R4" s="13">
        <v>240.45</v>
      </c>
      <c r="S4" s="13">
        <v>240.45</v>
      </c>
      <c r="T4" s="13">
        <v>240.45</v>
      </c>
      <c r="U4" s="13">
        <v>241.55</v>
      </c>
      <c r="V4" s="13">
        <v>241.55</v>
      </c>
      <c r="W4" s="13">
        <v>241.55</v>
      </c>
      <c r="X4" s="13">
        <v>241.55</v>
      </c>
      <c r="Y4" s="14">
        <v>241.55</v>
      </c>
      <c r="Z4" s="13">
        <v>238.29</v>
      </c>
      <c r="AA4" s="13">
        <v>240.45</v>
      </c>
      <c r="AB4" s="13">
        <v>240.45</v>
      </c>
      <c r="AC4" s="13">
        <v>240.45</v>
      </c>
      <c r="AD4" s="13">
        <v>240.45</v>
      </c>
      <c r="AE4" s="13">
        <v>240.45</v>
      </c>
      <c r="AF4" s="13">
        <v>240.45</v>
      </c>
      <c r="AG4" s="13">
        <v>241.55</v>
      </c>
      <c r="AH4" s="13">
        <v>241.55</v>
      </c>
      <c r="AI4" s="13">
        <v>241.55</v>
      </c>
      <c r="AJ4" s="13">
        <v>241.55</v>
      </c>
      <c r="AK4" s="14">
        <v>241.55</v>
      </c>
      <c r="AL4" s="13"/>
    </row>
    <row r="5" spans="1:55" x14ac:dyDescent="0.25">
      <c r="A5" s="10" t="s">
        <v>2</v>
      </c>
      <c r="B5" s="13">
        <v>151.25</v>
      </c>
      <c r="C5" s="13">
        <v>152.63</v>
      </c>
      <c r="D5" s="13">
        <v>152.63</v>
      </c>
      <c r="E5" s="13">
        <v>152.63</v>
      </c>
      <c r="F5" s="13">
        <v>152.63</v>
      </c>
      <c r="G5" s="13">
        <v>152.63</v>
      </c>
      <c r="H5" s="13">
        <v>152.63</v>
      </c>
      <c r="I5" s="13">
        <v>153.32</v>
      </c>
      <c r="J5" s="13">
        <v>153.32</v>
      </c>
      <c r="K5" s="13">
        <v>153.32</v>
      </c>
      <c r="L5" s="13">
        <v>153.32</v>
      </c>
      <c r="M5" s="14">
        <v>153.32</v>
      </c>
      <c r="N5" s="13">
        <v>151.25</v>
      </c>
      <c r="O5" s="13">
        <v>152.63</v>
      </c>
      <c r="P5" s="13">
        <v>152.63</v>
      </c>
      <c r="Q5" s="13">
        <v>152.63</v>
      </c>
      <c r="R5" s="13">
        <v>152.63</v>
      </c>
      <c r="S5" s="13">
        <v>152.63</v>
      </c>
      <c r="T5" s="13">
        <v>152.63</v>
      </c>
      <c r="U5" s="13">
        <v>153.32</v>
      </c>
      <c r="V5" s="13">
        <v>153.32</v>
      </c>
      <c r="W5" s="13">
        <v>153.32</v>
      </c>
      <c r="X5" s="13">
        <v>153.32</v>
      </c>
      <c r="Y5" s="14">
        <v>153.32</v>
      </c>
      <c r="Z5" s="13">
        <v>151.25</v>
      </c>
      <c r="AA5" s="13">
        <v>152.63</v>
      </c>
      <c r="AB5" s="13">
        <v>152.63</v>
      </c>
      <c r="AC5" s="13">
        <v>152.63</v>
      </c>
      <c r="AD5" s="13">
        <v>152.63</v>
      </c>
      <c r="AE5" s="13">
        <v>152.63</v>
      </c>
      <c r="AF5" s="13">
        <v>152.63</v>
      </c>
      <c r="AG5" s="13">
        <v>153.32</v>
      </c>
      <c r="AH5" s="13">
        <v>153.32</v>
      </c>
      <c r="AI5" s="13">
        <v>153.32</v>
      </c>
      <c r="AJ5" s="13">
        <v>153.32</v>
      </c>
      <c r="AK5" s="14">
        <v>153.32</v>
      </c>
      <c r="AL5" s="13"/>
    </row>
    <row r="6" spans="1:55" x14ac:dyDescent="0.25">
      <c r="A6" s="10" t="s">
        <v>3</v>
      </c>
      <c r="B6" s="13">
        <v>41.16</v>
      </c>
      <c r="C6" s="13">
        <v>41.53</v>
      </c>
      <c r="D6" s="13">
        <v>41.53</v>
      </c>
      <c r="E6" s="13">
        <v>41.53</v>
      </c>
      <c r="F6" s="13">
        <v>41.53</v>
      </c>
      <c r="G6" s="13">
        <v>41.53</v>
      </c>
      <c r="H6" s="13">
        <v>41.53</v>
      </c>
      <c r="I6" s="13">
        <v>41.72</v>
      </c>
      <c r="J6" s="13">
        <v>41.72</v>
      </c>
      <c r="K6" s="13">
        <v>41.72</v>
      </c>
      <c r="L6" s="13">
        <v>41.72</v>
      </c>
      <c r="M6" s="14">
        <v>41.72</v>
      </c>
      <c r="N6" s="13">
        <v>41.16</v>
      </c>
      <c r="O6" s="13">
        <v>41.53</v>
      </c>
      <c r="P6" s="13">
        <v>41.53</v>
      </c>
      <c r="Q6" s="13">
        <v>41.53</v>
      </c>
      <c r="R6" s="13">
        <v>41.53</v>
      </c>
      <c r="S6" s="13">
        <v>41.53</v>
      </c>
      <c r="T6" s="13">
        <v>41.53</v>
      </c>
      <c r="U6" s="13">
        <v>41.72</v>
      </c>
      <c r="V6" s="13">
        <v>41.72</v>
      </c>
      <c r="W6" s="13">
        <v>41.72</v>
      </c>
      <c r="X6" s="13">
        <v>41.72</v>
      </c>
      <c r="Y6" s="14">
        <v>41.72</v>
      </c>
      <c r="Z6" s="13">
        <v>41.16</v>
      </c>
      <c r="AA6" s="13">
        <v>41.53</v>
      </c>
      <c r="AB6" s="13">
        <v>41.53</v>
      </c>
      <c r="AC6" s="13">
        <v>41.53</v>
      </c>
      <c r="AD6" s="13">
        <v>41.53</v>
      </c>
      <c r="AE6" s="13">
        <v>41.53</v>
      </c>
      <c r="AF6" s="13">
        <v>41.53</v>
      </c>
      <c r="AG6" s="13">
        <v>41.72</v>
      </c>
      <c r="AH6" s="13">
        <v>41.72</v>
      </c>
      <c r="AI6" s="13">
        <v>41.72</v>
      </c>
      <c r="AJ6" s="13">
        <v>41.72</v>
      </c>
      <c r="AK6" s="14">
        <v>41.72</v>
      </c>
      <c r="AL6" s="13"/>
    </row>
    <row r="7" spans="1:55" x14ac:dyDescent="0.25">
      <c r="A7" s="10" t="s">
        <v>4</v>
      </c>
      <c r="B7" s="13">
        <v>2099.0700000000002</v>
      </c>
      <c r="C7" s="13">
        <v>2118.15</v>
      </c>
      <c r="D7" s="13">
        <v>2118.15</v>
      </c>
      <c r="E7" s="13">
        <v>2118.15</v>
      </c>
      <c r="F7" s="13">
        <v>2118.15</v>
      </c>
      <c r="G7" s="13">
        <v>2118.15</v>
      </c>
      <c r="H7" s="13">
        <v>2118.15</v>
      </c>
      <c r="I7" s="13">
        <v>2127.71</v>
      </c>
      <c r="J7" s="13">
        <v>2127.71</v>
      </c>
      <c r="K7" s="13">
        <v>2127.71</v>
      </c>
      <c r="L7" s="13">
        <v>2127.71</v>
      </c>
      <c r="M7" s="14">
        <v>2127.71</v>
      </c>
      <c r="N7" s="13">
        <v>2099.0700000000002</v>
      </c>
      <c r="O7" s="13">
        <v>2118.15</v>
      </c>
      <c r="P7" s="13">
        <v>2118.15</v>
      </c>
      <c r="Q7" s="13">
        <v>2118.15</v>
      </c>
      <c r="R7" s="13">
        <v>2118.15</v>
      </c>
      <c r="S7" s="13">
        <v>2118.15</v>
      </c>
      <c r="T7" s="13">
        <v>2118.15</v>
      </c>
      <c r="U7" s="13">
        <v>2127.71</v>
      </c>
      <c r="V7" s="13">
        <v>2127.71</v>
      </c>
      <c r="W7" s="13">
        <v>2127.71</v>
      </c>
      <c r="X7" s="13">
        <v>2127.71</v>
      </c>
      <c r="Y7" s="14">
        <v>2127.71</v>
      </c>
      <c r="Z7" s="13">
        <v>2099.0700000000002</v>
      </c>
      <c r="AA7" s="13">
        <v>2118.15</v>
      </c>
      <c r="AB7" s="13">
        <v>2118.15</v>
      </c>
      <c r="AC7" s="13">
        <v>2118.15</v>
      </c>
      <c r="AD7" s="13">
        <v>2118.15</v>
      </c>
      <c r="AE7" s="13">
        <v>2118.15</v>
      </c>
      <c r="AF7" s="13">
        <v>2118.15</v>
      </c>
      <c r="AG7" s="13">
        <v>2127.71</v>
      </c>
      <c r="AH7" s="13">
        <v>2127.71</v>
      </c>
      <c r="AI7" s="13">
        <v>2127.71</v>
      </c>
      <c r="AJ7" s="13">
        <v>2127.71</v>
      </c>
      <c r="AK7" s="14">
        <v>2127.71</v>
      </c>
      <c r="AL7" s="13"/>
    </row>
    <row r="8" spans="1:55" x14ac:dyDescent="0.25">
      <c r="A8" s="10" t="s">
        <v>5</v>
      </c>
      <c r="B8" s="13">
        <v>2099.0700000000002</v>
      </c>
      <c r="C8" s="13">
        <v>2118.15</v>
      </c>
      <c r="D8" s="13">
        <v>2118.15</v>
      </c>
      <c r="E8" s="13">
        <v>2118.15</v>
      </c>
      <c r="F8" s="13">
        <v>2118.15</v>
      </c>
      <c r="G8" s="13">
        <v>2118.15</v>
      </c>
      <c r="H8" s="13">
        <v>2118.15</v>
      </c>
      <c r="I8" s="13">
        <v>2127.71</v>
      </c>
      <c r="J8" s="13">
        <v>2127.71</v>
      </c>
      <c r="K8" s="13">
        <v>2127.71</v>
      </c>
      <c r="L8" s="13">
        <v>2127.71</v>
      </c>
      <c r="M8" s="14">
        <v>2127.71</v>
      </c>
      <c r="N8" s="13">
        <v>2099.0700000000002</v>
      </c>
      <c r="O8" s="13">
        <v>2118.15</v>
      </c>
      <c r="P8" s="13">
        <v>2118.15</v>
      </c>
      <c r="Q8" s="13">
        <v>2118.15</v>
      </c>
      <c r="R8" s="13">
        <v>2118.15</v>
      </c>
      <c r="S8" s="13">
        <v>2118.15</v>
      </c>
      <c r="T8" s="13">
        <v>2118.15</v>
      </c>
      <c r="U8" s="13">
        <v>2127.71</v>
      </c>
      <c r="V8" s="13">
        <v>2127.71</v>
      </c>
      <c r="W8" s="13">
        <v>2127.71</v>
      </c>
      <c r="X8" s="13">
        <v>2127.71</v>
      </c>
      <c r="Y8" s="14">
        <v>2127.71</v>
      </c>
      <c r="Z8" s="13">
        <v>2099.0700000000002</v>
      </c>
      <c r="AA8" s="13">
        <v>2118.15</v>
      </c>
      <c r="AB8" s="13">
        <v>2118.15</v>
      </c>
      <c r="AC8" s="13">
        <v>2118.15</v>
      </c>
      <c r="AD8" s="13">
        <v>2118.15</v>
      </c>
      <c r="AE8" s="13">
        <v>2118.15</v>
      </c>
      <c r="AF8" s="13">
        <v>2118.15</v>
      </c>
      <c r="AG8" s="13">
        <v>2127.71</v>
      </c>
      <c r="AH8" s="13">
        <v>2127.71</v>
      </c>
      <c r="AI8" s="13">
        <v>2127.71</v>
      </c>
      <c r="AJ8" s="13">
        <v>2127.71</v>
      </c>
      <c r="AK8" s="14">
        <v>2127.71</v>
      </c>
      <c r="AL8" s="13"/>
    </row>
    <row r="9" spans="1:55" x14ac:dyDescent="0.25">
      <c r="A9" s="10" t="s">
        <v>31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4">
        <v>-1418.48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4">
        <v>-1418.48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4">
        <v>-1418.48</v>
      </c>
      <c r="AL9" s="13"/>
    </row>
    <row r="10" spans="1:55" x14ac:dyDescent="0.25">
      <c r="A10" s="10" t="s">
        <v>32</v>
      </c>
      <c r="B10" s="13">
        <v>25.41</v>
      </c>
      <c r="C10" s="13">
        <v>80.67</v>
      </c>
      <c r="D10" s="13">
        <v>212.27</v>
      </c>
      <c r="E10" s="13">
        <v>243.06</v>
      </c>
      <c r="F10" s="13">
        <v>250.88</v>
      </c>
      <c r="G10" s="13">
        <v>254.66</v>
      </c>
      <c r="H10" s="13">
        <v>203.85</v>
      </c>
      <c r="I10" s="13">
        <v>216.84</v>
      </c>
      <c r="J10" s="13">
        <v>228.68</v>
      </c>
      <c r="K10" s="13">
        <v>164.37</v>
      </c>
      <c r="L10" s="13">
        <v>47.48</v>
      </c>
      <c r="M10" s="14">
        <v>233.36</v>
      </c>
      <c r="N10" s="13">
        <v>25.41</v>
      </c>
      <c r="O10" s="13">
        <v>80.67</v>
      </c>
      <c r="P10" s="13">
        <v>212.27</v>
      </c>
      <c r="Q10" s="13">
        <v>243.06</v>
      </c>
      <c r="R10" s="13">
        <v>250.88</v>
      </c>
      <c r="S10" s="13">
        <v>254.66</v>
      </c>
      <c r="T10" s="13">
        <v>203.85</v>
      </c>
      <c r="U10" s="13">
        <v>216.84</v>
      </c>
      <c r="V10" s="13">
        <v>228.68</v>
      </c>
      <c r="W10" s="13">
        <v>164.37</v>
      </c>
      <c r="X10" s="13">
        <v>47.48</v>
      </c>
      <c r="Y10" s="14">
        <v>233.36</v>
      </c>
      <c r="Z10" s="13">
        <v>25.41</v>
      </c>
      <c r="AA10" s="13">
        <v>80.67</v>
      </c>
      <c r="AB10" s="13">
        <v>212.27</v>
      </c>
      <c r="AC10" s="13">
        <v>243.06</v>
      </c>
      <c r="AD10" s="13">
        <v>250.88</v>
      </c>
      <c r="AE10" s="13">
        <v>254.66</v>
      </c>
      <c r="AF10" s="13">
        <v>203.85</v>
      </c>
      <c r="AG10" s="13">
        <v>216.84</v>
      </c>
      <c r="AH10" s="13">
        <v>228.68</v>
      </c>
      <c r="AI10" s="13">
        <v>164.37</v>
      </c>
      <c r="AJ10" s="13">
        <v>47.48</v>
      </c>
      <c r="AK10" s="14">
        <v>233.36</v>
      </c>
      <c r="AL10" s="13"/>
    </row>
    <row r="11" spans="1:55" x14ac:dyDescent="0.25">
      <c r="A11" s="10" t="s">
        <v>33</v>
      </c>
      <c r="B11" s="13">
        <v>242.91</v>
      </c>
      <c r="C11" s="13">
        <v>0</v>
      </c>
      <c r="D11" s="13">
        <v>107.22</v>
      </c>
      <c r="E11" s="13">
        <v>0</v>
      </c>
      <c r="F11" s="13">
        <v>0</v>
      </c>
      <c r="G11" s="13">
        <v>0</v>
      </c>
      <c r="H11" s="13">
        <v>38.270000000000003</v>
      </c>
      <c r="I11" s="13">
        <v>132.72</v>
      </c>
      <c r="J11" s="13">
        <v>36.96</v>
      </c>
      <c r="K11" s="13">
        <v>79.61</v>
      </c>
      <c r="L11" s="13">
        <v>0</v>
      </c>
      <c r="M11" s="14">
        <v>53.11</v>
      </c>
      <c r="N11" s="13">
        <v>242.91</v>
      </c>
      <c r="O11" s="13">
        <v>0</v>
      </c>
      <c r="P11" s="13">
        <v>107.22</v>
      </c>
      <c r="Q11" s="13">
        <v>0</v>
      </c>
      <c r="R11" s="13">
        <v>0</v>
      </c>
      <c r="S11" s="13">
        <v>0</v>
      </c>
      <c r="T11" s="13">
        <v>38.270000000000003</v>
      </c>
      <c r="U11" s="13">
        <v>132.72</v>
      </c>
      <c r="V11" s="13">
        <v>36.96</v>
      </c>
      <c r="W11" s="13">
        <v>79.61</v>
      </c>
      <c r="X11" s="13">
        <v>0</v>
      </c>
      <c r="Y11" s="14">
        <v>53.11</v>
      </c>
      <c r="Z11" s="13">
        <v>242.91</v>
      </c>
      <c r="AA11" s="13">
        <v>0</v>
      </c>
      <c r="AB11" s="13">
        <v>107.22</v>
      </c>
      <c r="AC11" s="13">
        <v>0</v>
      </c>
      <c r="AD11" s="13">
        <v>0</v>
      </c>
      <c r="AE11" s="13">
        <v>0</v>
      </c>
      <c r="AF11" s="13">
        <v>38.270000000000003</v>
      </c>
      <c r="AG11" s="13">
        <v>132.72</v>
      </c>
      <c r="AH11" s="13">
        <v>36.96</v>
      </c>
      <c r="AI11" s="13">
        <v>79.61</v>
      </c>
      <c r="AJ11" s="13">
        <v>0</v>
      </c>
      <c r="AK11" s="14">
        <v>53.11</v>
      </c>
      <c r="AL11" s="13"/>
    </row>
    <row r="12" spans="1:55" x14ac:dyDescent="0.25">
      <c r="A12" s="10" t="s">
        <v>115</v>
      </c>
      <c r="B12" s="13">
        <v>34.950000000000003</v>
      </c>
      <c r="C12" s="13">
        <v>102.46</v>
      </c>
      <c r="D12" s="13">
        <v>147.58000000000001</v>
      </c>
      <c r="E12" s="13">
        <v>74.16</v>
      </c>
      <c r="F12" s="13">
        <v>292.11</v>
      </c>
      <c r="G12" s="13">
        <v>35.21</v>
      </c>
      <c r="H12" s="13">
        <v>254.86</v>
      </c>
      <c r="I12" s="13">
        <v>196.6</v>
      </c>
      <c r="J12" s="13">
        <v>181.98</v>
      </c>
      <c r="K12" s="13">
        <v>130.22999999999999</v>
      </c>
      <c r="L12" s="13">
        <v>0</v>
      </c>
      <c r="M12" s="14">
        <v>225.6</v>
      </c>
      <c r="N12" s="13">
        <v>34.950000000000003</v>
      </c>
      <c r="O12" s="13">
        <v>102.46</v>
      </c>
      <c r="P12" s="13">
        <v>147.58000000000001</v>
      </c>
      <c r="Q12" s="13">
        <v>74.16</v>
      </c>
      <c r="R12" s="13">
        <v>292.11</v>
      </c>
      <c r="S12" s="13">
        <v>35.21</v>
      </c>
      <c r="T12" s="13">
        <v>254.86</v>
      </c>
      <c r="U12" s="13">
        <v>196.6</v>
      </c>
      <c r="V12" s="13">
        <v>181.98</v>
      </c>
      <c r="W12" s="13">
        <v>130.22999999999999</v>
      </c>
      <c r="X12" s="13">
        <v>0</v>
      </c>
      <c r="Y12" s="14">
        <v>225.6</v>
      </c>
      <c r="Z12" s="13">
        <v>34.950000000000003</v>
      </c>
      <c r="AA12" s="13">
        <v>102.46</v>
      </c>
      <c r="AB12" s="13">
        <v>147.58000000000001</v>
      </c>
      <c r="AC12" s="13">
        <v>74.16</v>
      </c>
      <c r="AD12" s="13">
        <v>292.11</v>
      </c>
      <c r="AE12" s="13">
        <v>35.21</v>
      </c>
      <c r="AF12" s="13">
        <v>254.86</v>
      </c>
      <c r="AG12" s="13">
        <v>196.6</v>
      </c>
      <c r="AH12" s="13">
        <v>181.98</v>
      </c>
      <c r="AI12" s="13">
        <v>130.22999999999999</v>
      </c>
      <c r="AJ12" s="13">
        <v>0</v>
      </c>
      <c r="AK12" s="14">
        <v>225.6</v>
      </c>
      <c r="AL12" s="13"/>
    </row>
    <row r="13" spans="1:55" x14ac:dyDescent="0.25">
      <c r="A13" s="10" t="s">
        <v>34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-98.19</v>
      </c>
      <c r="J13" s="13">
        <v>0</v>
      </c>
      <c r="K13" s="13">
        <v>0</v>
      </c>
      <c r="L13" s="13">
        <v>0</v>
      </c>
      <c r="M13" s="14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-98.19</v>
      </c>
      <c r="V13" s="13">
        <v>0</v>
      </c>
      <c r="W13" s="13">
        <v>0</v>
      </c>
      <c r="X13" s="13">
        <v>0</v>
      </c>
      <c r="Y13" s="14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-98.19</v>
      </c>
      <c r="AH13" s="13">
        <v>0</v>
      </c>
      <c r="AI13" s="13">
        <v>0</v>
      </c>
      <c r="AJ13" s="13">
        <v>0</v>
      </c>
      <c r="AK13" s="14">
        <v>0</v>
      </c>
      <c r="AL13" s="13"/>
    </row>
    <row r="14" spans="1:55" x14ac:dyDescent="0.25">
      <c r="A14" s="10" t="s">
        <v>35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98.19</v>
      </c>
      <c r="J14" s="13">
        <v>0</v>
      </c>
      <c r="K14" s="13">
        <v>0</v>
      </c>
      <c r="L14" s="13">
        <v>0</v>
      </c>
      <c r="M14" s="14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98.19</v>
      </c>
      <c r="V14" s="13">
        <v>0</v>
      </c>
      <c r="W14" s="13">
        <v>0</v>
      </c>
      <c r="X14" s="13">
        <v>0</v>
      </c>
      <c r="Y14" s="14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98.19</v>
      </c>
      <c r="AH14" s="13">
        <v>0</v>
      </c>
      <c r="AI14" s="13">
        <v>0</v>
      </c>
      <c r="AJ14" s="13">
        <v>0</v>
      </c>
      <c r="AK14" s="14">
        <v>0</v>
      </c>
      <c r="AL14" s="13"/>
    </row>
    <row r="15" spans="1:55" x14ac:dyDescent="0.25">
      <c r="A15" s="10" t="s">
        <v>36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4">
        <v>282.77999999999997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4">
        <v>282.77999999999997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4">
        <v>282.77999999999997</v>
      </c>
      <c r="AL15" s="13"/>
    </row>
    <row r="16" spans="1:55" x14ac:dyDescent="0.25">
      <c r="A16" s="10" t="s">
        <v>37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-293.24</v>
      </c>
      <c r="I16" s="13">
        <v>0</v>
      </c>
      <c r="J16" s="13">
        <v>0</v>
      </c>
      <c r="K16" s="13">
        <v>0</v>
      </c>
      <c r="L16" s="13">
        <v>0</v>
      </c>
      <c r="M16" s="14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-293.24</v>
      </c>
      <c r="U16" s="13">
        <v>0</v>
      </c>
      <c r="V16" s="13">
        <v>0</v>
      </c>
      <c r="W16" s="13">
        <v>0</v>
      </c>
      <c r="X16" s="13">
        <v>0</v>
      </c>
      <c r="Y16" s="14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-293.24</v>
      </c>
      <c r="AG16" s="13">
        <v>0</v>
      </c>
      <c r="AH16" s="13">
        <v>0</v>
      </c>
      <c r="AI16" s="13">
        <v>0</v>
      </c>
      <c r="AJ16" s="13">
        <v>0</v>
      </c>
      <c r="AK16" s="14">
        <v>0</v>
      </c>
      <c r="AL16" s="13"/>
    </row>
    <row r="17" spans="1:38" x14ac:dyDescent="0.25">
      <c r="A17" s="10" t="s">
        <v>38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293.24</v>
      </c>
      <c r="I17" s="13">
        <v>0</v>
      </c>
      <c r="J17" s="13">
        <v>0</v>
      </c>
      <c r="K17" s="13">
        <v>0</v>
      </c>
      <c r="L17" s="13">
        <v>0</v>
      </c>
      <c r="M17" s="14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293.24</v>
      </c>
      <c r="U17" s="13">
        <v>0</v>
      </c>
      <c r="V17" s="13">
        <v>0</v>
      </c>
      <c r="W17" s="13">
        <v>0</v>
      </c>
      <c r="X17" s="13">
        <v>0</v>
      </c>
      <c r="Y17" s="14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293.24</v>
      </c>
      <c r="AG17" s="13">
        <v>0</v>
      </c>
      <c r="AH17" s="13">
        <v>0</v>
      </c>
      <c r="AI17" s="13">
        <v>0</v>
      </c>
      <c r="AJ17" s="13">
        <v>0</v>
      </c>
      <c r="AK17" s="14">
        <v>0</v>
      </c>
      <c r="AL17" s="13"/>
    </row>
    <row r="18" spans="1:38" x14ac:dyDescent="0.25">
      <c r="A18" s="10" t="s">
        <v>39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4">
        <v>418.28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4">
        <v>418.28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4">
        <v>418.28</v>
      </c>
      <c r="AL18" s="13"/>
    </row>
    <row r="19" spans="1:38" x14ac:dyDescent="0.25">
      <c r="A19" s="10" t="s">
        <v>40</v>
      </c>
      <c r="B19" s="13">
        <v>48.78</v>
      </c>
      <c r="C19" s="13">
        <v>24.39</v>
      </c>
      <c r="D19" s="13">
        <v>24.39</v>
      </c>
      <c r="E19" s="13">
        <v>73.17</v>
      </c>
      <c r="F19" s="13">
        <v>48.78</v>
      </c>
      <c r="G19" s="13">
        <v>48.78</v>
      </c>
      <c r="H19" s="13">
        <v>24.39</v>
      </c>
      <c r="I19" s="13">
        <v>48.78</v>
      </c>
      <c r="J19" s="13">
        <v>48.78</v>
      </c>
      <c r="K19" s="13">
        <v>48.78</v>
      </c>
      <c r="L19" s="13">
        <v>0</v>
      </c>
      <c r="M19" s="14">
        <v>48.78</v>
      </c>
      <c r="N19" s="13">
        <v>48.78</v>
      </c>
      <c r="O19" s="13">
        <v>24.39</v>
      </c>
      <c r="P19" s="13">
        <v>24.39</v>
      </c>
      <c r="Q19" s="13">
        <v>73.17</v>
      </c>
      <c r="R19" s="13">
        <v>48.78</v>
      </c>
      <c r="S19" s="13">
        <v>48.78</v>
      </c>
      <c r="T19" s="13">
        <v>24.39</v>
      </c>
      <c r="U19" s="13">
        <v>48.78</v>
      </c>
      <c r="V19" s="13">
        <v>48.78</v>
      </c>
      <c r="W19" s="13">
        <v>48.78</v>
      </c>
      <c r="X19" s="13">
        <v>0</v>
      </c>
      <c r="Y19" s="14">
        <v>48.78</v>
      </c>
      <c r="Z19" s="13">
        <v>48.78</v>
      </c>
      <c r="AA19" s="13">
        <v>24.39</v>
      </c>
      <c r="AB19" s="13">
        <v>24.39</v>
      </c>
      <c r="AC19" s="13">
        <v>73.17</v>
      </c>
      <c r="AD19" s="13">
        <v>48.78</v>
      </c>
      <c r="AE19" s="13">
        <v>48.78</v>
      </c>
      <c r="AF19" s="13">
        <v>24.39</v>
      </c>
      <c r="AG19" s="13">
        <v>48.78</v>
      </c>
      <c r="AH19" s="13">
        <v>48.78</v>
      </c>
      <c r="AI19" s="13">
        <v>48.78</v>
      </c>
      <c r="AJ19" s="13">
        <v>0</v>
      </c>
      <c r="AK19" s="14">
        <v>48.78</v>
      </c>
      <c r="AL19" s="13"/>
    </row>
    <row r="20" spans="1:38" x14ac:dyDescent="0.25">
      <c r="A20" s="10" t="s">
        <v>41</v>
      </c>
      <c r="B20" s="13">
        <v>0</v>
      </c>
      <c r="C20" s="13">
        <v>50</v>
      </c>
      <c r="D20" s="13">
        <v>25</v>
      </c>
      <c r="E20" s="13">
        <v>0</v>
      </c>
      <c r="F20" s="13">
        <v>50</v>
      </c>
      <c r="G20" s="13">
        <v>0</v>
      </c>
      <c r="H20" s="13">
        <v>0</v>
      </c>
      <c r="I20" s="13">
        <v>100</v>
      </c>
      <c r="J20" s="13">
        <v>0</v>
      </c>
      <c r="K20" s="13">
        <v>0</v>
      </c>
      <c r="L20" s="13">
        <v>0</v>
      </c>
      <c r="M20" s="14">
        <v>0</v>
      </c>
      <c r="N20" s="13">
        <v>0</v>
      </c>
      <c r="O20" s="13">
        <v>50</v>
      </c>
      <c r="P20" s="13">
        <v>25</v>
      </c>
      <c r="Q20" s="13">
        <v>0</v>
      </c>
      <c r="R20" s="13">
        <v>50</v>
      </c>
      <c r="S20" s="13">
        <v>0</v>
      </c>
      <c r="T20" s="13">
        <v>0</v>
      </c>
      <c r="U20" s="13">
        <v>100</v>
      </c>
      <c r="V20" s="13">
        <v>0</v>
      </c>
      <c r="W20" s="13">
        <v>0</v>
      </c>
      <c r="X20" s="13">
        <v>0</v>
      </c>
      <c r="Y20" s="14">
        <v>0</v>
      </c>
      <c r="Z20" s="13">
        <v>0</v>
      </c>
      <c r="AA20" s="13">
        <v>50</v>
      </c>
      <c r="AB20" s="13">
        <v>25</v>
      </c>
      <c r="AC20" s="13">
        <v>0</v>
      </c>
      <c r="AD20" s="13">
        <v>50</v>
      </c>
      <c r="AE20" s="13">
        <v>0</v>
      </c>
      <c r="AF20" s="13">
        <v>0</v>
      </c>
      <c r="AG20" s="13">
        <v>100</v>
      </c>
      <c r="AH20" s="13">
        <v>0</v>
      </c>
      <c r="AI20" s="13">
        <v>0</v>
      </c>
      <c r="AJ20" s="13">
        <v>0</v>
      </c>
      <c r="AK20" s="14">
        <v>0</v>
      </c>
      <c r="AL20" s="13"/>
    </row>
    <row r="21" spans="1:38" x14ac:dyDescent="0.25">
      <c r="A21" s="10" t="s">
        <v>114</v>
      </c>
      <c r="B21" s="13">
        <v>0</v>
      </c>
      <c r="C21" s="13">
        <v>302.18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4">
        <v>0</v>
      </c>
      <c r="N21" s="13">
        <v>0</v>
      </c>
      <c r="O21" s="13">
        <v>302.18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4">
        <v>0</v>
      </c>
      <c r="Z21" s="13">
        <v>0</v>
      </c>
      <c r="AA21" s="13">
        <v>302.18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4">
        <v>0</v>
      </c>
      <c r="AL21" s="13"/>
    </row>
    <row r="22" spans="1:38" x14ac:dyDescent="0.25">
      <c r="A22" s="10" t="s">
        <v>42</v>
      </c>
      <c r="B22" s="13">
        <v>2.31</v>
      </c>
      <c r="C22" s="13">
        <v>9.26</v>
      </c>
      <c r="D22" s="13">
        <v>39.14</v>
      </c>
      <c r="E22" s="13">
        <v>33.200000000000003</v>
      </c>
      <c r="F22" s="13">
        <v>28.12</v>
      </c>
      <c r="G22" s="13">
        <v>46.81</v>
      </c>
      <c r="H22" s="13">
        <v>37.86</v>
      </c>
      <c r="I22" s="13">
        <v>36.11</v>
      </c>
      <c r="J22" s="13">
        <v>49.7</v>
      </c>
      <c r="K22" s="13">
        <v>28.93</v>
      </c>
      <c r="L22" s="13">
        <v>4.3</v>
      </c>
      <c r="M22" s="14">
        <v>61.55</v>
      </c>
      <c r="N22" s="13">
        <v>2.31</v>
      </c>
      <c r="O22" s="13">
        <v>9.26</v>
      </c>
      <c r="P22" s="13">
        <v>39.14</v>
      </c>
      <c r="Q22" s="13">
        <v>33.200000000000003</v>
      </c>
      <c r="R22" s="13">
        <v>28.12</v>
      </c>
      <c r="S22" s="13">
        <v>46.81</v>
      </c>
      <c r="T22" s="13">
        <v>37.86</v>
      </c>
      <c r="U22" s="13">
        <v>36.11</v>
      </c>
      <c r="V22" s="13">
        <v>49.7</v>
      </c>
      <c r="W22" s="13">
        <v>28.93</v>
      </c>
      <c r="X22" s="13">
        <v>4.3</v>
      </c>
      <c r="Y22" s="14">
        <v>61.55</v>
      </c>
      <c r="Z22" s="13">
        <v>2.31</v>
      </c>
      <c r="AA22" s="13">
        <v>9.26</v>
      </c>
      <c r="AB22" s="13">
        <v>39.14</v>
      </c>
      <c r="AC22" s="13">
        <v>33.200000000000003</v>
      </c>
      <c r="AD22" s="13">
        <v>28.12</v>
      </c>
      <c r="AE22" s="13">
        <v>46.81</v>
      </c>
      <c r="AF22" s="13">
        <v>37.86</v>
      </c>
      <c r="AG22" s="13">
        <v>36.11</v>
      </c>
      <c r="AH22" s="13">
        <v>49.7</v>
      </c>
      <c r="AI22" s="13">
        <v>28.93</v>
      </c>
      <c r="AJ22" s="13">
        <v>4.3</v>
      </c>
      <c r="AK22" s="14">
        <v>61.55</v>
      </c>
      <c r="AL22" s="13"/>
    </row>
    <row r="23" spans="1:38" x14ac:dyDescent="0.25">
      <c r="A23" s="10" t="s">
        <v>43</v>
      </c>
      <c r="B23" s="13">
        <v>0</v>
      </c>
      <c r="C23" s="13">
        <v>40.950000000000003</v>
      </c>
      <c r="D23" s="13">
        <v>160.91999999999999</v>
      </c>
      <c r="E23" s="13">
        <v>78.83</v>
      </c>
      <c r="F23" s="13">
        <v>36.799999999999997</v>
      </c>
      <c r="G23" s="13">
        <v>159.65</v>
      </c>
      <c r="H23" s="13">
        <v>130.35</v>
      </c>
      <c r="I23" s="13">
        <v>130.21</v>
      </c>
      <c r="J23" s="13">
        <v>215.8</v>
      </c>
      <c r="K23" s="13">
        <v>147.13999999999999</v>
      </c>
      <c r="L23" s="13">
        <v>0</v>
      </c>
      <c r="M23" s="14">
        <v>88.57</v>
      </c>
      <c r="N23" s="13">
        <v>0</v>
      </c>
      <c r="O23" s="13">
        <v>40.950000000000003</v>
      </c>
      <c r="P23" s="13">
        <v>160.91999999999999</v>
      </c>
      <c r="Q23" s="13">
        <v>78.83</v>
      </c>
      <c r="R23" s="13">
        <v>36.799999999999997</v>
      </c>
      <c r="S23" s="13">
        <v>159.65</v>
      </c>
      <c r="T23" s="13">
        <v>130.35</v>
      </c>
      <c r="U23" s="13">
        <v>130.21</v>
      </c>
      <c r="V23" s="13">
        <v>215.8</v>
      </c>
      <c r="W23" s="13">
        <v>147.13999999999999</v>
      </c>
      <c r="X23" s="13">
        <v>0</v>
      </c>
      <c r="Y23" s="14">
        <v>88.57</v>
      </c>
      <c r="Z23" s="13">
        <v>0</v>
      </c>
      <c r="AA23" s="13">
        <v>40.950000000000003</v>
      </c>
      <c r="AB23" s="13">
        <v>160.91999999999999</v>
      </c>
      <c r="AC23" s="13">
        <v>78.83</v>
      </c>
      <c r="AD23" s="13">
        <v>36.799999999999997</v>
      </c>
      <c r="AE23" s="13">
        <v>159.65</v>
      </c>
      <c r="AF23" s="13">
        <v>130.35</v>
      </c>
      <c r="AG23" s="13">
        <v>130.21</v>
      </c>
      <c r="AH23" s="13">
        <v>215.8</v>
      </c>
      <c r="AI23" s="13">
        <v>147.13999999999999</v>
      </c>
      <c r="AJ23" s="13">
        <v>0</v>
      </c>
      <c r="AK23" s="14">
        <v>88.57</v>
      </c>
      <c r="AL23" s="13"/>
    </row>
    <row r="24" spans="1:38" x14ac:dyDescent="0.25">
      <c r="A24" s="10" t="s">
        <v>44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0.34</v>
      </c>
      <c r="H24" s="13">
        <v>32.950000000000003</v>
      </c>
      <c r="I24" s="13">
        <v>0</v>
      </c>
      <c r="J24" s="13">
        <v>2.56</v>
      </c>
      <c r="K24" s="13">
        <v>0</v>
      </c>
      <c r="L24" s="13">
        <v>0</v>
      </c>
      <c r="M24" s="14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0.34</v>
      </c>
      <c r="T24" s="13">
        <v>32.950000000000003</v>
      </c>
      <c r="U24" s="13">
        <v>0</v>
      </c>
      <c r="V24" s="13">
        <v>2.56</v>
      </c>
      <c r="W24" s="13">
        <v>0</v>
      </c>
      <c r="X24" s="13">
        <v>0</v>
      </c>
      <c r="Y24" s="14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0.34</v>
      </c>
      <c r="AF24" s="13">
        <v>32.950000000000003</v>
      </c>
      <c r="AG24" s="13">
        <v>0</v>
      </c>
      <c r="AH24" s="13">
        <v>2.56</v>
      </c>
      <c r="AI24" s="13">
        <v>0</v>
      </c>
      <c r="AJ24" s="13">
        <v>0</v>
      </c>
      <c r="AK24" s="14">
        <v>0</v>
      </c>
      <c r="AL24" s="13"/>
    </row>
    <row r="25" spans="1:38" x14ac:dyDescent="0.25">
      <c r="A25" s="10" t="s">
        <v>45</v>
      </c>
      <c r="B25" s="13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4">
        <v>209.83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4">
        <v>209.83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4">
        <v>209.83</v>
      </c>
      <c r="AL25" s="13"/>
    </row>
    <row r="26" spans="1:38" x14ac:dyDescent="0.25">
      <c r="A26" s="10" t="s">
        <v>46</v>
      </c>
      <c r="B26" s="13">
        <v>0</v>
      </c>
      <c r="C26" s="13">
        <v>-365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-743.44</v>
      </c>
      <c r="L26" s="13">
        <v>-1381.11</v>
      </c>
      <c r="M26" s="14">
        <v>0</v>
      </c>
      <c r="N26" s="13">
        <v>0</v>
      </c>
      <c r="O26" s="13">
        <v>-365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-743.44</v>
      </c>
      <c r="X26" s="13">
        <v>-1381.11</v>
      </c>
      <c r="Y26" s="14">
        <v>0</v>
      </c>
      <c r="Z26" s="13">
        <v>0</v>
      </c>
      <c r="AA26" s="13">
        <v>-365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-743.44</v>
      </c>
      <c r="AJ26" s="13">
        <v>-1381.11</v>
      </c>
      <c r="AK26" s="14">
        <v>0</v>
      </c>
      <c r="AL26" s="13"/>
    </row>
    <row r="27" spans="1:38" x14ac:dyDescent="0.25">
      <c r="A27" s="10" t="s">
        <v>47</v>
      </c>
      <c r="B27" s="13">
        <v>0</v>
      </c>
      <c r="C27" s="13">
        <v>365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598.35</v>
      </c>
      <c r="M27" s="14">
        <v>0</v>
      </c>
      <c r="N27" s="13">
        <v>0</v>
      </c>
      <c r="O27" s="13">
        <v>365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598.35</v>
      </c>
      <c r="Y27" s="14">
        <v>0</v>
      </c>
      <c r="Z27" s="13">
        <v>0</v>
      </c>
      <c r="AA27" s="13">
        <v>365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598.35</v>
      </c>
      <c r="AK27" s="14">
        <v>0</v>
      </c>
      <c r="AL27" s="13"/>
    </row>
    <row r="28" spans="1:38" x14ac:dyDescent="0.25">
      <c r="A28" s="10" t="s">
        <v>48</v>
      </c>
      <c r="B28" s="13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743.44</v>
      </c>
      <c r="L28" s="13">
        <v>1078.2</v>
      </c>
      <c r="M28" s="14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743.44</v>
      </c>
      <c r="X28" s="13">
        <v>1078.2</v>
      </c>
      <c r="Y28" s="14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743.44</v>
      </c>
      <c r="AJ28" s="13">
        <v>1078.2</v>
      </c>
      <c r="AK28" s="14">
        <v>0</v>
      </c>
      <c r="AL28" s="13"/>
    </row>
    <row r="29" spans="1:38" x14ac:dyDescent="0.25">
      <c r="A29" s="10" t="s">
        <v>49</v>
      </c>
      <c r="B29" s="13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4">
        <v>2393.4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4">
        <v>2393.4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4">
        <v>2393.4</v>
      </c>
      <c r="AL29" s="13"/>
    </row>
    <row r="30" spans="1:38" x14ac:dyDescent="0.25">
      <c r="A30" s="10" t="s">
        <v>50</v>
      </c>
      <c r="B30" s="13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4">
        <v>1622.41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4">
        <v>1622.41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4">
        <v>1622.41</v>
      </c>
      <c r="AL30" s="13"/>
    </row>
    <row r="31" spans="1:38" x14ac:dyDescent="0.25">
      <c r="A31" s="10" t="s">
        <v>51</v>
      </c>
      <c r="B31" s="13">
        <v>281.04000000000002</v>
      </c>
      <c r="C31" s="13">
        <v>367.56</v>
      </c>
      <c r="D31" s="13">
        <v>472.84</v>
      </c>
      <c r="E31" s="13">
        <v>391.18</v>
      </c>
      <c r="F31" s="13">
        <v>393.98</v>
      </c>
      <c r="G31" s="13">
        <v>407.76</v>
      </c>
      <c r="H31" s="13">
        <v>327.86</v>
      </c>
      <c r="I31" s="13">
        <v>473.54</v>
      </c>
      <c r="J31" s="13">
        <v>476.28</v>
      </c>
      <c r="K31" s="13">
        <v>256.22000000000003</v>
      </c>
      <c r="L31" s="13">
        <v>88.16</v>
      </c>
      <c r="M31" s="14">
        <v>374.98</v>
      </c>
      <c r="N31" s="13">
        <v>281.04000000000002</v>
      </c>
      <c r="O31" s="13">
        <v>367.56</v>
      </c>
      <c r="P31" s="13">
        <v>472.84</v>
      </c>
      <c r="Q31" s="13">
        <v>391.18</v>
      </c>
      <c r="R31" s="13">
        <v>393.98</v>
      </c>
      <c r="S31" s="13">
        <v>407.76</v>
      </c>
      <c r="T31" s="13">
        <v>327.86</v>
      </c>
      <c r="U31" s="13">
        <v>473.54</v>
      </c>
      <c r="V31" s="13">
        <v>476.28</v>
      </c>
      <c r="W31" s="13">
        <v>256.22000000000003</v>
      </c>
      <c r="X31" s="13">
        <v>88.16</v>
      </c>
      <c r="Y31" s="14">
        <v>374.98</v>
      </c>
      <c r="Z31" s="13">
        <v>281.04000000000002</v>
      </c>
      <c r="AA31" s="13">
        <v>367.56</v>
      </c>
      <c r="AB31" s="13">
        <v>472.84</v>
      </c>
      <c r="AC31" s="13">
        <v>391.18</v>
      </c>
      <c r="AD31" s="13">
        <v>393.98</v>
      </c>
      <c r="AE31" s="13">
        <v>407.76</v>
      </c>
      <c r="AF31" s="13">
        <v>327.86</v>
      </c>
      <c r="AG31" s="13">
        <v>473.54</v>
      </c>
      <c r="AH31" s="13">
        <v>476.28</v>
      </c>
      <c r="AI31" s="13">
        <v>256.22000000000003</v>
      </c>
      <c r="AJ31" s="13">
        <v>88.16</v>
      </c>
      <c r="AK31" s="14">
        <v>374.98</v>
      </c>
      <c r="AL31" s="13"/>
    </row>
    <row r="32" spans="1:38" x14ac:dyDescent="0.25">
      <c r="A32" s="10" t="s">
        <v>6</v>
      </c>
      <c r="B32" s="13">
        <v>2734.47</v>
      </c>
      <c r="C32" s="13">
        <v>3095.62</v>
      </c>
      <c r="D32" s="13">
        <v>3307.51</v>
      </c>
      <c r="E32" s="13">
        <v>3011.75</v>
      </c>
      <c r="F32" s="13">
        <v>3218.82</v>
      </c>
      <c r="G32" s="13">
        <v>3071.36</v>
      </c>
      <c r="H32" s="13">
        <v>3168.54</v>
      </c>
      <c r="I32" s="13">
        <v>3462.51</v>
      </c>
      <c r="J32" s="13">
        <v>3368.45</v>
      </c>
      <c r="K32" s="13">
        <v>2982.99</v>
      </c>
      <c r="L32" s="13">
        <v>2563.09</v>
      </c>
      <c r="M32" s="14">
        <v>6721.88</v>
      </c>
      <c r="N32" s="13">
        <v>2734.47</v>
      </c>
      <c r="O32" s="13">
        <v>3095.62</v>
      </c>
      <c r="P32" s="13">
        <v>3307.51</v>
      </c>
      <c r="Q32" s="13">
        <v>3011.75</v>
      </c>
      <c r="R32" s="13">
        <v>3218.82</v>
      </c>
      <c r="S32" s="13">
        <v>3071.36</v>
      </c>
      <c r="T32" s="13">
        <v>3168.54</v>
      </c>
      <c r="U32" s="13">
        <v>3462.51</v>
      </c>
      <c r="V32" s="13">
        <v>3368.45</v>
      </c>
      <c r="W32" s="13">
        <v>2982.99</v>
      </c>
      <c r="X32" s="13">
        <v>2563.09</v>
      </c>
      <c r="Y32" s="14">
        <v>6721.88</v>
      </c>
      <c r="Z32" s="13">
        <v>2734.47</v>
      </c>
      <c r="AA32" s="13">
        <v>3095.62</v>
      </c>
      <c r="AB32" s="13">
        <v>3307.51</v>
      </c>
      <c r="AC32" s="13">
        <v>3011.75</v>
      </c>
      <c r="AD32" s="13">
        <v>3218.82</v>
      </c>
      <c r="AE32" s="13">
        <v>3071.36</v>
      </c>
      <c r="AF32" s="13">
        <v>3168.54</v>
      </c>
      <c r="AG32" s="13">
        <v>3462.51</v>
      </c>
      <c r="AH32" s="13">
        <v>3368.45</v>
      </c>
      <c r="AI32" s="13">
        <v>2982.99</v>
      </c>
      <c r="AJ32" s="13">
        <v>2563.09</v>
      </c>
      <c r="AK32" s="14">
        <v>6721.88</v>
      </c>
      <c r="AL32" s="13"/>
    </row>
    <row r="33" spans="1:38" x14ac:dyDescent="0.25">
      <c r="A33" s="10" t="s">
        <v>119</v>
      </c>
      <c r="B33" s="13">
        <v>2734.47</v>
      </c>
      <c r="C33" s="13">
        <v>3095.62</v>
      </c>
      <c r="D33" s="13">
        <v>3307.51</v>
      </c>
      <c r="E33" s="13">
        <v>3011.75</v>
      </c>
      <c r="F33" s="13">
        <v>3218.82</v>
      </c>
      <c r="G33" s="13">
        <v>3071.36</v>
      </c>
      <c r="H33" s="13">
        <v>3168.54</v>
      </c>
      <c r="I33" s="13">
        <v>3462.51</v>
      </c>
      <c r="J33" s="13">
        <v>3368.45</v>
      </c>
      <c r="K33" s="13">
        <v>2982.99</v>
      </c>
      <c r="L33" s="13">
        <v>2563.09</v>
      </c>
      <c r="M33" s="14">
        <v>4172.03</v>
      </c>
      <c r="N33" s="13">
        <v>2734.47</v>
      </c>
      <c r="O33" s="13">
        <v>3095.62</v>
      </c>
      <c r="P33" s="13">
        <v>3307.51</v>
      </c>
      <c r="Q33" s="13">
        <v>3011.75</v>
      </c>
      <c r="R33" s="13">
        <v>3218.82</v>
      </c>
      <c r="S33" s="13">
        <v>3071.36</v>
      </c>
      <c r="T33" s="13">
        <v>3168.54</v>
      </c>
      <c r="U33" s="13">
        <v>3462.51</v>
      </c>
      <c r="V33" s="13">
        <v>3368.45</v>
      </c>
      <c r="W33" s="13">
        <v>2982.99</v>
      </c>
      <c r="X33" s="13">
        <v>2563.09</v>
      </c>
      <c r="Y33" s="14">
        <v>4172.03</v>
      </c>
      <c r="Z33" s="13">
        <v>2734.47</v>
      </c>
      <c r="AA33" s="13">
        <v>3095.62</v>
      </c>
      <c r="AB33" s="13">
        <v>3307.51</v>
      </c>
      <c r="AC33" s="13">
        <v>3011.75</v>
      </c>
      <c r="AD33" s="13">
        <v>3218.82</v>
      </c>
      <c r="AE33" s="13">
        <v>3071.36</v>
      </c>
      <c r="AF33" s="13">
        <v>3168.54</v>
      </c>
      <c r="AG33" s="13">
        <v>3462.51</v>
      </c>
      <c r="AH33" s="13">
        <v>3368.45</v>
      </c>
      <c r="AI33" s="13">
        <v>2982.99</v>
      </c>
      <c r="AJ33" s="13">
        <v>2563.09</v>
      </c>
      <c r="AK33" s="14">
        <v>4172.03</v>
      </c>
      <c r="AL33" s="13"/>
    </row>
    <row r="34" spans="1:38" x14ac:dyDescent="0.25">
      <c r="A34" s="10" t="s">
        <v>120</v>
      </c>
      <c r="B34" s="13">
        <v>2187.58</v>
      </c>
      <c r="C34" s="13">
        <v>2476.5</v>
      </c>
      <c r="D34" s="13">
        <v>2646.01</v>
      </c>
      <c r="E34" s="13">
        <v>2409.4</v>
      </c>
      <c r="F34" s="13">
        <v>2575.06</v>
      </c>
      <c r="G34" s="13">
        <v>2457.09</v>
      </c>
      <c r="H34" s="13">
        <v>2534.83</v>
      </c>
      <c r="I34" s="13">
        <v>2770.01</v>
      </c>
      <c r="J34" s="13">
        <v>2694.76</v>
      </c>
      <c r="K34" s="13">
        <v>2386.39</v>
      </c>
      <c r="L34" s="13">
        <v>2050.4699999999998</v>
      </c>
      <c r="M34" s="14">
        <v>5377.5</v>
      </c>
      <c r="N34" s="13">
        <v>2187.58</v>
      </c>
      <c r="O34" s="13">
        <v>2476.5</v>
      </c>
      <c r="P34" s="13">
        <v>2646.01</v>
      </c>
      <c r="Q34" s="13">
        <v>2409.4</v>
      </c>
      <c r="R34" s="13">
        <v>2575.06</v>
      </c>
      <c r="S34" s="13">
        <v>2457.09</v>
      </c>
      <c r="T34" s="13">
        <v>2534.83</v>
      </c>
      <c r="U34" s="13">
        <v>2770.01</v>
      </c>
      <c r="V34" s="13">
        <v>2694.76</v>
      </c>
      <c r="W34" s="13">
        <v>2386.39</v>
      </c>
      <c r="X34" s="13">
        <v>2050.4699999999998</v>
      </c>
      <c r="Y34" s="14">
        <v>5377.5</v>
      </c>
      <c r="Z34" s="13">
        <v>2187.58</v>
      </c>
      <c r="AA34" s="13">
        <v>2476.5</v>
      </c>
      <c r="AB34" s="13">
        <v>2646.01</v>
      </c>
      <c r="AC34" s="13">
        <v>2409.4</v>
      </c>
      <c r="AD34" s="13">
        <v>2575.06</v>
      </c>
      <c r="AE34" s="13">
        <v>2457.09</v>
      </c>
      <c r="AF34" s="13">
        <v>2534.83</v>
      </c>
      <c r="AG34" s="13">
        <v>2770.01</v>
      </c>
      <c r="AH34" s="13">
        <v>2694.76</v>
      </c>
      <c r="AI34" s="13">
        <v>2386.39</v>
      </c>
      <c r="AJ34" s="13">
        <v>2050.4699999999998</v>
      </c>
      <c r="AK34" s="14">
        <v>5377.5</v>
      </c>
      <c r="AL34" s="13"/>
    </row>
    <row r="35" spans="1:38" x14ac:dyDescent="0.25">
      <c r="A35" s="10" t="s">
        <v>52</v>
      </c>
      <c r="B35" s="13">
        <v>2187.58</v>
      </c>
      <c r="C35" s="13">
        <v>2476.5</v>
      </c>
      <c r="D35" s="13">
        <v>2646.01</v>
      </c>
      <c r="E35" s="13">
        <v>2409.4</v>
      </c>
      <c r="F35" s="13">
        <v>2575.06</v>
      </c>
      <c r="G35" s="13">
        <v>2457.09</v>
      </c>
      <c r="H35" s="13">
        <v>2534.83</v>
      </c>
      <c r="I35" s="13">
        <v>2770.01</v>
      </c>
      <c r="J35" s="13">
        <v>2694.76</v>
      </c>
      <c r="K35" s="13">
        <v>2386.39</v>
      </c>
      <c r="L35" s="13">
        <v>2050.4699999999998</v>
      </c>
      <c r="M35" s="14">
        <v>5377.5</v>
      </c>
      <c r="N35" s="13">
        <v>2187.58</v>
      </c>
      <c r="O35" s="13">
        <v>2476.5</v>
      </c>
      <c r="P35" s="13">
        <v>2646.01</v>
      </c>
      <c r="Q35" s="13">
        <v>2409.4</v>
      </c>
      <c r="R35" s="13">
        <v>2575.06</v>
      </c>
      <c r="S35" s="13">
        <v>2457.09</v>
      </c>
      <c r="T35" s="13">
        <v>2534.83</v>
      </c>
      <c r="U35" s="13">
        <v>2770.01</v>
      </c>
      <c r="V35" s="13">
        <v>2694.76</v>
      </c>
      <c r="W35" s="13">
        <v>2386.39</v>
      </c>
      <c r="X35" s="13">
        <v>2050.4699999999998</v>
      </c>
      <c r="Y35" s="14">
        <v>5377.5</v>
      </c>
      <c r="Z35" s="13">
        <v>2187.58</v>
      </c>
      <c r="AA35" s="13">
        <v>2476.5</v>
      </c>
      <c r="AB35" s="13">
        <v>2646.01</v>
      </c>
      <c r="AC35" s="13">
        <v>2409.4</v>
      </c>
      <c r="AD35" s="13">
        <v>2575.06</v>
      </c>
      <c r="AE35" s="13">
        <v>2457.09</v>
      </c>
      <c r="AF35" s="13">
        <v>2534.83</v>
      </c>
      <c r="AG35" s="13">
        <v>2770.01</v>
      </c>
      <c r="AH35" s="13">
        <v>2694.76</v>
      </c>
      <c r="AI35" s="13">
        <v>2386.39</v>
      </c>
      <c r="AJ35" s="13">
        <v>2050.4699999999998</v>
      </c>
      <c r="AK35" s="14">
        <v>5377.5</v>
      </c>
      <c r="AL35" s="13"/>
    </row>
    <row r="36" spans="1:38" x14ac:dyDescent="0.25">
      <c r="A36" s="10" t="s">
        <v>7</v>
      </c>
      <c r="B36" s="13">
        <v>-150.94</v>
      </c>
      <c r="C36" s="13">
        <v>-170.88</v>
      </c>
      <c r="D36" s="13">
        <v>-182.58</v>
      </c>
      <c r="E36" s="13">
        <v>-166.25</v>
      </c>
      <c r="F36" s="13">
        <v>-177.68</v>
      </c>
      <c r="G36" s="13">
        <v>-169.54</v>
      </c>
      <c r="H36" s="13">
        <v>-174.9</v>
      </c>
      <c r="I36" s="13">
        <v>-191.13</v>
      </c>
      <c r="J36" s="13">
        <v>-185.94</v>
      </c>
      <c r="K36" s="13">
        <v>-164.66</v>
      </c>
      <c r="L36" s="13">
        <v>-141.47999999999999</v>
      </c>
      <c r="M36" s="14">
        <v>-371.05</v>
      </c>
      <c r="N36" s="13">
        <v>-150.94</v>
      </c>
      <c r="O36" s="13">
        <v>-170.88</v>
      </c>
      <c r="P36" s="13">
        <v>-182.58</v>
      </c>
      <c r="Q36" s="13">
        <v>-166.25</v>
      </c>
      <c r="R36" s="13">
        <v>-177.68</v>
      </c>
      <c r="S36" s="13">
        <v>-169.54</v>
      </c>
      <c r="T36" s="13">
        <v>-174.9</v>
      </c>
      <c r="U36" s="13">
        <v>-191.13</v>
      </c>
      <c r="V36" s="13">
        <v>-185.94</v>
      </c>
      <c r="W36" s="13">
        <v>-164.66</v>
      </c>
      <c r="X36" s="13">
        <v>-141.47999999999999</v>
      </c>
      <c r="Y36" s="14">
        <v>-371.05</v>
      </c>
      <c r="Z36" s="13">
        <v>-150.94</v>
      </c>
      <c r="AA36" s="13">
        <v>-170.88</v>
      </c>
      <c r="AB36" s="13">
        <v>-182.58</v>
      </c>
      <c r="AC36" s="13">
        <v>-166.25</v>
      </c>
      <c r="AD36" s="13">
        <v>-177.68</v>
      </c>
      <c r="AE36" s="13">
        <v>-169.54</v>
      </c>
      <c r="AF36" s="13">
        <v>-174.9</v>
      </c>
      <c r="AG36" s="13">
        <v>-191.13</v>
      </c>
      <c r="AH36" s="13">
        <v>-185.94</v>
      </c>
      <c r="AI36" s="13">
        <v>-164.66</v>
      </c>
      <c r="AJ36" s="13">
        <v>-141.47999999999999</v>
      </c>
      <c r="AK36" s="14">
        <v>-371.05</v>
      </c>
      <c r="AL36" s="13"/>
    </row>
    <row r="37" spans="1:38" x14ac:dyDescent="0.25">
      <c r="A37" s="10" t="s">
        <v>8</v>
      </c>
      <c r="B37" s="13">
        <v>-8.75</v>
      </c>
      <c r="C37" s="13">
        <v>-9.91</v>
      </c>
      <c r="D37" s="13">
        <v>-10.58</v>
      </c>
      <c r="E37" s="13">
        <v>-9.64</v>
      </c>
      <c r="F37" s="13">
        <v>-10.3</v>
      </c>
      <c r="G37" s="13">
        <v>-9.83</v>
      </c>
      <c r="H37" s="13">
        <v>-10.14</v>
      </c>
      <c r="I37" s="13">
        <v>-11.08</v>
      </c>
      <c r="J37" s="13">
        <v>-10.78</v>
      </c>
      <c r="K37" s="13">
        <v>-9.5500000000000007</v>
      </c>
      <c r="L37" s="13">
        <v>-8.1999999999999993</v>
      </c>
      <c r="M37" s="14">
        <v>-21.51</v>
      </c>
      <c r="N37" s="13">
        <v>-8.75</v>
      </c>
      <c r="O37" s="13">
        <v>-9.91</v>
      </c>
      <c r="P37" s="13">
        <v>-10.58</v>
      </c>
      <c r="Q37" s="13">
        <v>-9.64</v>
      </c>
      <c r="R37" s="13">
        <v>-10.3</v>
      </c>
      <c r="S37" s="13">
        <v>-9.83</v>
      </c>
      <c r="T37" s="13">
        <v>-10.14</v>
      </c>
      <c r="U37" s="13">
        <v>-11.08</v>
      </c>
      <c r="V37" s="13">
        <v>-10.78</v>
      </c>
      <c r="W37" s="13">
        <v>-9.5500000000000007</v>
      </c>
      <c r="X37" s="13">
        <v>-8.1999999999999993</v>
      </c>
      <c r="Y37" s="14">
        <v>-21.51</v>
      </c>
      <c r="Z37" s="13">
        <v>-8.75</v>
      </c>
      <c r="AA37" s="13">
        <v>-9.91</v>
      </c>
      <c r="AB37" s="13">
        <v>-10.58</v>
      </c>
      <c r="AC37" s="13">
        <v>-9.64</v>
      </c>
      <c r="AD37" s="13">
        <v>-10.3</v>
      </c>
      <c r="AE37" s="13">
        <v>-9.83</v>
      </c>
      <c r="AF37" s="13">
        <v>-10.14</v>
      </c>
      <c r="AG37" s="13">
        <v>-11.08</v>
      </c>
      <c r="AH37" s="13">
        <v>-10.78</v>
      </c>
      <c r="AI37" s="13">
        <v>-9.5500000000000007</v>
      </c>
      <c r="AJ37" s="13">
        <v>-8.1999999999999993</v>
      </c>
      <c r="AK37" s="14">
        <v>-21.51</v>
      </c>
      <c r="AL37" s="13"/>
    </row>
    <row r="38" spans="1:38" x14ac:dyDescent="0.25">
      <c r="A38" s="10" t="s">
        <v>9</v>
      </c>
      <c r="B38" s="13">
        <v>2187.58</v>
      </c>
      <c r="C38" s="13">
        <v>2476.5</v>
      </c>
      <c r="D38" s="13">
        <v>2646.01</v>
      </c>
      <c r="E38" s="13">
        <v>2409.4</v>
      </c>
      <c r="F38" s="13">
        <v>2575.06</v>
      </c>
      <c r="G38" s="13">
        <v>2457.09</v>
      </c>
      <c r="H38" s="13">
        <v>2534.83</v>
      </c>
      <c r="I38" s="13">
        <v>2770.01</v>
      </c>
      <c r="J38" s="13">
        <v>2694.76</v>
      </c>
      <c r="K38" s="13">
        <v>2386.39</v>
      </c>
      <c r="L38" s="13">
        <v>2050.4699999999998</v>
      </c>
      <c r="M38" s="14">
        <v>5377.5</v>
      </c>
      <c r="N38" s="13">
        <v>2187.58</v>
      </c>
      <c r="O38" s="13">
        <v>2476.5</v>
      </c>
      <c r="P38" s="13">
        <v>2646.01</v>
      </c>
      <c r="Q38" s="13">
        <v>2409.4</v>
      </c>
      <c r="R38" s="13">
        <v>2575.06</v>
      </c>
      <c r="S38" s="13">
        <v>2457.09</v>
      </c>
      <c r="T38" s="13">
        <v>2534.83</v>
      </c>
      <c r="U38" s="13">
        <v>2770.01</v>
      </c>
      <c r="V38" s="13">
        <v>2694.76</v>
      </c>
      <c r="W38" s="13">
        <v>2386.39</v>
      </c>
      <c r="X38" s="13">
        <v>2050.4699999999998</v>
      </c>
      <c r="Y38" s="14">
        <v>5377.5</v>
      </c>
      <c r="Z38" s="13">
        <v>2187.58</v>
      </c>
      <c r="AA38" s="13">
        <v>2476.5</v>
      </c>
      <c r="AB38" s="13">
        <v>2646.01</v>
      </c>
      <c r="AC38" s="13">
        <v>2409.4</v>
      </c>
      <c r="AD38" s="13">
        <v>2575.06</v>
      </c>
      <c r="AE38" s="13">
        <v>2457.09</v>
      </c>
      <c r="AF38" s="13">
        <v>2534.83</v>
      </c>
      <c r="AG38" s="13">
        <v>2770.01</v>
      </c>
      <c r="AH38" s="13">
        <v>2694.76</v>
      </c>
      <c r="AI38" s="13">
        <v>2386.39</v>
      </c>
      <c r="AJ38" s="13">
        <v>2050.4699999999998</v>
      </c>
      <c r="AK38" s="14">
        <v>5377.5</v>
      </c>
      <c r="AL38" s="13"/>
    </row>
    <row r="39" spans="1:38" x14ac:dyDescent="0.25">
      <c r="A39" s="10" t="s">
        <v>53</v>
      </c>
      <c r="B39" s="13">
        <v>2187.58</v>
      </c>
      <c r="C39" s="13">
        <v>2476.5</v>
      </c>
      <c r="D39" s="13">
        <v>2646.01</v>
      </c>
      <c r="E39" s="13">
        <v>2409.4</v>
      </c>
      <c r="F39" s="13">
        <v>2575.06</v>
      </c>
      <c r="G39" s="13">
        <v>2457.09</v>
      </c>
      <c r="H39" s="13">
        <v>2534.83</v>
      </c>
      <c r="I39" s="13">
        <v>2770.01</v>
      </c>
      <c r="J39" s="13">
        <v>2694.76</v>
      </c>
      <c r="K39" s="13">
        <v>2386.39</v>
      </c>
      <c r="L39" s="13">
        <v>2050.4699999999998</v>
      </c>
      <c r="M39" s="14">
        <v>5377.5</v>
      </c>
      <c r="N39" s="13">
        <v>2187.58</v>
      </c>
      <c r="O39" s="13">
        <v>2476.5</v>
      </c>
      <c r="P39" s="13">
        <v>2646.01</v>
      </c>
      <c r="Q39" s="13">
        <v>2409.4</v>
      </c>
      <c r="R39" s="13">
        <v>2575.06</v>
      </c>
      <c r="S39" s="13">
        <v>2457.09</v>
      </c>
      <c r="T39" s="13">
        <v>2534.83</v>
      </c>
      <c r="U39" s="13">
        <v>2770.01</v>
      </c>
      <c r="V39" s="13">
        <v>2694.76</v>
      </c>
      <c r="W39" s="13">
        <v>2386.39</v>
      </c>
      <c r="X39" s="13">
        <v>2050.4699999999998</v>
      </c>
      <c r="Y39" s="14">
        <v>5377.5</v>
      </c>
      <c r="Z39" s="13">
        <v>2187.58</v>
      </c>
      <c r="AA39" s="13">
        <v>2476.5</v>
      </c>
      <c r="AB39" s="13">
        <v>2646.01</v>
      </c>
      <c r="AC39" s="13">
        <v>2409.4</v>
      </c>
      <c r="AD39" s="13">
        <v>2575.06</v>
      </c>
      <c r="AE39" s="13">
        <v>2457.09</v>
      </c>
      <c r="AF39" s="13">
        <v>2534.83</v>
      </c>
      <c r="AG39" s="13">
        <v>2770.01</v>
      </c>
      <c r="AH39" s="13">
        <v>2694.76</v>
      </c>
      <c r="AI39" s="13">
        <v>2386.39</v>
      </c>
      <c r="AJ39" s="13">
        <v>2050.4699999999998</v>
      </c>
      <c r="AK39" s="14">
        <v>5377.5</v>
      </c>
      <c r="AL39" s="13"/>
    </row>
    <row r="40" spans="1:38" x14ac:dyDescent="0.25">
      <c r="A40" s="10" t="s">
        <v>121</v>
      </c>
      <c r="B40" s="13">
        <v>2187.58</v>
      </c>
      <c r="C40" s="13">
        <v>2476.5</v>
      </c>
      <c r="D40" s="13">
        <v>2646.01</v>
      </c>
      <c r="E40" s="13">
        <v>2409.4</v>
      </c>
      <c r="F40" s="13">
        <v>2575.06</v>
      </c>
      <c r="G40" s="13">
        <v>2457.09</v>
      </c>
      <c r="H40" s="13">
        <v>2534.83</v>
      </c>
      <c r="I40" s="13">
        <v>2770.01</v>
      </c>
      <c r="J40" s="13">
        <v>2694.76</v>
      </c>
      <c r="K40" s="13">
        <v>2386.39</v>
      </c>
      <c r="L40" s="13">
        <v>2050.4699999999998</v>
      </c>
      <c r="M40" s="14">
        <v>5377.5</v>
      </c>
      <c r="N40" s="13">
        <v>2187.58</v>
      </c>
      <c r="O40" s="13">
        <v>2476.5</v>
      </c>
      <c r="P40" s="13">
        <v>2646.01</v>
      </c>
      <c r="Q40" s="13">
        <v>2409.4</v>
      </c>
      <c r="R40" s="13">
        <v>2575.06</v>
      </c>
      <c r="S40" s="13">
        <v>2457.09</v>
      </c>
      <c r="T40" s="13">
        <v>2534.83</v>
      </c>
      <c r="U40" s="13">
        <v>2770.01</v>
      </c>
      <c r="V40" s="13">
        <v>2694.76</v>
      </c>
      <c r="W40" s="13">
        <v>2386.39</v>
      </c>
      <c r="X40" s="13">
        <v>2050.4699999999998</v>
      </c>
      <c r="Y40" s="14">
        <v>5377.5</v>
      </c>
      <c r="Z40" s="13">
        <v>2187.58</v>
      </c>
      <c r="AA40" s="13">
        <v>2476.5</v>
      </c>
      <c r="AB40" s="13">
        <v>2646.01</v>
      </c>
      <c r="AC40" s="13">
        <v>2409.4</v>
      </c>
      <c r="AD40" s="13">
        <v>2575.06</v>
      </c>
      <c r="AE40" s="13">
        <v>2457.09</v>
      </c>
      <c r="AF40" s="13">
        <v>2534.83</v>
      </c>
      <c r="AG40" s="13">
        <v>2770.01</v>
      </c>
      <c r="AH40" s="13">
        <v>2694.76</v>
      </c>
      <c r="AI40" s="13">
        <v>2386.39</v>
      </c>
      <c r="AJ40" s="13">
        <v>2050.4699999999998</v>
      </c>
      <c r="AK40" s="14">
        <v>5377.5</v>
      </c>
      <c r="AL40" s="13"/>
    </row>
    <row r="41" spans="1:38" x14ac:dyDescent="0.25">
      <c r="A41" s="10" t="s">
        <v>54</v>
      </c>
      <c r="B41" s="13">
        <v>-86.08</v>
      </c>
      <c r="C41" s="13">
        <v>-97.45</v>
      </c>
      <c r="D41" s="13">
        <v>-104.12</v>
      </c>
      <c r="E41" s="13">
        <v>-94.81</v>
      </c>
      <c r="F41" s="13">
        <v>-101.33</v>
      </c>
      <c r="G41" s="13">
        <v>-96.69</v>
      </c>
      <c r="H41" s="13">
        <v>-99.75</v>
      </c>
      <c r="I41" s="13">
        <v>-109</v>
      </c>
      <c r="J41" s="13">
        <v>-106.04</v>
      </c>
      <c r="K41" s="13">
        <v>-93.9</v>
      </c>
      <c r="L41" s="13">
        <v>-80.69</v>
      </c>
      <c r="M41" s="14">
        <v>-211.61</v>
      </c>
      <c r="N41" s="13">
        <v>-86.08</v>
      </c>
      <c r="O41" s="13">
        <v>-97.45</v>
      </c>
      <c r="P41" s="13">
        <v>-104.12</v>
      </c>
      <c r="Q41" s="13">
        <v>-94.81</v>
      </c>
      <c r="R41" s="13">
        <v>-101.33</v>
      </c>
      <c r="S41" s="13">
        <v>-96.69</v>
      </c>
      <c r="T41" s="13">
        <v>-99.75</v>
      </c>
      <c r="U41" s="13">
        <v>-109</v>
      </c>
      <c r="V41" s="13">
        <v>-106.04</v>
      </c>
      <c r="W41" s="13">
        <v>-93.9</v>
      </c>
      <c r="X41" s="13">
        <v>-80.69</v>
      </c>
      <c r="Y41" s="14">
        <v>-211.61</v>
      </c>
      <c r="Z41" s="13">
        <v>-86.08</v>
      </c>
      <c r="AA41" s="13">
        <v>-97.45</v>
      </c>
      <c r="AB41" s="13">
        <v>-104.12</v>
      </c>
      <c r="AC41" s="13">
        <v>-94.81</v>
      </c>
      <c r="AD41" s="13">
        <v>-101.33</v>
      </c>
      <c r="AE41" s="13">
        <v>-96.69</v>
      </c>
      <c r="AF41" s="13">
        <v>-99.75</v>
      </c>
      <c r="AG41" s="13">
        <v>-109</v>
      </c>
      <c r="AH41" s="13">
        <v>-106.04</v>
      </c>
      <c r="AI41" s="13">
        <v>-93.9</v>
      </c>
      <c r="AJ41" s="13">
        <v>-80.69</v>
      </c>
      <c r="AK41" s="14">
        <v>-211.61</v>
      </c>
      <c r="AL41" s="13"/>
    </row>
    <row r="42" spans="1:38" x14ac:dyDescent="0.25">
      <c r="A42" s="10" t="s">
        <v>55</v>
      </c>
      <c r="B42" s="13">
        <v>-18.809999999999999</v>
      </c>
      <c r="C42" s="13">
        <v>-21.3</v>
      </c>
      <c r="D42" s="13">
        <v>-22.76</v>
      </c>
      <c r="E42" s="13">
        <v>-20.72</v>
      </c>
      <c r="F42" s="13">
        <v>-22.15</v>
      </c>
      <c r="G42" s="13">
        <v>-21.13</v>
      </c>
      <c r="H42" s="13">
        <v>-21.8</v>
      </c>
      <c r="I42" s="13">
        <v>-23.82</v>
      </c>
      <c r="J42" s="13">
        <v>-23.18</v>
      </c>
      <c r="K42" s="13">
        <v>-20.52</v>
      </c>
      <c r="L42" s="13">
        <v>-17.63</v>
      </c>
      <c r="M42" s="14">
        <v>-46.25</v>
      </c>
      <c r="N42" s="13">
        <v>-18.809999999999999</v>
      </c>
      <c r="O42" s="13">
        <v>-21.3</v>
      </c>
      <c r="P42" s="13">
        <v>-22.76</v>
      </c>
      <c r="Q42" s="13">
        <v>-20.72</v>
      </c>
      <c r="R42" s="13">
        <v>-22.15</v>
      </c>
      <c r="S42" s="13">
        <v>-21.13</v>
      </c>
      <c r="T42" s="13">
        <v>-21.8</v>
      </c>
      <c r="U42" s="13">
        <v>-23.82</v>
      </c>
      <c r="V42" s="13">
        <v>-23.18</v>
      </c>
      <c r="W42" s="13">
        <v>-20.52</v>
      </c>
      <c r="X42" s="13">
        <v>-17.63</v>
      </c>
      <c r="Y42" s="14">
        <v>-46.25</v>
      </c>
      <c r="Z42" s="13">
        <v>-18.809999999999999</v>
      </c>
      <c r="AA42" s="13">
        <v>-21.3</v>
      </c>
      <c r="AB42" s="13">
        <v>-22.76</v>
      </c>
      <c r="AC42" s="13">
        <v>-20.72</v>
      </c>
      <c r="AD42" s="13">
        <v>-22.15</v>
      </c>
      <c r="AE42" s="13">
        <v>-21.13</v>
      </c>
      <c r="AF42" s="13">
        <v>-21.8</v>
      </c>
      <c r="AG42" s="13">
        <v>-23.82</v>
      </c>
      <c r="AH42" s="13">
        <v>-23.18</v>
      </c>
      <c r="AI42" s="13">
        <v>-20.52</v>
      </c>
      <c r="AJ42" s="13">
        <v>-17.63</v>
      </c>
      <c r="AK42" s="14">
        <v>-46.25</v>
      </c>
      <c r="AL42" s="13"/>
    </row>
    <row r="43" spans="1:38" x14ac:dyDescent="0.25">
      <c r="A43" s="10" t="s">
        <v>56</v>
      </c>
      <c r="B43" s="13">
        <v>-24.5</v>
      </c>
      <c r="C43" s="13">
        <v>-27.74</v>
      </c>
      <c r="D43" s="13">
        <v>-29.64</v>
      </c>
      <c r="E43" s="13">
        <v>-26.99</v>
      </c>
      <c r="F43" s="13">
        <v>-28.33</v>
      </c>
      <c r="G43" s="13">
        <v>-27.03</v>
      </c>
      <c r="H43" s="13">
        <v>-27.88</v>
      </c>
      <c r="I43" s="13">
        <v>-30.47</v>
      </c>
      <c r="J43" s="13">
        <v>-29.64</v>
      </c>
      <c r="K43" s="13">
        <v>-26.25</v>
      </c>
      <c r="L43" s="13">
        <v>-22.56</v>
      </c>
      <c r="M43" s="14">
        <v>-59.15</v>
      </c>
      <c r="N43" s="13">
        <v>-24.5</v>
      </c>
      <c r="O43" s="13">
        <v>-27.74</v>
      </c>
      <c r="P43" s="13">
        <v>-29.64</v>
      </c>
      <c r="Q43" s="13">
        <v>-26.99</v>
      </c>
      <c r="R43" s="13">
        <v>-28.33</v>
      </c>
      <c r="S43" s="13">
        <v>-27.03</v>
      </c>
      <c r="T43" s="13">
        <v>-27.88</v>
      </c>
      <c r="U43" s="13">
        <v>-30.47</v>
      </c>
      <c r="V43" s="13">
        <v>-29.64</v>
      </c>
      <c r="W43" s="13">
        <v>-26.25</v>
      </c>
      <c r="X43" s="13">
        <v>-22.56</v>
      </c>
      <c r="Y43" s="14">
        <v>-59.15</v>
      </c>
      <c r="Z43" s="13">
        <v>-24.5</v>
      </c>
      <c r="AA43" s="13">
        <v>-27.74</v>
      </c>
      <c r="AB43" s="13">
        <v>-29.64</v>
      </c>
      <c r="AC43" s="13">
        <v>-26.99</v>
      </c>
      <c r="AD43" s="13">
        <v>-28.33</v>
      </c>
      <c r="AE43" s="13">
        <v>-27.03</v>
      </c>
      <c r="AF43" s="13">
        <v>-27.88</v>
      </c>
      <c r="AG43" s="13">
        <v>-30.47</v>
      </c>
      <c r="AH43" s="13">
        <v>-29.64</v>
      </c>
      <c r="AI43" s="13">
        <v>-26.25</v>
      </c>
      <c r="AJ43" s="13">
        <v>-22.56</v>
      </c>
      <c r="AK43" s="14">
        <v>-59.15</v>
      </c>
      <c r="AL43" s="13"/>
    </row>
    <row r="44" spans="1:38" x14ac:dyDescent="0.25">
      <c r="A44" s="10" t="s">
        <v>57</v>
      </c>
      <c r="B44" s="13">
        <v>2187.58</v>
      </c>
      <c r="C44" s="13">
        <v>2476.5</v>
      </c>
      <c r="D44" s="13">
        <v>2646.01</v>
      </c>
      <c r="E44" s="13">
        <v>2409.4</v>
      </c>
      <c r="F44" s="13">
        <v>2575.06</v>
      </c>
      <c r="G44" s="13">
        <v>2457.09</v>
      </c>
      <c r="H44" s="13">
        <v>2534.83</v>
      </c>
      <c r="I44" s="13">
        <v>2770.01</v>
      </c>
      <c r="J44" s="13">
        <v>2694.76</v>
      </c>
      <c r="K44" s="13">
        <v>2386.39</v>
      </c>
      <c r="L44" s="13">
        <v>2050.4699999999998</v>
      </c>
      <c r="M44" s="14">
        <v>5377.5</v>
      </c>
      <c r="N44" s="13">
        <v>2187.58</v>
      </c>
      <c r="O44" s="13">
        <v>2476.5</v>
      </c>
      <c r="P44" s="13">
        <v>2646.01</v>
      </c>
      <c r="Q44" s="13">
        <v>2409.4</v>
      </c>
      <c r="R44" s="13">
        <v>2575.06</v>
      </c>
      <c r="S44" s="13">
        <v>2457.09</v>
      </c>
      <c r="T44" s="13">
        <v>2534.83</v>
      </c>
      <c r="U44" s="13">
        <v>2770.01</v>
      </c>
      <c r="V44" s="13">
        <v>2694.76</v>
      </c>
      <c r="W44" s="13">
        <v>2386.39</v>
      </c>
      <c r="X44" s="13">
        <v>2050.4699999999998</v>
      </c>
      <c r="Y44" s="14">
        <v>5377.5</v>
      </c>
      <c r="Z44" s="13">
        <v>2187.58</v>
      </c>
      <c r="AA44" s="13">
        <v>2476.5</v>
      </c>
      <c r="AB44" s="13">
        <v>2646.01</v>
      </c>
      <c r="AC44" s="13">
        <v>2409.4</v>
      </c>
      <c r="AD44" s="13">
        <v>2575.06</v>
      </c>
      <c r="AE44" s="13">
        <v>2457.09</v>
      </c>
      <c r="AF44" s="13">
        <v>2534.83</v>
      </c>
      <c r="AG44" s="13">
        <v>2770.01</v>
      </c>
      <c r="AH44" s="13">
        <v>2694.76</v>
      </c>
      <c r="AI44" s="13">
        <v>2386.39</v>
      </c>
      <c r="AJ44" s="13">
        <v>2050.4699999999998</v>
      </c>
      <c r="AK44" s="14">
        <v>5377.5</v>
      </c>
      <c r="AL44" s="13"/>
    </row>
    <row r="45" spans="1:38" x14ac:dyDescent="0.25">
      <c r="A45" s="10" t="s">
        <v>58</v>
      </c>
      <c r="B45" s="13">
        <v>-7.66</v>
      </c>
      <c r="C45" s="13">
        <v>-8.67</v>
      </c>
      <c r="D45" s="13">
        <v>-9.26</v>
      </c>
      <c r="E45" s="13">
        <v>-8.43</v>
      </c>
      <c r="F45" s="13">
        <v>-9.01</v>
      </c>
      <c r="G45" s="13">
        <v>-8.6</v>
      </c>
      <c r="H45" s="13">
        <v>-8.8699999999999992</v>
      </c>
      <c r="I45" s="13">
        <v>-9.6999999999999993</v>
      </c>
      <c r="J45" s="13">
        <v>-9.43</v>
      </c>
      <c r="K45" s="13">
        <v>-8.35</v>
      </c>
      <c r="L45" s="13">
        <v>-7.18</v>
      </c>
      <c r="M45" s="14">
        <v>-18.82</v>
      </c>
      <c r="N45" s="13">
        <v>-7.66</v>
      </c>
      <c r="O45" s="13">
        <v>-8.67</v>
      </c>
      <c r="P45" s="13">
        <v>-9.26</v>
      </c>
      <c r="Q45" s="13">
        <v>-8.43</v>
      </c>
      <c r="R45" s="13">
        <v>-9.01</v>
      </c>
      <c r="S45" s="13">
        <v>-8.6</v>
      </c>
      <c r="T45" s="13">
        <v>-8.8699999999999992</v>
      </c>
      <c r="U45" s="13">
        <v>-9.6999999999999993</v>
      </c>
      <c r="V45" s="13">
        <v>-9.43</v>
      </c>
      <c r="W45" s="13">
        <v>-8.35</v>
      </c>
      <c r="X45" s="13">
        <v>-7.18</v>
      </c>
      <c r="Y45" s="14">
        <v>-18.82</v>
      </c>
      <c r="Z45" s="13">
        <v>-7.66</v>
      </c>
      <c r="AA45" s="13">
        <v>-8.67</v>
      </c>
      <c r="AB45" s="13">
        <v>-9.26</v>
      </c>
      <c r="AC45" s="13">
        <v>-8.43</v>
      </c>
      <c r="AD45" s="13">
        <v>-9.01</v>
      </c>
      <c r="AE45" s="13">
        <v>-8.6</v>
      </c>
      <c r="AF45" s="13">
        <v>-8.8699999999999992</v>
      </c>
      <c r="AG45" s="13">
        <v>-9.6999999999999993</v>
      </c>
      <c r="AH45" s="13">
        <v>-9.43</v>
      </c>
      <c r="AI45" s="13">
        <v>-8.35</v>
      </c>
      <c r="AJ45" s="13">
        <v>-7.18</v>
      </c>
      <c r="AK45" s="14">
        <v>-18.82</v>
      </c>
      <c r="AL45" s="13"/>
    </row>
    <row r="46" spans="1:38" x14ac:dyDescent="0.25">
      <c r="A46" s="10" t="s">
        <v>59</v>
      </c>
      <c r="B46" s="13">
        <v>-7</v>
      </c>
      <c r="C46" s="13">
        <v>-7.93</v>
      </c>
      <c r="D46" s="13">
        <v>-8.4700000000000006</v>
      </c>
      <c r="E46" s="13">
        <v>-7.71</v>
      </c>
      <c r="F46" s="13">
        <v>-8.24</v>
      </c>
      <c r="G46" s="13">
        <v>-7.86</v>
      </c>
      <c r="H46" s="13">
        <v>-8.11</v>
      </c>
      <c r="I46" s="13">
        <v>-8.86</v>
      </c>
      <c r="J46" s="13">
        <v>-8.6199999999999992</v>
      </c>
      <c r="K46" s="13">
        <v>-7.64</v>
      </c>
      <c r="L46" s="13">
        <v>-6.56</v>
      </c>
      <c r="M46" s="14">
        <v>-17.21</v>
      </c>
      <c r="N46" s="13">
        <v>-7</v>
      </c>
      <c r="O46" s="13">
        <v>-7.93</v>
      </c>
      <c r="P46" s="13">
        <v>-8.4700000000000006</v>
      </c>
      <c r="Q46" s="13">
        <v>-7.71</v>
      </c>
      <c r="R46" s="13">
        <v>-8.24</v>
      </c>
      <c r="S46" s="13">
        <v>-7.86</v>
      </c>
      <c r="T46" s="13">
        <v>-8.11</v>
      </c>
      <c r="U46" s="13">
        <v>-8.86</v>
      </c>
      <c r="V46" s="13">
        <v>-8.6199999999999992</v>
      </c>
      <c r="W46" s="13">
        <v>-7.64</v>
      </c>
      <c r="X46" s="13">
        <v>-6.56</v>
      </c>
      <c r="Y46" s="14">
        <v>-17.21</v>
      </c>
      <c r="Z46" s="13">
        <v>-7</v>
      </c>
      <c r="AA46" s="13">
        <v>-7.93</v>
      </c>
      <c r="AB46" s="13">
        <v>-8.4700000000000006</v>
      </c>
      <c r="AC46" s="13">
        <v>-7.71</v>
      </c>
      <c r="AD46" s="13">
        <v>-8.24</v>
      </c>
      <c r="AE46" s="13">
        <v>-7.86</v>
      </c>
      <c r="AF46" s="13">
        <v>-8.11</v>
      </c>
      <c r="AG46" s="13">
        <v>-8.86</v>
      </c>
      <c r="AH46" s="13">
        <v>-8.6199999999999992</v>
      </c>
      <c r="AI46" s="13">
        <v>-7.64</v>
      </c>
      <c r="AJ46" s="13">
        <v>-6.56</v>
      </c>
      <c r="AK46" s="14">
        <v>-17.21</v>
      </c>
      <c r="AL46" s="13"/>
    </row>
    <row r="47" spans="1:38" x14ac:dyDescent="0.25">
      <c r="A47" s="10" t="s">
        <v>60</v>
      </c>
      <c r="B47" s="13">
        <v>-2.19</v>
      </c>
      <c r="C47" s="13">
        <v>-2.48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4">
        <v>0</v>
      </c>
      <c r="N47" s="13">
        <v>-2.19</v>
      </c>
      <c r="O47" s="13">
        <v>-2.48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4">
        <v>0</v>
      </c>
      <c r="Z47" s="13">
        <v>-2.19</v>
      </c>
      <c r="AA47" s="13">
        <v>-2.48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4">
        <v>0</v>
      </c>
      <c r="AL47" s="13"/>
    </row>
    <row r="48" spans="1:38" x14ac:dyDescent="0.25">
      <c r="A48" s="10" t="s">
        <v>61</v>
      </c>
      <c r="B48" s="13">
        <v>-3.06</v>
      </c>
      <c r="C48" s="13">
        <v>-3.47</v>
      </c>
      <c r="D48" s="13">
        <v>-3.7</v>
      </c>
      <c r="E48" s="13">
        <v>-3.37</v>
      </c>
      <c r="F48" s="13">
        <v>-3.61</v>
      </c>
      <c r="G48" s="13">
        <v>-3.44</v>
      </c>
      <c r="H48" s="13">
        <v>-3.55</v>
      </c>
      <c r="I48" s="13">
        <v>-3.88</v>
      </c>
      <c r="J48" s="13">
        <v>-3.77</v>
      </c>
      <c r="K48" s="13">
        <v>-3.34</v>
      </c>
      <c r="L48" s="13">
        <v>-2.87</v>
      </c>
      <c r="M48" s="14">
        <v>-7.53</v>
      </c>
      <c r="N48" s="13">
        <v>-3.06</v>
      </c>
      <c r="O48" s="13">
        <v>-3.47</v>
      </c>
      <c r="P48" s="13">
        <v>-3.7</v>
      </c>
      <c r="Q48" s="13">
        <v>-3.37</v>
      </c>
      <c r="R48" s="13">
        <v>-3.61</v>
      </c>
      <c r="S48" s="13">
        <v>-3.44</v>
      </c>
      <c r="T48" s="13">
        <v>-3.55</v>
      </c>
      <c r="U48" s="13">
        <v>-3.88</v>
      </c>
      <c r="V48" s="13">
        <v>-3.77</v>
      </c>
      <c r="W48" s="13">
        <v>-3.34</v>
      </c>
      <c r="X48" s="13">
        <v>-2.87</v>
      </c>
      <c r="Y48" s="14">
        <v>-7.53</v>
      </c>
      <c r="Z48" s="13">
        <v>-3.06</v>
      </c>
      <c r="AA48" s="13">
        <v>-3.47</v>
      </c>
      <c r="AB48" s="13">
        <v>-3.7</v>
      </c>
      <c r="AC48" s="13">
        <v>-3.37</v>
      </c>
      <c r="AD48" s="13">
        <v>-3.61</v>
      </c>
      <c r="AE48" s="13">
        <v>-3.44</v>
      </c>
      <c r="AF48" s="13">
        <v>-3.55</v>
      </c>
      <c r="AG48" s="13">
        <v>-3.88</v>
      </c>
      <c r="AH48" s="13">
        <v>-3.77</v>
      </c>
      <c r="AI48" s="13">
        <v>-3.34</v>
      </c>
      <c r="AJ48" s="13">
        <v>-2.87</v>
      </c>
      <c r="AK48" s="14">
        <v>-7.53</v>
      </c>
      <c r="AL48" s="13"/>
    </row>
    <row r="49" spans="1:38" x14ac:dyDescent="0.25">
      <c r="A49" s="10" t="s">
        <v>122</v>
      </c>
      <c r="B49" s="13">
        <v>0</v>
      </c>
      <c r="C49" s="13">
        <v>2182.4499999999998</v>
      </c>
      <c r="D49" s="13">
        <v>2267.7399999999998</v>
      </c>
      <c r="E49" s="13">
        <v>2096.46</v>
      </c>
      <c r="F49" s="13">
        <v>2259.87</v>
      </c>
      <c r="G49" s="13">
        <v>2130.88</v>
      </c>
      <c r="H49" s="13">
        <v>2272.54</v>
      </c>
      <c r="I49" s="13">
        <v>2391.1799999999998</v>
      </c>
      <c r="J49" s="13">
        <v>2313.7399999999998</v>
      </c>
      <c r="K49" s="13">
        <v>2181.42</v>
      </c>
      <c r="L49" s="13">
        <v>1979.94</v>
      </c>
      <c r="M49" s="14">
        <v>5077.5200000000004</v>
      </c>
      <c r="N49" s="13">
        <v>0</v>
      </c>
      <c r="O49" s="13">
        <v>2182.4499999999998</v>
      </c>
      <c r="P49" s="13">
        <v>2267.7399999999998</v>
      </c>
      <c r="Q49" s="13">
        <v>2096.46</v>
      </c>
      <c r="R49" s="13">
        <v>2259.87</v>
      </c>
      <c r="S49" s="13">
        <v>2130.88</v>
      </c>
      <c r="T49" s="13">
        <v>2272.54</v>
      </c>
      <c r="U49" s="13">
        <v>2391.1799999999998</v>
      </c>
      <c r="V49" s="13">
        <v>2313.7399999999998</v>
      </c>
      <c r="W49" s="13">
        <v>2181.42</v>
      </c>
      <c r="X49" s="13">
        <v>1979.94</v>
      </c>
      <c r="Y49" s="14">
        <v>5077.5200000000004</v>
      </c>
      <c r="Z49" s="13">
        <v>0</v>
      </c>
      <c r="AA49" s="13">
        <v>2182.4499999999998</v>
      </c>
      <c r="AB49" s="13">
        <v>2267.7399999999998</v>
      </c>
      <c r="AC49" s="13">
        <v>2096.46</v>
      </c>
      <c r="AD49" s="13">
        <v>2259.87</v>
      </c>
      <c r="AE49" s="13">
        <v>2130.88</v>
      </c>
      <c r="AF49" s="13">
        <v>2272.54</v>
      </c>
      <c r="AG49" s="13">
        <v>2391.1799999999998</v>
      </c>
      <c r="AH49" s="13">
        <v>2313.7399999999998</v>
      </c>
      <c r="AI49" s="13">
        <v>2181.42</v>
      </c>
      <c r="AJ49" s="13">
        <v>1979.94</v>
      </c>
      <c r="AK49" s="14">
        <v>5077.5200000000004</v>
      </c>
      <c r="AL49" s="13"/>
    </row>
    <row r="50" spans="1:38" x14ac:dyDescent="0.25">
      <c r="A50" s="10" t="s">
        <v>62</v>
      </c>
      <c r="B50" s="13">
        <v>0</v>
      </c>
      <c r="C50" s="13">
        <v>-0.55000000000000004</v>
      </c>
      <c r="D50" s="13">
        <v>-0.56999999999999995</v>
      </c>
      <c r="E50" s="13">
        <v>-0.52</v>
      </c>
      <c r="F50" s="13">
        <v>-0.56999999999999995</v>
      </c>
      <c r="G50" s="13">
        <v>-0.53</v>
      </c>
      <c r="H50" s="13">
        <v>-0.56999999999999995</v>
      </c>
      <c r="I50" s="13">
        <v>-0.6</v>
      </c>
      <c r="J50" s="13">
        <v>-0.57999999999999996</v>
      </c>
      <c r="K50" s="13">
        <v>-0.55000000000000004</v>
      </c>
      <c r="L50" s="13">
        <v>-0.5</v>
      </c>
      <c r="M50" s="14">
        <v>-1.27</v>
      </c>
      <c r="N50" s="13">
        <v>0</v>
      </c>
      <c r="O50" s="13">
        <v>-0.55000000000000004</v>
      </c>
      <c r="P50" s="13">
        <v>-0.56999999999999995</v>
      </c>
      <c r="Q50" s="13">
        <v>-0.52</v>
      </c>
      <c r="R50" s="13">
        <v>-0.56999999999999995</v>
      </c>
      <c r="S50" s="13">
        <v>-0.53</v>
      </c>
      <c r="T50" s="13">
        <v>-0.56999999999999995</v>
      </c>
      <c r="U50" s="13">
        <v>-0.6</v>
      </c>
      <c r="V50" s="13">
        <v>-0.57999999999999996</v>
      </c>
      <c r="W50" s="13">
        <v>-0.55000000000000004</v>
      </c>
      <c r="X50" s="13">
        <v>-0.5</v>
      </c>
      <c r="Y50" s="14">
        <v>-1.27</v>
      </c>
      <c r="Z50" s="13">
        <v>0</v>
      </c>
      <c r="AA50" s="13">
        <v>-0.55000000000000004</v>
      </c>
      <c r="AB50" s="13">
        <v>-0.56999999999999995</v>
      </c>
      <c r="AC50" s="13">
        <v>-0.52</v>
      </c>
      <c r="AD50" s="13">
        <v>-0.56999999999999995</v>
      </c>
      <c r="AE50" s="13">
        <v>-0.53</v>
      </c>
      <c r="AF50" s="13">
        <v>-0.56999999999999995</v>
      </c>
      <c r="AG50" s="13">
        <v>-0.6</v>
      </c>
      <c r="AH50" s="13">
        <v>-0.57999999999999996</v>
      </c>
      <c r="AI50" s="13">
        <v>-0.55000000000000004</v>
      </c>
      <c r="AJ50" s="13">
        <v>-0.5</v>
      </c>
      <c r="AK50" s="14">
        <v>-1.27</v>
      </c>
      <c r="AL50" s="13"/>
    </row>
    <row r="51" spans="1:38" x14ac:dyDescent="0.25">
      <c r="A51" s="10" t="s">
        <v>63</v>
      </c>
      <c r="B51" s="13">
        <v>-17.34</v>
      </c>
      <c r="C51" s="13">
        <v>-18.12</v>
      </c>
      <c r="D51" s="13">
        <v>-18.12</v>
      </c>
      <c r="E51" s="13">
        <v>-18.12</v>
      </c>
      <c r="F51" s="13">
        <v>-18.12</v>
      </c>
      <c r="G51" s="13">
        <v>-18.12</v>
      </c>
      <c r="H51" s="13">
        <v>-18.12</v>
      </c>
      <c r="I51" s="13">
        <v>-18.12</v>
      </c>
      <c r="J51" s="13">
        <v>-18.12</v>
      </c>
      <c r="K51" s="13">
        <v>-18.12</v>
      </c>
      <c r="L51" s="13">
        <v>-18.12</v>
      </c>
      <c r="M51" s="14">
        <v>-18.12</v>
      </c>
      <c r="N51" s="13">
        <v>-17.34</v>
      </c>
      <c r="O51" s="13">
        <v>-18.12</v>
      </c>
      <c r="P51" s="13">
        <v>-18.12</v>
      </c>
      <c r="Q51" s="13">
        <v>-18.12</v>
      </c>
      <c r="R51" s="13">
        <v>-18.12</v>
      </c>
      <c r="S51" s="13">
        <v>-18.12</v>
      </c>
      <c r="T51" s="13">
        <v>-18.12</v>
      </c>
      <c r="U51" s="13">
        <v>-18.12</v>
      </c>
      <c r="V51" s="13">
        <v>-18.12</v>
      </c>
      <c r="W51" s="13">
        <v>-18.12</v>
      </c>
      <c r="X51" s="13">
        <v>-18.12</v>
      </c>
      <c r="Y51" s="14">
        <v>-18.12</v>
      </c>
      <c r="Z51" s="13">
        <v>-17.34</v>
      </c>
      <c r="AA51" s="13">
        <v>-18.12</v>
      </c>
      <c r="AB51" s="13">
        <v>-18.12</v>
      </c>
      <c r="AC51" s="13">
        <v>-18.12</v>
      </c>
      <c r="AD51" s="13">
        <v>-18.12</v>
      </c>
      <c r="AE51" s="13">
        <v>-18.12</v>
      </c>
      <c r="AF51" s="13">
        <v>-18.12</v>
      </c>
      <c r="AG51" s="13">
        <v>-18.12</v>
      </c>
      <c r="AH51" s="13">
        <v>-18.12</v>
      </c>
      <c r="AI51" s="13">
        <v>-18.12</v>
      </c>
      <c r="AJ51" s="13">
        <v>-18.12</v>
      </c>
      <c r="AK51" s="14">
        <v>-18.12</v>
      </c>
      <c r="AL51" s="13"/>
    </row>
    <row r="52" spans="1:38" x14ac:dyDescent="0.25">
      <c r="A52" s="10" t="s">
        <v>123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4">
        <v>23.39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4">
        <v>23.39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4">
        <v>23.39</v>
      </c>
      <c r="AL52" s="13"/>
    </row>
    <row r="53" spans="1:38" x14ac:dyDescent="0.25">
      <c r="A53" s="10" t="s">
        <v>64</v>
      </c>
      <c r="B53" s="13">
        <v>18.690000000000001</v>
      </c>
      <c r="C53" s="13">
        <v>23.81</v>
      </c>
      <c r="D53" s="13">
        <v>35.81</v>
      </c>
      <c r="E53" s="13">
        <v>26.52</v>
      </c>
      <c r="F53" s="13">
        <v>21.77</v>
      </c>
      <c r="G53" s="13">
        <v>35.700000000000003</v>
      </c>
      <c r="H53" s="13">
        <v>36.08</v>
      </c>
      <c r="I53" s="13">
        <v>32.409999999999997</v>
      </c>
      <c r="J53" s="13">
        <v>42.38</v>
      </c>
      <c r="K53" s="13">
        <v>34.33</v>
      </c>
      <c r="L53" s="13">
        <v>17.690000000000001</v>
      </c>
      <c r="M53" s="14">
        <v>51.44</v>
      </c>
      <c r="N53" s="13">
        <v>18.690000000000001</v>
      </c>
      <c r="O53" s="13">
        <v>23.81</v>
      </c>
      <c r="P53" s="13">
        <v>35.81</v>
      </c>
      <c r="Q53" s="13">
        <v>26.52</v>
      </c>
      <c r="R53" s="13">
        <v>21.77</v>
      </c>
      <c r="S53" s="13">
        <v>35.700000000000003</v>
      </c>
      <c r="T53" s="13">
        <v>36.08</v>
      </c>
      <c r="U53" s="13">
        <v>32.409999999999997</v>
      </c>
      <c r="V53" s="13">
        <v>42.38</v>
      </c>
      <c r="W53" s="13">
        <v>34.33</v>
      </c>
      <c r="X53" s="13">
        <v>17.690000000000001</v>
      </c>
      <c r="Y53" s="14">
        <v>51.44</v>
      </c>
      <c r="Z53" s="13">
        <v>18.690000000000001</v>
      </c>
      <c r="AA53" s="13">
        <v>23.81</v>
      </c>
      <c r="AB53" s="13">
        <v>35.81</v>
      </c>
      <c r="AC53" s="13">
        <v>26.52</v>
      </c>
      <c r="AD53" s="13">
        <v>21.77</v>
      </c>
      <c r="AE53" s="13">
        <v>35.700000000000003</v>
      </c>
      <c r="AF53" s="13">
        <v>36.08</v>
      </c>
      <c r="AG53" s="13">
        <v>32.409999999999997</v>
      </c>
      <c r="AH53" s="13">
        <v>42.38</v>
      </c>
      <c r="AI53" s="13">
        <v>34.33</v>
      </c>
      <c r="AJ53" s="13">
        <v>17.690000000000001</v>
      </c>
      <c r="AK53" s="14">
        <v>51.44</v>
      </c>
      <c r="AL53" s="13"/>
    </row>
    <row r="54" spans="1:38" x14ac:dyDescent="0.25">
      <c r="A54" s="10" t="s">
        <v>124</v>
      </c>
      <c r="B54" s="13"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4">
        <v>23951.85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4">
        <v>23951.85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4">
        <v>23951.85</v>
      </c>
      <c r="AL54" s="13"/>
    </row>
    <row r="55" spans="1:38" x14ac:dyDescent="0.25">
      <c r="A55" s="10" t="s">
        <v>125</v>
      </c>
      <c r="B55" s="13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4">
        <v>2659.98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4">
        <v>2659.98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4">
        <v>2659.98</v>
      </c>
      <c r="AL55" s="13"/>
    </row>
    <row r="56" spans="1:38" x14ac:dyDescent="0.25">
      <c r="A56" s="10" t="s">
        <v>126</v>
      </c>
      <c r="B56" s="13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4">
        <v>2659.98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4">
        <v>2659.98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4">
        <v>2659.98</v>
      </c>
      <c r="AL56" s="13"/>
    </row>
    <row r="57" spans="1:38" x14ac:dyDescent="0.25">
      <c r="A57" s="10" t="s">
        <v>116</v>
      </c>
      <c r="B57" s="13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4">
        <v>424.41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4">
        <v>424.41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4">
        <v>424.41</v>
      </c>
      <c r="AL57" s="13"/>
    </row>
    <row r="58" spans="1:38" x14ac:dyDescent="0.25">
      <c r="A58" s="10" t="s">
        <v>117</v>
      </c>
      <c r="B58" s="13">
        <v>0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4">
        <v>3084.39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4">
        <v>3084.39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4">
        <v>3084.39</v>
      </c>
      <c r="AL58" s="13"/>
    </row>
    <row r="59" spans="1:38" x14ac:dyDescent="0.25">
      <c r="A59" s="10" t="s">
        <v>10</v>
      </c>
      <c r="B59" s="13">
        <v>307.64</v>
      </c>
      <c r="C59" s="13">
        <v>344.69</v>
      </c>
      <c r="D59" s="13">
        <v>353.99</v>
      </c>
      <c r="E59" s="13">
        <v>330.04</v>
      </c>
      <c r="F59" s="13">
        <v>357.57</v>
      </c>
      <c r="G59" s="13">
        <v>327.07</v>
      </c>
      <c r="H59" s="13">
        <v>337.61</v>
      </c>
      <c r="I59" s="13">
        <v>374.25</v>
      </c>
      <c r="J59" s="13">
        <v>353.72</v>
      </c>
      <c r="K59" s="13">
        <v>318.55</v>
      </c>
      <c r="L59" s="13">
        <v>288.10000000000002</v>
      </c>
      <c r="M59" s="14">
        <v>721.08</v>
      </c>
      <c r="N59" s="13">
        <v>307.64</v>
      </c>
      <c r="O59" s="13">
        <v>344.69</v>
      </c>
      <c r="P59" s="13">
        <v>353.99</v>
      </c>
      <c r="Q59" s="13">
        <v>330.04</v>
      </c>
      <c r="R59" s="13">
        <v>357.57</v>
      </c>
      <c r="S59" s="13">
        <v>327.07</v>
      </c>
      <c r="T59" s="13">
        <v>337.61</v>
      </c>
      <c r="U59" s="13">
        <v>374.25</v>
      </c>
      <c r="V59" s="13">
        <v>353.72</v>
      </c>
      <c r="W59" s="13">
        <v>318.55</v>
      </c>
      <c r="X59" s="13">
        <v>288.10000000000002</v>
      </c>
      <c r="Y59" s="14">
        <v>721.08</v>
      </c>
      <c r="Z59" s="13">
        <v>307.64</v>
      </c>
      <c r="AA59" s="13">
        <v>344.69</v>
      </c>
      <c r="AB59" s="13">
        <v>353.99</v>
      </c>
      <c r="AC59" s="13">
        <v>330.04</v>
      </c>
      <c r="AD59" s="13">
        <v>357.57</v>
      </c>
      <c r="AE59" s="13">
        <v>327.07</v>
      </c>
      <c r="AF59" s="13">
        <v>337.61</v>
      </c>
      <c r="AG59" s="13">
        <v>374.25</v>
      </c>
      <c r="AH59" s="13">
        <v>353.72</v>
      </c>
      <c r="AI59" s="13">
        <v>318.55</v>
      </c>
      <c r="AJ59" s="13">
        <v>288.10000000000002</v>
      </c>
      <c r="AK59" s="14">
        <v>721.08</v>
      </c>
      <c r="AL59" s="13"/>
    </row>
    <row r="60" spans="1:38" x14ac:dyDescent="0.25">
      <c r="A60" s="10" t="s">
        <v>65</v>
      </c>
      <c r="B60" s="13">
        <v>154.28</v>
      </c>
      <c r="C60" s="13">
        <v>196.63</v>
      </c>
      <c r="D60" s="13">
        <v>316.60000000000002</v>
      </c>
      <c r="E60" s="13">
        <v>234.51</v>
      </c>
      <c r="F60" s="13">
        <v>192.48</v>
      </c>
      <c r="G60" s="13">
        <v>315.67</v>
      </c>
      <c r="H60" s="13">
        <v>318.98</v>
      </c>
      <c r="I60" s="13">
        <v>286.60000000000002</v>
      </c>
      <c r="J60" s="13">
        <v>374.75</v>
      </c>
      <c r="K60" s="13">
        <v>303.52999999999997</v>
      </c>
      <c r="L60" s="13">
        <v>156.38999999999999</v>
      </c>
      <c r="M60" s="14">
        <v>454.79</v>
      </c>
      <c r="N60" s="13">
        <v>154.28</v>
      </c>
      <c r="O60" s="13">
        <v>196.63</v>
      </c>
      <c r="P60" s="13">
        <v>316.60000000000002</v>
      </c>
      <c r="Q60" s="13">
        <v>234.51</v>
      </c>
      <c r="R60" s="13">
        <v>192.48</v>
      </c>
      <c r="S60" s="13">
        <v>315.67</v>
      </c>
      <c r="T60" s="13">
        <v>318.98</v>
      </c>
      <c r="U60" s="13">
        <v>286.60000000000002</v>
      </c>
      <c r="V60" s="13">
        <v>374.75</v>
      </c>
      <c r="W60" s="13">
        <v>303.52999999999997</v>
      </c>
      <c r="X60" s="13">
        <v>156.38999999999999</v>
      </c>
      <c r="Y60" s="14">
        <v>454.79</v>
      </c>
      <c r="Z60" s="13">
        <v>154.28</v>
      </c>
      <c r="AA60" s="13">
        <v>196.63</v>
      </c>
      <c r="AB60" s="13">
        <v>316.60000000000002</v>
      </c>
      <c r="AC60" s="13">
        <v>234.51</v>
      </c>
      <c r="AD60" s="13">
        <v>192.48</v>
      </c>
      <c r="AE60" s="13">
        <v>315.67</v>
      </c>
      <c r="AF60" s="13">
        <v>318.98</v>
      </c>
      <c r="AG60" s="13">
        <v>286.60000000000002</v>
      </c>
      <c r="AH60" s="13">
        <v>374.75</v>
      </c>
      <c r="AI60" s="13">
        <v>303.52999999999997</v>
      </c>
      <c r="AJ60" s="13">
        <v>156.38999999999999</v>
      </c>
      <c r="AK60" s="14">
        <v>454.79</v>
      </c>
      <c r="AL60" s="13"/>
    </row>
    <row r="61" spans="1:38" x14ac:dyDescent="0.25">
      <c r="A61" s="10" t="s">
        <v>66</v>
      </c>
      <c r="B61" s="13"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1007.34</v>
      </c>
      <c r="M61" s="14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1007.34</v>
      </c>
      <c r="Y61" s="14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1007.34</v>
      </c>
      <c r="AK61" s="14">
        <v>0</v>
      </c>
      <c r="AL61" s="13"/>
    </row>
    <row r="62" spans="1:38" x14ac:dyDescent="0.25">
      <c r="A62" s="10" t="s">
        <v>67</v>
      </c>
      <c r="B62" s="13"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1065.73</v>
      </c>
      <c r="M62" s="14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1065.73</v>
      </c>
      <c r="Y62" s="14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1065.73</v>
      </c>
      <c r="AK62" s="14">
        <v>0</v>
      </c>
      <c r="AL62" s="13"/>
    </row>
    <row r="63" spans="1:38" x14ac:dyDescent="0.25">
      <c r="A63" s="10" t="s">
        <v>11</v>
      </c>
      <c r="B63" s="13">
        <v>-157.28</v>
      </c>
      <c r="C63" s="13">
        <v>-173.1</v>
      </c>
      <c r="D63" s="13">
        <v>-172.14</v>
      </c>
      <c r="E63" s="13">
        <v>-163.16999999999999</v>
      </c>
      <c r="F63" s="13">
        <v>-179.73</v>
      </c>
      <c r="G63" s="13">
        <v>-160.66</v>
      </c>
      <c r="H63" s="13">
        <v>-172.31</v>
      </c>
      <c r="I63" s="13">
        <v>-184.52</v>
      </c>
      <c r="J63" s="13">
        <v>-172.12</v>
      </c>
      <c r="K63" s="13">
        <v>-165.65</v>
      </c>
      <c r="L63" s="13">
        <v>-158.44999999999999</v>
      </c>
      <c r="M63" s="14">
        <v>-399.19</v>
      </c>
      <c r="N63" s="13">
        <v>-157.28</v>
      </c>
      <c r="O63" s="13">
        <v>-173.1</v>
      </c>
      <c r="P63" s="13">
        <v>-172.14</v>
      </c>
      <c r="Q63" s="13">
        <v>-163.16999999999999</v>
      </c>
      <c r="R63" s="13">
        <v>-179.73</v>
      </c>
      <c r="S63" s="13">
        <v>-160.66</v>
      </c>
      <c r="T63" s="13">
        <v>-172.31</v>
      </c>
      <c r="U63" s="13">
        <v>-184.52</v>
      </c>
      <c r="V63" s="13">
        <v>-172.12</v>
      </c>
      <c r="W63" s="13">
        <v>-165.65</v>
      </c>
      <c r="X63" s="13">
        <v>-158.44999999999999</v>
      </c>
      <c r="Y63" s="14">
        <v>-399.19</v>
      </c>
      <c r="Z63" s="13">
        <v>-157.28</v>
      </c>
      <c r="AA63" s="13">
        <v>-173.1</v>
      </c>
      <c r="AB63" s="13">
        <v>-172.14</v>
      </c>
      <c r="AC63" s="13">
        <v>-163.16999999999999</v>
      </c>
      <c r="AD63" s="13">
        <v>-179.73</v>
      </c>
      <c r="AE63" s="13">
        <v>-160.66</v>
      </c>
      <c r="AF63" s="13">
        <v>-172.31</v>
      </c>
      <c r="AG63" s="13">
        <v>-184.52</v>
      </c>
      <c r="AH63" s="13">
        <v>-172.12</v>
      </c>
      <c r="AI63" s="13">
        <v>-165.65</v>
      </c>
      <c r="AJ63" s="13">
        <v>-158.44999999999999</v>
      </c>
      <c r="AK63" s="14">
        <v>-399.19</v>
      </c>
      <c r="AL63" s="13"/>
    </row>
    <row r="64" spans="1:38" x14ac:dyDescent="0.25">
      <c r="A64" s="10" t="s">
        <v>68</v>
      </c>
      <c r="B64" s="13">
        <v>0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-140.97</v>
      </c>
      <c r="M64" s="14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-140.97</v>
      </c>
      <c r="Y64" s="14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-140.97</v>
      </c>
      <c r="AK64" s="14">
        <v>0</v>
      </c>
      <c r="AL64" s="13"/>
    </row>
    <row r="65" spans="1:38" x14ac:dyDescent="0.25">
      <c r="A65" s="10" t="s">
        <v>69</v>
      </c>
      <c r="B65" s="13">
        <v>32.64</v>
      </c>
      <c r="C65" s="13">
        <v>34.119999999999997</v>
      </c>
      <c r="D65" s="13">
        <v>34.119999999999997</v>
      </c>
      <c r="E65" s="13">
        <v>34.119999999999997</v>
      </c>
      <c r="F65" s="13">
        <v>34.119999999999997</v>
      </c>
      <c r="G65" s="13">
        <v>34.119999999999997</v>
      </c>
      <c r="H65" s="13">
        <v>34.119999999999997</v>
      </c>
      <c r="I65" s="13">
        <v>34.119999999999997</v>
      </c>
      <c r="J65" s="13">
        <v>34.119999999999997</v>
      </c>
      <c r="K65" s="13">
        <v>34.119999999999997</v>
      </c>
      <c r="L65" s="13">
        <v>34.119999999999997</v>
      </c>
      <c r="M65" s="14">
        <v>34.119999999999997</v>
      </c>
      <c r="N65" s="13">
        <v>32.64</v>
      </c>
      <c r="O65" s="13">
        <v>34.119999999999997</v>
      </c>
      <c r="P65" s="13">
        <v>34.119999999999997</v>
      </c>
      <c r="Q65" s="13">
        <v>34.119999999999997</v>
      </c>
      <c r="R65" s="13">
        <v>34.119999999999997</v>
      </c>
      <c r="S65" s="13">
        <v>34.119999999999997</v>
      </c>
      <c r="T65" s="13">
        <v>34.119999999999997</v>
      </c>
      <c r="U65" s="13">
        <v>34.119999999999997</v>
      </c>
      <c r="V65" s="13">
        <v>34.119999999999997</v>
      </c>
      <c r="W65" s="13">
        <v>34.119999999999997</v>
      </c>
      <c r="X65" s="13">
        <v>34.119999999999997</v>
      </c>
      <c r="Y65" s="14">
        <v>34.119999999999997</v>
      </c>
      <c r="Z65" s="13">
        <v>32.64</v>
      </c>
      <c r="AA65" s="13">
        <v>34.119999999999997</v>
      </c>
      <c r="AB65" s="13">
        <v>34.119999999999997</v>
      </c>
      <c r="AC65" s="13">
        <v>34.119999999999997</v>
      </c>
      <c r="AD65" s="13">
        <v>34.119999999999997</v>
      </c>
      <c r="AE65" s="13">
        <v>34.119999999999997</v>
      </c>
      <c r="AF65" s="13">
        <v>34.119999999999997</v>
      </c>
      <c r="AG65" s="13">
        <v>34.119999999999997</v>
      </c>
      <c r="AH65" s="13">
        <v>34.119999999999997</v>
      </c>
      <c r="AI65" s="13">
        <v>34.119999999999997</v>
      </c>
      <c r="AJ65" s="13">
        <v>34.119999999999997</v>
      </c>
      <c r="AK65" s="14">
        <v>34.119999999999997</v>
      </c>
      <c r="AL65" s="13"/>
    </row>
    <row r="66" spans="1:38" x14ac:dyDescent="0.25">
      <c r="A66" s="10" t="s">
        <v>12</v>
      </c>
      <c r="B66" s="13">
        <v>1866.87</v>
      </c>
      <c r="C66" s="13">
        <v>2047.76</v>
      </c>
      <c r="D66" s="13">
        <v>2026.06</v>
      </c>
      <c r="E66" s="13">
        <v>1926.97</v>
      </c>
      <c r="F66" s="13">
        <v>2129.1799999999998</v>
      </c>
      <c r="G66" s="13">
        <v>1894.32</v>
      </c>
      <c r="H66" s="13">
        <v>2045.9</v>
      </c>
      <c r="I66" s="13">
        <v>2177.7199999999998</v>
      </c>
      <c r="J66" s="13">
        <v>2025.7</v>
      </c>
      <c r="K66" s="13">
        <v>1973.16</v>
      </c>
      <c r="L66" s="13">
        <v>3838.21</v>
      </c>
      <c r="M66" s="14">
        <v>4805.96</v>
      </c>
      <c r="N66" s="13">
        <v>1866.87</v>
      </c>
      <c r="O66" s="13">
        <v>2047.76</v>
      </c>
      <c r="P66" s="13">
        <v>2026.06</v>
      </c>
      <c r="Q66" s="13">
        <v>1926.97</v>
      </c>
      <c r="R66" s="13">
        <v>2129.1799999999998</v>
      </c>
      <c r="S66" s="13">
        <v>1894.32</v>
      </c>
      <c r="T66" s="13">
        <v>2045.9</v>
      </c>
      <c r="U66" s="13">
        <v>2177.7199999999998</v>
      </c>
      <c r="V66" s="13">
        <v>2025.7</v>
      </c>
      <c r="W66" s="13">
        <v>1973.16</v>
      </c>
      <c r="X66" s="13">
        <v>3838.21</v>
      </c>
      <c r="Y66" s="14">
        <v>4805.96</v>
      </c>
      <c r="Z66" s="13">
        <v>1866.87</v>
      </c>
      <c r="AA66" s="13">
        <v>2047.76</v>
      </c>
      <c r="AB66" s="13">
        <v>2026.06</v>
      </c>
      <c r="AC66" s="13">
        <v>1926.97</v>
      </c>
      <c r="AD66" s="13">
        <v>2129.1799999999998</v>
      </c>
      <c r="AE66" s="13">
        <v>1894.32</v>
      </c>
      <c r="AF66" s="13">
        <v>2045.9</v>
      </c>
      <c r="AG66" s="13">
        <v>2177.7199999999998</v>
      </c>
      <c r="AH66" s="13">
        <v>2025.7</v>
      </c>
      <c r="AI66" s="13">
        <v>1973.16</v>
      </c>
      <c r="AJ66" s="13">
        <v>3838.21</v>
      </c>
      <c r="AK66" s="14">
        <v>4805.96</v>
      </c>
      <c r="AL66" s="13"/>
    </row>
    <row r="67" spans="1:38" x14ac:dyDescent="0.25">
      <c r="A67" s="10" t="s">
        <v>70</v>
      </c>
      <c r="B67" s="13">
        <v>1</v>
      </c>
      <c r="C67" s="13">
        <v>1</v>
      </c>
      <c r="D67" s="13">
        <v>1</v>
      </c>
      <c r="E67" s="13">
        <v>1</v>
      </c>
      <c r="F67" s="13">
        <v>1</v>
      </c>
      <c r="G67" s="13">
        <v>1</v>
      </c>
      <c r="H67" s="13">
        <v>1</v>
      </c>
      <c r="I67" s="13">
        <v>1</v>
      </c>
      <c r="J67" s="13">
        <v>1</v>
      </c>
      <c r="K67" s="13">
        <v>1</v>
      </c>
      <c r="L67" s="13">
        <v>2</v>
      </c>
      <c r="M67" s="14">
        <v>1</v>
      </c>
      <c r="N67" s="13">
        <v>1</v>
      </c>
      <c r="O67" s="13">
        <v>1</v>
      </c>
      <c r="P67" s="13">
        <v>1</v>
      </c>
      <c r="Q67" s="13">
        <v>1</v>
      </c>
      <c r="R67" s="13">
        <v>1</v>
      </c>
      <c r="S67" s="13">
        <v>1</v>
      </c>
      <c r="T67" s="13">
        <v>1</v>
      </c>
      <c r="U67" s="13">
        <v>1</v>
      </c>
      <c r="V67" s="13">
        <v>1</v>
      </c>
      <c r="W67" s="13">
        <v>1</v>
      </c>
      <c r="X67" s="13">
        <v>2</v>
      </c>
      <c r="Y67" s="14">
        <v>1</v>
      </c>
      <c r="Z67" s="13">
        <v>1</v>
      </c>
      <c r="AA67" s="13">
        <v>1</v>
      </c>
      <c r="AB67" s="13">
        <v>1</v>
      </c>
      <c r="AC67" s="13">
        <v>1</v>
      </c>
      <c r="AD67" s="13">
        <v>1</v>
      </c>
      <c r="AE67" s="13">
        <v>1</v>
      </c>
      <c r="AF67" s="13">
        <v>1</v>
      </c>
      <c r="AG67" s="13">
        <v>1</v>
      </c>
      <c r="AH67" s="13">
        <v>1</v>
      </c>
      <c r="AI67" s="13">
        <v>1</v>
      </c>
      <c r="AJ67" s="13">
        <v>2</v>
      </c>
      <c r="AK67" s="14">
        <v>1</v>
      </c>
      <c r="AL67" s="13"/>
    </row>
    <row r="68" spans="1:38" x14ac:dyDescent="0.25">
      <c r="A68" s="10" t="s">
        <v>71</v>
      </c>
      <c r="B68" s="13">
        <v>1866.87</v>
      </c>
      <c r="C68" s="13">
        <v>2047.76</v>
      </c>
      <c r="D68" s="13">
        <v>2026.06</v>
      </c>
      <c r="E68" s="13">
        <v>1926.97</v>
      </c>
      <c r="F68" s="13">
        <v>2129.1799999999998</v>
      </c>
      <c r="G68" s="13">
        <v>1894.32</v>
      </c>
      <c r="H68" s="13">
        <v>2045.9</v>
      </c>
      <c r="I68" s="13">
        <v>2177.7199999999998</v>
      </c>
      <c r="J68" s="13">
        <v>2025.7</v>
      </c>
      <c r="K68" s="13">
        <v>1973.16</v>
      </c>
      <c r="L68" s="13">
        <v>3838.21</v>
      </c>
      <c r="M68" s="14">
        <v>4805.96</v>
      </c>
      <c r="N68" s="13">
        <v>1866.87</v>
      </c>
      <c r="O68" s="13">
        <v>2047.76</v>
      </c>
      <c r="P68" s="13">
        <v>2026.06</v>
      </c>
      <c r="Q68" s="13">
        <v>1926.97</v>
      </c>
      <c r="R68" s="13">
        <v>2129.1799999999998</v>
      </c>
      <c r="S68" s="13">
        <v>1894.32</v>
      </c>
      <c r="T68" s="13">
        <v>2045.9</v>
      </c>
      <c r="U68" s="13">
        <v>2177.7199999999998</v>
      </c>
      <c r="V68" s="13">
        <v>2025.7</v>
      </c>
      <c r="W68" s="13">
        <v>1973.16</v>
      </c>
      <c r="X68" s="13">
        <v>3838.21</v>
      </c>
      <c r="Y68" s="14">
        <v>4805.96</v>
      </c>
      <c r="Z68" s="13">
        <v>1866.87</v>
      </c>
      <c r="AA68" s="13">
        <v>2047.76</v>
      </c>
      <c r="AB68" s="13">
        <v>2026.06</v>
      </c>
      <c r="AC68" s="13">
        <v>1926.97</v>
      </c>
      <c r="AD68" s="13">
        <v>2129.1799999999998</v>
      </c>
      <c r="AE68" s="13">
        <v>1894.32</v>
      </c>
      <c r="AF68" s="13">
        <v>2045.9</v>
      </c>
      <c r="AG68" s="13">
        <v>2177.7199999999998</v>
      </c>
      <c r="AH68" s="13">
        <v>2025.7</v>
      </c>
      <c r="AI68" s="13">
        <v>1973.16</v>
      </c>
      <c r="AJ68" s="13">
        <v>3838.21</v>
      </c>
      <c r="AK68" s="14">
        <v>4805.96</v>
      </c>
      <c r="AL68" s="13"/>
    </row>
    <row r="69" spans="1:38" x14ac:dyDescent="0.25">
      <c r="A69" s="10" t="s">
        <v>72</v>
      </c>
      <c r="B69" s="13">
        <v>1</v>
      </c>
      <c r="C69" s="13">
        <v>1</v>
      </c>
      <c r="D69" s="13">
        <v>1</v>
      </c>
      <c r="E69" s="13">
        <v>1</v>
      </c>
      <c r="F69" s="13">
        <v>1</v>
      </c>
      <c r="G69" s="13">
        <v>1</v>
      </c>
      <c r="H69" s="13">
        <v>1</v>
      </c>
      <c r="I69" s="13">
        <v>1</v>
      </c>
      <c r="J69" s="13">
        <v>1</v>
      </c>
      <c r="K69" s="13">
        <v>1</v>
      </c>
      <c r="L69" s="13">
        <v>2</v>
      </c>
      <c r="M69" s="14">
        <v>1</v>
      </c>
      <c r="N69" s="13">
        <v>1</v>
      </c>
      <c r="O69" s="13">
        <v>1</v>
      </c>
      <c r="P69" s="13">
        <v>1</v>
      </c>
      <c r="Q69" s="13">
        <v>1</v>
      </c>
      <c r="R69" s="13">
        <v>1</v>
      </c>
      <c r="S69" s="13">
        <v>1</v>
      </c>
      <c r="T69" s="13">
        <v>1</v>
      </c>
      <c r="U69" s="13">
        <v>1</v>
      </c>
      <c r="V69" s="13">
        <v>1</v>
      </c>
      <c r="W69" s="13">
        <v>1</v>
      </c>
      <c r="X69" s="13">
        <v>2</v>
      </c>
      <c r="Y69" s="14">
        <v>1</v>
      </c>
      <c r="Z69" s="13">
        <v>1</v>
      </c>
      <c r="AA69" s="13">
        <v>1</v>
      </c>
      <c r="AB69" s="13">
        <v>1</v>
      </c>
      <c r="AC69" s="13">
        <v>1</v>
      </c>
      <c r="AD69" s="13">
        <v>1</v>
      </c>
      <c r="AE69" s="13">
        <v>1</v>
      </c>
      <c r="AF69" s="13">
        <v>1</v>
      </c>
      <c r="AG69" s="13">
        <v>1</v>
      </c>
      <c r="AH69" s="13">
        <v>1</v>
      </c>
      <c r="AI69" s="13">
        <v>1</v>
      </c>
      <c r="AJ69" s="13">
        <v>2</v>
      </c>
      <c r="AK69" s="14">
        <v>1</v>
      </c>
      <c r="AL69" s="13"/>
    </row>
    <row r="70" spans="1:38" x14ac:dyDescent="0.25">
      <c r="A70" s="10" t="s">
        <v>73</v>
      </c>
      <c r="B70" s="13">
        <v>0</v>
      </c>
      <c r="C70" s="13">
        <v>0</v>
      </c>
      <c r="D70" s="13">
        <v>0</v>
      </c>
      <c r="E70" s="13">
        <v>1</v>
      </c>
      <c r="F70" s="13">
        <v>1</v>
      </c>
      <c r="G70" s="13">
        <v>1</v>
      </c>
      <c r="H70" s="13">
        <v>1</v>
      </c>
      <c r="I70" s="13">
        <v>1</v>
      </c>
      <c r="J70" s="13">
        <v>1</v>
      </c>
      <c r="K70" s="13">
        <v>1</v>
      </c>
      <c r="L70" s="13">
        <v>2</v>
      </c>
      <c r="M70" s="14">
        <v>1</v>
      </c>
      <c r="N70" s="13">
        <v>0</v>
      </c>
      <c r="O70" s="13">
        <v>0</v>
      </c>
      <c r="P70" s="13">
        <v>0</v>
      </c>
      <c r="Q70" s="13">
        <v>1</v>
      </c>
      <c r="R70" s="13">
        <v>1</v>
      </c>
      <c r="S70" s="13">
        <v>1</v>
      </c>
      <c r="T70" s="13">
        <v>1</v>
      </c>
      <c r="U70" s="13">
        <v>1</v>
      </c>
      <c r="V70" s="13">
        <v>1</v>
      </c>
      <c r="W70" s="13">
        <v>1</v>
      </c>
      <c r="X70" s="13">
        <v>2</v>
      </c>
      <c r="Y70" s="14">
        <v>1</v>
      </c>
      <c r="Z70" s="13">
        <v>0</v>
      </c>
      <c r="AA70" s="13">
        <v>0</v>
      </c>
      <c r="AB70" s="13">
        <v>0</v>
      </c>
      <c r="AC70" s="13">
        <v>1</v>
      </c>
      <c r="AD70" s="13">
        <v>1</v>
      </c>
      <c r="AE70" s="13">
        <v>1</v>
      </c>
      <c r="AF70" s="13">
        <v>1</v>
      </c>
      <c r="AG70" s="13">
        <v>1</v>
      </c>
      <c r="AH70" s="13">
        <v>1</v>
      </c>
      <c r="AI70" s="13">
        <v>1</v>
      </c>
      <c r="AJ70" s="13">
        <v>2</v>
      </c>
      <c r="AK70" s="14">
        <v>1</v>
      </c>
      <c r="AL70" s="13"/>
    </row>
    <row r="71" spans="1:38" x14ac:dyDescent="0.25">
      <c r="A71" s="10" t="s">
        <v>74</v>
      </c>
      <c r="B71" s="13">
        <v>-20.54</v>
      </c>
      <c r="C71" s="13">
        <v>-22.53</v>
      </c>
      <c r="D71" s="13">
        <v>-22.29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4">
        <v>0</v>
      </c>
      <c r="N71" s="13">
        <v>-20.54</v>
      </c>
      <c r="O71" s="13">
        <v>-22.53</v>
      </c>
      <c r="P71" s="13">
        <v>-22.29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4">
        <v>0</v>
      </c>
      <c r="Z71" s="13">
        <v>-20.54</v>
      </c>
      <c r="AA71" s="13">
        <v>-22.53</v>
      </c>
      <c r="AB71" s="13">
        <v>-22.29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4">
        <v>0</v>
      </c>
      <c r="AL71" s="13"/>
    </row>
    <row r="72" spans="1:38" x14ac:dyDescent="0.25">
      <c r="A72" s="10" t="s">
        <v>13</v>
      </c>
      <c r="B72" s="13">
        <v>-55.51</v>
      </c>
      <c r="C72" s="13">
        <v>-61.09</v>
      </c>
      <c r="D72" s="13">
        <v>-60.75</v>
      </c>
      <c r="E72" s="13">
        <v>-57.59</v>
      </c>
      <c r="F72" s="13">
        <v>-63.43</v>
      </c>
      <c r="G72" s="13">
        <v>-56.7</v>
      </c>
      <c r="H72" s="13">
        <v>-60.82</v>
      </c>
      <c r="I72" s="13">
        <v>-65.13</v>
      </c>
      <c r="J72" s="13">
        <v>-60.75</v>
      </c>
      <c r="K72" s="13">
        <v>-58.46</v>
      </c>
      <c r="L72" s="13">
        <v>-55.92</v>
      </c>
      <c r="M72" s="14">
        <v>-140.88999999999999</v>
      </c>
      <c r="N72" s="13">
        <v>-55.51</v>
      </c>
      <c r="O72" s="13">
        <v>-61.09</v>
      </c>
      <c r="P72" s="13">
        <v>-60.75</v>
      </c>
      <c r="Q72" s="13">
        <v>-57.59</v>
      </c>
      <c r="R72" s="13">
        <v>-63.43</v>
      </c>
      <c r="S72" s="13">
        <v>-56.7</v>
      </c>
      <c r="T72" s="13">
        <v>-60.82</v>
      </c>
      <c r="U72" s="13">
        <v>-65.13</v>
      </c>
      <c r="V72" s="13">
        <v>-60.75</v>
      </c>
      <c r="W72" s="13">
        <v>-58.46</v>
      </c>
      <c r="X72" s="13">
        <v>-55.92</v>
      </c>
      <c r="Y72" s="14">
        <v>-140.88999999999999</v>
      </c>
      <c r="Z72" s="13">
        <v>-55.51</v>
      </c>
      <c r="AA72" s="13">
        <v>-61.09</v>
      </c>
      <c r="AB72" s="13">
        <v>-60.75</v>
      </c>
      <c r="AC72" s="13">
        <v>-57.59</v>
      </c>
      <c r="AD72" s="13">
        <v>-63.43</v>
      </c>
      <c r="AE72" s="13">
        <v>-56.7</v>
      </c>
      <c r="AF72" s="13">
        <v>-60.82</v>
      </c>
      <c r="AG72" s="13">
        <v>-65.13</v>
      </c>
      <c r="AH72" s="13">
        <v>-60.75</v>
      </c>
      <c r="AI72" s="13">
        <v>-58.46</v>
      </c>
      <c r="AJ72" s="13">
        <v>-55.92</v>
      </c>
      <c r="AK72" s="14">
        <v>-140.88999999999999</v>
      </c>
      <c r="AL72" s="13"/>
    </row>
    <row r="73" spans="1:38" x14ac:dyDescent="0.25">
      <c r="A73" s="10" t="s">
        <v>75</v>
      </c>
      <c r="B73" s="13">
        <v>0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-49.75</v>
      </c>
      <c r="M73" s="14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-49.75</v>
      </c>
      <c r="Y73" s="14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-49.75</v>
      </c>
      <c r="AK73" s="14">
        <v>0</v>
      </c>
      <c r="AL73" s="13"/>
    </row>
    <row r="74" spans="1:38" x14ac:dyDescent="0.25">
      <c r="A74" s="10" t="s">
        <v>76</v>
      </c>
      <c r="B74" s="13">
        <v>-14.7</v>
      </c>
      <c r="C74" s="13">
        <v>-18.739999999999998</v>
      </c>
      <c r="D74" s="13">
        <v>-30.17</v>
      </c>
      <c r="E74" s="13">
        <v>-22.35</v>
      </c>
      <c r="F74" s="13">
        <v>-18.34</v>
      </c>
      <c r="G74" s="13">
        <v>-30.08</v>
      </c>
      <c r="H74" s="13">
        <v>-30.4</v>
      </c>
      <c r="I74" s="13">
        <v>-27.31</v>
      </c>
      <c r="J74" s="13">
        <v>-35.72</v>
      </c>
      <c r="K74" s="13">
        <v>-28.93</v>
      </c>
      <c r="L74" s="13">
        <v>-14.9</v>
      </c>
      <c r="M74" s="14">
        <v>0</v>
      </c>
      <c r="N74" s="13">
        <v>-14.7</v>
      </c>
      <c r="O74" s="13">
        <v>-18.739999999999998</v>
      </c>
      <c r="P74" s="13">
        <v>-30.17</v>
      </c>
      <c r="Q74" s="13">
        <v>-22.35</v>
      </c>
      <c r="R74" s="13">
        <v>-18.34</v>
      </c>
      <c r="S74" s="13">
        <v>-30.08</v>
      </c>
      <c r="T74" s="13">
        <v>-30.4</v>
      </c>
      <c r="U74" s="13">
        <v>-27.31</v>
      </c>
      <c r="V74" s="13">
        <v>-35.72</v>
      </c>
      <c r="W74" s="13">
        <v>-28.93</v>
      </c>
      <c r="X74" s="13">
        <v>-14.9</v>
      </c>
      <c r="Y74" s="14">
        <v>0</v>
      </c>
      <c r="Z74" s="13">
        <v>-14.7</v>
      </c>
      <c r="AA74" s="13">
        <v>-18.739999999999998</v>
      </c>
      <c r="AB74" s="13">
        <v>-30.17</v>
      </c>
      <c r="AC74" s="13">
        <v>-22.35</v>
      </c>
      <c r="AD74" s="13">
        <v>-18.34</v>
      </c>
      <c r="AE74" s="13">
        <v>-30.08</v>
      </c>
      <c r="AF74" s="13">
        <v>-30.4</v>
      </c>
      <c r="AG74" s="13">
        <v>-27.31</v>
      </c>
      <c r="AH74" s="13">
        <v>-35.72</v>
      </c>
      <c r="AI74" s="13">
        <v>-28.93</v>
      </c>
      <c r="AJ74" s="13">
        <v>-14.9</v>
      </c>
      <c r="AK74" s="14">
        <v>0</v>
      </c>
      <c r="AL74" s="13"/>
    </row>
    <row r="75" spans="1:38" x14ac:dyDescent="0.25">
      <c r="A75" s="10" t="s">
        <v>127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4">
        <v>-30.39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4">
        <v>-30.39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4">
        <v>-30.39</v>
      </c>
      <c r="AL75" s="13"/>
    </row>
    <row r="76" spans="1:38" x14ac:dyDescent="0.25">
      <c r="A76" s="10" t="s">
        <v>128</v>
      </c>
      <c r="B76" s="13">
        <v>0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4">
        <v>-10.72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4">
        <v>-10.72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4">
        <v>-10.72</v>
      </c>
      <c r="AL76" s="13"/>
    </row>
    <row r="77" spans="1:38" x14ac:dyDescent="0.25">
      <c r="A77" s="10" t="s">
        <v>129</v>
      </c>
      <c r="B77" s="13">
        <v>0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4">
        <v>-2.23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4">
        <v>-2.23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4">
        <v>-2.23</v>
      </c>
      <c r="AL77" s="13"/>
    </row>
    <row r="78" spans="1:38" x14ac:dyDescent="0.25">
      <c r="A78" s="10" t="s">
        <v>14</v>
      </c>
      <c r="B78" s="13">
        <v>-11.57</v>
      </c>
      <c r="C78" s="13">
        <v>-12.73</v>
      </c>
      <c r="D78" s="13">
        <v>-12.66</v>
      </c>
      <c r="E78" s="13">
        <v>-12</v>
      </c>
      <c r="F78" s="13">
        <v>-13.22</v>
      </c>
      <c r="G78" s="13">
        <v>-11.81</v>
      </c>
      <c r="H78" s="13">
        <v>-12.67</v>
      </c>
      <c r="I78" s="13">
        <v>-13.57</v>
      </c>
      <c r="J78" s="13">
        <v>-12.66</v>
      </c>
      <c r="K78" s="13">
        <v>-12.18</v>
      </c>
      <c r="L78" s="13">
        <v>-11.65</v>
      </c>
      <c r="M78" s="14">
        <v>-29.35</v>
      </c>
      <c r="N78" s="13">
        <v>-11.57</v>
      </c>
      <c r="O78" s="13">
        <v>-12.73</v>
      </c>
      <c r="P78" s="13">
        <v>-12.66</v>
      </c>
      <c r="Q78" s="13">
        <v>-12</v>
      </c>
      <c r="R78" s="13">
        <v>-13.22</v>
      </c>
      <c r="S78" s="13">
        <v>-11.81</v>
      </c>
      <c r="T78" s="13">
        <v>-12.67</v>
      </c>
      <c r="U78" s="13">
        <v>-13.57</v>
      </c>
      <c r="V78" s="13">
        <v>-12.66</v>
      </c>
      <c r="W78" s="13">
        <v>-12.18</v>
      </c>
      <c r="X78" s="13">
        <v>-11.65</v>
      </c>
      <c r="Y78" s="14">
        <v>-29.35</v>
      </c>
      <c r="Z78" s="13">
        <v>-11.57</v>
      </c>
      <c r="AA78" s="13">
        <v>-12.73</v>
      </c>
      <c r="AB78" s="13">
        <v>-12.66</v>
      </c>
      <c r="AC78" s="13">
        <v>-12</v>
      </c>
      <c r="AD78" s="13">
        <v>-13.22</v>
      </c>
      <c r="AE78" s="13">
        <v>-11.81</v>
      </c>
      <c r="AF78" s="13">
        <v>-12.67</v>
      </c>
      <c r="AG78" s="13">
        <v>-13.57</v>
      </c>
      <c r="AH78" s="13">
        <v>-12.66</v>
      </c>
      <c r="AI78" s="13">
        <v>-12.18</v>
      </c>
      <c r="AJ78" s="13">
        <v>-11.65</v>
      </c>
      <c r="AK78" s="14">
        <v>-29.35</v>
      </c>
      <c r="AL78" s="13"/>
    </row>
    <row r="79" spans="1:38" x14ac:dyDescent="0.25">
      <c r="A79" s="10" t="s">
        <v>77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-10.37</v>
      </c>
      <c r="M79" s="14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-10.37</v>
      </c>
      <c r="Y79" s="14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-10.37</v>
      </c>
      <c r="AK79" s="14">
        <v>0</v>
      </c>
      <c r="AL79" s="13"/>
    </row>
    <row r="80" spans="1:38" x14ac:dyDescent="0.25">
      <c r="A80" s="10" t="s">
        <v>78</v>
      </c>
      <c r="B80" s="13">
        <v>-887.2</v>
      </c>
      <c r="C80" s="13">
        <v>-888.2</v>
      </c>
      <c r="D80" s="13">
        <v>-888.2</v>
      </c>
      <c r="E80" s="13">
        <v>-891.8</v>
      </c>
      <c r="F80" s="13">
        <v>-891.8</v>
      </c>
      <c r="G80" s="13">
        <v>-891.8</v>
      </c>
      <c r="H80" s="13">
        <v>-891.8</v>
      </c>
      <c r="I80" s="13">
        <v>-523.4</v>
      </c>
      <c r="J80" s="13">
        <v>-523.4</v>
      </c>
      <c r="K80" s="13">
        <v>-523.4</v>
      </c>
      <c r="L80" s="13">
        <v>0</v>
      </c>
      <c r="M80" s="14">
        <v>0</v>
      </c>
      <c r="N80" s="13">
        <v>-887.2</v>
      </c>
      <c r="O80" s="13">
        <v>-888.2</v>
      </c>
      <c r="P80" s="13">
        <v>-888.2</v>
      </c>
      <c r="Q80" s="13">
        <v>-891.8</v>
      </c>
      <c r="R80" s="13">
        <v>-891.8</v>
      </c>
      <c r="S80" s="13">
        <v>-891.8</v>
      </c>
      <c r="T80" s="13">
        <v>-891.8</v>
      </c>
      <c r="U80" s="13">
        <v>-523.4</v>
      </c>
      <c r="V80" s="13">
        <v>-523.4</v>
      </c>
      <c r="W80" s="13">
        <v>-523.4</v>
      </c>
      <c r="X80" s="13">
        <v>0</v>
      </c>
      <c r="Y80" s="14">
        <v>0</v>
      </c>
      <c r="Z80" s="13">
        <v>-887.2</v>
      </c>
      <c r="AA80" s="13">
        <v>-888.2</v>
      </c>
      <c r="AB80" s="13">
        <v>-888.2</v>
      </c>
      <c r="AC80" s="13">
        <v>-891.8</v>
      </c>
      <c r="AD80" s="13">
        <v>-891.8</v>
      </c>
      <c r="AE80" s="13">
        <v>-891.8</v>
      </c>
      <c r="AF80" s="13">
        <v>-891.8</v>
      </c>
      <c r="AG80" s="13">
        <v>-523.4</v>
      </c>
      <c r="AH80" s="13">
        <v>-523.4</v>
      </c>
      <c r="AI80" s="13">
        <v>-523.4</v>
      </c>
      <c r="AJ80" s="13">
        <v>0</v>
      </c>
      <c r="AK80" s="14">
        <v>0</v>
      </c>
      <c r="AL80" s="13"/>
    </row>
    <row r="81" spans="1:38" x14ac:dyDescent="0.25">
      <c r="A81" s="10" t="s">
        <v>79</v>
      </c>
      <c r="B81" s="13">
        <v>887.2</v>
      </c>
      <c r="C81" s="13">
        <v>888.2</v>
      </c>
      <c r="D81" s="13">
        <v>888.2</v>
      </c>
      <c r="E81" s="13">
        <v>891.8</v>
      </c>
      <c r="F81" s="13">
        <v>891.8</v>
      </c>
      <c r="G81" s="13">
        <v>891.8</v>
      </c>
      <c r="H81" s="13">
        <v>891.8</v>
      </c>
      <c r="I81" s="13">
        <v>523.4</v>
      </c>
      <c r="J81" s="13">
        <v>523.4</v>
      </c>
      <c r="K81" s="13">
        <v>523.4</v>
      </c>
      <c r="L81" s="13">
        <v>0</v>
      </c>
      <c r="M81" s="14">
        <v>0</v>
      </c>
      <c r="N81" s="13">
        <v>887.2</v>
      </c>
      <c r="O81" s="13">
        <v>888.2</v>
      </c>
      <c r="P81" s="13">
        <v>888.2</v>
      </c>
      <c r="Q81" s="13">
        <v>891.8</v>
      </c>
      <c r="R81" s="13">
        <v>891.8</v>
      </c>
      <c r="S81" s="13">
        <v>891.8</v>
      </c>
      <c r="T81" s="13">
        <v>891.8</v>
      </c>
      <c r="U81" s="13">
        <v>523.4</v>
      </c>
      <c r="V81" s="13">
        <v>523.4</v>
      </c>
      <c r="W81" s="13">
        <v>523.4</v>
      </c>
      <c r="X81" s="13">
        <v>0</v>
      </c>
      <c r="Y81" s="14">
        <v>0</v>
      </c>
      <c r="Z81" s="13">
        <v>887.2</v>
      </c>
      <c r="AA81" s="13">
        <v>888.2</v>
      </c>
      <c r="AB81" s="13">
        <v>888.2</v>
      </c>
      <c r="AC81" s="13">
        <v>891.8</v>
      </c>
      <c r="AD81" s="13">
        <v>891.8</v>
      </c>
      <c r="AE81" s="13">
        <v>891.8</v>
      </c>
      <c r="AF81" s="13">
        <v>891.8</v>
      </c>
      <c r="AG81" s="13">
        <v>523.4</v>
      </c>
      <c r="AH81" s="13">
        <v>523.4</v>
      </c>
      <c r="AI81" s="13">
        <v>523.4</v>
      </c>
      <c r="AJ81" s="13">
        <v>0</v>
      </c>
      <c r="AK81" s="14">
        <v>0</v>
      </c>
      <c r="AL81" s="13"/>
    </row>
    <row r="82" spans="1:38" x14ac:dyDescent="0.25">
      <c r="A82" s="10" t="s">
        <v>80</v>
      </c>
      <c r="B82" s="13">
        <v>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-909.63</v>
      </c>
      <c r="M82" s="14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-909.63</v>
      </c>
      <c r="Y82" s="14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-909.63</v>
      </c>
      <c r="AK82" s="14">
        <v>0</v>
      </c>
      <c r="AL82" s="13"/>
    </row>
    <row r="83" spans="1:38" x14ac:dyDescent="0.25">
      <c r="A83" s="10" t="s">
        <v>81</v>
      </c>
      <c r="B83" s="13">
        <v>0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-962.35</v>
      </c>
      <c r="M83" s="14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-962.35</v>
      </c>
      <c r="Y83" s="14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-962.35</v>
      </c>
      <c r="AK83" s="14">
        <v>0</v>
      </c>
      <c r="AL83" s="13"/>
    </row>
    <row r="84" spans="1:38" x14ac:dyDescent="0.25">
      <c r="A84" s="10" t="s">
        <v>82</v>
      </c>
      <c r="B84" s="13">
        <v>18</v>
      </c>
      <c r="C84" s="13">
        <v>15</v>
      </c>
      <c r="D84" s="13">
        <v>40</v>
      </c>
      <c r="E84" s="13">
        <v>38</v>
      </c>
      <c r="F84" s="13">
        <v>36</v>
      </c>
      <c r="G84" s="13">
        <v>38</v>
      </c>
      <c r="H84" s="13">
        <v>34</v>
      </c>
      <c r="I84" s="13">
        <v>44</v>
      </c>
      <c r="J84" s="13">
        <v>40</v>
      </c>
      <c r="K84" s="13">
        <v>26</v>
      </c>
      <c r="L84" s="13">
        <v>8</v>
      </c>
      <c r="M84" s="14">
        <v>30</v>
      </c>
      <c r="N84" s="13">
        <v>18</v>
      </c>
      <c r="O84" s="13">
        <v>15</v>
      </c>
      <c r="P84" s="13">
        <v>40</v>
      </c>
      <c r="Q84" s="13">
        <v>38</v>
      </c>
      <c r="R84" s="13">
        <v>36</v>
      </c>
      <c r="S84" s="13">
        <v>38</v>
      </c>
      <c r="T84" s="13">
        <v>34</v>
      </c>
      <c r="U84" s="13">
        <v>44</v>
      </c>
      <c r="V84" s="13">
        <v>40</v>
      </c>
      <c r="W84" s="13">
        <v>26</v>
      </c>
      <c r="X84" s="13">
        <v>8</v>
      </c>
      <c r="Y84" s="14">
        <v>30</v>
      </c>
      <c r="Z84" s="13">
        <v>18</v>
      </c>
      <c r="AA84" s="13">
        <v>15</v>
      </c>
      <c r="AB84" s="13">
        <v>40</v>
      </c>
      <c r="AC84" s="13">
        <v>38</v>
      </c>
      <c r="AD84" s="13">
        <v>36</v>
      </c>
      <c r="AE84" s="13">
        <v>38</v>
      </c>
      <c r="AF84" s="13">
        <v>34</v>
      </c>
      <c r="AG84" s="13">
        <v>44</v>
      </c>
      <c r="AH84" s="13">
        <v>40</v>
      </c>
      <c r="AI84" s="13">
        <v>26</v>
      </c>
      <c r="AJ84" s="13">
        <v>8</v>
      </c>
      <c r="AK84" s="14">
        <v>30</v>
      </c>
      <c r="AL84" s="13"/>
    </row>
    <row r="85" spans="1:38" x14ac:dyDescent="0.25">
      <c r="A85" s="10" t="s">
        <v>83</v>
      </c>
      <c r="B85" s="13">
        <v>0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457</v>
      </c>
      <c r="M85" s="14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457</v>
      </c>
      <c r="Y85" s="14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457</v>
      </c>
      <c r="AK85" s="14">
        <v>0</v>
      </c>
      <c r="AL85" s="13"/>
    </row>
    <row r="86" spans="1:38" x14ac:dyDescent="0.25">
      <c r="A86" s="10" t="s">
        <v>84</v>
      </c>
      <c r="B86" s="13">
        <v>0</v>
      </c>
      <c r="C86" s="13">
        <v>0</v>
      </c>
      <c r="D86" s="13">
        <v>0</v>
      </c>
      <c r="E86" s="13">
        <v>3111.3</v>
      </c>
      <c r="F86" s="13">
        <v>2829.3</v>
      </c>
      <c r="G86" s="13">
        <v>2446.02</v>
      </c>
      <c r="H86" s="13">
        <v>2130.4</v>
      </c>
      <c r="I86" s="13">
        <v>17319.740000000002</v>
      </c>
      <c r="J86" s="13">
        <v>16413.060000000001</v>
      </c>
      <c r="K86" s="13">
        <v>15570.63</v>
      </c>
      <c r="L86" s="13">
        <v>15062.46</v>
      </c>
      <c r="M86" s="14">
        <v>14396.04</v>
      </c>
      <c r="N86" s="13">
        <v>0</v>
      </c>
      <c r="O86" s="13">
        <v>0</v>
      </c>
      <c r="P86" s="13">
        <v>0</v>
      </c>
      <c r="Q86" s="13">
        <v>3111.3</v>
      </c>
      <c r="R86" s="13">
        <v>2829.3</v>
      </c>
      <c r="S86" s="13">
        <v>2446.02</v>
      </c>
      <c r="T86" s="13">
        <v>2130.4</v>
      </c>
      <c r="U86" s="13">
        <v>17319.740000000002</v>
      </c>
      <c r="V86" s="13">
        <v>16413.060000000001</v>
      </c>
      <c r="W86" s="13">
        <v>15570.63</v>
      </c>
      <c r="X86" s="13">
        <v>15062.46</v>
      </c>
      <c r="Y86" s="14">
        <v>14396.04</v>
      </c>
      <c r="Z86" s="13">
        <v>0</v>
      </c>
      <c r="AA86" s="13">
        <v>0</v>
      </c>
      <c r="AB86" s="13">
        <v>0</v>
      </c>
      <c r="AC86" s="13">
        <v>3111.3</v>
      </c>
      <c r="AD86" s="13">
        <v>2829.3</v>
      </c>
      <c r="AE86" s="13">
        <v>2446.02</v>
      </c>
      <c r="AF86" s="13">
        <v>2130.4</v>
      </c>
      <c r="AG86" s="13">
        <v>17319.740000000002</v>
      </c>
      <c r="AH86" s="13">
        <v>16413.060000000001</v>
      </c>
      <c r="AI86" s="13">
        <v>15570.63</v>
      </c>
      <c r="AJ86" s="13">
        <v>15062.46</v>
      </c>
      <c r="AK86" s="14">
        <v>14396.04</v>
      </c>
      <c r="AL86" s="13"/>
    </row>
    <row r="87" spans="1:38" x14ac:dyDescent="0.25">
      <c r="A87" s="10" t="s">
        <v>85</v>
      </c>
      <c r="B87" s="13">
        <v>0</v>
      </c>
      <c r="C87" s="13">
        <v>0</v>
      </c>
      <c r="D87" s="13">
        <v>0</v>
      </c>
      <c r="E87" s="13">
        <v>-282</v>
      </c>
      <c r="F87" s="13">
        <v>-383.28</v>
      </c>
      <c r="G87" s="13">
        <v>-315.62</v>
      </c>
      <c r="H87" s="13">
        <v>-362.08</v>
      </c>
      <c r="I87" s="13">
        <v>-906.68</v>
      </c>
      <c r="J87" s="13">
        <v>-842.43</v>
      </c>
      <c r="K87" s="13">
        <v>-508.17</v>
      </c>
      <c r="L87" s="13">
        <v>-666.42</v>
      </c>
      <c r="M87" s="14">
        <v>-4020.38</v>
      </c>
      <c r="N87" s="13">
        <v>0</v>
      </c>
      <c r="O87" s="13">
        <v>0</v>
      </c>
      <c r="P87" s="13">
        <v>0</v>
      </c>
      <c r="Q87" s="13">
        <v>-282</v>
      </c>
      <c r="R87" s="13">
        <v>-383.28</v>
      </c>
      <c r="S87" s="13">
        <v>-315.62</v>
      </c>
      <c r="T87" s="13">
        <v>-362.08</v>
      </c>
      <c r="U87" s="13">
        <v>-906.68</v>
      </c>
      <c r="V87" s="13">
        <v>-842.43</v>
      </c>
      <c r="W87" s="13">
        <v>-508.17</v>
      </c>
      <c r="X87" s="13">
        <v>-666.42</v>
      </c>
      <c r="Y87" s="14">
        <v>-4020.38</v>
      </c>
      <c r="Z87" s="13">
        <v>0</v>
      </c>
      <c r="AA87" s="13">
        <v>0</v>
      </c>
      <c r="AB87" s="13">
        <v>0</v>
      </c>
      <c r="AC87" s="13">
        <v>-282</v>
      </c>
      <c r="AD87" s="13">
        <v>-383.28</v>
      </c>
      <c r="AE87" s="13">
        <v>-315.62</v>
      </c>
      <c r="AF87" s="13">
        <v>-362.08</v>
      </c>
      <c r="AG87" s="13">
        <v>-906.68</v>
      </c>
      <c r="AH87" s="13">
        <v>-842.43</v>
      </c>
      <c r="AI87" s="13">
        <v>-508.17</v>
      </c>
      <c r="AJ87" s="13">
        <v>-666.42</v>
      </c>
      <c r="AK87" s="14">
        <v>-4020.38</v>
      </c>
      <c r="AL87" s="13"/>
    </row>
    <row r="88" spans="1:38" x14ac:dyDescent="0.25">
      <c r="A88" s="10" t="s">
        <v>86</v>
      </c>
      <c r="B88" s="13">
        <v>0</v>
      </c>
      <c r="C88" s="13">
        <v>0</v>
      </c>
      <c r="D88" s="13">
        <v>0</v>
      </c>
      <c r="E88" s="13">
        <v>282</v>
      </c>
      <c r="F88" s="13">
        <v>383.28</v>
      </c>
      <c r="G88" s="13">
        <v>315.62</v>
      </c>
      <c r="H88" s="13">
        <v>362.08</v>
      </c>
      <c r="I88" s="13">
        <v>906.68</v>
      </c>
      <c r="J88" s="13">
        <v>842.43</v>
      </c>
      <c r="K88" s="13">
        <v>508.17</v>
      </c>
      <c r="L88" s="13">
        <v>666.42</v>
      </c>
      <c r="M88" s="14">
        <v>4020.38</v>
      </c>
      <c r="N88" s="13">
        <v>0</v>
      </c>
      <c r="O88" s="13">
        <v>0</v>
      </c>
      <c r="P88" s="13">
        <v>0</v>
      </c>
      <c r="Q88" s="13">
        <v>282</v>
      </c>
      <c r="R88" s="13">
        <v>383.28</v>
      </c>
      <c r="S88" s="13">
        <v>315.62</v>
      </c>
      <c r="T88" s="13">
        <v>362.08</v>
      </c>
      <c r="U88" s="13">
        <v>906.68</v>
      </c>
      <c r="V88" s="13">
        <v>842.43</v>
      </c>
      <c r="W88" s="13">
        <v>508.17</v>
      </c>
      <c r="X88" s="13">
        <v>666.42</v>
      </c>
      <c r="Y88" s="14">
        <v>4020.38</v>
      </c>
      <c r="Z88" s="13">
        <v>0</v>
      </c>
      <c r="AA88" s="13">
        <v>0</v>
      </c>
      <c r="AB88" s="13">
        <v>0</v>
      </c>
      <c r="AC88" s="13">
        <v>282</v>
      </c>
      <c r="AD88" s="13">
        <v>383.28</v>
      </c>
      <c r="AE88" s="13">
        <v>315.62</v>
      </c>
      <c r="AF88" s="13">
        <v>362.08</v>
      </c>
      <c r="AG88" s="13">
        <v>906.68</v>
      </c>
      <c r="AH88" s="13">
        <v>842.43</v>
      </c>
      <c r="AI88" s="13">
        <v>508.17</v>
      </c>
      <c r="AJ88" s="13">
        <v>666.42</v>
      </c>
      <c r="AK88" s="14">
        <v>4020.38</v>
      </c>
      <c r="AL88" s="13"/>
    </row>
    <row r="89" spans="1:38" x14ac:dyDescent="0.25">
      <c r="A89" s="10" t="s">
        <v>87</v>
      </c>
      <c r="B89" s="13">
        <v>0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500</v>
      </c>
      <c r="I89" s="13">
        <v>0</v>
      </c>
      <c r="J89" s="13">
        <v>0</v>
      </c>
      <c r="K89" s="13">
        <v>0</v>
      </c>
      <c r="L89" s="13">
        <v>0</v>
      </c>
      <c r="M89" s="14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500</v>
      </c>
      <c r="U89" s="13">
        <v>0</v>
      </c>
      <c r="V89" s="13">
        <v>0</v>
      </c>
      <c r="W89" s="13">
        <v>0</v>
      </c>
      <c r="X89" s="13">
        <v>0</v>
      </c>
      <c r="Y89" s="14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500</v>
      </c>
      <c r="AG89" s="13">
        <v>0</v>
      </c>
      <c r="AH89" s="13">
        <v>0</v>
      </c>
      <c r="AI89" s="13">
        <v>0</v>
      </c>
      <c r="AJ89" s="13">
        <v>0</v>
      </c>
      <c r="AK89" s="14">
        <v>0</v>
      </c>
      <c r="AL89" s="13"/>
    </row>
    <row r="90" spans="1:38" x14ac:dyDescent="0.25">
      <c r="A90" s="10" t="s">
        <v>88</v>
      </c>
      <c r="B90" s="13">
        <v>29.59</v>
      </c>
      <c r="C90" s="13">
        <v>34.74</v>
      </c>
      <c r="D90" s="13">
        <v>40.32</v>
      </c>
      <c r="E90" s="13">
        <v>35.1</v>
      </c>
      <c r="F90" s="13">
        <v>36.18</v>
      </c>
      <c r="G90" s="13">
        <v>37.229999999999997</v>
      </c>
      <c r="H90" s="13">
        <v>36.770000000000003</v>
      </c>
      <c r="I90" s="13">
        <v>41.12</v>
      </c>
      <c r="J90" s="13">
        <v>41.86</v>
      </c>
      <c r="K90" s="13">
        <v>33.76</v>
      </c>
      <c r="L90" s="13">
        <v>24.98</v>
      </c>
      <c r="M90" s="14">
        <v>69.59</v>
      </c>
      <c r="N90" s="13">
        <v>29.59</v>
      </c>
      <c r="O90" s="13">
        <v>34.74</v>
      </c>
      <c r="P90" s="13">
        <v>40.32</v>
      </c>
      <c r="Q90" s="13">
        <v>35.1</v>
      </c>
      <c r="R90" s="13">
        <v>36.18</v>
      </c>
      <c r="S90" s="13">
        <v>37.229999999999997</v>
      </c>
      <c r="T90" s="13">
        <v>36.770000000000003</v>
      </c>
      <c r="U90" s="13">
        <v>41.12</v>
      </c>
      <c r="V90" s="13">
        <v>41.86</v>
      </c>
      <c r="W90" s="13">
        <v>33.76</v>
      </c>
      <c r="X90" s="13">
        <v>24.98</v>
      </c>
      <c r="Y90" s="14">
        <v>69.59</v>
      </c>
      <c r="Z90" s="13">
        <v>29.59</v>
      </c>
      <c r="AA90" s="13">
        <v>34.74</v>
      </c>
      <c r="AB90" s="13">
        <v>40.32</v>
      </c>
      <c r="AC90" s="13">
        <v>35.1</v>
      </c>
      <c r="AD90" s="13">
        <v>36.18</v>
      </c>
      <c r="AE90" s="13">
        <v>37.229999999999997</v>
      </c>
      <c r="AF90" s="13">
        <v>36.770000000000003</v>
      </c>
      <c r="AG90" s="13">
        <v>41.12</v>
      </c>
      <c r="AH90" s="13">
        <v>41.86</v>
      </c>
      <c r="AI90" s="13">
        <v>33.76</v>
      </c>
      <c r="AJ90" s="13">
        <v>24.98</v>
      </c>
      <c r="AK90" s="14">
        <v>69.59</v>
      </c>
      <c r="AL90" s="13"/>
    </row>
    <row r="91" spans="1:38" x14ac:dyDescent="0.25">
      <c r="A91" s="10" t="s">
        <v>89</v>
      </c>
      <c r="B91" s="13">
        <v>29.59</v>
      </c>
      <c r="C91" s="13">
        <v>34.74</v>
      </c>
      <c r="D91" s="13">
        <v>40.32</v>
      </c>
      <c r="E91" s="13">
        <v>35.1</v>
      </c>
      <c r="F91" s="13">
        <v>36.18</v>
      </c>
      <c r="G91" s="13">
        <v>37.229999999999997</v>
      </c>
      <c r="H91" s="13">
        <v>36.770000000000003</v>
      </c>
      <c r="I91" s="13">
        <v>41.12</v>
      </c>
      <c r="J91" s="13">
        <v>41.86</v>
      </c>
      <c r="K91" s="13">
        <v>33.76</v>
      </c>
      <c r="L91" s="13">
        <v>24.98</v>
      </c>
      <c r="M91" s="14">
        <v>69.59</v>
      </c>
      <c r="N91" s="13">
        <v>29.59</v>
      </c>
      <c r="O91" s="13">
        <v>34.74</v>
      </c>
      <c r="P91" s="13">
        <v>40.32</v>
      </c>
      <c r="Q91" s="13">
        <v>35.1</v>
      </c>
      <c r="R91" s="13">
        <v>36.18</v>
      </c>
      <c r="S91" s="13">
        <v>37.229999999999997</v>
      </c>
      <c r="T91" s="13">
        <v>36.770000000000003</v>
      </c>
      <c r="U91" s="13">
        <v>41.12</v>
      </c>
      <c r="V91" s="13">
        <v>41.86</v>
      </c>
      <c r="W91" s="13">
        <v>33.76</v>
      </c>
      <c r="X91" s="13">
        <v>24.98</v>
      </c>
      <c r="Y91" s="14">
        <v>69.59</v>
      </c>
      <c r="Z91" s="13">
        <v>29.59</v>
      </c>
      <c r="AA91" s="13">
        <v>34.74</v>
      </c>
      <c r="AB91" s="13">
        <v>40.32</v>
      </c>
      <c r="AC91" s="13">
        <v>35.1</v>
      </c>
      <c r="AD91" s="13">
        <v>36.18</v>
      </c>
      <c r="AE91" s="13">
        <v>37.229999999999997</v>
      </c>
      <c r="AF91" s="13">
        <v>36.770000000000003</v>
      </c>
      <c r="AG91" s="13">
        <v>41.12</v>
      </c>
      <c r="AH91" s="13">
        <v>41.86</v>
      </c>
      <c r="AI91" s="13">
        <v>33.76</v>
      </c>
      <c r="AJ91" s="13">
        <v>24.98</v>
      </c>
      <c r="AK91" s="14">
        <v>69.59</v>
      </c>
      <c r="AL91" s="13"/>
    </row>
    <row r="92" spans="1:38" x14ac:dyDescent="0.25">
      <c r="A92" s="10" t="s">
        <v>15</v>
      </c>
      <c r="B92" s="13">
        <v>-869.2</v>
      </c>
      <c r="C92" s="13">
        <v>-873.2</v>
      </c>
      <c r="D92" s="13">
        <v>-848.2</v>
      </c>
      <c r="E92" s="13">
        <v>-1135.8</v>
      </c>
      <c r="F92" s="13">
        <v>-1239.08</v>
      </c>
      <c r="G92" s="13">
        <v>-1169.42</v>
      </c>
      <c r="H92" s="13">
        <v>-719.88</v>
      </c>
      <c r="I92" s="13">
        <v>-1386.08</v>
      </c>
      <c r="J92" s="13">
        <v>-1325.83</v>
      </c>
      <c r="K92" s="13">
        <v>-1005.57</v>
      </c>
      <c r="L92" s="13">
        <v>-2530.4</v>
      </c>
      <c r="M92" s="14">
        <v>-3990.38</v>
      </c>
      <c r="N92" s="13">
        <v>-869.2</v>
      </c>
      <c r="O92" s="13">
        <v>-873.2</v>
      </c>
      <c r="P92" s="13">
        <v>-848.2</v>
      </c>
      <c r="Q92" s="13">
        <v>-1135.8</v>
      </c>
      <c r="R92" s="13">
        <v>-1239.08</v>
      </c>
      <c r="S92" s="13">
        <v>-1169.42</v>
      </c>
      <c r="T92" s="13">
        <v>-719.88</v>
      </c>
      <c r="U92" s="13">
        <v>-1386.08</v>
      </c>
      <c r="V92" s="13">
        <v>-1325.83</v>
      </c>
      <c r="W92" s="13">
        <v>-1005.57</v>
      </c>
      <c r="X92" s="13">
        <v>-2530.4</v>
      </c>
      <c r="Y92" s="14">
        <v>-3990.38</v>
      </c>
      <c r="Z92" s="13">
        <v>-869.2</v>
      </c>
      <c r="AA92" s="13">
        <v>-873.2</v>
      </c>
      <c r="AB92" s="13">
        <v>-848.2</v>
      </c>
      <c r="AC92" s="13">
        <v>-1135.8</v>
      </c>
      <c r="AD92" s="13">
        <v>-1239.08</v>
      </c>
      <c r="AE92" s="13">
        <v>-1169.42</v>
      </c>
      <c r="AF92" s="13">
        <v>-719.88</v>
      </c>
      <c r="AG92" s="13">
        <v>-1386.08</v>
      </c>
      <c r="AH92" s="13">
        <v>-1325.83</v>
      </c>
      <c r="AI92" s="13">
        <v>-1005.57</v>
      </c>
      <c r="AJ92" s="13">
        <v>-2530.4</v>
      </c>
      <c r="AK92" s="14">
        <v>-3990.38</v>
      </c>
      <c r="AL92" s="13"/>
    </row>
    <row r="93" spans="1:38" x14ac:dyDescent="0.25">
      <c r="A93" s="10" t="s">
        <v>16</v>
      </c>
      <c r="B93" s="13">
        <v>514.54999999999995</v>
      </c>
      <c r="C93" s="13">
        <v>729.35</v>
      </c>
      <c r="D93" s="13">
        <v>829.73</v>
      </c>
      <c r="E93" s="13">
        <v>659.29</v>
      </c>
      <c r="F93" s="13">
        <v>835.36</v>
      </c>
      <c r="G93" s="13">
        <v>654.58000000000004</v>
      </c>
      <c r="H93" s="13">
        <v>726.09</v>
      </c>
      <c r="I93" s="13">
        <v>962.11</v>
      </c>
      <c r="J93" s="13">
        <v>846.45</v>
      </c>
      <c r="K93" s="13">
        <v>595.41999999999996</v>
      </c>
      <c r="L93" s="13">
        <v>662.17</v>
      </c>
      <c r="M93" s="14">
        <v>5478.87</v>
      </c>
      <c r="N93" s="13">
        <v>514.54999999999995</v>
      </c>
      <c r="O93" s="13">
        <v>729.35</v>
      </c>
      <c r="P93" s="13">
        <v>829.73</v>
      </c>
      <c r="Q93" s="13">
        <v>659.29</v>
      </c>
      <c r="R93" s="13">
        <v>835.36</v>
      </c>
      <c r="S93" s="13">
        <v>654.58000000000004</v>
      </c>
      <c r="T93" s="13">
        <v>726.09</v>
      </c>
      <c r="U93" s="13">
        <v>962.11</v>
      </c>
      <c r="V93" s="13">
        <v>846.45</v>
      </c>
      <c r="W93" s="13">
        <v>595.41999999999996</v>
      </c>
      <c r="X93" s="13">
        <v>662.17</v>
      </c>
      <c r="Y93" s="14">
        <v>5478.87</v>
      </c>
      <c r="Z93" s="13">
        <v>514.54999999999995</v>
      </c>
      <c r="AA93" s="13">
        <v>729.35</v>
      </c>
      <c r="AB93" s="13">
        <v>829.73</v>
      </c>
      <c r="AC93" s="13">
        <v>659.29</v>
      </c>
      <c r="AD93" s="13">
        <v>835.36</v>
      </c>
      <c r="AE93" s="13">
        <v>654.58000000000004</v>
      </c>
      <c r="AF93" s="13">
        <v>726.09</v>
      </c>
      <c r="AG93" s="13">
        <v>962.11</v>
      </c>
      <c r="AH93" s="13">
        <v>846.45</v>
      </c>
      <c r="AI93" s="13">
        <v>595.41999999999996</v>
      </c>
      <c r="AJ93" s="13">
        <v>662.17</v>
      </c>
      <c r="AK93" s="14">
        <v>5478.87</v>
      </c>
      <c r="AL93" s="13"/>
    </row>
    <row r="94" spans="1:38" x14ac:dyDescent="0.25">
      <c r="A94" s="10" t="s">
        <v>17</v>
      </c>
      <c r="B94" s="13">
        <v>1657.8</v>
      </c>
      <c r="C94" s="13">
        <v>2024.54</v>
      </c>
      <c r="D94" s="13">
        <v>2391.31</v>
      </c>
      <c r="E94" s="13">
        <v>2475.4899999999998</v>
      </c>
      <c r="F94" s="13">
        <v>2885.92</v>
      </c>
      <c r="G94" s="13">
        <v>3020.16</v>
      </c>
      <c r="H94" s="13">
        <v>279.93</v>
      </c>
      <c r="I94" s="13">
        <v>564.64</v>
      </c>
      <c r="J94" s="13">
        <v>849.7</v>
      </c>
      <c r="K94" s="13">
        <v>1118.21</v>
      </c>
      <c r="L94" s="13">
        <v>1332.03</v>
      </c>
      <c r="M94" s="14">
        <v>0</v>
      </c>
      <c r="N94" s="13">
        <v>1657.8</v>
      </c>
      <c r="O94" s="13">
        <v>2024.54</v>
      </c>
      <c r="P94" s="13">
        <v>2391.31</v>
      </c>
      <c r="Q94" s="13">
        <v>2475.4899999999998</v>
      </c>
      <c r="R94" s="13">
        <v>2885.92</v>
      </c>
      <c r="S94" s="13">
        <v>3020.16</v>
      </c>
      <c r="T94" s="13">
        <v>279.93</v>
      </c>
      <c r="U94" s="13">
        <v>564.64</v>
      </c>
      <c r="V94" s="13">
        <v>849.7</v>
      </c>
      <c r="W94" s="13">
        <v>1118.21</v>
      </c>
      <c r="X94" s="13">
        <v>1332.03</v>
      </c>
      <c r="Y94" s="14">
        <v>0</v>
      </c>
      <c r="Z94" s="13">
        <v>1657.8</v>
      </c>
      <c r="AA94" s="13">
        <v>2024.54</v>
      </c>
      <c r="AB94" s="13">
        <v>2391.31</v>
      </c>
      <c r="AC94" s="13">
        <v>2475.4899999999998</v>
      </c>
      <c r="AD94" s="13">
        <v>2885.92</v>
      </c>
      <c r="AE94" s="13">
        <v>3020.16</v>
      </c>
      <c r="AF94" s="13">
        <v>279.93</v>
      </c>
      <c r="AG94" s="13">
        <v>564.64</v>
      </c>
      <c r="AH94" s="13">
        <v>849.7</v>
      </c>
      <c r="AI94" s="13">
        <v>1118.21</v>
      </c>
      <c r="AJ94" s="13">
        <v>1332.03</v>
      </c>
      <c r="AK94" s="14">
        <v>0</v>
      </c>
      <c r="AL94" s="13"/>
    </row>
    <row r="95" spans="1:38" x14ac:dyDescent="0.25">
      <c r="A95" s="10" t="s">
        <v>18</v>
      </c>
      <c r="B95" s="13">
        <v>311.67</v>
      </c>
      <c r="C95" s="13">
        <v>477.79</v>
      </c>
      <c r="D95" s="13">
        <v>600.70000000000005</v>
      </c>
      <c r="E95" s="13">
        <v>542.63</v>
      </c>
      <c r="F95" s="13">
        <v>748.03</v>
      </c>
      <c r="G95" s="13">
        <v>642.69000000000005</v>
      </c>
      <c r="H95" s="13">
        <v>64.05</v>
      </c>
      <c r="I95" s="13">
        <v>156.74</v>
      </c>
      <c r="J95" s="13">
        <v>213.45</v>
      </c>
      <c r="K95" s="13">
        <v>223.64</v>
      </c>
      <c r="L95" s="13">
        <v>191.81</v>
      </c>
      <c r="M95" s="14">
        <v>0</v>
      </c>
      <c r="N95" s="13">
        <v>311.67</v>
      </c>
      <c r="O95" s="13">
        <v>477.79</v>
      </c>
      <c r="P95" s="13">
        <v>600.70000000000005</v>
      </c>
      <c r="Q95" s="13">
        <v>542.63</v>
      </c>
      <c r="R95" s="13">
        <v>748.03</v>
      </c>
      <c r="S95" s="13">
        <v>642.69000000000005</v>
      </c>
      <c r="T95" s="13">
        <v>64.05</v>
      </c>
      <c r="U95" s="13">
        <v>156.74</v>
      </c>
      <c r="V95" s="13">
        <v>213.45</v>
      </c>
      <c r="W95" s="13">
        <v>223.64</v>
      </c>
      <c r="X95" s="13">
        <v>191.81</v>
      </c>
      <c r="Y95" s="14">
        <v>0</v>
      </c>
      <c r="Z95" s="13">
        <v>311.67</v>
      </c>
      <c r="AA95" s="13">
        <v>477.79</v>
      </c>
      <c r="AB95" s="13">
        <v>600.70000000000005</v>
      </c>
      <c r="AC95" s="13">
        <v>542.63</v>
      </c>
      <c r="AD95" s="13">
        <v>748.03</v>
      </c>
      <c r="AE95" s="13">
        <v>642.69000000000005</v>
      </c>
      <c r="AF95" s="13">
        <v>64.05</v>
      </c>
      <c r="AG95" s="13">
        <v>156.74</v>
      </c>
      <c r="AH95" s="13">
        <v>213.45</v>
      </c>
      <c r="AI95" s="13">
        <v>223.64</v>
      </c>
      <c r="AJ95" s="13">
        <v>191.81</v>
      </c>
      <c r="AK95" s="14">
        <v>0</v>
      </c>
      <c r="AL95" s="13"/>
    </row>
    <row r="96" spans="1:38" x14ac:dyDescent="0.25">
      <c r="A96" s="10" t="s">
        <v>90</v>
      </c>
      <c r="B96" s="13">
        <v>1416.61</v>
      </c>
      <c r="C96" s="13">
        <v>1657.8</v>
      </c>
      <c r="D96" s="13">
        <v>2024.54</v>
      </c>
      <c r="E96" s="13">
        <v>2391.31</v>
      </c>
      <c r="F96" s="13">
        <v>2475.4899999999998</v>
      </c>
      <c r="G96" s="13">
        <v>2885.92</v>
      </c>
      <c r="H96" s="13">
        <v>3020.16</v>
      </c>
      <c r="I96" s="13">
        <v>279.93</v>
      </c>
      <c r="J96" s="13">
        <v>564.64</v>
      </c>
      <c r="K96" s="13">
        <v>849.7</v>
      </c>
      <c r="L96" s="13">
        <v>1118.21</v>
      </c>
      <c r="M96" s="14">
        <v>1332.03</v>
      </c>
      <c r="N96" s="13">
        <v>1416.61</v>
      </c>
      <c r="O96" s="13">
        <v>1657.8</v>
      </c>
      <c r="P96" s="13">
        <v>2024.54</v>
      </c>
      <c r="Q96" s="13">
        <v>2391.31</v>
      </c>
      <c r="R96" s="13">
        <v>2475.4899999999998</v>
      </c>
      <c r="S96" s="13">
        <v>2885.92</v>
      </c>
      <c r="T96" s="13">
        <v>3020.16</v>
      </c>
      <c r="U96" s="13">
        <v>279.93</v>
      </c>
      <c r="V96" s="13">
        <v>564.64</v>
      </c>
      <c r="W96" s="13">
        <v>849.7</v>
      </c>
      <c r="X96" s="13">
        <v>1118.21</v>
      </c>
      <c r="Y96" s="14">
        <v>1332.03</v>
      </c>
      <c r="Z96" s="13">
        <v>1416.61</v>
      </c>
      <c r="AA96" s="13">
        <v>1657.8</v>
      </c>
      <c r="AB96" s="13">
        <v>2024.54</v>
      </c>
      <c r="AC96" s="13">
        <v>2391.31</v>
      </c>
      <c r="AD96" s="13">
        <v>2475.4899999999998</v>
      </c>
      <c r="AE96" s="13">
        <v>2885.92</v>
      </c>
      <c r="AF96" s="13">
        <v>3020.16</v>
      </c>
      <c r="AG96" s="13">
        <v>279.93</v>
      </c>
      <c r="AH96" s="13">
        <v>564.64</v>
      </c>
      <c r="AI96" s="13">
        <v>849.7</v>
      </c>
      <c r="AJ96" s="13">
        <v>1118.21</v>
      </c>
      <c r="AK96" s="14">
        <v>1332.03</v>
      </c>
      <c r="AL96" s="13"/>
    </row>
    <row r="97" spans="1:38" x14ac:dyDescent="0.25">
      <c r="A97" s="10" t="s">
        <v>91</v>
      </c>
      <c r="B97" s="13">
        <v>199.46</v>
      </c>
      <c r="C97" s="13">
        <v>311.67</v>
      </c>
      <c r="D97" s="13">
        <v>477.79</v>
      </c>
      <c r="E97" s="13">
        <v>600.70000000000005</v>
      </c>
      <c r="F97" s="13">
        <v>542.63</v>
      </c>
      <c r="G97" s="13">
        <v>748.03</v>
      </c>
      <c r="H97" s="13">
        <v>642.69000000000005</v>
      </c>
      <c r="I97" s="13">
        <v>64.05</v>
      </c>
      <c r="J97" s="13">
        <v>156.74</v>
      </c>
      <c r="K97" s="13">
        <v>213.45</v>
      </c>
      <c r="L97" s="13">
        <v>223.64</v>
      </c>
      <c r="M97" s="14">
        <v>191.81</v>
      </c>
      <c r="N97" s="13">
        <v>199.46</v>
      </c>
      <c r="O97" s="13">
        <v>311.67</v>
      </c>
      <c r="P97" s="13">
        <v>477.79</v>
      </c>
      <c r="Q97" s="13">
        <v>600.70000000000005</v>
      </c>
      <c r="R97" s="13">
        <v>542.63</v>
      </c>
      <c r="S97" s="13">
        <v>748.03</v>
      </c>
      <c r="T97" s="13">
        <v>642.69000000000005</v>
      </c>
      <c r="U97" s="13">
        <v>64.05</v>
      </c>
      <c r="V97" s="13">
        <v>156.74</v>
      </c>
      <c r="W97" s="13">
        <v>213.45</v>
      </c>
      <c r="X97" s="13">
        <v>223.64</v>
      </c>
      <c r="Y97" s="14">
        <v>191.81</v>
      </c>
      <c r="Z97" s="13">
        <v>199.46</v>
      </c>
      <c r="AA97" s="13">
        <v>311.67</v>
      </c>
      <c r="AB97" s="13">
        <v>477.79</v>
      </c>
      <c r="AC97" s="13">
        <v>600.70000000000005</v>
      </c>
      <c r="AD97" s="13">
        <v>542.63</v>
      </c>
      <c r="AE97" s="13">
        <v>748.03</v>
      </c>
      <c r="AF97" s="13">
        <v>642.69000000000005</v>
      </c>
      <c r="AG97" s="13">
        <v>64.05</v>
      </c>
      <c r="AH97" s="13">
        <v>156.74</v>
      </c>
      <c r="AI97" s="13">
        <v>213.45</v>
      </c>
      <c r="AJ97" s="13">
        <v>223.64</v>
      </c>
      <c r="AK97" s="14">
        <v>191.81</v>
      </c>
      <c r="AL97" s="13"/>
    </row>
    <row r="98" spans="1:38" x14ac:dyDescent="0.25">
      <c r="A98" s="10" t="s">
        <v>92</v>
      </c>
      <c r="B98" s="13">
        <v>2156.4</v>
      </c>
      <c r="C98" s="13">
        <v>1825.01</v>
      </c>
      <c r="D98" s="13">
        <v>1916.12</v>
      </c>
      <c r="E98" s="13">
        <v>1797</v>
      </c>
      <c r="F98" s="13">
        <v>1892</v>
      </c>
      <c r="G98" s="13">
        <v>1815</v>
      </c>
      <c r="H98" s="13">
        <v>3229.3</v>
      </c>
      <c r="I98" s="13">
        <v>3284.78</v>
      </c>
      <c r="J98" s="13">
        <v>3288.48</v>
      </c>
      <c r="K98" s="13">
        <v>3097.65</v>
      </c>
      <c r="L98" s="13">
        <v>2393.4</v>
      </c>
      <c r="M98" s="14">
        <v>0</v>
      </c>
      <c r="N98" s="13">
        <v>2156.4</v>
      </c>
      <c r="O98" s="13">
        <v>1825.01</v>
      </c>
      <c r="P98" s="13">
        <v>1916.12</v>
      </c>
      <c r="Q98" s="13">
        <v>1797</v>
      </c>
      <c r="R98" s="13">
        <v>1892</v>
      </c>
      <c r="S98" s="13">
        <v>1815</v>
      </c>
      <c r="T98" s="13">
        <v>3229.3</v>
      </c>
      <c r="U98" s="13">
        <v>3284.78</v>
      </c>
      <c r="V98" s="13">
        <v>3288.48</v>
      </c>
      <c r="W98" s="13">
        <v>3097.65</v>
      </c>
      <c r="X98" s="13">
        <v>2393.4</v>
      </c>
      <c r="Y98" s="14">
        <v>0</v>
      </c>
      <c r="Z98" s="13">
        <v>2156.4</v>
      </c>
      <c r="AA98" s="13">
        <v>1825.01</v>
      </c>
      <c r="AB98" s="13">
        <v>1916.12</v>
      </c>
      <c r="AC98" s="13">
        <v>1797</v>
      </c>
      <c r="AD98" s="13">
        <v>1892</v>
      </c>
      <c r="AE98" s="13">
        <v>1815</v>
      </c>
      <c r="AF98" s="13">
        <v>3229.3</v>
      </c>
      <c r="AG98" s="13">
        <v>3284.78</v>
      </c>
      <c r="AH98" s="13">
        <v>3288.48</v>
      </c>
      <c r="AI98" s="13">
        <v>3097.65</v>
      </c>
      <c r="AJ98" s="13">
        <v>2393.4</v>
      </c>
      <c r="AK98" s="14">
        <v>0</v>
      </c>
      <c r="AL98" s="13"/>
    </row>
    <row r="99" spans="1:38" x14ac:dyDescent="0.25">
      <c r="A99" s="10" t="s">
        <v>93</v>
      </c>
      <c r="B99" s="13">
        <v>405.4</v>
      </c>
      <c r="C99" s="13">
        <v>430.7</v>
      </c>
      <c r="D99" s="13">
        <v>481.33</v>
      </c>
      <c r="E99" s="13">
        <v>393.9</v>
      </c>
      <c r="F99" s="13">
        <v>490.41</v>
      </c>
      <c r="G99" s="13">
        <v>386.23</v>
      </c>
      <c r="H99" s="13">
        <v>738.86</v>
      </c>
      <c r="I99" s="13">
        <v>911.86</v>
      </c>
      <c r="J99" s="13">
        <v>826.07</v>
      </c>
      <c r="K99" s="13">
        <v>619.53</v>
      </c>
      <c r="L99" s="13">
        <v>344.65</v>
      </c>
      <c r="M99" s="14">
        <v>0</v>
      </c>
      <c r="N99" s="13">
        <v>405.4</v>
      </c>
      <c r="O99" s="13">
        <v>430.7</v>
      </c>
      <c r="P99" s="13">
        <v>481.33</v>
      </c>
      <c r="Q99" s="13">
        <v>393.9</v>
      </c>
      <c r="R99" s="13">
        <v>490.41</v>
      </c>
      <c r="S99" s="13">
        <v>386.23</v>
      </c>
      <c r="T99" s="13">
        <v>738.86</v>
      </c>
      <c r="U99" s="13">
        <v>911.86</v>
      </c>
      <c r="V99" s="13">
        <v>826.07</v>
      </c>
      <c r="W99" s="13">
        <v>619.53</v>
      </c>
      <c r="X99" s="13">
        <v>344.65</v>
      </c>
      <c r="Y99" s="14">
        <v>0</v>
      </c>
      <c r="Z99" s="13">
        <v>405.4</v>
      </c>
      <c r="AA99" s="13">
        <v>430.7</v>
      </c>
      <c r="AB99" s="13">
        <v>481.33</v>
      </c>
      <c r="AC99" s="13">
        <v>393.9</v>
      </c>
      <c r="AD99" s="13">
        <v>490.41</v>
      </c>
      <c r="AE99" s="13">
        <v>386.23</v>
      </c>
      <c r="AF99" s="13">
        <v>738.86</v>
      </c>
      <c r="AG99" s="13">
        <v>911.86</v>
      </c>
      <c r="AH99" s="13">
        <v>826.07</v>
      </c>
      <c r="AI99" s="13">
        <v>619.53</v>
      </c>
      <c r="AJ99" s="13">
        <v>344.65</v>
      </c>
      <c r="AK99" s="14">
        <v>0</v>
      </c>
      <c r="AL99" s="13"/>
    </row>
    <row r="100" spans="1:38" x14ac:dyDescent="0.25">
      <c r="A100" s="10" t="s">
        <v>94</v>
      </c>
      <c r="B100" s="13">
        <v>2156.4</v>
      </c>
      <c r="C100" s="13">
        <v>2156.4</v>
      </c>
      <c r="D100" s="13">
        <v>1825.01</v>
      </c>
      <c r="E100" s="13">
        <v>1916.12</v>
      </c>
      <c r="F100" s="13">
        <v>1797</v>
      </c>
      <c r="G100" s="13">
        <v>1892</v>
      </c>
      <c r="H100" s="13">
        <v>1815</v>
      </c>
      <c r="I100" s="13">
        <v>3229.3</v>
      </c>
      <c r="J100" s="13">
        <v>3284.78</v>
      </c>
      <c r="K100" s="13">
        <v>3288.48</v>
      </c>
      <c r="L100" s="13">
        <v>3097.65</v>
      </c>
      <c r="M100" s="14">
        <v>2393.4</v>
      </c>
      <c r="N100" s="13">
        <v>2156.4</v>
      </c>
      <c r="O100" s="13">
        <v>2156.4</v>
      </c>
      <c r="P100" s="13">
        <v>1825.01</v>
      </c>
      <c r="Q100" s="13">
        <v>1916.12</v>
      </c>
      <c r="R100" s="13">
        <v>1797</v>
      </c>
      <c r="S100" s="13">
        <v>1892</v>
      </c>
      <c r="T100" s="13">
        <v>1815</v>
      </c>
      <c r="U100" s="13">
        <v>3229.3</v>
      </c>
      <c r="V100" s="13">
        <v>3284.78</v>
      </c>
      <c r="W100" s="13">
        <v>3288.48</v>
      </c>
      <c r="X100" s="13">
        <v>3097.65</v>
      </c>
      <c r="Y100" s="14">
        <v>2393.4</v>
      </c>
      <c r="Z100" s="13">
        <v>2156.4</v>
      </c>
      <c r="AA100" s="13">
        <v>2156.4</v>
      </c>
      <c r="AB100" s="13">
        <v>1825.01</v>
      </c>
      <c r="AC100" s="13">
        <v>1916.12</v>
      </c>
      <c r="AD100" s="13">
        <v>1797</v>
      </c>
      <c r="AE100" s="13">
        <v>1892</v>
      </c>
      <c r="AF100" s="13">
        <v>1815</v>
      </c>
      <c r="AG100" s="13">
        <v>3229.3</v>
      </c>
      <c r="AH100" s="13">
        <v>3284.78</v>
      </c>
      <c r="AI100" s="13">
        <v>3288.48</v>
      </c>
      <c r="AJ100" s="13">
        <v>3097.65</v>
      </c>
      <c r="AK100" s="14">
        <v>2393.4</v>
      </c>
      <c r="AL100" s="13"/>
    </row>
    <row r="101" spans="1:38" x14ac:dyDescent="0.25">
      <c r="A101" s="10" t="s">
        <v>95</v>
      </c>
      <c r="B101" s="13">
        <v>303.62</v>
      </c>
      <c r="C101" s="13">
        <v>405.4</v>
      </c>
      <c r="D101" s="13">
        <v>430.7</v>
      </c>
      <c r="E101" s="13">
        <v>481.33</v>
      </c>
      <c r="F101" s="13">
        <v>393.9</v>
      </c>
      <c r="G101" s="13">
        <v>490.41</v>
      </c>
      <c r="H101" s="13">
        <v>386.23</v>
      </c>
      <c r="I101" s="13">
        <v>738.86</v>
      </c>
      <c r="J101" s="13">
        <v>911.86</v>
      </c>
      <c r="K101" s="13">
        <v>826.07</v>
      </c>
      <c r="L101" s="13">
        <v>619.53</v>
      </c>
      <c r="M101" s="14">
        <v>344.65</v>
      </c>
      <c r="N101" s="13">
        <v>303.62</v>
      </c>
      <c r="O101" s="13">
        <v>405.4</v>
      </c>
      <c r="P101" s="13">
        <v>430.7</v>
      </c>
      <c r="Q101" s="13">
        <v>481.33</v>
      </c>
      <c r="R101" s="13">
        <v>393.9</v>
      </c>
      <c r="S101" s="13">
        <v>490.41</v>
      </c>
      <c r="T101" s="13">
        <v>386.23</v>
      </c>
      <c r="U101" s="13">
        <v>738.86</v>
      </c>
      <c r="V101" s="13">
        <v>911.86</v>
      </c>
      <c r="W101" s="13">
        <v>826.07</v>
      </c>
      <c r="X101" s="13">
        <v>619.53</v>
      </c>
      <c r="Y101" s="14">
        <v>344.65</v>
      </c>
      <c r="Z101" s="13">
        <v>303.62</v>
      </c>
      <c r="AA101" s="13">
        <v>405.4</v>
      </c>
      <c r="AB101" s="13">
        <v>430.7</v>
      </c>
      <c r="AC101" s="13">
        <v>481.33</v>
      </c>
      <c r="AD101" s="13">
        <v>393.9</v>
      </c>
      <c r="AE101" s="13">
        <v>490.41</v>
      </c>
      <c r="AF101" s="13">
        <v>386.23</v>
      </c>
      <c r="AG101" s="13">
        <v>738.86</v>
      </c>
      <c r="AH101" s="13">
        <v>911.86</v>
      </c>
      <c r="AI101" s="13">
        <v>826.07</v>
      </c>
      <c r="AJ101" s="13">
        <v>619.53</v>
      </c>
      <c r="AK101" s="14">
        <v>344.65</v>
      </c>
      <c r="AL101" s="13"/>
    </row>
    <row r="102" spans="1:38" x14ac:dyDescent="0.25">
      <c r="A102" s="10" t="s">
        <v>96</v>
      </c>
      <c r="B102" s="13">
        <v>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1937.58</v>
      </c>
      <c r="I102" s="13">
        <v>1970.87</v>
      </c>
      <c r="J102" s="13">
        <v>1973.09</v>
      </c>
      <c r="K102" s="13">
        <v>1115.1500000000001</v>
      </c>
      <c r="L102" s="13">
        <v>0</v>
      </c>
      <c r="M102" s="14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1937.58</v>
      </c>
      <c r="U102" s="13">
        <v>1970.87</v>
      </c>
      <c r="V102" s="13">
        <v>1973.09</v>
      </c>
      <c r="W102" s="13">
        <v>1115.1500000000001</v>
      </c>
      <c r="X102" s="13">
        <v>0</v>
      </c>
      <c r="Y102" s="14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1937.58</v>
      </c>
      <c r="AG102" s="13">
        <v>1970.87</v>
      </c>
      <c r="AH102" s="13">
        <v>1973.09</v>
      </c>
      <c r="AI102" s="13">
        <v>1115.1500000000001</v>
      </c>
      <c r="AJ102" s="13">
        <v>0</v>
      </c>
      <c r="AK102" s="14">
        <v>0</v>
      </c>
      <c r="AL102" s="13"/>
    </row>
    <row r="103" spans="1:38" x14ac:dyDescent="0.25">
      <c r="A103" s="10" t="s">
        <v>97</v>
      </c>
      <c r="B103" s="13">
        <v>0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443.32</v>
      </c>
      <c r="I103" s="13">
        <v>547.11</v>
      </c>
      <c r="J103" s="13">
        <v>495.64</v>
      </c>
      <c r="K103" s="13">
        <v>223.03</v>
      </c>
      <c r="L103" s="13">
        <v>0</v>
      </c>
      <c r="M103" s="14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443.32</v>
      </c>
      <c r="U103" s="13">
        <v>547.11</v>
      </c>
      <c r="V103" s="13">
        <v>495.64</v>
      </c>
      <c r="W103" s="13">
        <v>223.03</v>
      </c>
      <c r="X103" s="13">
        <v>0</v>
      </c>
      <c r="Y103" s="14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443.32</v>
      </c>
      <c r="AG103" s="13">
        <v>547.11</v>
      </c>
      <c r="AH103" s="13">
        <v>495.64</v>
      </c>
      <c r="AI103" s="13">
        <v>223.03</v>
      </c>
      <c r="AJ103" s="13">
        <v>0</v>
      </c>
      <c r="AK103" s="14">
        <v>0</v>
      </c>
      <c r="AL103" s="13"/>
    </row>
    <row r="104" spans="1:38" x14ac:dyDescent="0.25">
      <c r="A104" s="10" t="s">
        <v>98</v>
      </c>
      <c r="B104" s="13">
        <v>0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1937.58</v>
      </c>
      <c r="J104" s="13">
        <v>1970.87</v>
      </c>
      <c r="K104" s="13">
        <v>1973.09</v>
      </c>
      <c r="L104" s="13">
        <v>1115.1500000000001</v>
      </c>
      <c r="M104" s="14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1937.58</v>
      </c>
      <c r="V104" s="13">
        <v>1970.87</v>
      </c>
      <c r="W104" s="13">
        <v>1973.09</v>
      </c>
      <c r="X104" s="13">
        <v>1115.1500000000001</v>
      </c>
      <c r="Y104" s="14">
        <v>0</v>
      </c>
      <c r="Z104" s="13">
        <v>0</v>
      </c>
      <c r="AA104" s="13">
        <v>0</v>
      </c>
      <c r="AB104" s="13">
        <v>0</v>
      </c>
      <c r="AC104" s="13">
        <v>0</v>
      </c>
      <c r="AD104" s="13">
        <v>0</v>
      </c>
      <c r="AE104" s="13">
        <v>0</v>
      </c>
      <c r="AF104" s="13">
        <v>0</v>
      </c>
      <c r="AG104" s="13">
        <v>1937.58</v>
      </c>
      <c r="AH104" s="13">
        <v>1970.87</v>
      </c>
      <c r="AI104" s="13">
        <v>1973.09</v>
      </c>
      <c r="AJ104" s="13">
        <v>1115.1500000000001</v>
      </c>
      <c r="AK104" s="14">
        <v>0</v>
      </c>
      <c r="AL104" s="13"/>
    </row>
    <row r="105" spans="1:38" x14ac:dyDescent="0.25">
      <c r="A105" s="10" t="s">
        <v>99</v>
      </c>
      <c r="B105" s="13">
        <v>0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443.32</v>
      </c>
      <c r="J105" s="13">
        <v>547.11</v>
      </c>
      <c r="K105" s="13">
        <v>495.64</v>
      </c>
      <c r="L105" s="13">
        <v>223.03</v>
      </c>
      <c r="M105" s="14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443.32</v>
      </c>
      <c r="V105" s="13">
        <v>547.11</v>
      </c>
      <c r="W105" s="13">
        <v>495.64</v>
      </c>
      <c r="X105" s="13">
        <v>223.03</v>
      </c>
      <c r="Y105" s="14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443.32</v>
      </c>
      <c r="AH105" s="13">
        <v>547.11</v>
      </c>
      <c r="AI105" s="13">
        <v>495.64</v>
      </c>
      <c r="AJ105" s="13">
        <v>223.03</v>
      </c>
      <c r="AK105" s="14">
        <v>0</v>
      </c>
      <c r="AL105" s="13"/>
    </row>
    <row r="106" spans="1:38" x14ac:dyDescent="0.25">
      <c r="A106" s="10" t="s">
        <v>100</v>
      </c>
      <c r="B106" s="13">
        <v>0</v>
      </c>
      <c r="C106" s="13">
        <v>0</v>
      </c>
      <c r="D106" s="13">
        <v>121.29</v>
      </c>
      <c r="E106" s="13">
        <v>249.38</v>
      </c>
      <c r="F106" s="13">
        <v>463.65</v>
      </c>
      <c r="G106" s="13">
        <v>741.33</v>
      </c>
      <c r="H106" s="13">
        <v>1069.54</v>
      </c>
      <c r="I106" s="13">
        <v>1352.04</v>
      </c>
      <c r="J106" s="13">
        <v>1559.5</v>
      </c>
      <c r="K106" s="13">
        <v>1479.03</v>
      </c>
      <c r="L106" s="13">
        <v>1159.8800000000001</v>
      </c>
      <c r="M106" s="14">
        <v>0</v>
      </c>
      <c r="N106" s="13">
        <v>0</v>
      </c>
      <c r="O106" s="13">
        <v>0</v>
      </c>
      <c r="P106" s="13">
        <v>121.29</v>
      </c>
      <c r="Q106" s="13">
        <v>249.38</v>
      </c>
      <c r="R106" s="13">
        <v>463.65</v>
      </c>
      <c r="S106" s="13">
        <v>741.33</v>
      </c>
      <c r="T106" s="13">
        <v>1069.54</v>
      </c>
      <c r="U106" s="13">
        <v>1352.04</v>
      </c>
      <c r="V106" s="13">
        <v>1559.5</v>
      </c>
      <c r="W106" s="13">
        <v>1479.03</v>
      </c>
      <c r="X106" s="13">
        <v>1159.8800000000001</v>
      </c>
      <c r="Y106" s="14">
        <v>0</v>
      </c>
      <c r="Z106" s="13">
        <v>0</v>
      </c>
      <c r="AA106" s="13">
        <v>0</v>
      </c>
      <c r="AB106" s="13">
        <v>121.29</v>
      </c>
      <c r="AC106" s="13">
        <v>249.38</v>
      </c>
      <c r="AD106" s="13">
        <v>463.65</v>
      </c>
      <c r="AE106" s="13">
        <v>741.33</v>
      </c>
      <c r="AF106" s="13">
        <v>1069.54</v>
      </c>
      <c r="AG106" s="13">
        <v>1352.04</v>
      </c>
      <c r="AH106" s="13">
        <v>1559.5</v>
      </c>
      <c r="AI106" s="13">
        <v>1479.03</v>
      </c>
      <c r="AJ106" s="13">
        <v>1159.8800000000001</v>
      </c>
      <c r="AK106" s="14">
        <v>0</v>
      </c>
      <c r="AL106" s="13"/>
    </row>
    <row r="107" spans="1:38" x14ac:dyDescent="0.25">
      <c r="A107" s="10" t="s">
        <v>101</v>
      </c>
      <c r="B107" s="13">
        <v>0</v>
      </c>
      <c r="C107" s="13">
        <v>0</v>
      </c>
      <c r="D107" s="13">
        <v>30.47</v>
      </c>
      <c r="E107" s="13">
        <v>54.66</v>
      </c>
      <c r="F107" s="13">
        <v>120.18</v>
      </c>
      <c r="G107" s="13">
        <v>157.76</v>
      </c>
      <c r="H107" s="13">
        <v>244.71</v>
      </c>
      <c r="I107" s="13">
        <v>375.33</v>
      </c>
      <c r="J107" s="13">
        <v>391.75</v>
      </c>
      <c r="K107" s="13">
        <v>295.81</v>
      </c>
      <c r="L107" s="13">
        <v>167.02</v>
      </c>
      <c r="M107" s="14">
        <v>0</v>
      </c>
      <c r="N107" s="13">
        <v>0</v>
      </c>
      <c r="O107" s="13">
        <v>0</v>
      </c>
      <c r="P107" s="13">
        <v>30.47</v>
      </c>
      <c r="Q107" s="13">
        <v>54.66</v>
      </c>
      <c r="R107" s="13">
        <v>120.18</v>
      </c>
      <c r="S107" s="13">
        <v>157.76</v>
      </c>
      <c r="T107" s="13">
        <v>244.71</v>
      </c>
      <c r="U107" s="13">
        <v>375.33</v>
      </c>
      <c r="V107" s="13">
        <v>391.75</v>
      </c>
      <c r="W107" s="13">
        <v>295.81</v>
      </c>
      <c r="X107" s="13">
        <v>167.02</v>
      </c>
      <c r="Y107" s="14">
        <v>0</v>
      </c>
      <c r="Z107" s="13">
        <v>0</v>
      </c>
      <c r="AA107" s="13">
        <v>0</v>
      </c>
      <c r="AB107" s="13">
        <v>30.47</v>
      </c>
      <c r="AC107" s="13">
        <v>54.66</v>
      </c>
      <c r="AD107" s="13">
        <v>120.18</v>
      </c>
      <c r="AE107" s="13">
        <v>157.76</v>
      </c>
      <c r="AF107" s="13">
        <v>244.71</v>
      </c>
      <c r="AG107" s="13">
        <v>375.33</v>
      </c>
      <c r="AH107" s="13">
        <v>391.75</v>
      </c>
      <c r="AI107" s="13">
        <v>295.81</v>
      </c>
      <c r="AJ107" s="13">
        <v>167.02</v>
      </c>
      <c r="AK107" s="14">
        <v>0</v>
      </c>
      <c r="AL107" s="13"/>
    </row>
    <row r="108" spans="1:38" x14ac:dyDescent="0.25">
      <c r="A108" s="10" t="s">
        <v>102</v>
      </c>
      <c r="B108" s="13">
        <v>0</v>
      </c>
      <c r="C108" s="13">
        <v>0</v>
      </c>
      <c r="D108" s="13">
        <v>0</v>
      </c>
      <c r="E108" s="13">
        <v>121.29</v>
      </c>
      <c r="F108" s="13">
        <v>249.38</v>
      </c>
      <c r="G108" s="13">
        <v>463.65</v>
      </c>
      <c r="H108" s="13">
        <v>741.33</v>
      </c>
      <c r="I108" s="13">
        <v>1069.54</v>
      </c>
      <c r="J108" s="13">
        <v>1352.04</v>
      </c>
      <c r="K108" s="13">
        <v>1559.5</v>
      </c>
      <c r="L108" s="13">
        <v>1479.03</v>
      </c>
      <c r="M108" s="14">
        <v>1159.8800000000001</v>
      </c>
      <c r="N108" s="13">
        <v>0</v>
      </c>
      <c r="O108" s="13">
        <v>0</v>
      </c>
      <c r="P108" s="13">
        <v>0</v>
      </c>
      <c r="Q108" s="13">
        <v>121.29</v>
      </c>
      <c r="R108" s="13">
        <v>249.38</v>
      </c>
      <c r="S108" s="13">
        <v>463.65</v>
      </c>
      <c r="T108" s="13">
        <v>741.33</v>
      </c>
      <c r="U108" s="13">
        <v>1069.54</v>
      </c>
      <c r="V108" s="13">
        <v>1352.04</v>
      </c>
      <c r="W108" s="13">
        <v>1559.5</v>
      </c>
      <c r="X108" s="13">
        <v>1479.03</v>
      </c>
      <c r="Y108" s="14">
        <v>1159.8800000000001</v>
      </c>
      <c r="Z108" s="13">
        <v>0</v>
      </c>
      <c r="AA108" s="13">
        <v>0</v>
      </c>
      <c r="AB108" s="13">
        <v>0</v>
      </c>
      <c r="AC108" s="13">
        <v>121.29</v>
      </c>
      <c r="AD108" s="13">
        <v>249.38</v>
      </c>
      <c r="AE108" s="13">
        <v>463.65</v>
      </c>
      <c r="AF108" s="13">
        <v>741.33</v>
      </c>
      <c r="AG108" s="13">
        <v>1069.54</v>
      </c>
      <c r="AH108" s="13">
        <v>1352.04</v>
      </c>
      <c r="AI108" s="13">
        <v>1559.5</v>
      </c>
      <c r="AJ108" s="13">
        <v>1479.03</v>
      </c>
      <c r="AK108" s="14">
        <v>1159.8800000000001</v>
      </c>
      <c r="AL108" s="13"/>
    </row>
    <row r="109" spans="1:38" x14ac:dyDescent="0.25">
      <c r="A109" s="10" t="s">
        <v>103</v>
      </c>
      <c r="B109" s="13">
        <v>0</v>
      </c>
      <c r="C109" s="13">
        <v>0</v>
      </c>
      <c r="D109" s="13">
        <v>0</v>
      </c>
      <c r="E109" s="13">
        <v>30.47</v>
      </c>
      <c r="F109" s="13">
        <v>54.66</v>
      </c>
      <c r="G109" s="13">
        <v>120.18</v>
      </c>
      <c r="H109" s="13">
        <v>157.76</v>
      </c>
      <c r="I109" s="13">
        <v>244.71</v>
      </c>
      <c r="J109" s="13">
        <v>375.33</v>
      </c>
      <c r="K109" s="13">
        <v>391.75</v>
      </c>
      <c r="L109" s="13">
        <v>295.81</v>
      </c>
      <c r="M109" s="14">
        <v>167.02</v>
      </c>
      <c r="N109" s="13">
        <v>0</v>
      </c>
      <c r="O109" s="13">
        <v>0</v>
      </c>
      <c r="P109" s="13">
        <v>0</v>
      </c>
      <c r="Q109" s="13">
        <v>30.47</v>
      </c>
      <c r="R109" s="13">
        <v>54.66</v>
      </c>
      <c r="S109" s="13">
        <v>120.18</v>
      </c>
      <c r="T109" s="13">
        <v>157.76</v>
      </c>
      <c r="U109" s="13">
        <v>244.71</v>
      </c>
      <c r="V109" s="13">
        <v>375.33</v>
      </c>
      <c r="W109" s="13">
        <v>391.75</v>
      </c>
      <c r="X109" s="13">
        <v>295.81</v>
      </c>
      <c r="Y109" s="14">
        <v>167.02</v>
      </c>
      <c r="Z109" s="13">
        <v>0</v>
      </c>
      <c r="AA109" s="13">
        <v>0</v>
      </c>
      <c r="AB109" s="13">
        <v>0</v>
      </c>
      <c r="AC109" s="13">
        <v>30.47</v>
      </c>
      <c r="AD109" s="13">
        <v>54.66</v>
      </c>
      <c r="AE109" s="13">
        <v>120.18</v>
      </c>
      <c r="AF109" s="13">
        <v>157.76</v>
      </c>
      <c r="AG109" s="13">
        <v>244.71</v>
      </c>
      <c r="AH109" s="13">
        <v>375.33</v>
      </c>
      <c r="AI109" s="13">
        <v>391.75</v>
      </c>
      <c r="AJ109" s="13">
        <v>295.81</v>
      </c>
      <c r="AK109" s="14">
        <v>167.02</v>
      </c>
      <c r="AL109" s="13"/>
    </row>
    <row r="110" spans="1:38" x14ac:dyDescent="0.25">
      <c r="A110" s="10" t="s">
        <v>104</v>
      </c>
      <c r="B110" s="13">
        <v>231.51</v>
      </c>
      <c r="C110" s="13">
        <v>233.62</v>
      </c>
      <c r="D110" s="13">
        <v>293.24</v>
      </c>
      <c r="E110" s="13">
        <v>362.64</v>
      </c>
      <c r="F110" s="13">
        <v>579.64</v>
      </c>
      <c r="G110" s="13">
        <v>651.97</v>
      </c>
      <c r="H110" s="13">
        <v>416.4</v>
      </c>
      <c r="I110" s="13">
        <v>529.23</v>
      </c>
      <c r="J110" s="13">
        <v>594.03</v>
      </c>
      <c r="K110" s="13">
        <v>641.16</v>
      </c>
      <c r="L110" s="13">
        <v>641.16</v>
      </c>
      <c r="M110" s="14">
        <v>0</v>
      </c>
      <c r="N110" s="13">
        <v>231.51</v>
      </c>
      <c r="O110" s="13">
        <v>233.62</v>
      </c>
      <c r="P110" s="13">
        <v>293.24</v>
      </c>
      <c r="Q110" s="13">
        <v>362.64</v>
      </c>
      <c r="R110" s="13">
        <v>579.64</v>
      </c>
      <c r="S110" s="13">
        <v>651.97</v>
      </c>
      <c r="T110" s="13">
        <v>416.4</v>
      </c>
      <c r="U110" s="13">
        <v>529.23</v>
      </c>
      <c r="V110" s="13">
        <v>594.03</v>
      </c>
      <c r="W110" s="13">
        <v>641.16</v>
      </c>
      <c r="X110" s="13">
        <v>641.16</v>
      </c>
      <c r="Y110" s="14">
        <v>0</v>
      </c>
      <c r="Z110" s="13">
        <v>231.51</v>
      </c>
      <c r="AA110" s="13">
        <v>233.62</v>
      </c>
      <c r="AB110" s="13">
        <v>293.24</v>
      </c>
      <c r="AC110" s="13">
        <v>362.64</v>
      </c>
      <c r="AD110" s="13">
        <v>579.64</v>
      </c>
      <c r="AE110" s="13">
        <v>651.97</v>
      </c>
      <c r="AF110" s="13">
        <v>416.4</v>
      </c>
      <c r="AG110" s="13">
        <v>529.23</v>
      </c>
      <c r="AH110" s="13">
        <v>594.03</v>
      </c>
      <c r="AI110" s="13">
        <v>641.16</v>
      </c>
      <c r="AJ110" s="13">
        <v>641.16</v>
      </c>
      <c r="AK110" s="14">
        <v>0</v>
      </c>
      <c r="AL110" s="13"/>
    </row>
    <row r="111" spans="1:38" x14ac:dyDescent="0.25">
      <c r="A111" s="10" t="s">
        <v>105</v>
      </c>
      <c r="B111" s="13">
        <v>43.52</v>
      </c>
      <c r="C111" s="13">
        <v>55.13</v>
      </c>
      <c r="D111" s="13">
        <v>73.66</v>
      </c>
      <c r="E111" s="13">
        <v>79.489999999999995</v>
      </c>
      <c r="F111" s="13">
        <v>150.24</v>
      </c>
      <c r="G111" s="13">
        <v>138.74</v>
      </c>
      <c r="H111" s="13">
        <v>95.27</v>
      </c>
      <c r="I111" s="13">
        <v>146.91</v>
      </c>
      <c r="J111" s="13">
        <v>149.22</v>
      </c>
      <c r="K111" s="13">
        <v>128.22999999999999</v>
      </c>
      <c r="L111" s="13">
        <v>92.33</v>
      </c>
      <c r="M111" s="14">
        <v>0</v>
      </c>
      <c r="N111" s="13">
        <v>43.52</v>
      </c>
      <c r="O111" s="13">
        <v>55.13</v>
      </c>
      <c r="P111" s="13">
        <v>73.66</v>
      </c>
      <c r="Q111" s="13">
        <v>79.489999999999995</v>
      </c>
      <c r="R111" s="13">
        <v>150.24</v>
      </c>
      <c r="S111" s="13">
        <v>138.74</v>
      </c>
      <c r="T111" s="13">
        <v>95.27</v>
      </c>
      <c r="U111" s="13">
        <v>146.91</v>
      </c>
      <c r="V111" s="13">
        <v>149.22</v>
      </c>
      <c r="W111" s="13">
        <v>128.22999999999999</v>
      </c>
      <c r="X111" s="13">
        <v>92.33</v>
      </c>
      <c r="Y111" s="14">
        <v>0</v>
      </c>
      <c r="Z111" s="13">
        <v>43.52</v>
      </c>
      <c r="AA111" s="13">
        <v>55.13</v>
      </c>
      <c r="AB111" s="13">
        <v>73.66</v>
      </c>
      <c r="AC111" s="13">
        <v>79.489999999999995</v>
      </c>
      <c r="AD111" s="13">
        <v>150.24</v>
      </c>
      <c r="AE111" s="13">
        <v>138.74</v>
      </c>
      <c r="AF111" s="13">
        <v>95.27</v>
      </c>
      <c r="AG111" s="13">
        <v>146.91</v>
      </c>
      <c r="AH111" s="13">
        <v>149.22</v>
      </c>
      <c r="AI111" s="13">
        <v>128.22999999999999</v>
      </c>
      <c r="AJ111" s="13">
        <v>92.33</v>
      </c>
      <c r="AK111" s="14">
        <v>0</v>
      </c>
      <c r="AL111" s="13"/>
    </row>
    <row r="112" spans="1:38" x14ac:dyDescent="0.25">
      <c r="A112" s="10" t="s">
        <v>106</v>
      </c>
      <c r="B112" s="13">
        <v>231.51</v>
      </c>
      <c r="C112" s="13">
        <v>231.51</v>
      </c>
      <c r="D112" s="13">
        <v>233.62</v>
      </c>
      <c r="E112" s="13">
        <v>293.24</v>
      </c>
      <c r="F112" s="13">
        <v>362.64</v>
      </c>
      <c r="G112" s="13">
        <v>579.64</v>
      </c>
      <c r="H112" s="13">
        <v>651.97</v>
      </c>
      <c r="I112" s="13">
        <v>416.4</v>
      </c>
      <c r="J112" s="13">
        <v>529.23</v>
      </c>
      <c r="K112" s="13">
        <v>594.03</v>
      </c>
      <c r="L112" s="13">
        <v>641.16</v>
      </c>
      <c r="M112" s="14">
        <v>641.16</v>
      </c>
      <c r="N112" s="13">
        <v>231.51</v>
      </c>
      <c r="O112" s="13">
        <v>231.51</v>
      </c>
      <c r="P112" s="13">
        <v>233.62</v>
      </c>
      <c r="Q112" s="13">
        <v>293.24</v>
      </c>
      <c r="R112" s="13">
        <v>362.64</v>
      </c>
      <c r="S112" s="13">
        <v>579.64</v>
      </c>
      <c r="T112" s="13">
        <v>651.97</v>
      </c>
      <c r="U112" s="13">
        <v>416.4</v>
      </c>
      <c r="V112" s="13">
        <v>529.23</v>
      </c>
      <c r="W112" s="13">
        <v>594.03</v>
      </c>
      <c r="X112" s="13">
        <v>641.16</v>
      </c>
      <c r="Y112" s="14">
        <v>641.16</v>
      </c>
      <c r="Z112" s="13">
        <v>231.51</v>
      </c>
      <c r="AA112" s="13">
        <v>231.51</v>
      </c>
      <c r="AB112" s="13">
        <v>233.62</v>
      </c>
      <c r="AC112" s="13">
        <v>293.24</v>
      </c>
      <c r="AD112" s="13">
        <v>362.64</v>
      </c>
      <c r="AE112" s="13">
        <v>579.64</v>
      </c>
      <c r="AF112" s="13">
        <v>651.97</v>
      </c>
      <c r="AG112" s="13">
        <v>416.4</v>
      </c>
      <c r="AH112" s="13">
        <v>529.23</v>
      </c>
      <c r="AI112" s="13">
        <v>594.03</v>
      </c>
      <c r="AJ112" s="13">
        <v>641.16</v>
      </c>
      <c r="AK112" s="14">
        <v>641.16</v>
      </c>
      <c r="AL112" s="13"/>
    </row>
    <row r="113" spans="1:38" x14ac:dyDescent="0.25">
      <c r="A113" s="10" t="s">
        <v>107</v>
      </c>
      <c r="B113" s="13">
        <v>32.6</v>
      </c>
      <c r="C113" s="13">
        <v>43.52</v>
      </c>
      <c r="D113" s="13">
        <v>55.13</v>
      </c>
      <c r="E113" s="13">
        <v>73.66</v>
      </c>
      <c r="F113" s="13">
        <v>79.489999999999995</v>
      </c>
      <c r="G113" s="13">
        <v>150.24</v>
      </c>
      <c r="H113" s="13">
        <v>138.74</v>
      </c>
      <c r="I113" s="13">
        <v>95.27</v>
      </c>
      <c r="J113" s="13">
        <v>146.91</v>
      </c>
      <c r="K113" s="13">
        <v>149.22</v>
      </c>
      <c r="L113" s="13">
        <v>128.22999999999999</v>
      </c>
      <c r="M113" s="14">
        <v>92.33</v>
      </c>
      <c r="N113" s="13">
        <v>32.6</v>
      </c>
      <c r="O113" s="13">
        <v>43.52</v>
      </c>
      <c r="P113" s="13">
        <v>55.13</v>
      </c>
      <c r="Q113" s="13">
        <v>73.66</v>
      </c>
      <c r="R113" s="13">
        <v>79.489999999999995</v>
      </c>
      <c r="S113" s="13">
        <v>150.24</v>
      </c>
      <c r="T113" s="13">
        <v>138.74</v>
      </c>
      <c r="U113" s="13">
        <v>95.27</v>
      </c>
      <c r="V113" s="13">
        <v>146.91</v>
      </c>
      <c r="W113" s="13">
        <v>149.22</v>
      </c>
      <c r="X113" s="13">
        <v>128.22999999999999</v>
      </c>
      <c r="Y113" s="14">
        <v>92.33</v>
      </c>
      <c r="Z113" s="13">
        <v>32.6</v>
      </c>
      <c r="AA113" s="13">
        <v>43.52</v>
      </c>
      <c r="AB113" s="13">
        <v>55.13</v>
      </c>
      <c r="AC113" s="13">
        <v>73.66</v>
      </c>
      <c r="AD113" s="13">
        <v>79.489999999999995</v>
      </c>
      <c r="AE113" s="13">
        <v>150.24</v>
      </c>
      <c r="AF113" s="13">
        <v>138.74</v>
      </c>
      <c r="AG113" s="13">
        <v>95.27</v>
      </c>
      <c r="AH113" s="13">
        <v>146.91</v>
      </c>
      <c r="AI113" s="13">
        <v>149.22</v>
      </c>
      <c r="AJ113" s="13">
        <v>128.22999999999999</v>
      </c>
      <c r="AK113" s="14">
        <v>92.33</v>
      </c>
      <c r="AL113" s="13"/>
    </row>
    <row r="114" spans="1:38" x14ac:dyDescent="0.25">
      <c r="A114" s="10" t="s">
        <v>108</v>
      </c>
      <c r="B114" s="13">
        <v>468.32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4">
        <v>0</v>
      </c>
      <c r="N114" s="13">
        <v>468.32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4">
        <v>0</v>
      </c>
      <c r="Z114" s="13">
        <v>468.32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4">
        <v>0</v>
      </c>
      <c r="AL114" s="13"/>
    </row>
    <row r="115" spans="1:38" x14ac:dyDescent="0.25">
      <c r="A115" s="10" t="s">
        <v>109</v>
      </c>
      <c r="B115" s="13">
        <v>436.53</v>
      </c>
      <c r="C115" s="13">
        <v>468.32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4">
        <v>0</v>
      </c>
      <c r="N115" s="13">
        <v>436.53</v>
      </c>
      <c r="O115" s="13">
        <v>468.32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4">
        <v>0</v>
      </c>
      <c r="Z115" s="13">
        <v>436.53</v>
      </c>
      <c r="AA115" s="13">
        <v>468.32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4">
        <v>0</v>
      </c>
      <c r="AL115" s="13"/>
    </row>
    <row r="116" spans="1:38" x14ac:dyDescent="0.25">
      <c r="A116" s="10" t="s">
        <v>19</v>
      </c>
      <c r="B116" s="13">
        <v>2734.47</v>
      </c>
      <c r="C116" s="13">
        <v>3095.62</v>
      </c>
      <c r="D116" s="13">
        <v>3307.51</v>
      </c>
      <c r="E116" s="13">
        <v>3011.75</v>
      </c>
      <c r="F116" s="13">
        <v>3218.82</v>
      </c>
      <c r="G116" s="13">
        <v>3071.36</v>
      </c>
      <c r="H116" s="13">
        <v>3168.54</v>
      </c>
      <c r="I116" s="13">
        <v>3462.51</v>
      </c>
      <c r="J116" s="13">
        <v>3368.45</v>
      </c>
      <c r="K116" s="13">
        <v>2982.99</v>
      </c>
      <c r="L116" s="13">
        <v>4636.16</v>
      </c>
      <c r="M116" s="14">
        <v>6721.88</v>
      </c>
      <c r="N116" s="13">
        <v>2734.47</v>
      </c>
      <c r="O116" s="13">
        <v>3095.62</v>
      </c>
      <c r="P116" s="13">
        <v>3307.51</v>
      </c>
      <c r="Q116" s="13">
        <v>3011.75</v>
      </c>
      <c r="R116" s="13">
        <v>3218.82</v>
      </c>
      <c r="S116" s="13">
        <v>3071.36</v>
      </c>
      <c r="T116" s="13">
        <v>3168.54</v>
      </c>
      <c r="U116" s="13">
        <v>3462.51</v>
      </c>
      <c r="V116" s="13">
        <v>3368.45</v>
      </c>
      <c r="W116" s="13">
        <v>2982.99</v>
      </c>
      <c r="X116" s="13">
        <v>4636.16</v>
      </c>
      <c r="Y116" s="14">
        <v>6721.88</v>
      </c>
      <c r="Z116" s="13">
        <v>2734.47</v>
      </c>
      <c r="AA116" s="13">
        <v>3095.62</v>
      </c>
      <c r="AB116" s="13">
        <v>3307.51</v>
      </c>
      <c r="AC116" s="13">
        <v>3011.75</v>
      </c>
      <c r="AD116" s="13">
        <v>3218.82</v>
      </c>
      <c r="AE116" s="13">
        <v>3071.36</v>
      </c>
      <c r="AF116" s="13">
        <v>3168.54</v>
      </c>
      <c r="AG116" s="13">
        <v>3462.51</v>
      </c>
      <c r="AH116" s="13">
        <v>3368.45</v>
      </c>
      <c r="AI116" s="13">
        <v>2982.99</v>
      </c>
      <c r="AJ116" s="13">
        <v>4636.16</v>
      </c>
      <c r="AK116" s="14">
        <v>6721.88</v>
      </c>
      <c r="AL116" s="13"/>
    </row>
    <row r="117" spans="1:38" x14ac:dyDescent="0.25">
      <c r="A117" s="10" t="s">
        <v>20</v>
      </c>
      <c r="B117" s="13">
        <v>546.70000000000005</v>
      </c>
      <c r="C117" s="13">
        <v>610.35</v>
      </c>
      <c r="D117" s="13">
        <v>629.71</v>
      </c>
      <c r="E117" s="13">
        <v>585.15</v>
      </c>
      <c r="F117" s="13">
        <v>632.29</v>
      </c>
      <c r="G117" s="13">
        <v>586.32000000000005</v>
      </c>
      <c r="H117" s="13">
        <v>613.80999999999995</v>
      </c>
      <c r="I117" s="13">
        <v>664.78</v>
      </c>
      <c r="J117" s="13">
        <v>634.97</v>
      </c>
      <c r="K117" s="13">
        <v>583.77</v>
      </c>
      <c r="L117" s="13">
        <v>730.11</v>
      </c>
      <c r="M117" s="14">
        <v>1333.85</v>
      </c>
      <c r="N117" s="13">
        <v>546.70000000000005</v>
      </c>
      <c r="O117" s="13">
        <v>610.35</v>
      </c>
      <c r="P117" s="13">
        <v>629.71</v>
      </c>
      <c r="Q117" s="13">
        <v>585.15</v>
      </c>
      <c r="R117" s="13">
        <v>632.29</v>
      </c>
      <c r="S117" s="13">
        <v>586.32000000000005</v>
      </c>
      <c r="T117" s="13">
        <v>613.80999999999995</v>
      </c>
      <c r="U117" s="13">
        <v>664.78</v>
      </c>
      <c r="V117" s="13">
        <v>634.97</v>
      </c>
      <c r="W117" s="13">
        <v>583.77</v>
      </c>
      <c r="X117" s="13">
        <v>730.11</v>
      </c>
      <c r="Y117" s="14">
        <v>1333.85</v>
      </c>
      <c r="Z117" s="13">
        <v>546.70000000000005</v>
      </c>
      <c r="AA117" s="13">
        <v>610.35</v>
      </c>
      <c r="AB117" s="13">
        <v>629.71</v>
      </c>
      <c r="AC117" s="13">
        <v>585.15</v>
      </c>
      <c r="AD117" s="13">
        <v>632.29</v>
      </c>
      <c r="AE117" s="13">
        <v>586.32000000000005</v>
      </c>
      <c r="AF117" s="13">
        <v>613.80999999999995</v>
      </c>
      <c r="AG117" s="13">
        <v>664.78</v>
      </c>
      <c r="AH117" s="13">
        <v>634.97</v>
      </c>
      <c r="AI117" s="13">
        <v>583.77</v>
      </c>
      <c r="AJ117" s="13">
        <v>730.11</v>
      </c>
      <c r="AK117" s="14">
        <v>1333.85</v>
      </c>
      <c r="AL117" s="13"/>
    </row>
    <row r="118" spans="1:38" x14ac:dyDescent="0.25">
      <c r="A118" s="10" t="s">
        <v>110</v>
      </c>
      <c r="B118" s="13">
        <v>0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1906.11</v>
      </c>
      <c r="M118" s="14">
        <v>5230.37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1906.11</v>
      </c>
      <c r="Y118" s="14">
        <v>5230.37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1906.11</v>
      </c>
      <c r="AK118" s="14">
        <v>5230.37</v>
      </c>
      <c r="AL118" s="13"/>
    </row>
    <row r="119" spans="1:38" x14ac:dyDescent="0.25">
      <c r="A119" s="10" t="s">
        <v>21</v>
      </c>
      <c r="B119" s="13">
        <v>1866.87</v>
      </c>
      <c r="C119" s="13">
        <v>2047.76</v>
      </c>
      <c r="D119" s="13">
        <v>2026.06</v>
      </c>
      <c r="E119" s="13">
        <v>1926.97</v>
      </c>
      <c r="F119" s="13">
        <v>2129.1799999999998</v>
      </c>
      <c r="G119" s="13">
        <v>1894.32</v>
      </c>
      <c r="H119" s="13">
        <v>2045.9</v>
      </c>
      <c r="I119" s="13">
        <v>2177.7199999999998</v>
      </c>
      <c r="J119" s="13">
        <v>2025.7</v>
      </c>
      <c r="K119" s="13">
        <v>1973.16</v>
      </c>
      <c r="L119" s="13">
        <v>3838.21</v>
      </c>
      <c r="M119" s="14">
        <v>4805.96</v>
      </c>
      <c r="N119" s="13">
        <v>1866.87</v>
      </c>
      <c r="O119" s="13">
        <v>2047.76</v>
      </c>
      <c r="P119" s="13">
        <v>2026.06</v>
      </c>
      <c r="Q119" s="13">
        <v>1926.97</v>
      </c>
      <c r="R119" s="13">
        <v>2129.1799999999998</v>
      </c>
      <c r="S119" s="13">
        <v>1894.32</v>
      </c>
      <c r="T119" s="13">
        <v>2045.9</v>
      </c>
      <c r="U119" s="13">
        <v>2177.7199999999998</v>
      </c>
      <c r="V119" s="13">
        <v>2025.7</v>
      </c>
      <c r="W119" s="13">
        <v>1973.16</v>
      </c>
      <c r="X119" s="13">
        <v>3838.21</v>
      </c>
      <c r="Y119" s="14">
        <v>4805.96</v>
      </c>
      <c r="Z119" s="13">
        <v>1866.87</v>
      </c>
      <c r="AA119" s="13">
        <v>2047.76</v>
      </c>
      <c r="AB119" s="13">
        <v>2026.06</v>
      </c>
      <c r="AC119" s="13">
        <v>1926.97</v>
      </c>
      <c r="AD119" s="13">
        <v>2129.1799999999998</v>
      </c>
      <c r="AE119" s="13">
        <v>1894.32</v>
      </c>
      <c r="AF119" s="13">
        <v>2045.9</v>
      </c>
      <c r="AG119" s="13">
        <v>2177.7199999999998</v>
      </c>
      <c r="AH119" s="13">
        <v>2025.7</v>
      </c>
      <c r="AI119" s="13">
        <v>1973.16</v>
      </c>
      <c r="AJ119" s="13">
        <v>3838.21</v>
      </c>
      <c r="AK119" s="14">
        <v>4805.96</v>
      </c>
      <c r="AL119" s="13"/>
    </row>
    <row r="120" spans="1:38" x14ac:dyDescent="0.25">
      <c r="A120" s="10" t="s">
        <v>111</v>
      </c>
      <c r="B120" s="13">
        <v>186.23</v>
      </c>
      <c r="C120" s="13">
        <v>173.18</v>
      </c>
      <c r="D120" s="13">
        <v>206.07</v>
      </c>
      <c r="E120" s="13">
        <v>193.1</v>
      </c>
      <c r="F120" s="13">
        <v>231.6</v>
      </c>
      <c r="G120" s="13">
        <v>186.22</v>
      </c>
      <c r="H120" s="13">
        <v>225.02</v>
      </c>
      <c r="I120" s="13">
        <v>214.57</v>
      </c>
      <c r="J120" s="13">
        <v>212</v>
      </c>
      <c r="K120" s="13">
        <v>153.06</v>
      </c>
      <c r="L120" s="13">
        <v>63.72</v>
      </c>
      <c r="M120" s="14">
        <v>99.67</v>
      </c>
      <c r="N120" s="13">
        <v>186.23</v>
      </c>
      <c r="O120" s="13">
        <v>173.18</v>
      </c>
      <c r="P120" s="13">
        <v>206.07</v>
      </c>
      <c r="Q120" s="13">
        <v>193.1</v>
      </c>
      <c r="R120" s="13">
        <v>231.6</v>
      </c>
      <c r="S120" s="13">
        <v>186.22</v>
      </c>
      <c r="T120" s="13">
        <v>225.02</v>
      </c>
      <c r="U120" s="13">
        <v>214.57</v>
      </c>
      <c r="V120" s="13">
        <v>212</v>
      </c>
      <c r="W120" s="13">
        <v>153.06</v>
      </c>
      <c r="X120" s="13">
        <v>63.72</v>
      </c>
      <c r="Y120" s="14">
        <v>99.67</v>
      </c>
      <c r="Z120" s="13">
        <v>186.23</v>
      </c>
      <c r="AA120" s="13">
        <v>173.18</v>
      </c>
      <c r="AB120" s="13">
        <v>206.07</v>
      </c>
      <c r="AC120" s="13">
        <v>193.1</v>
      </c>
      <c r="AD120" s="13">
        <v>231.6</v>
      </c>
      <c r="AE120" s="13">
        <v>186.22</v>
      </c>
      <c r="AF120" s="13">
        <v>225.02</v>
      </c>
      <c r="AG120" s="13">
        <v>214.57</v>
      </c>
      <c r="AH120" s="13">
        <v>212</v>
      </c>
      <c r="AI120" s="13">
        <v>153.06</v>
      </c>
      <c r="AJ120" s="13">
        <v>63.72</v>
      </c>
      <c r="AK120" s="14">
        <v>99.67</v>
      </c>
      <c r="AL120" s="13"/>
    </row>
    <row r="121" spans="1:38" x14ac:dyDescent="0.25">
      <c r="A121" s="10" t="s">
        <v>112</v>
      </c>
      <c r="B121" s="13">
        <v>180</v>
      </c>
      <c r="C121" s="13">
        <v>182.92</v>
      </c>
      <c r="D121" s="13">
        <v>191.37</v>
      </c>
      <c r="E121" s="13">
        <v>185.57</v>
      </c>
      <c r="F121" s="13">
        <v>182.6</v>
      </c>
      <c r="G121" s="13">
        <v>191.3</v>
      </c>
      <c r="H121" s="13">
        <v>191.15</v>
      </c>
      <c r="I121" s="13">
        <v>189.2</v>
      </c>
      <c r="J121" s="13">
        <v>195.33</v>
      </c>
      <c r="K121" s="13">
        <v>190.35</v>
      </c>
      <c r="L121" s="13">
        <v>180</v>
      </c>
      <c r="M121" s="14">
        <v>80.989999999999995</v>
      </c>
      <c r="N121" s="13">
        <v>180</v>
      </c>
      <c r="O121" s="13">
        <v>182.92</v>
      </c>
      <c r="P121" s="13">
        <v>191.37</v>
      </c>
      <c r="Q121" s="13">
        <v>185.57</v>
      </c>
      <c r="R121" s="13">
        <v>182.6</v>
      </c>
      <c r="S121" s="13">
        <v>191.3</v>
      </c>
      <c r="T121" s="13">
        <v>191.15</v>
      </c>
      <c r="U121" s="13">
        <v>189.2</v>
      </c>
      <c r="V121" s="13">
        <v>195.33</v>
      </c>
      <c r="W121" s="13">
        <v>190.35</v>
      </c>
      <c r="X121" s="13">
        <v>180</v>
      </c>
      <c r="Y121" s="14">
        <v>80.989999999999995</v>
      </c>
      <c r="Z121" s="13">
        <v>180</v>
      </c>
      <c r="AA121" s="13">
        <v>182.92</v>
      </c>
      <c r="AB121" s="13">
        <v>191.37</v>
      </c>
      <c r="AC121" s="13">
        <v>185.57</v>
      </c>
      <c r="AD121" s="13">
        <v>182.6</v>
      </c>
      <c r="AE121" s="13">
        <v>191.3</v>
      </c>
      <c r="AF121" s="13">
        <v>191.15</v>
      </c>
      <c r="AG121" s="13">
        <v>189.2</v>
      </c>
      <c r="AH121" s="13">
        <v>195.33</v>
      </c>
      <c r="AI121" s="13">
        <v>190.35</v>
      </c>
      <c r="AJ121" s="13">
        <v>180</v>
      </c>
      <c r="AK121" s="14">
        <v>80.989999999999995</v>
      </c>
      <c r="AL121" s="13"/>
    </row>
    <row r="122" spans="1:38" x14ac:dyDescent="0.25">
      <c r="A122" s="10" t="s">
        <v>22</v>
      </c>
      <c r="B122" s="13">
        <v>81.78</v>
      </c>
      <c r="C122" s="13">
        <v>92.56</v>
      </c>
      <c r="D122" s="13">
        <v>103.58</v>
      </c>
      <c r="E122" s="13">
        <v>91.94</v>
      </c>
      <c r="F122" s="13">
        <v>94.99</v>
      </c>
      <c r="G122" s="13">
        <v>98.59</v>
      </c>
      <c r="H122" s="13">
        <v>103.89</v>
      </c>
      <c r="I122" s="13">
        <v>106.01</v>
      </c>
      <c r="J122" s="13">
        <v>109.13</v>
      </c>
      <c r="K122" s="13">
        <v>99.57</v>
      </c>
      <c r="L122" s="13">
        <v>142.59</v>
      </c>
      <c r="M122" s="14">
        <v>213.58</v>
      </c>
      <c r="N122" s="13">
        <v>81.78</v>
      </c>
      <c r="O122" s="13">
        <v>92.56</v>
      </c>
      <c r="P122" s="13">
        <v>103.58</v>
      </c>
      <c r="Q122" s="13">
        <v>91.94</v>
      </c>
      <c r="R122" s="13">
        <v>94.99</v>
      </c>
      <c r="S122" s="13">
        <v>98.59</v>
      </c>
      <c r="T122" s="13">
        <v>103.89</v>
      </c>
      <c r="U122" s="13">
        <v>106.01</v>
      </c>
      <c r="V122" s="13">
        <v>109.13</v>
      </c>
      <c r="W122" s="13">
        <v>99.57</v>
      </c>
      <c r="X122" s="13">
        <v>142.59</v>
      </c>
      <c r="Y122" s="14">
        <v>213.58</v>
      </c>
      <c r="Z122" s="13">
        <v>81.78</v>
      </c>
      <c r="AA122" s="13">
        <v>92.56</v>
      </c>
      <c r="AB122" s="13">
        <v>103.58</v>
      </c>
      <c r="AC122" s="13">
        <v>91.94</v>
      </c>
      <c r="AD122" s="13">
        <v>94.99</v>
      </c>
      <c r="AE122" s="13">
        <v>98.59</v>
      </c>
      <c r="AF122" s="13">
        <v>103.89</v>
      </c>
      <c r="AG122" s="13">
        <v>106.01</v>
      </c>
      <c r="AH122" s="13">
        <v>109.13</v>
      </c>
      <c r="AI122" s="13">
        <v>99.57</v>
      </c>
      <c r="AJ122" s="13">
        <v>142.59</v>
      </c>
      <c r="AK122" s="14">
        <v>213.58</v>
      </c>
      <c r="AL122" s="13"/>
    </row>
    <row r="123" spans="1:38" x14ac:dyDescent="0.25">
      <c r="A123" s="10" t="s">
        <v>23</v>
      </c>
      <c r="B123" s="13">
        <v>514.54999999999995</v>
      </c>
      <c r="C123" s="13">
        <v>729.35</v>
      </c>
      <c r="D123" s="13">
        <v>829.73</v>
      </c>
      <c r="E123" s="13">
        <v>659.29</v>
      </c>
      <c r="F123" s="13">
        <v>835.36</v>
      </c>
      <c r="G123" s="13">
        <v>654.58000000000004</v>
      </c>
      <c r="H123" s="13">
        <v>726.09</v>
      </c>
      <c r="I123" s="13">
        <v>962.11</v>
      </c>
      <c r="J123" s="13">
        <v>846.45</v>
      </c>
      <c r="K123" s="13">
        <v>595.41999999999996</v>
      </c>
      <c r="L123" s="13">
        <v>662.17</v>
      </c>
      <c r="M123" s="14">
        <v>5478.87</v>
      </c>
      <c r="N123" s="13">
        <v>514.54999999999995</v>
      </c>
      <c r="O123" s="13">
        <v>729.35</v>
      </c>
      <c r="P123" s="13">
        <v>829.73</v>
      </c>
      <c r="Q123" s="13">
        <v>659.29</v>
      </c>
      <c r="R123" s="13">
        <v>835.36</v>
      </c>
      <c r="S123" s="13">
        <v>654.58000000000004</v>
      </c>
      <c r="T123" s="13">
        <v>726.09</v>
      </c>
      <c r="U123" s="13">
        <v>962.11</v>
      </c>
      <c r="V123" s="13">
        <v>846.45</v>
      </c>
      <c r="W123" s="13">
        <v>595.41999999999996</v>
      </c>
      <c r="X123" s="13">
        <v>662.17</v>
      </c>
      <c r="Y123" s="14">
        <v>5478.87</v>
      </c>
      <c r="Z123" s="13">
        <v>514.54999999999995</v>
      </c>
      <c r="AA123" s="13">
        <v>729.35</v>
      </c>
      <c r="AB123" s="13">
        <v>829.73</v>
      </c>
      <c r="AC123" s="13">
        <v>659.29</v>
      </c>
      <c r="AD123" s="13">
        <v>835.36</v>
      </c>
      <c r="AE123" s="13">
        <v>654.58000000000004</v>
      </c>
      <c r="AF123" s="13">
        <v>726.09</v>
      </c>
      <c r="AG123" s="13">
        <v>962.11</v>
      </c>
      <c r="AH123" s="13">
        <v>846.45</v>
      </c>
      <c r="AI123" s="13">
        <v>595.41999999999996</v>
      </c>
      <c r="AJ123" s="13">
        <v>662.17</v>
      </c>
      <c r="AK123" s="14">
        <v>5478.87</v>
      </c>
      <c r="AL123" s="13"/>
    </row>
    <row r="124" spans="1:38" x14ac:dyDescent="0.25">
      <c r="A124" s="10" t="s">
        <v>24</v>
      </c>
      <c r="B124" s="13">
        <v>170.64</v>
      </c>
      <c r="C124" s="13">
        <v>193.17</v>
      </c>
      <c r="D124" s="13">
        <v>206.39</v>
      </c>
      <c r="E124" s="13">
        <v>187.93</v>
      </c>
      <c r="F124" s="13">
        <v>200.85</v>
      </c>
      <c r="G124" s="13">
        <v>191.66</v>
      </c>
      <c r="H124" s="13">
        <v>197.72</v>
      </c>
      <c r="I124" s="13">
        <v>216.06</v>
      </c>
      <c r="J124" s="13">
        <v>210.2</v>
      </c>
      <c r="K124" s="13">
        <v>186.14</v>
      </c>
      <c r="L124" s="13">
        <v>159.94</v>
      </c>
      <c r="M124" s="14">
        <v>419.45</v>
      </c>
      <c r="N124" s="13">
        <v>170.64</v>
      </c>
      <c r="O124" s="13">
        <v>193.17</v>
      </c>
      <c r="P124" s="13">
        <v>206.39</v>
      </c>
      <c r="Q124" s="13">
        <v>187.93</v>
      </c>
      <c r="R124" s="13">
        <v>200.85</v>
      </c>
      <c r="S124" s="13">
        <v>191.66</v>
      </c>
      <c r="T124" s="13">
        <v>197.72</v>
      </c>
      <c r="U124" s="13">
        <v>216.06</v>
      </c>
      <c r="V124" s="13">
        <v>210.2</v>
      </c>
      <c r="W124" s="13">
        <v>186.14</v>
      </c>
      <c r="X124" s="13">
        <v>159.94</v>
      </c>
      <c r="Y124" s="14">
        <v>419.45</v>
      </c>
      <c r="Z124" s="13">
        <v>170.64</v>
      </c>
      <c r="AA124" s="13">
        <v>193.17</v>
      </c>
      <c r="AB124" s="13">
        <v>206.39</v>
      </c>
      <c r="AC124" s="13">
        <v>187.93</v>
      </c>
      <c r="AD124" s="13">
        <v>200.85</v>
      </c>
      <c r="AE124" s="13">
        <v>191.66</v>
      </c>
      <c r="AF124" s="13">
        <v>197.72</v>
      </c>
      <c r="AG124" s="13">
        <v>216.06</v>
      </c>
      <c r="AH124" s="13">
        <v>210.2</v>
      </c>
      <c r="AI124" s="13">
        <v>186.14</v>
      </c>
      <c r="AJ124" s="13">
        <v>159.94</v>
      </c>
      <c r="AK124" s="14">
        <v>419.45</v>
      </c>
      <c r="AL124" s="13"/>
    </row>
    <row r="125" spans="1:38" x14ac:dyDescent="0.25">
      <c r="A125" s="10" t="s">
        <v>25</v>
      </c>
      <c r="B125" s="13">
        <v>39.380000000000003</v>
      </c>
      <c r="C125" s="13">
        <v>44.58</v>
      </c>
      <c r="D125" s="13">
        <v>47.63</v>
      </c>
      <c r="E125" s="13">
        <v>43.37</v>
      </c>
      <c r="F125" s="13">
        <v>46.35</v>
      </c>
      <c r="G125" s="13">
        <v>44.23</v>
      </c>
      <c r="H125" s="13">
        <v>45.63</v>
      </c>
      <c r="I125" s="13">
        <v>49.86</v>
      </c>
      <c r="J125" s="13">
        <v>48.51</v>
      </c>
      <c r="K125" s="13">
        <v>42.96</v>
      </c>
      <c r="L125" s="13">
        <v>36.909999999999997</v>
      </c>
      <c r="M125" s="14">
        <v>96.8</v>
      </c>
      <c r="N125" s="13">
        <v>39.380000000000003</v>
      </c>
      <c r="O125" s="13">
        <v>44.58</v>
      </c>
      <c r="P125" s="13">
        <v>47.63</v>
      </c>
      <c r="Q125" s="13">
        <v>43.37</v>
      </c>
      <c r="R125" s="13">
        <v>46.35</v>
      </c>
      <c r="S125" s="13">
        <v>44.23</v>
      </c>
      <c r="T125" s="13">
        <v>45.63</v>
      </c>
      <c r="U125" s="13">
        <v>49.86</v>
      </c>
      <c r="V125" s="13">
        <v>48.51</v>
      </c>
      <c r="W125" s="13">
        <v>42.96</v>
      </c>
      <c r="X125" s="13">
        <v>36.909999999999997</v>
      </c>
      <c r="Y125" s="14">
        <v>96.8</v>
      </c>
      <c r="Z125" s="13">
        <v>39.380000000000003</v>
      </c>
      <c r="AA125" s="13">
        <v>44.58</v>
      </c>
      <c r="AB125" s="13">
        <v>47.63</v>
      </c>
      <c r="AC125" s="13">
        <v>43.37</v>
      </c>
      <c r="AD125" s="13">
        <v>46.35</v>
      </c>
      <c r="AE125" s="13">
        <v>44.23</v>
      </c>
      <c r="AF125" s="13">
        <v>45.63</v>
      </c>
      <c r="AG125" s="13">
        <v>49.86</v>
      </c>
      <c r="AH125" s="13">
        <v>48.51</v>
      </c>
      <c r="AI125" s="13">
        <v>42.96</v>
      </c>
      <c r="AJ125" s="13">
        <v>36.909999999999997</v>
      </c>
      <c r="AK125" s="14">
        <v>96.8</v>
      </c>
      <c r="AL125" s="13"/>
    </row>
    <row r="126" spans="1:38" x14ac:dyDescent="0.25">
      <c r="A126" s="10" t="s">
        <v>26</v>
      </c>
      <c r="B126" s="13">
        <v>1298.03</v>
      </c>
      <c r="C126" s="13">
        <v>1589.54</v>
      </c>
      <c r="D126" s="13">
        <v>1807.31</v>
      </c>
      <c r="E126" s="13">
        <v>1290.8</v>
      </c>
      <c r="F126" s="13">
        <v>1347.45</v>
      </c>
      <c r="G126" s="13">
        <v>1315.62</v>
      </c>
      <c r="H126" s="13">
        <v>1834.85</v>
      </c>
      <c r="I126" s="13">
        <v>1411.65</v>
      </c>
      <c r="J126" s="13">
        <v>1407.65</v>
      </c>
      <c r="K126" s="13">
        <v>1393.65</v>
      </c>
      <c r="L126" s="13">
        <v>1375.65</v>
      </c>
      <c r="M126" s="14">
        <v>1397.65</v>
      </c>
      <c r="N126" s="13">
        <v>1298.03</v>
      </c>
      <c r="O126" s="13">
        <v>1589.54</v>
      </c>
      <c r="P126" s="13">
        <v>1807.31</v>
      </c>
      <c r="Q126" s="13">
        <v>1290.8</v>
      </c>
      <c r="R126" s="13">
        <v>1347.45</v>
      </c>
      <c r="S126" s="13">
        <v>1315.62</v>
      </c>
      <c r="T126" s="13">
        <v>1834.85</v>
      </c>
      <c r="U126" s="13">
        <v>1411.65</v>
      </c>
      <c r="V126" s="13">
        <v>1407.65</v>
      </c>
      <c r="W126" s="13">
        <v>1393.65</v>
      </c>
      <c r="X126" s="13">
        <v>1375.65</v>
      </c>
      <c r="Y126" s="14">
        <v>1397.65</v>
      </c>
      <c r="Z126" s="13">
        <v>1298.03</v>
      </c>
      <c r="AA126" s="13">
        <v>1589.54</v>
      </c>
      <c r="AB126" s="13">
        <v>1807.31</v>
      </c>
      <c r="AC126" s="13">
        <v>1290.8</v>
      </c>
      <c r="AD126" s="13">
        <v>1347.45</v>
      </c>
      <c r="AE126" s="13">
        <v>1315.62</v>
      </c>
      <c r="AF126" s="13">
        <v>1834.85</v>
      </c>
      <c r="AG126" s="13">
        <v>1411.65</v>
      </c>
      <c r="AH126" s="13">
        <v>1407.65</v>
      </c>
      <c r="AI126" s="13">
        <v>1393.65</v>
      </c>
      <c r="AJ126" s="13">
        <v>1375.65</v>
      </c>
      <c r="AK126" s="14">
        <v>1397.65</v>
      </c>
      <c r="AL126" s="13"/>
    </row>
    <row r="127" spans="1:38" x14ac:dyDescent="0.25">
      <c r="A127" s="10" t="s">
        <v>27</v>
      </c>
      <c r="B127" s="13">
        <v>1298.03</v>
      </c>
      <c r="C127" s="13">
        <v>1589.54</v>
      </c>
      <c r="D127" s="13">
        <v>1807.31</v>
      </c>
      <c r="E127" s="13">
        <v>1290.8</v>
      </c>
      <c r="F127" s="13">
        <v>1347.45</v>
      </c>
      <c r="G127" s="13">
        <v>1315.62</v>
      </c>
      <c r="H127" s="13">
        <v>1834.85</v>
      </c>
      <c r="I127" s="13">
        <v>1411.65</v>
      </c>
      <c r="J127" s="13">
        <v>1407.65</v>
      </c>
      <c r="K127" s="13">
        <v>1393.65</v>
      </c>
      <c r="L127" s="13">
        <v>1375.65</v>
      </c>
      <c r="M127" s="14">
        <v>1397.65</v>
      </c>
      <c r="N127" s="13">
        <v>1298.03</v>
      </c>
      <c r="O127" s="13">
        <v>1589.54</v>
      </c>
      <c r="P127" s="13">
        <v>1807.31</v>
      </c>
      <c r="Q127" s="13">
        <v>1290.8</v>
      </c>
      <c r="R127" s="13">
        <v>1347.45</v>
      </c>
      <c r="S127" s="13">
        <v>1315.62</v>
      </c>
      <c r="T127" s="13">
        <v>1834.85</v>
      </c>
      <c r="U127" s="13">
        <v>1411.65</v>
      </c>
      <c r="V127" s="13">
        <v>1407.65</v>
      </c>
      <c r="W127" s="13">
        <v>1393.65</v>
      </c>
      <c r="X127" s="13">
        <v>1375.65</v>
      </c>
      <c r="Y127" s="14">
        <v>1397.65</v>
      </c>
      <c r="Z127" s="13">
        <v>1298.03</v>
      </c>
      <c r="AA127" s="13">
        <v>1589.54</v>
      </c>
      <c r="AB127" s="13">
        <v>1807.31</v>
      </c>
      <c r="AC127" s="13">
        <v>1290.8</v>
      </c>
      <c r="AD127" s="13">
        <v>1347.45</v>
      </c>
      <c r="AE127" s="13">
        <v>1315.62</v>
      </c>
      <c r="AF127" s="13">
        <v>1834.85</v>
      </c>
      <c r="AG127" s="13">
        <v>1411.65</v>
      </c>
      <c r="AH127" s="13">
        <v>1407.65</v>
      </c>
      <c r="AI127" s="13">
        <v>1393.65</v>
      </c>
      <c r="AJ127" s="13">
        <v>1375.65</v>
      </c>
      <c r="AK127" s="14">
        <v>1397.65</v>
      </c>
      <c r="AL127" s="13"/>
    </row>
    <row r="128" spans="1:38" x14ac:dyDescent="0.25">
      <c r="A128" s="10" t="s">
        <v>113</v>
      </c>
      <c r="B128" s="13">
        <v>1318.57</v>
      </c>
      <c r="C128" s="13">
        <v>1612.07</v>
      </c>
      <c r="D128" s="13">
        <v>1829.6</v>
      </c>
      <c r="E128" s="13">
        <v>1290.8</v>
      </c>
      <c r="F128" s="13">
        <v>1347.45</v>
      </c>
      <c r="G128" s="13">
        <v>1315.62</v>
      </c>
      <c r="H128" s="13">
        <v>1834.85</v>
      </c>
      <c r="I128" s="13">
        <v>1411.65</v>
      </c>
      <c r="J128" s="13">
        <v>1407.65</v>
      </c>
      <c r="K128" s="13">
        <v>1393.65</v>
      </c>
      <c r="L128" s="13">
        <v>1375.65</v>
      </c>
      <c r="M128" s="14">
        <v>1397.65</v>
      </c>
      <c r="N128" s="13">
        <v>1318.57</v>
      </c>
      <c r="O128" s="13">
        <v>1612.07</v>
      </c>
      <c r="P128" s="13">
        <v>1829.6</v>
      </c>
      <c r="Q128" s="13">
        <v>1290.8</v>
      </c>
      <c r="R128" s="13">
        <v>1347.45</v>
      </c>
      <c r="S128" s="13">
        <v>1315.62</v>
      </c>
      <c r="T128" s="13">
        <v>1834.85</v>
      </c>
      <c r="U128" s="13">
        <v>1411.65</v>
      </c>
      <c r="V128" s="13">
        <v>1407.65</v>
      </c>
      <c r="W128" s="13">
        <v>1393.65</v>
      </c>
      <c r="X128" s="13">
        <v>1375.65</v>
      </c>
      <c r="Y128" s="14">
        <v>1397.65</v>
      </c>
      <c r="Z128" s="13">
        <v>1318.57</v>
      </c>
      <c r="AA128" s="13">
        <v>1612.07</v>
      </c>
      <c r="AB128" s="13">
        <v>1829.6</v>
      </c>
      <c r="AC128" s="13">
        <v>1290.8</v>
      </c>
      <c r="AD128" s="13">
        <v>1347.45</v>
      </c>
      <c r="AE128" s="13">
        <v>1315.62</v>
      </c>
      <c r="AF128" s="13">
        <v>1834.85</v>
      </c>
      <c r="AG128" s="13">
        <v>1411.65</v>
      </c>
      <c r="AH128" s="13">
        <v>1407.65</v>
      </c>
      <c r="AI128" s="13">
        <v>1393.65</v>
      </c>
      <c r="AJ128" s="13">
        <v>1375.65</v>
      </c>
      <c r="AK128" s="14">
        <v>1397.65</v>
      </c>
      <c r="AL128" s="13"/>
    </row>
    <row r="129" ht="12.75" customHeigh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1EBAFD-3445-4C71-9304-0781FCB012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Période 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TILLY</dc:creator>
  <cp:lastModifiedBy>Chris_W10</cp:lastModifiedBy>
  <dcterms:created xsi:type="dcterms:W3CDTF">2020-12-03T15:06:48Z</dcterms:created>
  <dcterms:modified xsi:type="dcterms:W3CDTF">2020-12-04T12:21:28Z</dcterms:modified>
</cp:coreProperties>
</file>