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18980AA-B902-4560-81C2-7EC2C6D25C27}" xr6:coauthVersionLast="45" xr6:coauthVersionMax="45" xr10:uidLastSave="{00000000-0000-0000-0000-000000000000}"/>
  <bookViews>
    <workbookView xWindow="-120" yWindow="-120" windowWidth="29040" windowHeight="15990" activeTab="1" xr2:uid="{BACA8833-3FF9-AE40-97FF-F36D40002FC1}"/>
  </bookViews>
  <sheets>
    <sheet name="Feuil1" sheetId="2" r:id="rId1"/>
    <sheet name="Sheet1" sheetId="1" r:id="rId2"/>
  </sheets>
  <definedNames>
    <definedName name="_xlnm._FilterDatabase" localSheetId="1" hidden="1">Sheet1!$B$4:$H$44</definedName>
    <definedName name="_xlcn.WorksheetConnection_formulerizo.xlsxBase1" hidden="1">Base[]</definedName>
    <definedName name="Segment_BASE_1">#N/A</definedName>
    <definedName name="Segment_OUI___NON">#N/A</definedName>
  </definedNames>
  <calcPr calcId="191029"/>
  <pivotCaches>
    <pivotCache cacheId="92" r:id="rId3"/>
    <pivotCache cacheId="95" r:id="rId4"/>
    <pivotCache cacheId="98" r:id="rId5"/>
  </pivotCaches>
  <extLst>
    <ext xmlns:x14="http://schemas.microsoft.com/office/spreadsheetml/2009/9/main" uri="{876F7934-8845-4945-9796-88D515C7AA90}">
      <x14:pivotCaches>
        <pivotCache cacheId="43" r:id="rId6"/>
      </x14:pivotCaches>
    </ex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Base" name="Base" connection="WorksheetConnection_formule-rizo.xlsx!Bas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7" i="1" l="1"/>
  <c r="P35" i="1"/>
  <c r="O37" i="1"/>
  <c r="O35" i="1"/>
  <c r="P24" i="1"/>
  <c r="O24" i="1"/>
  <c r="P22" i="1"/>
  <c r="O22" i="1"/>
  <c r="W23" i="1"/>
  <c r="V23" i="1"/>
  <c r="W22" i="1"/>
  <c r="V22" i="1"/>
  <c r="V24" i="1"/>
  <c r="W2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E7A45E-EE0E-41E1-8598-38F7B9B87656}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  <connection id="2" xr16:uid="{2A76BCDA-7152-44AB-A814-FE9FDD7E7666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387D25C2-4400-4CD0-9206-8F54A796DBB4}" name="WorksheetConnection_formule-rizo.xlsx!Base" type="102" refreshedVersion="6" minRefreshableVersion="5">
    <extLst>
      <ext xmlns:x15="http://schemas.microsoft.com/office/spreadsheetml/2010/11/main" uri="{DE250136-89BD-433C-8126-D09CA5730AF9}">
        <x15:connection id="Base" autoDelete="1">
          <x15:rangePr sourceName="_xlcn.WorksheetConnection_formulerizo.xlsxBase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ThisWorkbookDataModel"/>
    <s v="{[Base].[TAILLE].&amp;[S]}"/>
    <s v="{[Base].[TAILLE].&amp;[XL]}"/>
    <s v="{[Base].[TAILLE].&amp;[L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<sst xmlns="http://schemas.openxmlformats.org/spreadsheetml/2006/main" count="292" uniqueCount="72">
  <si>
    <t>DOCUMENT DE BASE</t>
  </si>
  <si>
    <t xml:space="preserve">Mon problème </t>
  </si>
  <si>
    <t>Oui</t>
  </si>
  <si>
    <t>NON</t>
  </si>
  <si>
    <t>OUI</t>
  </si>
  <si>
    <t>L</t>
  </si>
  <si>
    <t>XL</t>
  </si>
  <si>
    <t>S</t>
  </si>
  <si>
    <t>TAILLE</t>
  </si>
  <si>
    <t>PRIX BOB</t>
  </si>
  <si>
    <t>PRIX PATRICK</t>
  </si>
  <si>
    <t>OUI / NON</t>
  </si>
  <si>
    <t>CODE</t>
  </si>
  <si>
    <t>F0101</t>
  </si>
  <si>
    <t>HIM</t>
  </si>
  <si>
    <t>HER</t>
  </si>
  <si>
    <t>HOW</t>
  </si>
  <si>
    <t>HA</t>
  </si>
  <si>
    <t>BASE 2</t>
  </si>
  <si>
    <t>BASE 1</t>
  </si>
  <si>
    <t>BBQ</t>
  </si>
  <si>
    <t>CHILLY</t>
  </si>
  <si>
    <t>F0102</t>
  </si>
  <si>
    <t>F0103</t>
  </si>
  <si>
    <t>B0101</t>
  </si>
  <si>
    <t>B0100</t>
  </si>
  <si>
    <t>B0102</t>
  </si>
  <si>
    <t>B0104</t>
  </si>
  <si>
    <t>F100</t>
  </si>
  <si>
    <t>F200</t>
  </si>
  <si>
    <t>F404</t>
  </si>
  <si>
    <t>P0101</t>
  </si>
  <si>
    <t>P300</t>
  </si>
  <si>
    <t>RI001</t>
  </si>
  <si>
    <t>C400</t>
  </si>
  <si>
    <t>C3P0</t>
  </si>
  <si>
    <t>L221</t>
  </si>
  <si>
    <t>SOMME PRIX BOB</t>
  </si>
  <si>
    <t>SOMME PRIX PATRICK</t>
  </si>
  <si>
    <t>TAILLE S</t>
  </si>
  <si>
    <t>NOMBRE DISTINCT</t>
  </si>
  <si>
    <t>Exemple</t>
  </si>
  <si>
    <t>somme total de PRIX BOB en fonction de Nombre distinct (mais ici somme et non distinct)</t>
  </si>
  <si>
    <t>somme total de PRIX PATRICK  en fonction de Nombre distinct (mais ici somme et non distinct)</t>
  </si>
  <si>
    <t>NOM</t>
  </si>
  <si>
    <t>le nombre distinct de CODE en fonction de NOM</t>
  </si>
  <si>
    <t>FILTRER DIRECTEMENT : BBQ &amp; OUI &amp; TAILLE</t>
  </si>
  <si>
    <t>Les different type de BASE 2 avec aussi : qui sont avec base 1 = BBQ et OUI/NON = OUI et taille = S</t>
  </si>
  <si>
    <t>Les different type de BASE 2 avec aussi : qui sont avec base 1 = BBQ et OUI/NON = OUI et taille = L</t>
  </si>
  <si>
    <t>TAILLE L</t>
  </si>
  <si>
    <t>Les different type de BASE 2 avec aussi : qui sont avec base 1 = BBQ et OUI/NON = OUI et taille = XL</t>
  </si>
  <si>
    <t>TAILLE XL</t>
  </si>
  <si>
    <t>Ceci est un exemple, donc j'ai refait le doc original (et anonymiser en mettant des choses differentes)</t>
  </si>
  <si>
    <t>Les colonnes ci-dessous ne sont pas dans la réalité cote à cote, elles sont éparpiller dans l'onglet</t>
  </si>
  <si>
    <t>Je cherche 4 formules pour la colonne NOM, NOMBRE DISTINCT, SOMME PRIX BOB et SOMME PRIX PATRICK</t>
  </si>
  <si>
    <t>&gt; les caracteristiques pour chaque colonne est indiquer dans les tableaux colorés</t>
  </si>
  <si>
    <t>&gt; le document de base colonne B à H est le document de référence, j'ai mis les données cote à cote mais dans la réaliter elles sont disperser (donc anonymiser ici  )</t>
  </si>
  <si>
    <t xml:space="preserve">&gt; Par exemple : pour la colonne NOM, je souhaiterais avoir les différents types que propose BASE 2 (colonne C), tout en prenant en compte que ce critère se base sur BBQ de BASE 1 (Colonne B), le OUI de OUI/NON  (colonne E) et la TAILLE (colonne F) </t>
  </si>
  <si>
    <t>&gt; Ex 2: Pour la colonne NOMBRE DISTINCT : je souhaite avoir le nombre distinct des CODE (colonne D) en fonction de la colonne NOM, c’est-à-dire BBQ, OUI et TAILLE et donc par NOM)</t>
  </si>
  <si>
    <t xml:space="preserve">&gt; Ex 3: pour SOMME PRIX BOB, je souhaite donc faire la somme total de PRIX BOB (colonne G) en fonction de NOM (donc BBQ, OUI, TAILLE et par NOM) </t>
  </si>
  <si>
    <t>&gt; Ce qui change : La taille change en fonction de chaque tableau</t>
  </si>
  <si>
    <t xml:space="preserve">Pour info : </t>
  </si>
  <si>
    <t>NB distict = si plusieurs nombre sont identiques alors ça compte que pour 1, ex: s'il y a 3 fois le code F0101 alors ça compte comme 1</t>
  </si>
  <si>
    <t>&gt; vous retrouverez ci-dessous les 3 tableaux que je souhaite avoir (les résultats sont écrit manuellement) mais correspond au résultat qu'il doit y avoir (sauf mauvaise manip de ma part)</t>
  </si>
  <si>
    <t>PS:</t>
  </si>
  <si>
    <t xml:space="preserve">Je sais qu'un Tableau croisé dynamique aurait fait l'affaire pour ça mais  besoin de formule </t>
  </si>
  <si>
    <t>&gt; Ce qui ne change pas selon chaque tableau : Il faut que ce soit BBQ et OUI obligatoirement pour chaque critère</t>
  </si>
  <si>
    <t>Merci.</t>
  </si>
  <si>
    <t>Étiquettes de lignes</t>
  </si>
  <si>
    <t>Total distinct de CODE</t>
  </si>
  <si>
    <t>Somme de PRIX BOB</t>
  </si>
  <si>
    <t>Somme de PRIX 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</si>
</sst>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1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medium">
        <color theme="1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0"/>
      </bottom>
      <diagonal/>
    </border>
    <border>
      <left style="medium">
        <color theme="1"/>
      </left>
      <right/>
      <top style="thin">
        <color theme="0"/>
      </top>
      <bottom/>
      <diagonal/>
    </border>
    <border>
      <left style="medium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4" borderId="8" xfId="0" applyFill="1" applyBorder="1"/>
    <xf numFmtId="0" fontId="0" fillId="4" borderId="8" xfId="0" applyFill="1" applyBorder="1" applyAlignment="1">
      <alignment wrapText="1"/>
    </xf>
    <xf numFmtId="0" fontId="0" fillId="4" borderId="1" xfId="0" applyFill="1" applyBorder="1"/>
    <xf numFmtId="0" fontId="0" fillId="5" borderId="8" xfId="0" applyFill="1" applyBorder="1"/>
    <xf numFmtId="0" fontId="0" fillId="5" borderId="8" xfId="0" applyFill="1" applyBorder="1" applyAlignment="1">
      <alignment wrapText="1"/>
    </xf>
    <xf numFmtId="0" fontId="0" fillId="6" borderId="8" xfId="0" applyFill="1" applyBorder="1"/>
    <xf numFmtId="0" fontId="0" fillId="6" borderId="8" xfId="0" applyFill="1" applyBorder="1" applyAlignment="1">
      <alignment wrapText="1"/>
    </xf>
    <xf numFmtId="0" fontId="1" fillId="0" borderId="0" xfId="0" applyFont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6" fillId="0" borderId="31" xfId="0" applyFont="1" applyBorder="1"/>
    <xf numFmtId="0" fontId="0" fillId="3" borderId="30" xfId="0" applyFill="1" applyBorder="1" applyAlignment="1">
      <alignment horizontal="center" wrapText="1"/>
    </xf>
    <xf numFmtId="0" fontId="0" fillId="3" borderId="18" xfId="0" applyFill="1" applyBorder="1" applyAlignment="1">
      <alignment horizontal="center" wrapText="1"/>
    </xf>
    <xf numFmtId="0" fontId="0" fillId="3" borderId="19" xfId="0" applyFill="1" applyBorder="1" applyAlignment="1">
      <alignment horizontal="center" wrapText="1"/>
    </xf>
    <xf numFmtId="0" fontId="0" fillId="3" borderId="29" xfId="0" applyFill="1" applyBorder="1" applyAlignment="1">
      <alignment horizontal="center" wrapText="1"/>
    </xf>
    <xf numFmtId="0" fontId="0" fillId="3" borderId="20" xfId="0" applyFill="1" applyBorder="1" applyAlignment="1">
      <alignment horizontal="center" wrapText="1"/>
    </xf>
    <xf numFmtId="0" fontId="0" fillId="3" borderId="21" xfId="0" applyFill="1" applyBorder="1" applyAlignment="1">
      <alignment horizontal="center" wrapText="1"/>
    </xf>
    <xf numFmtId="0" fontId="0" fillId="3" borderId="30" xfId="0" applyFill="1" applyBorder="1" applyAlignment="1">
      <alignment horizontal="left" indent="1"/>
    </xf>
    <xf numFmtId="0" fontId="0" fillId="3" borderId="18" xfId="0" applyFill="1" applyBorder="1" applyAlignment="1">
      <alignment horizontal="left" indent="1"/>
    </xf>
    <xf numFmtId="0" fontId="0" fillId="3" borderId="19" xfId="0" applyFill="1" applyBorder="1" applyAlignment="1">
      <alignment horizontal="left" indent="1"/>
    </xf>
    <xf numFmtId="0" fontId="3" fillId="2" borderId="32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11" borderId="33" xfId="0" applyFont="1" applyFill="1" applyBorder="1" applyAlignment="1">
      <alignment horizontal="center" vertical="center"/>
    </xf>
    <xf numFmtId="0" fontId="4" fillId="11" borderId="34" xfId="0" applyFont="1" applyFill="1" applyBorder="1" applyAlignment="1">
      <alignment horizontal="center" vertical="center"/>
    </xf>
    <xf numFmtId="0" fontId="4" fillId="11" borderId="35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0" fillId="3" borderId="31" xfId="0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0" fontId="0" fillId="3" borderId="36" xfId="0" applyFill="1" applyBorder="1" applyAlignment="1">
      <alignment horizontal="center" wrapText="1"/>
    </xf>
    <xf numFmtId="0" fontId="0" fillId="0" borderId="37" xfId="0" applyBorder="1"/>
    <xf numFmtId="0" fontId="0" fillId="0" borderId="38" xfId="0" applyBorder="1"/>
    <xf numFmtId="0" fontId="1" fillId="3" borderId="39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4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3.xml"/><Relationship Id="rId15" Type="http://schemas.openxmlformats.org/officeDocument/2006/relationships/calcChain" Target="calcChain.xml"/><Relationship Id="rId10" Type="http://schemas.openxmlformats.org/officeDocument/2006/relationships/connections" Target="connections.xml"/><Relationship Id="rId4" Type="http://schemas.openxmlformats.org/officeDocument/2006/relationships/pivotCacheDefinition" Target="pivotCache/pivotCacheDefinition2.xml"/><Relationship Id="rId9" Type="http://schemas.openxmlformats.org/officeDocument/2006/relationships/theme" Target="theme/theme1.xml"/><Relationship Id="rId14" Type="http://schemas.openxmlformats.org/officeDocument/2006/relationships/powerPivotData" Target="model/item.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</xdr:colOff>
      <xdr:row>41</xdr:row>
      <xdr:rowOff>92075</xdr:rowOff>
    </xdr:from>
    <xdr:to>
      <xdr:col>12</xdr:col>
      <xdr:colOff>317500</xdr:colOff>
      <xdr:row>47</xdr:row>
      <xdr:rowOff>25400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BASE 1">
              <a:extLst>
                <a:ext uri="{FF2B5EF4-FFF2-40B4-BE49-F238E27FC236}">
                  <a16:creationId xmlns:a16="http://schemas.microsoft.com/office/drawing/2014/main" id="{FDF0F865-FF7C-4A80-B5A0-C0CF836493C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AS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71475" y="10023475"/>
              <a:ext cx="1825625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434975</xdr:colOff>
      <xdr:row>41</xdr:row>
      <xdr:rowOff>82550</xdr:rowOff>
    </xdr:from>
    <xdr:to>
      <xdr:col>13</xdr:col>
      <xdr:colOff>739775</xdr:colOff>
      <xdr:row>47</xdr:row>
      <xdr:rowOff>25400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OUI / NON">
              <a:extLst>
                <a:ext uri="{FF2B5EF4-FFF2-40B4-BE49-F238E27FC236}">
                  <a16:creationId xmlns:a16="http://schemas.microsoft.com/office/drawing/2014/main" id="{ECC0C9A5-6F5A-4F16-B79C-D7BD59BA9A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UI / N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14575" y="10013950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157.489620949076" backgroundQuery="1" createdVersion="6" refreshedVersion="6" minRefreshableVersion="3" recordCount="0" supportSubquery="1" supportAdvancedDrill="1" xr:uid="{1BD75605-A9AF-4C42-AEFC-1DF039A52FD7}">
  <cacheSource type="external" connectionId="2"/>
  <cacheFields count="7">
    <cacheField name="[Base].[BASE 2].[BASE 2]" caption="BASE 2" numFmtId="0" hierarchy="1" level="1">
      <sharedItems count="2">
        <s v="HER"/>
        <s v="HIM"/>
      </sharedItems>
    </cacheField>
    <cacheField name="[Base].[BASE 1].[BASE 1]" caption="BASE 1" numFmtId="0" level="1">
      <sharedItems containsSemiMixedTypes="0" containsNonDate="0" containsString="0"/>
    </cacheField>
    <cacheField name="[Measures].[Total distinct de CODE]" caption="Total distinct de CODE" numFmtId="0" hierarchy="10" level="32767"/>
    <cacheField name="[Base].[TAILLE].[TAILLE]" caption="TAILLE" numFmtId="0" hierarchy="4" level="1">
      <sharedItems containsSemiMixedTypes="0" containsNonDate="0" containsString="0"/>
    </cacheField>
    <cacheField name="[Base].[OUI / NON].[OUI / NON]" caption="OUI / NON" numFmtId="0" hierarchy="3" level="1">
      <sharedItems containsSemiMixedTypes="0" containsNonDate="0" containsString="0"/>
    </cacheField>
    <cacheField name="[Measures].[Somme de PRIX BOB]" caption="Somme de PRIX BOB" numFmtId="0" hierarchy="11" level="32767"/>
    <cacheField name="[Measures].[Somme de PRIX PATRICK]" caption="Somme de PRIX PATRICK" numFmtId="0" hierarchy="12" level="32767"/>
  </cacheFields>
  <cacheHierarchies count="13">
    <cacheHierarchy uniqueName="[Base].[BASE 1]" caption="BASE 1" attribute="1" defaultMemberUniqueName="[Base].[BASE 1].[All]" allUniqueName="[Base].[BASE 1].[All]" dimensionUniqueName="[Base]" displayFolder="" count="2" memberValueDatatype="130" unbalanced="0">
      <fieldsUsage count="2">
        <fieldUsage x="-1"/>
        <fieldUsage x="1"/>
      </fieldsUsage>
    </cacheHierarchy>
    <cacheHierarchy uniqueName="[Base].[BASE 2]" caption="BASE 2" attribute="1" defaultMemberUniqueName="[Base].[BASE 2].[All]" allUniqueName="[Base].[BASE 2].[All]" dimensionUniqueName="[Base]" displayFolder="" count="2" memberValueDatatype="130" unbalanced="0">
      <fieldsUsage count="2">
        <fieldUsage x="-1"/>
        <fieldUsage x="0"/>
      </fieldsUsage>
    </cacheHierarchy>
    <cacheHierarchy uniqueName="[Base].[CODE]" caption="CODE" attribute="1" defaultMemberUniqueName="[Base].[CODE].[All]" allUniqueName="[Base].[CODE].[All]" dimensionUniqueName="[Base]" displayFolder="" count="2" memberValueDatatype="130" unbalanced="0"/>
    <cacheHierarchy uniqueName="[Base].[OUI / NON]" caption="OUI / NON" attribute="1" defaultMemberUniqueName="[Base].[OUI / NON].[All]" allUniqueName="[Base].[OUI / NON].[All]" dimensionUniqueName="[Base]" displayFolder="" count="2" memberValueDatatype="130" unbalanced="0">
      <fieldsUsage count="2">
        <fieldUsage x="-1"/>
        <fieldUsage x="4"/>
      </fieldsUsage>
    </cacheHierarchy>
    <cacheHierarchy uniqueName="[Base].[TAILLE]" caption="TAILLE" attribute="1" defaultMemberUniqueName="[Base].[TAILLE].[All]" allUniqueName="[Base].[TAILLE].[All]" dimensionUniqueName="[Base]" displayFolder="" count="2" memberValueDatatype="130" unbalanced="0">
      <fieldsUsage count="2">
        <fieldUsage x="-1"/>
        <fieldUsage x="3"/>
      </fieldsUsage>
    </cacheHierarchy>
    <cacheHierarchy uniqueName="[Base].[PRIX BOB]" caption="PRIX BOB" attribute="1" defaultMemberUniqueName="[Base].[PRIX BOB].[All]" allUniqueName="[Base].[PRIX BOB].[All]" dimensionUniqueName="[Base]" displayFolder="" count="2" memberValueDatatype="20" unbalanced="0"/>
    <cacheHierarchy uniqueName="[Base].[PRIX PATRICK]" caption="PRIX PATRICK" attribute="1" defaultMemberUniqueName="[Base].[PRIX PATRICK].[All]" allUniqueName="[Base].[PRIX PATRICK].[All]" dimensionUniqueName="[Base]" displayFolder="" count="2" memberValueDatatype="5" unbalanced="0"/>
    <cacheHierarchy uniqueName="[Measures].[__XL_Count Base]" caption="__XL_Count Base" measure="1" displayFolder="" measureGroup="Base" count="0" hidden="1"/>
    <cacheHierarchy uniqueName="[Measures].[__No measures defined]" caption="__No measures defined" measure="1" displayFolder="" count="0" hidden="1"/>
    <cacheHierarchy uniqueName="[Measures].[Nombre de CODE]" caption="Nombre de CODE" measure="1" displayFolder="" measureGroup="Bas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CODE]" caption="Total distinct de CODE" measure="1" displayFolder="" measureGroup="Bas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PRIX BOB]" caption="Somme de PRIX BOB" measure="1" displayFolder="" measureGroup="Base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RIX PATRICK]" caption="Somme de PRIX PATRICK" measure="1" displayFolder="" measureGroup="Base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name="Base" uniqueName="[Base]" caption="Base"/>
    <dimension measure="1" name="Measures" uniqueName="[Measures]" caption="Measures"/>
  </dimensions>
  <measureGroups count="1">
    <measureGroup name="Base" caption="Ba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157.489747222222" backgroundQuery="1" createdVersion="6" refreshedVersion="6" minRefreshableVersion="3" recordCount="0" supportSubquery="1" supportAdvancedDrill="1" xr:uid="{ACB46568-82DC-48D3-9198-31DA073C0248}">
  <cacheSource type="external" connectionId="2"/>
  <cacheFields count="7">
    <cacheField name="[Base].[BASE 2].[BASE 2]" caption="BASE 2" numFmtId="0" hierarchy="1" level="1">
      <sharedItems count="3">
        <s v="HA"/>
        <s v="HER"/>
        <s v="HIM"/>
      </sharedItems>
    </cacheField>
    <cacheField name="[Base].[BASE 1].[BASE 1]" caption="BASE 1" numFmtId="0" level="1">
      <sharedItems containsSemiMixedTypes="0" containsNonDate="0" containsString="0"/>
    </cacheField>
    <cacheField name="[Measures].[Total distinct de CODE]" caption="Total distinct de CODE" numFmtId="0" hierarchy="10" level="32767"/>
    <cacheField name="[Base].[TAILLE].[TAILLE]" caption="TAILLE" numFmtId="0" hierarchy="4" level="1">
      <sharedItems containsSemiMixedTypes="0" containsNonDate="0" containsString="0"/>
    </cacheField>
    <cacheField name="[Base].[OUI / NON].[OUI / NON]" caption="OUI / NON" numFmtId="0" hierarchy="3" level="1">
      <sharedItems containsSemiMixedTypes="0" containsNonDate="0" containsString="0"/>
    </cacheField>
    <cacheField name="[Measures].[Somme de PRIX BOB]" caption="Somme de PRIX BOB" numFmtId="0" hierarchy="11" level="32767"/>
    <cacheField name="[Measures].[Somme de PRIX PATRICK]" caption="Somme de PRIX PATRICK" numFmtId="0" hierarchy="12" level="32767"/>
  </cacheFields>
  <cacheHierarchies count="13">
    <cacheHierarchy uniqueName="[Base].[BASE 1]" caption="BASE 1" attribute="1" defaultMemberUniqueName="[Base].[BASE 1].[All]" allUniqueName="[Base].[BASE 1].[All]" dimensionUniqueName="[Base]" displayFolder="" count="2" memberValueDatatype="130" unbalanced="0">
      <fieldsUsage count="2">
        <fieldUsage x="-1"/>
        <fieldUsage x="1"/>
      </fieldsUsage>
    </cacheHierarchy>
    <cacheHierarchy uniqueName="[Base].[BASE 2]" caption="BASE 2" attribute="1" defaultMemberUniqueName="[Base].[BASE 2].[All]" allUniqueName="[Base].[BASE 2].[All]" dimensionUniqueName="[Base]" displayFolder="" count="2" memberValueDatatype="130" unbalanced="0">
      <fieldsUsage count="2">
        <fieldUsage x="-1"/>
        <fieldUsage x="0"/>
      </fieldsUsage>
    </cacheHierarchy>
    <cacheHierarchy uniqueName="[Base].[CODE]" caption="CODE" attribute="1" defaultMemberUniqueName="[Base].[CODE].[All]" allUniqueName="[Base].[CODE].[All]" dimensionUniqueName="[Base]" displayFolder="" count="2" memberValueDatatype="130" unbalanced="0"/>
    <cacheHierarchy uniqueName="[Base].[OUI / NON]" caption="OUI / NON" attribute="1" defaultMemberUniqueName="[Base].[OUI / NON].[All]" allUniqueName="[Base].[OUI / NON].[All]" dimensionUniqueName="[Base]" displayFolder="" count="2" memberValueDatatype="130" unbalanced="0">
      <fieldsUsage count="2">
        <fieldUsage x="-1"/>
        <fieldUsage x="4"/>
      </fieldsUsage>
    </cacheHierarchy>
    <cacheHierarchy uniqueName="[Base].[TAILLE]" caption="TAILLE" attribute="1" defaultMemberUniqueName="[Base].[TAILLE].[All]" allUniqueName="[Base].[TAILLE].[All]" dimensionUniqueName="[Base]" displayFolder="" count="2" memberValueDatatype="130" unbalanced="0">
      <fieldsUsage count="2">
        <fieldUsage x="-1"/>
        <fieldUsage x="3"/>
      </fieldsUsage>
    </cacheHierarchy>
    <cacheHierarchy uniqueName="[Base].[PRIX BOB]" caption="PRIX BOB" attribute="1" defaultMemberUniqueName="[Base].[PRIX BOB].[All]" allUniqueName="[Base].[PRIX BOB].[All]" dimensionUniqueName="[Base]" displayFolder="" count="2" memberValueDatatype="20" unbalanced="0"/>
    <cacheHierarchy uniqueName="[Base].[PRIX PATRICK]" caption="PRIX PATRICK" attribute="1" defaultMemberUniqueName="[Base].[PRIX PATRICK].[All]" allUniqueName="[Base].[PRIX PATRICK].[All]" dimensionUniqueName="[Base]" displayFolder="" count="2" memberValueDatatype="5" unbalanced="0"/>
    <cacheHierarchy uniqueName="[Measures].[__XL_Count Base]" caption="__XL_Count Base" measure="1" displayFolder="" measureGroup="Base" count="0" hidden="1"/>
    <cacheHierarchy uniqueName="[Measures].[__No measures defined]" caption="__No measures defined" measure="1" displayFolder="" count="0" hidden="1"/>
    <cacheHierarchy uniqueName="[Measures].[Nombre de CODE]" caption="Nombre de CODE" measure="1" displayFolder="" measureGroup="Bas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CODE]" caption="Total distinct de CODE" measure="1" displayFolder="" measureGroup="Bas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PRIX BOB]" caption="Somme de PRIX BOB" measure="1" displayFolder="" measureGroup="Base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RIX PATRICK]" caption="Somme de PRIX PATRICK" measure="1" displayFolder="" measureGroup="Base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name="Base" uniqueName="[Base]" caption="Base"/>
    <dimension measure="1" name="Measures" uniqueName="[Measures]" caption="Measures"/>
  </dimensions>
  <measureGroups count="1">
    <measureGroup name="Base" caption="Ba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157.489894907405" backgroundQuery="1" createdVersion="6" refreshedVersion="6" minRefreshableVersion="3" recordCount="0" supportSubquery="1" supportAdvancedDrill="1" xr:uid="{A4B877AD-7830-407E-A626-E69AC8E787D6}">
  <cacheSource type="external" connectionId="2"/>
  <cacheFields count="7">
    <cacheField name="[Base].[BASE 2].[BASE 2]" caption="BASE 2" numFmtId="0" hierarchy="1" level="1">
      <sharedItems count="2">
        <s v="HER"/>
        <s v="HIM"/>
      </sharedItems>
    </cacheField>
    <cacheField name="[Base].[BASE 1].[BASE 1]" caption="BASE 1" numFmtId="0" level="1">
      <sharedItems containsSemiMixedTypes="0" containsNonDate="0" containsString="0"/>
    </cacheField>
    <cacheField name="[Measures].[Total distinct de CODE]" caption="Total distinct de CODE" numFmtId="0" hierarchy="10" level="32767"/>
    <cacheField name="[Base].[TAILLE].[TAILLE]" caption="TAILLE" numFmtId="0" hierarchy="4" level="1">
      <sharedItems containsSemiMixedTypes="0" containsNonDate="0" containsString="0"/>
    </cacheField>
    <cacheField name="[Base].[OUI / NON].[OUI / NON]" caption="OUI / NON" numFmtId="0" hierarchy="3" level="1">
      <sharedItems containsSemiMixedTypes="0" containsNonDate="0" containsString="0"/>
    </cacheField>
    <cacheField name="[Measures].[Somme de PRIX BOB]" caption="Somme de PRIX BOB" numFmtId="0" hierarchy="11" level="32767"/>
    <cacheField name="[Measures].[Somme de PRIX PATRICK]" caption="Somme de PRIX PATRICK" numFmtId="0" hierarchy="12" level="32767"/>
  </cacheFields>
  <cacheHierarchies count="13">
    <cacheHierarchy uniqueName="[Base].[BASE 1]" caption="BASE 1" attribute="1" defaultMemberUniqueName="[Base].[BASE 1].[All]" allUniqueName="[Base].[BASE 1].[All]" dimensionUniqueName="[Base]" displayFolder="" count="2" memberValueDatatype="130" unbalanced="0">
      <fieldsUsage count="2">
        <fieldUsage x="-1"/>
        <fieldUsage x="1"/>
      </fieldsUsage>
    </cacheHierarchy>
    <cacheHierarchy uniqueName="[Base].[BASE 2]" caption="BASE 2" attribute="1" defaultMemberUniqueName="[Base].[BASE 2].[All]" allUniqueName="[Base].[BASE 2].[All]" dimensionUniqueName="[Base]" displayFolder="" count="2" memberValueDatatype="130" unbalanced="0">
      <fieldsUsage count="2">
        <fieldUsage x="-1"/>
        <fieldUsage x="0"/>
      </fieldsUsage>
    </cacheHierarchy>
    <cacheHierarchy uniqueName="[Base].[CODE]" caption="CODE" attribute="1" defaultMemberUniqueName="[Base].[CODE].[All]" allUniqueName="[Base].[CODE].[All]" dimensionUniqueName="[Base]" displayFolder="" count="2" memberValueDatatype="130" unbalanced="0"/>
    <cacheHierarchy uniqueName="[Base].[OUI / NON]" caption="OUI / NON" attribute="1" defaultMemberUniqueName="[Base].[OUI / NON].[All]" allUniqueName="[Base].[OUI / NON].[All]" dimensionUniqueName="[Base]" displayFolder="" count="2" memberValueDatatype="130" unbalanced="0">
      <fieldsUsage count="2">
        <fieldUsage x="-1"/>
        <fieldUsage x="4"/>
      </fieldsUsage>
    </cacheHierarchy>
    <cacheHierarchy uniqueName="[Base].[TAILLE]" caption="TAILLE" attribute="1" defaultMemberUniqueName="[Base].[TAILLE].[All]" allUniqueName="[Base].[TAILLE].[All]" dimensionUniqueName="[Base]" displayFolder="" count="2" memberValueDatatype="130" unbalanced="0">
      <fieldsUsage count="2">
        <fieldUsage x="-1"/>
        <fieldUsage x="3"/>
      </fieldsUsage>
    </cacheHierarchy>
    <cacheHierarchy uniqueName="[Base].[PRIX BOB]" caption="PRIX BOB" attribute="1" defaultMemberUniqueName="[Base].[PRIX BOB].[All]" allUniqueName="[Base].[PRIX BOB].[All]" dimensionUniqueName="[Base]" displayFolder="" count="2" memberValueDatatype="20" unbalanced="0"/>
    <cacheHierarchy uniqueName="[Base].[PRIX PATRICK]" caption="PRIX PATRICK" attribute="1" defaultMemberUniqueName="[Base].[PRIX PATRICK].[All]" allUniqueName="[Base].[PRIX PATRICK].[All]" dimensionUniqueName="[Base]" displayFolder="" count="2" memberValueDatatype="5" unbalanced="0"/>
    <cacheHierarchy uniqueName="[Measures].[__XL_Count Base]" caption="__XL_Count Base" measure="1" displayFolder="" measureGroup="Base" count="0" hidden="1"/>
    <cacheHierarchy uniqueName="[Measures].[__No measures defined]" caption="__No measures defined" measure="1" displayFolder="" count="0" hidden="1"/>
    <cacheHierarchy uniqueName="[Measures].[Nombre de CODE]" caption="Nombre de CODE" measure="1" displayFolder="" measureGroup="Bas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CODE]" caption="Total distinct de CODE" measure="1" displayFolder="" measureGroup="Bas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PRIX BOB]" caption="Somme de PRIX BOB" measure="1" displayFolder="" measureGroup="Base" count="0" oneField="1" hidden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RIX PATRICK]" caption="Somme de PRIX PATRICK" measure="1" displayFolder="" measureGroup="Base" count="0" oneField="1" hidden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name="Base" uniqueName="[Base]" caption="Base"/>
    <dimension measure="1" name="Measures" uniqueName="[Measures]" caption="Measures"/>
  </dimensions>
  <measureGroups count="1">
    <measureGroup name="Base" caption="Ba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4157.487435532406" backgroundQuery="1" createdVersion="3" refreshedVersion="6" minRefreshableVersion="3" recordCount="0" supportSubquery="1" supportAdvancedDrill="1" xr:uid="{248998F5-AE06-4688-9207-660FA6EDD006}">
  <cacheSource type="external" connectionId="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3">
    <cacheHierarchy uniqueName="[Base].[BASE 1]" caption="BASE 1" attribute="1" defaultMemberUniqueName="[Base].[BASE 1].[All]" allUniqueName="[Base].[BASE 1].[All]" dimensionUniqueName="[Base]" displayFolder="" count="2" memberValueDatatype="130" unbalanced="0"/>
    <cacheHierarchy uniqueName="[Base].[BASE 2]" caption="BASE 2" attribute="1" defaultMemberUniqueName="[Base].[BASE 2].[All]" allUniqueName="[Base].[BASE 2].[All]" dimensionUniqueName="[Base]" displayFolder="" count="0" memberValueDatatype="130" unbalanced="0"/>
    <cacheHierarchy uniqueName="[Base].[CODE]" caption="CODE" attribute="1" defaultMemberUniqueName="[Base].[CODE].[All]" allUniqueName="[Base].[CODE].[All]" dimensionUniqueName="[Base]" displayFolder="" count="0" memberValueDatatype="130" unbalanced="0"/>
    <cacheHierarchy uniqueName="[Base].[OUI / NON]" caption="OUI / NON" attribute="1" defaultMemberUniqueName="[Base].[OUI / NON].[All]" allUniqueName="[Base].[OUI / NON].[All]" dimensionUniqueName="[Base]" displayFolder="" count="2" memberValueDatatype="130" unbalanced="0"/>
    <cacheHierarchy uniqueName="[Base].[TAILLE]" caption="TAILLE" attribute="1" defaultMemberUniqueName="[Base].[TAILLE].[All]" allUniqueName="[Base].[TAILLE].[All]" dimensionUniqueName="[Base]" displayFolder="" count="0" memberValueDatatype="130" unbalanced="0"/>
    <cacheHierarchy uniqueName="[Base].[PRIX BOB]" caption="PRIX BOB" attribute="1" defaultMemberUniqueName="[Base].[PRIX BOB].[All]" allUniqueName="[Base].[PRIX BOB].[All]" dimensionUniqueName="[Base]" displayFolder="" count="0" memberValueDatatype="20" unbalanced="0"/>
    <cacheHierarchy uniqueName="[Base].[PRIX PATRICK]" caption="PRIX PATRICK" attribute="1" defaultMemberUniqueName="[Base].[PRIX PATRICK].[All]" allUniqueName="[Base].[PRIX PATRICK].[All]" dimensionUniqueName="[Base]" displayFolder="" count="0" memberValueDatatype="5" unbalanced="0"/>
    <cacheHierarchy uniqueName="[Measures].[__XL_Count Base]" caption="__XL_Count Base" measure="1" displayFolder="" measureGroup="Base" count="0" hidden="1"/>
    <cacheHierarchy uniqueName="[Measures].[__No measures defined]" caption="__No measures defined" measure="1" displayFolder="" count="0" hidden="1"/>
    <cacheHierarchy uniqueName="[Measures].[Nombre de CODE]" caption="Nombre de CODE" measure="1" displayFolder="" measureGroup="Bas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CODE]" caption="Total distinct de CODE" measure="1" displayFolder="" measureGroup="Bas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PRIX BOB]" caption="Somme de PRIX BOB" measure="1" displayFolder="" measureGroup="Bas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RIX PATRICK]" caption="Somme de PRIX PATRICK" measure="1" displayFolder="" measureGroup="Bas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920945938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E25E38-9645-4EB3-BAC2-802AA67DC02A}" name="Tableau croisé dynamique4" cacheId="9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L67:O69" firstHeaderRow="0" firstDataRow="1" firstDataCol="1" rowPageCount="1" colPageCount="1"/>
  <pivotFields count="7">
    <pivotField axis="axisRow" allDrilled="1" showAll="0" dataSourceSort="1" defaultAttributeDrillState="1">
      <items count="3">
        <item x="0"/>
        <item x="1"/>
        <item t="default"/>
      </items>
    </pivotField>
    <pivotField allDrilled="1" subtotalTop="0" showAll="0" dataSourceSort="1" defaultSubtotal="0" defaultAttributeDrillState="1"/>
    <pivotField dataField="1" subtotalTop="0" showAll="0" defaultSubtotal="0"/>
    <pivotField axis="axisPage"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1">
    <field x="0"/>
  </rowFields>
  <rowItems count="2">
    <i>
      <x/>
    </i>
    <i>
      <x v="1"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4" name="[Base].[TAILLE].&amp;[XL]" cap="XL"/>
  </pageFields>
  <dataFields count="3">
    <dataField name="Total distinct de CODE" fld="2" subtotal="count" baseField="0" baseItem="1">
      <extLst>
        <ext xmlns:x15="http://schemas.microsoft.com/office/spreadsheetml/2010/11/main" uri="{FABC7310-3BB5-11E1-824E-6D434824019B}">
          <x15:dataField isCountDistinct="1"/>
        </ext>
      </extLst>
    </dataField>
    <dataField name="Somme de PRIX BOB" fld="5" baseField="0" baseItem="0"/>
    <dataField name="Somme de PRIX PATRICK" fld="6" baseField="0" baseItem="0"/>
  </dataFields>
  <pivotHierarchies count="13">
    <pivotHierarchy multipleItemSelectionAllowed="1" dragToData="1">
      <members count="1" level="1">
        <member name="[Base].[BASE 1].&amp;[BBQ]"/>
      </members>
    </pivotHierarchy>
    <pivotHierarchy dragToData="1"/>
    <pivotHierarchy dragToData="1"/>
    <pivotHierarchy multipleItemSelectionAllowed="1" dragToData="1">
      <members count="1" level="1">
        <member name="[Base].[OUI / NON].&amp;[Oui]"/>
      </members>
    </pivotHierarchy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CODE"/>
    <pivotHierarchy dragToData="1"/>
    <pivotHierarchy dragToData="1"/>
  </pivotHierarchies>
  <pivotTableStyleInfo name="PivotStyleLight20" showRowHeaders="1" showColHeaders="1" showRowStripes="0" showColStripes="0" showLastColumn="1"/>
  <rowHierarchiesUsage count="1"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ormule-rizo.xlsx!Base">
        <x15:activeTabTopLevelEntity name="[Bas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9C863B-6C3C-4467-AAA2-525BC9F409CF}" name="Tableau croisé dynamique3" cacheId="9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L59:O62" firstHeaderRow="0" firstDataRow="1" firstDataCol="1" rowPageCount="1" colPageCount="1"/>
  <pivotFields count="7">
    <pivotField axis="axisRow" allDrilled="1" showAll="0" dataSourceSort="1" defaultAttributeDrillState="1">
      <items count="4">
        <item x="0"/>
        <item x="1"/>
        <item x="2"/>
        <item t="default"/>
      </items>
    </pivotField>
    <pivotField allDrilled="1" subtotalTop="0" showAll="0" dataSourceSort="1" defaultSubtotal="0" defaultAttributeDrillState="1"/>
    <pivotField dataField="1" subtotalTop="0" showAll="0" defaultSubtotal="0"/>
    <pivotField axis="axisPage"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1">
    <field x="0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4" name="[Base].[TAILLE].&amp;[L]" cap="L"/>
  </pageFields>
  <dataFields count="3">
    <dataField name="Total distinct de CODE" fld="2" subtotal="count" baseField="0" baseItem="1">
      <extLst>
        <ext xmlns:x15="http://schemas.microsoft.com/office/spreadsheetml/2010/11/main" uri="{FABC7310-3BB5-11E1-824E-6D434824019B}">
          <x15:dataField isCountDistinct="1"/>
        </ext>
      </extLst>
    </dataField>
    <dataField name="Somme de PRIX BOB" fld="5" baseField="0" baseItem="0"/>
    <dataField name="Somme de PRIX PATRICK" fld="6" baseField="0" baseItem="0"/>
  </dataFields>
  <pivotHierarchies count="13">
    <pivotHierarchy multipleItemSelectionAllowed="1" dragToData="1">
      <members count="1" level="1">
        <member name="[Base].[BASE 1].&amp;[BBQ]"/>
      </members>
    </pivotHierarchy>
    <pivotHierarchy dragToData="1"/>
    <pivotHierarchy dragToData="1"/>
    <pivotHierarchy multipleItemSelectionAllowed="1" dragToData="1">
      <members count="1" level="1">
        <member name="[Base].[OUI / NON].&amp;[Oui]"/>
      </members>
    </pivotHierarchy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CODE"/>
    <pivotHierarchy dragToData="1"/>
    <pivotHierarchy dragToData="1"/>
  </pivotHierarchies>
  <pivotTableStyleInfo name="PivotStyleLight19" showRowHeaders="1" showColHeaders="1" showRowStripes="0" showColStripes="0" showLastColumn="1"/>
  <rowHierarchiesUsage count="1"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ormule-rizo.xlsx!Base">
        <x15:activeTabTopLevelEntity name="[Bas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BD0F22-0AFD-46A2-94DF-E70585AD3B4C}" name="Tableau croisé dynamique2" cacheId="9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L51:O53" firstHeaderRow="0" firstDataRow="1" firstDataCol="1" rowPageCount="1" colPageCount="1"/>
  <pivotFields count="7">
    <pivotField axis="axisRow" allDrilled="1" showAll="0" dataSourceSort="1" defaultAttributeDrillState="1">
      <items count="3">
        <item x="0"/>
        <item x="1"/>
        <item t="default"/>
      </items>
    </pivotField>
    <pivotField allDrilled="1" subtotalTop="0" showAll="0" dataSourceSort="1" defaultSubtotal="0" defaultAttributeDrillState="1"/>
    <pivotField dataField="1" subtotalTop="0" showAll="0" defaultSubtotal="0"/>
    <pivotField axis="axisPage"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1">
    <field x="0"/>
  </rowFields>
  <rowItems count="2">
    <i>
      <x/>
    </i>
    <i>
      <x v="1"/>
    </i>
  </rowItems>
  <colFields count="1">
    <field x="-2"/>
  </colFields>
  <colItems count="3">
    <i>
      <x/>
    </i>
    <i i="1">
      <x v="1"/>
    </i>
    <i i="2">
      <x v="2"/>
    </i>
  </colItems>
  <pageFields count="1">
    <pageField fld="3" hier="4" name="[Base].[TAILLE].&amp;[S]" cap="S"/>
  </pageFields>
  <dataFields count="3">
    <dataField name="Total distinct de CODE" fld="2" subtotal="count" baseField="0" baseItem="1">
      <extLst>
        <ext xmlns:x15="http://schemas.microsoft.com/office/spreadsheetml/2010/11/main" uri="{FABC7310-3BB5-11E1-824E-6D434824019B}">
          <x15:dataField isCountDistinct="1"/>
        </ext>
      </extLst>
    </dataField>
    <dataField name="Somme de PRIX BOB" fld="5" baseField="0" baseItem="0"/>
    <dataField name="Somme de PRIX PATRICK" fld="6" baseField="0" baseItem="0"/>
  </dataFields>
  <pivotHierarchies count="13">
    <pivotHierarchy multipleItemSelectionAllowed="1" dragToData="1">
      <members count="1" level="1">
        <member name="[Base].[BASE 1].&amp;[BBQ]"/>
      </members>
    </pivotHierarchy>
    <pivotHierarchy dragToData="1"/>
    <pivotHierarchy dragToData="1"/>
    <pivotHierarchy multipleItemSelectionAllowed="1" dragToData="1">
      <members count="1" level="1">
        <member name="[Base].[OUI / NON].&amp;[Oui]"/>
      </members>
    </pivotHierarchy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CODE"/>
    <pivotHierarchy dragToData="1"/>
    <pivotHierarchy dragToData="1"/>
  </pivotHierarchies>
  <pivotTableStyleInfo name="PivotStyleLight17" showRowHeaders="1" showColHeaders="1" showRowStripes="0" showColStripes="0" showLastColumn="1"/>
  <rowHierarchiesUsage count="1"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ormule-rizo.xlsx!Base">
        <x15:activeTabTopLevelEntity name="[Bas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ASE_1" xr10:uid="{2F35D227-DF13-47E5-B730-601D17DF0BF8}" sourceName="[Base].[BASE 1]">
  <pivotTables>
    <pivotTable tabId="1" name="Tableau croisé dynamique3"/>
    <pivotTable tabId="1" name="Tableau croisé dynamique2"/>
    <pivotTable tabId="1" name="Tableau croisé dynamique4"/>
  </pivotTables>
  <data>
    <olap pivotCacheId="920945938">
      <levels count="2">
        <level uniqueName="[Base].[BASE 1].[(All)]" sourceCaption="(All)" count="0"/>
        <level uniqueName="[Base].[BASE 1].[BASE 1]" sourceCaption="BASE 1" count="2">
          <ranges>
            <range startItem="0">
              <i n="[Base].[BASE 1].&amp;[BBQ]" c="BBQ"/>
              <i n="[Base].[BASE 1].&amp;[CHILLY]" c="CHILLY"/>
            </range>
          </ranges>
        </level>
      </levels>
      <selections count="1">
        <selection n="[Base].[BASE 1].&amp;[BBQ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UI___NON" xr10:uid="{792437FC-C6E1-41AB-8F28-D774B3817F9D}" sourceName="[Base].[OUI / NON]">
  <pivotTables>
    <pivotTable tabId="1" name="Tableau croisé dynamique2"/>
    <pivotTable tabId="1" name="Tableau croisé dynamique3"/>
    <pivotTable tabId="1" name="Tableau croisé dynamique4"/>
  </pivotTables>
  <data>
    <olap pivotCacheId="920945938">
      <levels count="2">
        <level uniqueName="[Base].[OUI / NON].[(All)]" sourceCaption="(All)" count="0"/>
        <level uniqueName="[Base].[OUI / NON].[OUI / NON]" sourceCaption="OUI / NON" count="2">
          <ranges>
            <range startItem="0">
              <i n="[Base].[OUI / NON].&amp;[NON]" c="NON"/>
              <i n="[Base].[OUI / NON].&amp;[Oui]" c="Oui"/>
            </range>
          </ranges>
        </level>
      </levels>
      <selections count="1">
        <selection n="[Base].[OUI / NON].&amp;[Oui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ASE 1" xr10:uid="{F0567733-EB78-4057-A25C-C47A00E43784}" cache="Segment_BASE_1" caption="BASE 1" level="1" rowHeight="257175"/>
  <slicer name="OUI / NON" xr10:uid="{A2F98D2E-50E7-4E08-A50D-DA7D81F167D5}" cache="Segment_OUI___NON" caption="OUI / NON" level="1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A23F9-D1A2-47A3-BFD0-8D614F01C7C1}" name="Base" displayName="Base" ref="B4:H44" totalsRowShown="0" headerRowDxfId="0" headerRowBorderDxfId="9" tableBorderDxfId="10" totalsRowBorderDxfId="8">
  <autoFilter ref="B4:H44" xr:uid="{2892931E-A527-4E31-B031-401E2E4C79CC}"/>
  <tableColumns count="7">
    <tableColumn id="1" xr3:uid="{725A6E59-BDB8-4A95-925D-5017F5E05925}" name="BASE 1" dataDxfId="7"/>
    <tableColumn id="2" xr3:uid="{C004B317-C3F7-405F-87CE-FAE704DF2A83}" name="BASE 2" dataDxfId="6"/>
    <tableColumn id="3" xr3:uid="{FC9E53BF-2760-4293-929E-4946602A0341}" name="CODE" dataDxfId="5"/>
    <tableColumn id="4" xr3:uid="{BE3A8896-83CA-4B18-85A0-AF1D3AFAEB5F}" name="OUI / NON" dataDxfId="4"/>
    <tableColumn id="5" xr3:uid="{98E07367-DDB1-4C65-8EE8-6D4C75691E9D}" name="TAILLE" dataDxfId="3"/>
    <tableColumn id="6" xr3:uid="{6A8FD9E9-D249-4027-800E-8DD5224DE384}" name="PRIX BOB" dataDxfId="2"/>
    <tableColumn id="7" xr3:uid="{EE96C533-9A2D-46F4-A7B9-9C58E0FCAF0F}" name="PRIX PATRICK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46782-26C3-4FB2-A00D-4FBE9CC65AA1}">
  <dimension ref="A1"/>
  <sheetViews>
    <sheetView workbookViewId="0">
      <selection sqref="A1:B8"/>
    </sheetView>
  </sheetViews>
  <sheetFormatPr baseColWidth="10" defaultRowHeight="15.75" x14ac:dyDescent="0.25"/>
  <cols>
    <col min="1" max="1" width="19.75" bestFit="1" customWidth="1"/>
    <col min="2" max="2" width="15.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E5AF-5775-8C4F-BD9F-AD00EA5591B0}">
  <dimension ref="B1:W69"/>
  <sheetViews>
    <sheetView tabSelected="1" topLeftCell="C31" zoomScale="75" zoomScaleNormal="100" workbookViewId="0">
      <selection activeCell="Q53" sqref="Q53"/>
    </sheetView>
  </sheetViews>
  <sheetFormatPr baseColWidth="10" defaultRowHeight="15.75" x14ac:dyDescent="0.25"/>
  <cols>
    <col min="2" max="5" width="19.875" customWidth="1"/>
    <col min="6" max="6" width="8.125" customWidth="1"/>
    <col min="7" max="8" width="19.875" customWidth="1"/>
    <col min="12" max="12" width="20.125" bestFit="1" customWidth="1"/>
    <col min="13" max="13" width="20" bestFit="1" customWidth="1"/>
    <col min="14" max="14" width="18.625" bestFit="1" customWidth="1"/>
    <col min="15" max="15" width="22.125" bestFit="1" customWidth="1"/>
    <col min="16" max="16" width="25.375" customWidth="1"/>
    <col min="20" max="20" width="29.875" customWidth="1"/>
    <col min="21" max="21" width="25" customWidth="1"/>
    <col min="22" max="22" width="34.375" customWidth="1"/>
    <col min="23" max="23" width="31.5" customWidth="1"/>
  </cols>
  <sheetData>
    <row r="1" spans="2:19" ht="16.5" thickBot="1" x14ac:dyDescent="0.3"/>
    <row r="2" spans="2:19" ht="27" customHeight="1" thickBot="1" x14ac:dyDescent="0.3">
      <c r="B2" s="50" t="s">
        <v>53</v>
      </c>
      <c r="C2" s="51"/>
      <c r="D2" s="51"/>
      <c r="E2" s="51"/>
      <c r="F2" s="51"/>
      <c r="G2" s="51"/>
      <c r="H2" s="52"/>
      <c r="J2" s="44" t="s">
        <v>52</v>
      </c>
      <c r="K2" s="45"/>
      <c r="L2" s="45"/>
      <c r="M2" s="45"/>
      <c r="N2" s="45"/>
      <c r="O2" s="46"/>
    </row>
    <row r="3" spans="2:19" ht="19.5" thickBot="1" x14ac:dyDescent="0.35">
      <c r="B3" s="34" t="s">
        <v>0</v>
      </c>
      <c r="C3" s="34"/>
      <c r="D3" s="34"/>
      <c r="E3" s="34"/>
      <c r="F3" s="34"/>
      <c r="G3" s="34"/>
      <c r="H3" s="34"/>
      <c r="J3" s="47"/>
      <c r="K3" s="48"/>
      <c r="L3" s="48"/>
      <c r="M3" s="48"/>
      <c r="N3" s="48"/>
      <c r="O3" s="49"/>
    </row>
    <row r="4" spans="2:19" ht="21.95" customHeight="1" x14ac:dyDescent="0.25">
      <c r="B4" s="61" t="s">
        <v>19</v>
      </c>
      <c r="C4" s="62" t="s">
        <v>18</v>
      </c>
      <c r="D4" s="62" t="s">
        <v>12</v>
      </c>
      <c r="E4" s="62" t="s">
        <v>11</v>
      </c>
      <c r="F4" s="62" t="s">
        <v>8</v>
      </c>
      <c r="G4" s="62" t="s">
        <v>9</v>
      </c>
      <c r="H4" s="63" t="s">
        <v>10</v>
      </c>
      <c r="N4" s="22" t="s">
        <v>61</v>
      </c>
      <c r="O4" s="23" t="s">
        <v>62</v>
      </c>
    </row>
    <row r="5" spans="2:19" ht="16.5" thickBot="1" x14ac:dyDescent="0.3">
      <c r="B5" s="59" t="s">
        <v>20</v>
      </c>
      <c r="C5" s="1" t="s">
        <v>14</v>
      </c>
      <c r="D5" s="1" t="s">
        <v>13</v>
      </c>
      <c r="E5" s="1" t="s">
        <v>2</v>
      </c>
      <c r="F5" s="1" t="s">
        <v>5</v>
      </c>
      <c r="G5" s="1">
        <v>0</v>
      </c>
      <c r="H5" s="60">
        <v>0</v>
      </c>
      <c r="K5" t="s">
        <v>1</v>
      </c>
      <c r="N5" s="22" t="s">
        <v>64</v>
      </c>
      <c r="O5" s="23" t="s">
        <v>65</v>
      </c>
    </row>
    <row r="6" spans="2:19" ht="24" customHeight="1" x14ac:dyDescent="0.25">
      <c r="B6" s="59" t="s">
        <v>20</v>
      </c>
      <c r="C6" s="1" t="s">
        <v>14</v>
      </c>
      <c r="D6" s="1" t="s">
        <v>13</v>
      </c>
      <c r="E6" s="1" t="s">
        <v>4</v>
      </c>
      <c r="F6" s="1" t="s">
        <v>5</v>
      </c>
      <c r="G6" s="1">
        <v>0</v>
      </c>
      <c r="H6" s="60">
        <v>0</v>
      </c>
      <c r="K6" s="53" t="s">
        <v>54</v>
      </c>
      <c r="L6" s="54"/>
      <c r="M6" s="54"/>
      <c r="N6" s="54"/>
      <c r="O6" s="54"/>
      <c r="P6" s="54"/>
      <c r="Q6" s="54"/>
      <c r="R6" s="54"/>
      <c r="S6" s="55"/>
    </row>
    <row r="7" spans="2:19" x14ac:dyDescent="0.25">
      <c r="B7" s="59" t="s">
        <v>20</v>
      </c>
      <c r="C7" s="1" t="s">
        <v>14</v>
      </c>
      <c r="D7" s="1" t="s">
        <v>13</v>
      </c>
      <c r="E7" s="1" t="s">
        <v>4</v>
      </c>
      <c r="F7" s="1" t="s">
        <v>5</v>
      </c>
      <c r="G7" s="1">
        <v>1200</v>
      </c>
      <c r="H7" s="60">
        <v>3030399</v>
      </c>
      <c r="K7" s="24" t="s">
        <v>63</v>
      </c>
      <c r="L7" s="2"/>
      <c r="M7" s="4"/>
      <c r="N7" s="4"/>
      <c r="O7" s="4"/>
      <c r="P7" s="4"/>
      <c r="Q7" s="4"/>
      <c r="R7" s="4"/>
      <c r="S7" s="5"/>
    </row>
    <row r="8" spans="2:19" x14ac:dyDescent="0.25">
      <c r="B8" s="59" t="s">
        <v>20</v>
      </c>
      <c r="C8" s="1" t="s">
        <v>14</v>
      </c>
      <c r="D8" s="1" t="s">
        <v>22</v>
      </c>
      <c r="E8" s="1" t="s">
        <v>3</v>
      </c>
      <c r="F8" s="1" t="s">
        <v>7</v>
      </c>
      <c r="G8" s="1">
        <v>20000</v>
      </c>
      <c r="H8" s="60">
        <v>0</v>
      </c>
      <c r="K8" s="3" t="s">
        <v>56</v>
      </c>
      <c r="L8" s="4"/>
      <c r="M8" s="4"/>
      <c r="N8" s="4"/>
      <c r="O8" s="4"/>
      <c r="P8" s="4"/>
      <c r="Q8" s="4"/>
      <c r="R8" s="4"/>
      <c r="S8" s="5"/>
    </row>
    <row r="9" spans="2:19" x14ac:dyDescent="0.25">
      <c r="B9" s="59" t="s">
        <v>20</v>
      </c>
      <c r="C9" s="1" t="s">
        <v>14</v>
      </c>
      <c r="D9" s="1" t="s">
        <v>22</v>
      </c>
      <c r="E9" s="1" t="s">
        <v>3</v>
      </c>
      <c r="F9" s="1" t="s">
        <v>7</v>
      </c>
      <c r="G9" s="1">
        <v>1000</v>
      </c>
      <c r="H9" s="60">
        <v>4990302</v>
      </c>
      <c r="K9" s="3" t="s">
        <v>55</v>
      </c>
      <c r="L9" s="17"/>
      <c r="M9" s="17"/>
      <c r="N9" s="17"/>
      <c r="O9" s="17"/>
      <c r="P9" s="17"/>
      <c r="Q9" s="17"/>
      <c r="R9" s="17"/>
      <c r="S9" s="18"/>
    </row>
    <row r="10" spans="2:19" ht="15.95" customHeight="1" x14ac:dyDescent="0.25">
      <c r="B10" s="59" t="s">
        <v>20</v>
      </c>
      <c r="C10" s="1" t="s">
        <v>14</v>
      </c>
      <c r="D10" s="1" t="s">
        <v>23</v>
      </c>
      <c r="E10" s="1" t="s">
        <v>3</v>
      </c>
      <c r="F10" s="1" t="s">
        <v>7</v>
      </c>
      <c r="G10" s="1">
        <v>0</v>
      </c>
      <c r="H10" s="60">
        <v>0</v>
      </c>
      <c r="K10" s="56" t="s">
        <v>57</v>
      </c>
      <c r="L10" s="57"/>
      <c r="M10" s="57"/>
      <c r="N10" s="57"/>
      <c r="O10" s="57"/>
      <c r="P10" s="57"/>
      <c r="Q10" s="57"/>
      <c r="R10" s="57"/>
      <c r="S10" s="58"/>
    </row>
    <row r="11" spans="2:19" x14ac:dyDescent="0.25">
      <c r="B11" s="59" t="s">
        <v>20</v>
      </c>
      <c r="C11" s="1" t="s">
        <v>17</v>
      </c>
      <c r="D11" s="1" t="s">
        <v>25</v>
      </c>
      <c r="E11" s="1" t="s">
        <v>3</v>
      </c>
      <c r="F11" s="1" t="s">
        <v>6</v>
      </c>
      <c r="G11" s="1">
        <v>0</v>
      </c>
      <c r="H11" s="60">
        <v>9120918</v>
      </c>
      <c r="K11" s="28"/>
      <c r="L11" s="29"/>
      <c r="M11" s="29"/>
      <c r="N11" s="29"/>
      <c r="O11" s="29"/>
      <c r="P11" s="29"/>
      <c r="Q11" s="29"/>
      <c r="R11" s="29"/>
      <c r="S11" s="30"/>
    </row>
    <row r="12" spans="2:19" ht="15.95" customHeight="1" x14ac:dyDescent="0.25">
      <c r="B12" s="59" t="s">
        <v>20</v>
      </c>
      <c r="C12" s="1" t="s">
        <v>17</v>
      </c>
      <c r="D12" s="1" t="s">
        <v>24</v>
      </c>
      <c r="E12" s="1" t="s">
        <v>4</v>
      </c>
      <c r="F12" s="1" t="s">
        <v>5</v>
      </c>
      <c r="G12" s="1">
        <v>200</v>
      </c>
      <c r="H12" s="60">
        <v>3820201</v>
      </c>
      <c r="K12" s="25" t="s">
        <v>58</v>
      </c>
      <c r="L12" s="26"/>
      <c r="M12" s="26"/>
      <c r="N12" s="26"/>
      <c r="O12" s="26"/>
      <c r="P12" s="26"/>
      <c r="Q12" s="26"/>
      <c r="R12" s="26"/>
      <c r="S12" s="27"/>
    </row>
    <row r="13" spans="2:19" x14ac:dyDescent="0.25">
      <c r="B13" s="59" t="s">
        <v>20</v>
      </c>
      <c r="C13" s="1" t="s">
        <v>17</v>
      </c>
      <c r="D13" s="1" t="s">
        <v>24</v>
      </c>
      <c r="E13" s="1" t="s">
        <v>4</v>
      </c>
      <c r="F13" s="1" t="s">
        <v>5</v>
      </c>
      <c r="G13" s="1">
        <v>9999</v>
      </c>
      <c r="H13" s="60">
        <v>102910</v>
      </c>
      <c r="K13" s="28"/>
      <c r="L13" s="29"/>
      <c r="M13" s="29"/>
      <c r="N13" s="29"/>
      <c r="O13" s="29"/>
      <c r="P13" s="29"/>
      <c r="Q13" s="29"/>
      <c r="R13" s="29"/>
      <c r="S13" s="30"/>
    </row>
    <row r="14" spans="2:19" x14ac:dyDescent="0.25">
      <c r="B14" s="59" t="s">
        <v>20</v>
      </c>
      <c r="C14" s="1" t="s">
        <v>17</v>
      </c>
      <c r="D14" s="1" t="s">
        <v>24</v>
      </c>
      <c r="E14" s="1" t="s">
        <v>4</v>
      </c>
      <c r="F14" s="1" t="s">
        <v>5</v>
      </c>
      <c r="G14" s="1">
        <v>800</v>
      </c>
      <c r="H14" s="60">
        <v>0</v>
      </c>
      <c r="K14" s="31" t="s">
        <v>59</v>
      </c>
      <c r="L14" s="32"/>
      <c r="M14" s="32"/>
      <c r="N14" s="32"/>
      <c r="O14" s="32"/>
      <c r="P14" s="32"/>
      <c r="Q14" s="32"/>
      <c r="R14" s="32"/>
      <c r="S14" s="33"/>
    </row>
    <row r="15" spans="2:19" x14ac:dyDescent="0.25">
      <c r="B15" s="59" t="s">
        <v>20</v>
      </c>
      <c r="C15" s="1" t="s">
        <v>17</v>
      </c>
      <c r="D15" s="1" t="s">
        <v>24</v>
      </c>
      <c r="E15" s="1" t="s">
        <v>4</v>
      </c>
      <c r="F15" s="1" t="s">
        <v>5</v>
      </c>
      <c r="G15" s="1">
        <v>800</v>
      </c>
      <c r="H15" s="60">
        <v>19190102</v>
      </c>
      <c r="K15" s="3" t="s">
        <v>66</v>
      </c>
      <c r="L15" s="19"/>
      <c r="M15" s="19"/>
      <c r="N15" s="19"/>
      <c r="O15" s="19"/>
      <c r="P15" s="19"/>
      <c r="Q15" s="19"/>
      <c r="R15" s="19"/>
      <c r="S15" s="20"/>
    </row>
    <row r="16" spans="2:19" ht="16.5" thickBot="1" x14ac:dyDescent="0.3">
      <c r="B16" s="59" t="s">
        <v>20</v>
      </c>
      <c r="C16" s="1" t="s">
        <v>17</v>
      </c>
      <c r="D16" s="1" t="s">
        <v>26</v>
      </c>
      <c r="E16" s="1" t="s">
        <v>4</v>
      </c>
      <c r="F16" s="1" t="s">
        <v>5</v>
      </c>
      <c r="G16" s="1">
        <v>800</v>
      </c>
      <c r="H16" s="60">
        <v>0</v>
      </c>
      <c r="K16" s="6" t="s">
        <v>60</v>
      </c>
      <c r="L16" s="7"/>
      <c r="M16" s="7"/>
      <c r="N16" s="7"/>
      <c r="O16" s="7"/>
      <c r="P16" s="7"/>
      <c r="Q16" s="7"/>
      <c r="R16" s="7"/>
      <c r="S16" s="8"/>
    </row>
    <row r="17" spans="2:23" x14ac:dyDescent="0.25">
      <c r="B17" s="59" t="s">
        <v>20</v>
      </c>
      <c r="C17" s="1" t="s">
        <v>17</v>
      </c>
      <c r="D17" s="1" t="s">
        <v>26</v>
      </c>
      <c r="E17" s="1" t="s">
        <v>4</v>
      </c>
      <c r="F17" s="1" t="s">
        <v>5</v>
      </c>
      <c r="G17" s="1">
        <v>0</v>
      </c>
      <c r="H17" s="60">
        <v>0</v>
      </c>
      <c r="N17" s="21"/>
    </row>
    <row r="18" spans="2:23" x14ac:dyDescent="0.25">
      <c r="B18" s="59" t="s">
        <v>20</v>
      </c>
      <c r="C18" s="1" t="s">
        <v>14</v>
      </c>
      <c r="D18" s="1" t="s">
        <v>27</v>
      </c>
      <c r="E18" s="1" t="s">
        <v>4</v>
      </c>
      <c r="F18" s="1" t="s">
        <v>6</v>
      </c>
      <c r="G18" s="1">
        <v>1000</v>
      </c>
      <c r="H18" s="60">
        <v>0</v>
      </c>
      <c r="L18" s="16" t="s">
        <v>46</v>
      </c>
      <c r="S18" s="16" t="s">
        <v>46</v>
      </c>
    </row>
    <row r="19" spans="2:23" x14ac:dyDescent="0.25">
      <c r="B19" s="59" t="s">
        <v>20</v>
      </c>
      <c r="C19" s="1" t="s">
        <v>14</v>
      </c>
      <c r="D19" s="1" t="s">
        <v>27</v>
      </c>
      <c r="E19" s="1" t="s">
        <v>4</v>
      </c>
      <c r="F19" s="1" t="s">
        <v>6</v>
      </c>
      <c r="G19" s="1">
        <v>10</v>
      </c>
      <c r="H19" s="60">
        <v>22210102901</v>
      </c>
      <c r="L19" s="35" t="s">
        <v>39</v>
      </c>
      <c r="M19" s="36"/>
      <c r="N19" s="36"/>
      <c r="O19" s="36"/>
      <c r="P19" s="37"/>
      <c r="S19" s="41" t="s">
        <v>49</v>
      </c>
      <c r="T19" s="42"/>
      <c r="U19" s="42"/>
      <c r="V19" s="42"/>
      <c r="W19" s="43"/>
    </row>
    <row r="20" spans="2:23" x14ac:dyDescent="0.25">
      <c r="B20" s="59" t="s">
        <v>20</v>
      </c>
      <c r="C20" s="1" t="s">
        <v>14</v>
      </c>
      <c r="D20" s="1" t="s">
        <v>28</v>
      </c>
      <c r="E20" s="1" t="s">
        <v>3</v>
      </c>
      <c r="F20" s="1" t="s">
        <v>6</v>
      </c>
      <c r="G20" s="1">
        <v>200</v>
      </c>
      <c r="H20" s="60">
        <v>0</v>
      </c>
      <c r="L20" s="9"/>
      <c r="M20" s="9" t="s">
        <v>44</v>
      </c>
      <c r="N20" s="9" t="s">
        <v>40</v>
      </c>
      <c r="O20" s="9" t="s">
        <v>37</v>
      </c>
      <c r="P20" s="9" t="s">
        <v>38</v>
      </c>
      <c r="S20" s="12"/>
      <c r="T20" s="12" t="s">
        <v>44</v>
      </c>
      <c r="U20" s="12" t="s">
        <v>40</v>
      </c>
      <c r="V20" s="12" t="s">
        <v>37</v>
      </c>
      <c r="W20" s="12" t="s">
        <v>38</v>
      </c>
    </row>
    <row r="21" spans="2:23" ht="63" x14ac:dyDescent="0.25">
      <c r="B21" s="59" t="s">
        <v>20</v>
      </c>
      <c r="C21" s="1" t="s">
        <v>14</v>
      </c>
      <c r="D21" s="1" t="s">
        <v>29</v>
      </c>
      <c r="E21" s="1" t="s">
        <v>4</v>
      </c>
      <c r="F21" s="1" t="s">
        <v>6</v>
      </c>
      <c r="G21" s="1">
        <v>0</v>
      </c>
      <c r="H21" s="60">
        <v>0</v>
      </c>
      <c r="L21" s="9"/>
      <c r="M21" s="10" t="s">
        <v>47</v>
      </c>
      <c r="N21" s="10" t="s">
        <v>45</v>
      </c>
      <c r="O21" s="10" t="s">
        <v>42</v>
      </c>
      <c r="P21" s="10" t="s">
        <v>43</v>
      </c>
      <c r="S21" s="12"/>
      <c r="T21" s="13" t="s">
        <v>48</v>
      </c>
      <c r="U21" s="13" t="s">
        <v>45</v>
      </c>
      <c r="V21" s="13" t="s">
        <v>42</v>
      </c>
      <c r="W21" s="13" t="s">
        <v>43</v>
      </c>
    </row>
    <row r="22" spans="2:23" x14ac:dyDescent="0.25">
      <c r="B22" s="59" t="s">
        <v>20</v>
      </c>
      <c r="C22" s="1" t="s">
        <v>14</v>
      </c>
      <c r="D22" s="1" t="s">
        <v>29</v>
      </c>
      <c r="E22" s="1" t="s">
        <v>4</v>
      </c>
      <c r="F22" s="1" t="s">
        <v>6</v>
      </c>
      <c r="G22" s="1">
        <v>0</v>
      </c>
      <c r="H22" s="60">
        <v>0</v>
      </c>
      <c r="L22" s="9" t="s">
        <v>41</v>
      </c>
      <c r="M22" s="9" t="s">
        <v>14</v>
      </c>
      <c r="N22" s="9">
        <v>1</v>
      </c>
      <c r="O22" s="11">
        <f>SUM(G25:G26)</f>
        <v>1900</v>
      </c>
      <c r="P22" s="11">
        <f>SUM(H25:H26)</f>
        <v>9129109</v>
      </c>
      <c r="S22" s="12" t="s">
        <v>41</v>
      </c>
      <c r="T22" s="12" t="s">
        <v>14</v>
      </c>
      <c r="U22" s="12">
        <v>1</v>
      </c>
      <c r="V22" s="12">
        <f>SUM(G5:G7)</f>
        <v>1200</v>
      </c>
      <c r="W22" s="12">
        <f>SUM(H5:H7)</f>
        <v>3030399</v>
      </c>
    </row>
    <row r="23" spans="2:23" x14ac:dyDescent="0.25">
      <c r="B23" s="59" t="s">
        <v>20</v>
      </c>
      <c r="C23" s="1" t="s">
        <v>14</v>
      </c>
      <c r="D23" s="1" t="s">
        <v>29</v>
      </c>
      <c r="E23" s="1" t="s">
        <v>4</v>
      </c>
      <c r="F23" s="1" t="s">
        <v>6</v>
      </c>
      <c r="G23" s="1">
        <v>2091</v>
      </c>
      <c r="H23" s="60">
        <v>20192901</v>
      </c>
      <c r="L23" s="9"/>
      <c r="M23" s="9" t="s">
        <v>17</v>
      </c>
      <c r="N23" s="9">
        <v>0</v>
      </c>
      <c r="O23" s="9"/>
      <c r="P23" s="9"/>
      <c r="S23" s="12"/>
      <c r="T23" s="12" t="s">
        <v>17</v>
      </c>
      <c r="U23" s="12">
        <v>2</v>
      </c>
      <c r="V23" s="12">
        <f>SUM(G12:G17)</f>
        <v>12599</v>
      </c>
      <c r="W23" s="12">
        <f>SUM(H12:H17)</f>
        <v>23113213</v>
      </c>
    </row>
    <row r="24" spans="2:23" x14ac:dyDescent="0.25">
      <c r="B24" s="59" t="s">
        <v>20</v>
      </c>
      <c r="C24" s="1" t="s">
        <v>14</v>
      </c>
      <c r="D24" s="1" t="s">
        <v>29</v>
      </c>
      <c r="E24" s="1" t="s">
        <v>4</v>
      </c>
      <c r="F24" s="1" t="s">
        <v>6</v>
      </c>
      <c r="G24" s="1">
        <v>2091</v>
      </c>
      <c r="H24" s="60">
        <v>0</v>
      </c>
      <c r="L24" s="9"/>
      <c r="M24" s="9" t="s">
        <v>15</v>
      </c>
      <c r="N24" s="9">
        <v>1</v>
      </c>
      <c r="O24" s="9">
        <f>G27</f>
        <v>80</v>
      </c>
      <c r="P24" s="9">
        <f>H27</f>
        <v>1010111</v>
      </c>
      <c r="S24" s="12"/>
      <c r="T24" s="12" t="s">
        <v>15</v>
      </c>
      <c r="U24" s="12">
        <v>1</v>
      </c>
      <c r="V24" s="12">
        <f>G34</f>
        <v>1000</v>
      </c>
      <c r="W24" s="12">
        <f>H34</f>
        <v>1200120</v>
      </c>
    </row>
    <row r="25" spans="2:23" x14ac:dyDescent="0.25">
      <c r="B25" s="59" t="s">
        <v>20</v>
      </c>
      <c r="C25" s="1" t="s">
        <v>14</v>
      </c>
      <c r="D25" s="1" t="s">
        <v>30</v>
      </c>
      <c r="E25" s="1" t="s">
        <v>4</v>
      </c>
      <c r="F25" s="1" t="s">
        <v>7</v>
      </c>
      <c r="G25" s="1">
        <v>1000</v>
      </c>
      <c r="H25" s="60">
        <v>9129109</v>
      </c>
      <c r="L25" s="2"/>
      <c r="M25" s="2"/>
      <c r="N25" s="2"/>
      <c r="O25" s="2"/>
      <c r="P25" s="2"/>
    </row>
    <row r="26" spans="2:23" x14ac:dyDescent="0.25">
      <c r="B26" s="59" t="s">
        <v>20</v>
      </c>
      <c r="C26" s="1" t="s">
        <v>14</v>
      </c>
      <c r="D26" s="1" t="s">
        <v>30</v>
      </c>
      <c r="E26" s="1" t="s">
        <v>4</v>
      </c>
      <c r="F26" s="1" t="s">
        <v>7</v>
      </c>
      <c r="G26" s="1">
        <v>900</v>
      </c>
      <c r="H26" s="60">
        <v>0</v>
      </c>
      <c r="L26" s="2"/>
      <c r="M26" s="2"/>
      <c r="N26" s="2"/>
      <c r="O26" s="2"/>
      <c r="P26" s="2"/>
    </row>
    <row r="27" spans="2:23" x14ac:dyDescent="0.25">
      <c r="B27" s="59" t="s">
        <v>20</v>
      </c>
      <c r="C27" s="1" t="s">
        <v>15</v>
      </c>
      <c r="D27" s="1" t="s">
        <v>31</v>
      </c>
      <c r="E27" s="1" t="s">
        <v>4</v>
      </c>
      <c r="F27" s="1" t="s">
        <v>7</v>
      </c>
      <c r="G27" s="1">
        <v>80</v>
      </c>
      <c r="H27" s="60">
        <v>1010111</v>
      </c>
      <c r="L27" s="2"/>
      <c r="M27" s="2"/>
      <c r="N27" s="2"/>
      <c r="O27" s="2"/>
      <c r="P27" s="2"/>
    </row>
    <row r="28" spans="2:23" x14ac:dyDescent="0.25">
      <c r="B28" s="59" t="s">
        <v>20</v>
      </c>
      <c r="C28" s="1" t="s">
        <v>15</v>
      </c>
      <c r="D28" s="1" t="s">
        <v>32</v>
      </c>
      <c r="E28" s="1" t="s">
        <v>4</v>
      </c>
      <c r="F28" s="1" t="s">
        <v>6</v>
      </c>
      <c r="G28" s="1">
        <v>3010</v>
      </c>
      <c r="H28" s="60">
        <v>912092901</v>
      </c>
      <c r="L28" s="2"/>
      <c r="M28" s="2"/>
      <c r="N28" s="2"/>
      <c r="O28" s="2"/>
      <c r="P28" s="2"/>
    </row>
    <row r="29" spans="2:23" x14ac:dyDescent="0.25">
      <c r="B29" s="59" t="s">
        <v>20</v>
      </c>
      <c r="C29" s="1" t="s">
        <v>15</v>
      </c>
      <c r="D29" s="1" t="s">
        <v>32</v>
      </c>
      <c r="E29" s="1" t="s">
        <v>4</v>
      </c>
      <c r="F29" s="1" t="s">
        <v>6</v>
      </c>
      <c r="G29" s="1">
        <v>3091</v>
      </c>
      <c r="H29" s="60">
        <v>1929012129</v>
      </c>
    </row>
    <row r="30" spans="2:23" x14ac:dyDescent="0.25">
      <c r="B30" s="59" t="s">
        <v>20</v>
      </c>
      <c r="C30" s="1" t="s">
        <v>15</v>
      </c>
      <c r="D30" s="1" t="s">
        <v>32</v>
      </c>
      <c r="E30" s="1" t="s">
        <v>4</v>
      </c>
      <c r="F30" s="1" t="s">
        <v>6</v>
      </c>
      <c r="G30" s="1">
        <v>3809</v>
      </c>
      <c r="H30" s="60">
        <v>0</v>
      </c>
    </row>
    <row r="31" spans="2:23" x14ac:dyDescent="0.25">
      <c r="B31" s="59" t="s">
        <v>20</v>
      </c>
      <c r="C31" s="1" t="s">
        <v>15</v>
      </c>
      <c r="D31" s="1" t="s">
        <v>32</v>
      </c>
      <c r="E31" s="1" t="s">
        <v>4</v>
      </c>
      <c r="F31" s="1" t="s">
        <v>6</v>
      </c>
      <c r="G31" s="1">
        <v>12830</v>
      </c>
      <c r="H31" s="60">
        <v>0</v>
      </c>
      <c r="L31" s="16" t="s">
        <v>46</v>
      </c>
    </row>
    <row r="32" spans="2:23" x14ac:dyDescent="0.25">
      <c r="B32" s="59" t="s">
        <v>20</v>
      </c>
      <c r="C32" s="1" t="s">
        <v>15</v>
      </c>
      <c r="D32" s="1" t="s">
        <v>32</v>
      </c>
      <c r="E32" s="1" t="s">
        <v>4</v>
      </c>
      <c r="F32" s="1" t="s">
        <v>6</v>
      </c>
      <c r="G32" s="1">
        <v>0</v>
      </c>
      <c r="H32" s="60">
        <v>0</v>
      </c>
      <c r="L32" s="38" t="s">
        <v>51</v>
      </c>
      <c r="M32" s="39"/>
      <c r="N32" s="39"/>
      <c r="O32" s="39"/>
      <c r="P32" s="40"/>
    </row>
    <row r="33" spans="2:21" x14ac:dyDescent="0.25">
      <c r="B33" s="59" t="s">
        <v>20</v>
      </c>
      <c r="C33" s="1" t="s">
        <v>15</v>
      </c>
      <c r="D33" s="1" t="s">
        <v>32</v>
      </c>
      <c r="E33" s="1" t="s">
        <v>4</v>
      </c>
      <c r="F33" s="1" t="s">
        <v>6</v>
      </c>
      <c r="G33" s="1">
        <v>0</v>
      </c>
      <c r="H33" s="60">
        <v>0</v>
      </c>
      <c r="L33" s="14"/>
      <c r="M33" s="14" t="s">
        <v>44</v>
      </c>
      <c r="N33" s="14" t="s">
        <v>40</v>
      </c>
      <c r="O33" s="14" t="s">
        <v>37</v>
      </c>
      <c r="P33" s="14" t="s">
        <v>38</v>
      </c>
      <c r="U33" t="s">
        <v>67</v>
      </c>
    </row>
    <row r="34" spans="2:21" ht="63" x14ac:dyDescent="0.25">
      <c r="B34" s="59" t="s">
        <v>20</v>
      </c>
      <c r="C34" s="1" t="s">
        <v>15</v>
      </c>
      <c r="D34" s="1" t="s">
        <v>33</v>
      </c>
      <c r="E34" s="1" t="s">
        <v>4</v>
      </c>
      <c r="F34" s="1" t="s">
        <v>5</v>
      </c>
      <c r="G34" s="1">
        <v>1000</v>
      </c>
      <c r="H34" s="60">
        <v>1200120</v>
      </c>
      <c r="L34" s="14"/>
      <c r="M34" s="15" t="s">
        <v>50</v>
      </c>
      <c r="N34" s="15" t="s">
        <v>45</v>
      </c>
      <c r="O34" s="15" t="s">
        <v>42</v>
      </c>
      <c r="P34" s="15" t="s">
        <v>43</v>
      </c>
    </row>
    <row r="35" spans="2:21" x14ac:dyDescent="0.25">
      <c r="B35" s="59" t="s">
        <v>21</v>
      </c>
      <c r="C35" s="1" t="s">
        <v>15</v>
      </c>
      <c r="D35" s="1" t="s">
        <v>33</v>
      </c>
      <c r="E35" s="1" t="s">
        <v>4</v>
      </c>
      <c r="F35" s="1" t="s">
        <v>5</v>
      </c>
      <c r="G35" s="1">
        <v>2001</v>
      </c>
      <c r="H35" s="60">
        <v>92109201</v>
      </c>
      <c r="L35" s="14" t="s">
        <v>41</v>
      </c>
      <c r="M35" s="14" t="s">
        <v>14</v>
      </c>
      <c r="N35" s="14">
        <v>2</v>
      </c>
      <c r="O35" s="14">
        <f>SUM(G18:G19)+SUM(G21:G24)</f>
        <v>5192</v>
      </c>
      <c r="P35" s="14">
        <f>SUM(H18:H19)+SUM(H21:H24)</f>
        <v>22230295802</v>
      </c>
    </row>
    <row r="36" spans="2:21" x14ac:dyDescent="0.25">
      <c r="B36" s="59" t="s">
        <v>21</v>
      </c>
      <c r="C36" s="1" t="s">
        <v>15</v>
      </c>
      <c r="D36" s="1" t="s">
        <v>33</v>
      </c>
      <c r="E36" s="1" t="s">
        <v>4</v>
      </c>
      <c r="F36" s="1" t="s">
        <v>5</v>
      </c>
      <c r="G36" s="1">
        <v>2020</v>
      </c>
      <c r="H36" s="60">
        <v>0</v>
      </c>
      <c r="L36" s="14"/>
      <c r="M36" s="14" t="s">
        <v>17</v>
      </c>
      <c r="N36" s="14">
        <v>0</v>
      </c>
      <c r="O36" s="14"/>
      <c r="P36" s="14"/>
    </row>
    <row r="37" spans="2:21" x14ac:dyDescent="0.25">
      <c r="B37" s="59" t="s">
        <v>21</v>
      </c>
      <c r="C37" s="1" t="s">
        <v>16</v>
      </c>
      <c r="D37" s="1" t="s">
        <v>34</v>
      </c>
      <c r="E37" s="1" t="s">
        <v>4</v>
      </c>
      <c r="F37" s="1" t="s">
        <v>6</v>
      </c>
      <c r="G37" s="1">
        <v>0</v>
      </c>
      <c r="H37" s="60">
        <v>0</v>
      </c>
      <c r="L37" s="14"/>
      <c r="M37" s="14" t="s">
        <v>15</v>
      </c>
      <c r="N37" s="14">
        <v>2</v>
      </c>
      <c r="O37" s="14">
        <f>SUM(G28:G33)</f>
        <v>22740</v>
      </c>
      <c r="P37" s="14">
        <f>SUM(H28:H33)</f>
        <v>2841105030</v>
      </c>
    </row>
    <row r="38" spans="2:21" x14ac:dyDescent="0.25">
      <c r="B38" s="59" t="s">
        <v>21</v>
      </c>
      <c r="C38" s="1" t="s">
        <v>16</v>
      </c>
      <c r="D38" s="1" t="s">
        <v>34</v>
      </c>
      <c r="E38" s="1" t="s">
        <v>4</v>
      </c>
      <c r="F38" s="1" t="s">
        <v>6</v>
      </c>
      <c r="G38" s="1">
        <v>2111</v>
      </c>
      <c r="H38" s="60">
        <v>0</v>
      </c>
    </row>
    <row r="39" spans="2:21" x14ac:dyDescent="0.25">
      <c r="B39" s="59" t="s">
        <v>21</v>
      </c>
      <c r="C39" s="1" t="s">
        <v>16</v>
      </c>
      <c r="D39" s="1" t="s">
        <v>35</v>
      </c>
      <c r="E39" s="1" t="s">
        <v>3</v>
      </c>
      <c r="F39" s="1" t="s">
        <v>7</v>
      </c>
      <c r="G39" s="1">
        <v>211</v>
      </c>
      <c r="H39" s="60">
        <v>100020912</v>
      </c>
    </row>
    <row r="40" spans="2:21" x14ac:dyDescent="0.25">
      <c r="B40" s="59" t="s">
        <v>21</v>
      </c>
      <c r="C40" s="1" t="s">
        <v>16</v>
      </c>
      <c r="D40" s="1" t="s">
        <v>35</v>
      </c>
      <c r="E40" s="1" t="s">
        <v>3</v>
      </c>
      <c r="F40" s="1" t="s">
        <v>7</v>
      </c>
      <c r="G40" s="1">
        <v>3000</v>
      </c>
      <c r="H40" s="60">
        <v>0</v>
      </c>
    </row>
    <row r="41" spans="2:21" x14ac:dyDescent="0.25">
      <c r="B41" s="59" t="s">
        <v>21</v>
      </c>
      <c r="C41" s="1" t="s">
        <v>16</v>
      </c>
      <c r="D41" s="1" t="s">
        <v>35</v>
      </c>
      <c r="E41" s="1" t="s">
        <v>3</v>
      </c>
      <c r="F41" s="1" t="s">
        <v>7</v>
      </c>
      <c r="G41" s="1">
        <v>0</v>
      </c>
      <c r="H41" s="60">
        <v>0</v>
      </c>
    </row>
    <row r="42" spans="2:21" x14ac:dyDescent="0.25">
      <c r="B42" s="59" t="s">
        <v>21</v>
      </c>
      <c r="C42" s="1" t="s">
        <v>16</v>
      </c>
      <c r="D42" s="1" t="s">
        <v>36</v>
      </c>
      <c r="E42" s="1" t="s">
        <v>4</v>
      </c>
      <c r="F42" s="1" t="s">
        <v>7</v>
      </c>
      <c r="G42" s="1">
        <v>0</v>
      </c>
      <c r="H42" s="60">
        <v>0</v>
      </c>
    </row>
    <row r="43" spans="2:21" x14ac:dyDescent="0.25">
      <c r="B43" s="59" t="s">
        <v>21</v>
      </c>
      <c r="C43" s="1" t="s">
        <v>16</v>
      </c>
      <c r="D43" s="1" t="s">
        <v>36</v>
      </c>
      <c r="E43" s="1" t="s">
        <v>4</v>
      </c>
      <c r="F43" s="1" t="s">
        <v>7</v>
      </c>
      <c r="G43" s="1">
        <v>0</v>
      </c>
      <c r="H43" s="60">
        <v>10000</v>
      </c>
    </row>
    <row r="44" spans="2:21" x14ac:dyDescent="0.25">
      <c r="B44" s="64" t="s">
        <v>21</v>
      </c>
      <c r="C44" s="65" t="s">
        <v>16</v>
      </c>
      <c r="D44" s="65" t="s">
        <v>36</v>
      </c>
      <c r="E44" s="65" t="s">
        <v>4</v>
      </c>
      <c r="F44" s="65" t="s">
        <v>7</v>
      </c>
      <c r="G44" s="65">
        <v>0</v>
      </c>
      <c r="H44" s="66">
        <v>0</v>
      </c>
    </row>
    <row r="49" spans="12:15" x14ac:dyDescent="0.25">
      <c r="L49" s="67" t="s">
        <v>8</v>
      </c>
      <c r="M49" t="s" vm="1">
        <v>7</v>
      </c>
    </row>
    <row r="51" spans="12:15" x14ac:dyDescent="0.25">
      <c r="L51" s="67" t="s">
        <v>68</v>
      </c>
      <c r="M51" t="s">
        <v>69</v>
      </c>
      <c r="N51" t="s">
        <v>70</v>
      </c>
      <c r="O51" t="s">
        <v>71</v>
      </c>
    </row>
    <row r="52" spans="12:15" x14ac:dyDescent="0.25">
      <c r="L52" s="68" t="s">
        <v>15</v>
      </c>
      <c r="M52" s="69">
        <v>1</v>
      </c>
      <c r="N52" s="69">
        <v>80</v>
      </c>
      <c r="O52" s="69">
        <v>1010111</v>
      </c>
    </row>
    <row r="53" spans="12:15" x14ac:dyDescent="0.25">
      <c r="L53" s="68" t="s">
        <v>14</v>
      </c>
      <c r="M53" s="69">
        <v>1</v>
      </c>
      <c r="N53" s="69">
        <v>1900</v>
      </c>
      <c r="O53" s="69">
        <v>9129109</v>
      </c>
    </row>
    <row r="57" spans="12:15" x14ac:dyDescent="0.25">
      <c r="L57" s="67" t="s">
        <v>8</v>
      </c>
      <c r="M57" t="s" vm="3">
        <v>5</v>
      </c>
    </row>
    <row r="59" spans="12:15" x14ac:dyDescent="0.25">
      <c r="L59" s="67" t="s">
        <v>68</v>
      </c>
      <c r="M59" t="s">
        <v>69</v>
      </c>
      <c r="N59" t="s">
        <v>70</v>
      </c>
      <c r="O59" t="s">
        <v>71</v>
      </c>
    </row>
    <row r="60" spans="12:15" x14ac:dyDescent="0.25">
      <c r="L60" s="68" t="s">
        <v>17</v>
      </c>
      <c r="M60" s="69">
        <v>2</v>
      </c>
      <c r="N60" s="69">
        <v>12599</v>
      </c>
      <c r="O60" s="69">
        <v>23113213</v>
      </c>
    </row>
    <row r="61" spans="12:15" x14ac:dyDescent="0.25">
      <c r="L61" s="68" t="s">
        <v>15</v>
      </c>
      <c r="M61" s="69">
        <v>1</v>
      </c>
      <c r="N61" s="69">
        <v>1000</v>
      </c>
      <c r="O61" s="69">
        <v>1200120</v>
      </c>
    </row>
    <row r="62" spans="12:15" x14ac:dyDescent="0.25">
      <c r="L62" s="68" t="s">
        <v>14</v>
      </c>
      <c r="M62" s="69">
        <v>1</v>
      </c>
      <c r="N62" s="69">
        <v>1200</v>
      </c>
      <c r="O62" s="69">
        <v>3030399</v>
      </c>
    </row>
    <row r="65" spans="12:15" x14ac:dyDescent="0.25">
      <c r="L65" s="67" t="s">
        <v>8</v>
      </c>
      <c r="M65" t="s" vm="2">
        <v>6</v>
      </c>
    </row>
    <row r="67" spans="12:15" x14ac:dyDescent="0.25">
      <c r="L67" s="67" t="s">
        <v>68</v>
      </c>
      <c r="M67" t="s">
        <v>69</v>
      </c>
      <c r="N67" t="s">
        <v>70</v>
      </c>
      <c r="O67" t="s">
        <v>71</v>
      </c>
    </row>
    <row r="68" spans="12:15" x14ac:dyDescent="0.25">
      <c r="L68" s="68" t="s">
        <v>15</v>
      </c>
      <c r="M68" s="69">
        <v>1</v>
      </c>
      <c r="N68" s="69">
        <v>22740</v>
      </c>
      <c r="O68" s="69">
        <v>2841105030</v>
      </c>
    </row>
    <row r="69" spans="12:15" x14ac:dyDescent="0.25">
      <c r="L69" s="68" t="s">
        <v>14</v>
      </c>
      <c r="M69" s="69">
        <v>2</v>
      </c>
      <c r="N69" s="69">
        <v>5192</v>
      </c>
      <c r="O69" s="69">
        <v>22230295802</v>
      </c>
    </row>
  </sheetData>
  <mergeCells count="10">
    <mergeCell ref="K12:S13"/>
    <mergeCell ref="K14:S14"/>
    <mergeCell ref="B3:H3"/>
    <mergeCell ref="L19:P19"/>
    <mergeCell ref="L32:P32"/>
    <mergeCell ref="S19:W19"/>
    <mergeCell ref="J2:O3"/>
    <mergeCell ref="B2:H2"/>
    <mergeCell ref="K6:S6"/>
    <mergeCell ref="K10:S11"/>
  </mergeCells>
  <phoneticPr fontId="2" type="noConversion"/>
  <pageMargins left="0.7" right="0.7" top="0.75" bottom="0.75" header="0.3" footer="0.3"/>
  <drawing r:id="rId4"/>
  <tableParts count="1"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4B05D8-7E5A-4C59-9249-31AE1F02B4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Chris_W10</cp:lastModifiedBy>
  <dcterms:created xsi:type="dcterms:W3CDTF">2020-11-20T16:58:21Z</dcterms:created>
  <dcterms:modified xsi:type="dcterms:W3CDTF">2020-11-22T10:47:24Z</dcterms:modified>
</cp:coreProperties>
</file>