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73F47348-0AD3-4CCF-836A-1B486E1763EB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Résultat" sheetId="3" r:id="rId2"/>
    <sheet name="JF" sheetId="2" r:id="rId3"/>
  </sheets>
  <definedNames>
    <definedName name="_xlnm._FilterDatabase" localSheetId="0" hidden="1">Feuil1!$A$1:$C$25</definedName>
    <definedName name="_xlnm.Criteria" localSheetId="0">Feuil1!$H$1:$H$2</definedName>
    <definedName name="_xlnm.Criteria" localSheetId="1">Résultat!$H$1:$H$2</definedName>
    <definedName name="_xlnm.Extract" localSheetId="0">Feuil1!$A:$C</definedName>
    <definedName name="_xlnm.Extract" localSheetId="1">Résultat!$A:$C</definedName>
    <definedName name="JF">JF!$B$2:$B$13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 a="1"/>
  <c r="H2" i="3" s="1"/>
  <c r="B9" i="2"/>
  <c r="B8" i="2"/>
  <c r="B7" i="2"/>
  <c r="B6" i="2"/>
  <c r="B5" i="2"/>
  <c r="B4" i="2"/>
  <c r="B3" i="2"/>
  <c r="B2" i="2"/>
  <c r="B10" i="2" l="1"/>
  <c r="B12" i="2" l="1"/>
  <c r="B11" i="2"/>
  <c r="B1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<sst xmlns="http://schemas.openxmlformats.org/spreadsheetml/2006/main" count="8" uniqueCount="5">
  <si>
    <t>date</t>
  </si>
  <si>
    <t>qté</t>
  </si>
  <si>
    <t>Poste</t>
  </si>
  <si>
    <t>Année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</si>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</sst>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28575</xdr:rowOff>
    </xdr:from>
    <xdr:to>
      <xdr:col>5</xdr:col>
      <xdr:colOff>742950</xdr:colOff>
      <xdr:row>0</xdr:row>
      <xdr:rowOff>276225</xdr:rowOff>
    </xdr:to>
    <xdr:sp macro="[0]!Module1.Extrai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1F16E4AB-EA34-4169-B8E0-52A2559DEA53}"/>
            </a:ext>
          </a:extLst>
        </xdr:cNvPr>
        <xdr:cNvSpPr/>
      </xdr:nvSpPr>
      <xdr:spPr>
        <a:xfrm>
          <a:off x="3819525" y="28575"/>
          <a:ext cx="733425" cy="2476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Extraire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67203B-9029-41EA-B5F6-61499E494780}" name="Donnees" displayName="Donnees" ref="A1:C25" totalsRowShown="0" headerRowDxfId="0">
  <tableColumns count="3">
    <tableColumn id="1" xr3:uid="{00B9C538-A5C7-40DB-9686-B77412E660C8}" name="Poste"/>
    <tableColumn id="2" xr3:uid="{6FBD7B50-80D8-4EC5-B3D6-0C8D97C125A7}" name="date" dataDxfId="1"/>
    <tableColumn id="3" xr3:uid="{BA8AC7BD-4CD6-482E-8083-E3A547FD67B0}" name="q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tabSelected="1" workbookViewId="0">
      <selection activeCell="B33" sqref="B33"/>
    </sheetView>
  </sheetViews>
  <sheetFormatPr baseColWidth="10" defaultRowHeight="15" x14ac:dyDescent="0.25"/>
  <sheetData>
    <row r="1" spans="1:3" s="3" customFormat="1" ht="22.5" customHeight="1" x14ac:dyDescent="0.25">
      <c r="A1" s="3" t="s">
        <v>2</v>
      </c>
      <c r="B1" s="4" t="s">
        <v>0</v>
      </c>
      <c r="C1" s="3" t="s">
        <v>1</v>
      </c>
    </row>
    <row r="2" spans="1:3" x14ac:dyDescent="0.25">
      <c r="A2" s="5">
        <v>1</v>
      </c>
      <c r="B2" s="6">
        <v>44125</v>
      </c>
      <c r="C2" s="5">
        <v>435</v>
      </c>
    </row>
    <row r="3" spans="1:3" x14ac:dyDescent="0.25">
      <c r="A3" s="5">
        <v>2</v>
      </c>
      <c r="B3" s="6">
        <v>44126</v>
      </c>
      <c r="C3" s="5">
        <v>545</v>
      </c>
    </row>
    <row r="4" spans="1:3" x14ac:dyDescent="0.25">
      <c r="A4" s="5">
        <v>3</v>
      </c>
      <c r="B4" s="6">
        <v>44127</v>
      </c>
      <c r="C4" s="5">
        <v>545</v>
      </c>
    </row>
    <row r="5" spans="1:3" x14ac:dyDescent="0.25">
      <c r="A5" s="5">
        <v>4</v>
      </c>
      <c r="B5" s="6">
        <v>44128</v>
      </c>
      <c r="C5" s="5">
        <v>32</v>
      </c>
    </row>
    <row r="6" spans="1:3" x14ac:dyDescent="0.25">
      <c r="A6" s="5">
        <v>1</v>
      </c>
      <c r="B6" s="6">
        <v>44129</v>
      </c>
      <c r="C6" s="5">
        <v>344</v>
      </c>
    </row>
    <row r="7" spans="1:3" x14ac:dyDescent="0.25">
      <c r="A7" s="5">
        <v>2</v>
      </c>
      <c r="B7" s="6">
        <v>44130</v>
      </c>
      <c r="C7" s="5">
        <v>455</v>
      </c>
    </row>
    <row r="8" spans="1:3" x14ac:dyDescent="0.25">
      <c r="A8" s="5">
        <v>3</v>
      </c>
      <c r="B8" s="6">
        <v>44125</v>
      </c>
      <c r="C8" s="5">
        <v>656</v>
      </c>
    </row>
    <row r="9" spans="1:3" x14ac:dyDescent="0.25">
      <c r="A9" s="5">
        <v>4</v>
      </c>
      <c r="B9" s="6">
        <v>44126</v>
      </c>
      <c r="C9" s="5">
        <v>76</v>
      </c>
    </row>
    <row r="10" spans="1:3" x14ac:dyDescent="0.25">
      <c r="A10" s="5">
        <v>1</v>
      </c>
      <c r="B10" s="6">
        <v>44127</v>
      </c>
      <c r="C10" s="5">
        <v>6</v>
      </c>
    </row>
    <row r="11" spans="1:3" x14ac:dyDescent="0.25">
      <c r="A11" s="5">
        <v>2</v>
      </c>
      <c r="B11" s="6">
        <v>44128</v>
      </c>
      <c r="C11" s="5">
        <v>78</v>
      </c>
    </row>
    <row r="12" spans="1:3" x14ac:dyDescent="0.25">
      <c r="A12" s="5">
        <v>3</v>
      </c>
      <c r="B12" s="6">
        <v>44129</v>
      </c>
      <c r="C12" s="5">
        <v>76</v>
      </c>
    </row>
    <row r="13" spans="1:3" x14ac:dyDescent="0.25">
      <c r="A13" s="5">
        <v>4</v>
      </c>
      <c r="B13" s="6">
        <v>44130</v>
      </c>
      <c r="C13" s="5">
        <v>6775</v>
      </c>
    </row>
    <row r="14" spans="1:3" x14ac:dyDescent="0.25">
      <c r="A14" s="5">
        <v>1</v>
      </c>
      <c r="B14" s="6">
        <v>44125</v>
      </c>
      <c r="C14" s="5">
        <v>5645</v>
      </c>
    </row>
    <row r="15" spans="1:3" x14ac:dyDescent="0.25">
      <c r="A15" s="5">
        <v>2</v>
      </c>
      <c r="B15" s="6">
        <v>44126</v>
      </c>
      <c r="C15" s="5">
        <v>453</v>
      </c>
    </row>
    <row r="16" spans="1:3" x14ac:dyDescent="0.25">
      <c r="A16" s="5">
        <v>3</v>
      </c>
      <c r="B16" s="6">
        <v>44127</v>
      </c>
      <c r="C16" s="5">
        <v>34</v>
      </c>
    </row>
    <row r="17" spans="1:3" x14ac:dyDescent="0.25">
      <c r="A17" s="5">
        <v>4</v>
      </c>
      <c r="B17" s="6">
        <v>44128</v>
      </c>
      <c r="C17" s="5">
        <v>543</v>
      </c>
    </row>
    <row r="18" spans="1:3" x14ac:dyDescent="0.25">
      <c r="A18" s="5">
        <v>1</v>
      </c>
      <c r="B18" s="6">
        <v>44129</v>
      </c>
      <c r="C18" s="5">
        <v>2</v>
      </c>
    </row>
    <row r="19" spans="1:3" x14ac:dyDescent="0.25">
      <c r="A19" s="5">
        <v>2</v>
      </c>
      <c r="B19" s="6">
        <v>44130</v>
      </c>
      <c r="C19" s="5">
        <v>345</v>
      </c>
    </row>
    <row r="20" spans="1:3" x14ac:dyDescent="0.25">
      <c r="A20" s="5">
        <v>3</v>
      </c>
      <c r="B20" s="6">
        <v>44125</v>
      </c>
      <c r="C20" s="5">
        <v>545</v>
      </c>
    </row>
    <row r="21" spans="1:3" x14ac:dyDescent="0.25">
      <c r="A21" s="5">
        <v>4</v>
      </c>
      <c r="B21" s="6">
        <v>44126</v>
      </c>
      <c r="C21" s="5">
        <v>8</v>
      </c>
    </row>
    <row r="22" spans="1:3" x14ac:dyDescent="0.25">
      <c r="A22" s="5">
        <v>1</v>
      </c>
      <c r="B22" s="6">
        <v>44127</v>
      </c>
      <c r="C22" s="5">
        <v>77</v>
      </c>
    </row>
    <row r="23" spans="1:3" x14ac:dyDescent="0.25">
      <c r="A23" s="5">
        <v>2</v>
      </c>
      <c r="B23" s="6">
        <v>44128</v>
      </c>
      <c r="C23" s="5">
        <v>9898</v>
      </c>
    </row>
    <row r="24" spans="1:3" x14ac:dyDescent="0.25">
      <c r="A24" s="5">
        <v>3</v>
      </c>
      <c r="B24" s="6">
        <v>44129</v>
      </c>
      <c r="C24" s="5">
        <v>897</v>
      </c>
    </row>
    <row r="25" spans="1:3" x14ac:dyDescent="0.25">
      <c r="A25" s="5">
        <v>4</v>
      </c>
      <c r="B25" s="6">
        <v>44130</v>
      </c>
      <c r="C25" s="5">
        <v>67867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3"/>
  <sheetViews>
    <sheetView workbookViewId="0">
      <selection activeCell="D15" sqref="D15"/>
    </sheetView>
  </sheetViews>
  <sheetFormatPr baseColWidth="10" defaultRowHeight="15" x14ac:dyDescent="0.25"/>
  <sheetData>
    <row r="1" spans="1:8" x14ac:dyDescent="0.25">
      <c r="A1" t="s">
        <v>2</v>
      </c>
      <c r="B1" t="s">
        <v>0</v>
      </c>
      <c r="C1" t="s">
        <v>1</v>
      </c>
      <c r="H1" t="s">
        <v>4</v>
      </c>
    </row>
    <row r="2" spans="1:8" x14ac:dyDescent="0.25">
      <c r="A2" s="5">
        <v>3</v>
      </c>
      <c r="B2" s="6">
        <v>44127</v>
      </c>
      <c r="C2" s="5">
        <v>545</v>
      </c>
      <c r="H2" t="e" cm="1">
        <f t="array" aca="1" ref="H2" ca="1">AND(date&gt;=WORKDAY(TODAY(),-1,JF),date&lt;TODAY()+1)</f>
        <v>#NAME?</v>
      </c>
    </row>
    <row r="3" spans="1:8" x14ac:dyDescent="0.25">
      <c r="A3" s="5">
        <v>4</v>
      </c>
      <c r="B3" s="6">
        <v>44128</v>
      </c>
      <c r="C3" s="5">
        <v>32</v>
      </c>
    </row>
    <row r="4" spans="1:8" x14ac:dyDescent="0.25">
      <c r="A4" s="5">
        <v>1</v>
      </c>
      <c r="B4" s="6">
        <v>44129</v>
      </c>
      <c r="C4" s="5">
        <v>344</v>
      </c>
    </row>
    <row r="5" spans="1:8" x14ac:dyDescent="0.25">
      <c r="A5" s="5">
        <v>1</v>
      </c>
      <c r="B5" s="6">
        <v>44127</v>
      </c>
      <c r="C5" s="5">
        <v>6</v>
      </c>
    </row>
    <row r="6" spans="1:8" x14ac:dyDescent="0.25">
      <c r="A6" s="5">
        <v>2</v>
      </c>
      <c r="B6" s="6">
        <v>44128</v>
      </c>
      <c r="C6" s="5">
        <v>78</v>
      </c>
    </row>
    <row r="7" spans="1:8" x14ac:dyDescent="0.25">
      <c r="A7" s="5">
        <v>3</v>
      </c>
      <c r="B7" s="6">
        <v>44129</v>
      </c>
      <c r="C7" s="5">
        <v>76</v>
      </c>
    </row>
    <row r="8" spans="1:8" x14ac:dyDescent="0.25">
      <c r="A8" s="5">
        <v>3</v>
      </c>
      <c r="B8" s="6">
        <v>44127</v>
      </c>
      <c r="C8" s="5">
        <v>34</v>
      </c>
    </row>
    <row r="9" spans="1:8" x14ac:dyDescent="0.25">
      <c r="A9" s="5">
        <v>4</v>
      </c>
      <c r="B9" s="6">
        <v>44128</v>
      </c>
      <c r="C9" s="5">
        <v>543</v>
      </c>
    </row>
    <row r="10" spans="1:8" x14ac:dyDescent="0.25">
      <c r="A10" s="5">
        <v>1</v>
      </c>
      <c r="B10" s="6">
        <v>44129</v>
      </c>
      <c r="C10" s="5">
        <v>2</v>
      </c>
    </row>
    <row r="11" spans="1:8" x14ac:dyDescent="0.25">
      <c r="A11" s="5">
        <v>1</v>
      </c>
      <c r="B11" s="6">
        <v>44127</v>
      </c>
      <c r="C11" s="5">
        <v>77</v>
      </c>
    </row>
    <row r="12" spans="1:8" x14ac:dyDescent="0.25">
      <c r="A12" s="5">
        <v>2</v>
      </c>
      <c r="B12" s="6">
        <v>44128</v>
      </c>
      <c r="C12" s="5">
        <v>9898</v>
      </c>
    </row>
    <row r="13" spans="1:8" x14ac:dyDescent="0.25">
      <c r="A13" s="5">
        <v>3</v>
      </c>
      <c r="B13" s="6">
        <v>44129</v>
      </c>
      <c r="C13" s="5">
        <v>897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3"/>
  <sheetViews>
    <sheetView workbookViewId="0">
      <selection activeCell="B37" sqref="B37"/>
    </sheetView>
  </sheetViews>
  <sheetFormatPr baseColWidth="10" defaultRowHeight="15" x14ac:dyDescent="0.25"/>
  <cols>
    <col min="2" max="2" width="26.5703125" bestFit="1" customWidth="1"/>
  </cols>
  <sheetData>
    <row r="1" spans="1:2" x14ac:dyDescent="0.25">
      <c r="A1" t="s">
        <v>3</v>
      </c>
    </row>
    <row r="2" spans="1:2" x14ac:dyDescent="0.25">
      <c r="A2">
        <v>2020</v>
      </c>
      <c r="B2" s="1">
        <f>DATE($A$2,1,1)</f>
        <v>43831</v>
      </c>
    </row>
    <row r="3" spans="1:2" x14ac:dyDescent="0.25">
      <c r="B3" s="1">
        <f>DATE($A$2,5,1)</f>
        <v>43952</v>
      </c>
    </row>
    <row r="4" spans="1:2" x14ac:dyDescent="0.25">
      <c r="B4" s="1">
        <f>DATE($A$2,5,8)</f>
        <v>43959</v>
      </c>
    </row>
    <row r="5" spans="1:2" x14ac:dyDescent="0.25">
      <c r="B5" s="1">
        <f>DATE($A$2,7,14)</f>
        <v>44026</v>
      </c>
    </row>
    <row r="6" spans="1:2" x14ac:dyDescent="0.25">
      <c r="B6" s="1">
        <f>DATE($A$2,8,15)</f>
        <v>44058</v>
      </c>
    </row>
    <row r="7" spans="1:2" x14ac:dyDescent="0.25">
      <c r="B7" s="1">
        <f>DATE($A$2,11,1)</f>
        <v>44136</v>
      </c>
    </row>
    <row r="8" spans="1:2" x14ac:dyDescent="0.25">
      <c r="B8" s="1">
        <f>DATE($A$2,11,11)</f>
        <v>44146</v>
      </c>
    </row>
    <row r="9" spans="1:2" x14ac:dyDescent="0.25">
      <c r="B9" s="1">
        <f>DATE($A$2,12,25)</f>
        <v>44190</v>
      </c>
    </row>
    <row r="10" spans="1:2" x14ac:dyDescent="0.25">
      <c r="B10" s="2">
        <f>ROUND((DAY(MINUTE(YEAR(B9)/38)/2+55)&amp;"/4/"&amp;YEAR(B9))/7,)*7-6</f>
        <v>43933</v>
      </c>
    </row>
    <row r="11" spans="1:2" x14ac:dyDescent="0.25">
      <c r="B11" s="1">
        <f>B10+1</f>
        <v>43934</v>
      </c>
    </row>
    <row r="12" spans="1:2" x14ac:dyDescent="0.25">
      <c r="B12" s="1">
        <f>B10+39</f>
        <v>43972</v>
      </c>
    </row>
    <row r="13" spans="1:2" x14ac:dyDescent="0.25">
      <c r="B13" s="1">
        <f>B10+50</f>
        <v>43983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Résultat</vt:lpstr>
      <vt:lpstr>JF</vt:lpstr>
      <vt:lpstr>Feuil1!Criteres</vt:lpstr>
      <vt:lpstr>Résultat!Criteres</vt:lpstr>
      <vt:lpstr>Feuil1!Extraire</vt:lpstr>
      <vt:lpstr>Résultat!Extraire</vt:lpstr>
      <vt:lpstr>JF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Chris_W10</cp:lastModifiedBy>
  <dcterms:created xsi:type="dcterms:W3CDTF">2020-10-25T06:07:44Z</dcterms:created>
  <dcterms:modified xsi:type="dcterms:W3CDTF">2020-10-25T09:52:23Z</dcterms:modified>
</cp:coreProperties>
</file>