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3" i="1"/>
  <c r="J5" i="1" s="1"/>
  <c r="G4" i="1" a="1"/>
  <c r="G4" i="1" s="1"/>
  <c r="I4" i="1" s="1"/>
  <c r="H4" i="1" a="1"/>
  <c r="H4" i="1" s="1"/>
  <c r="H3" i="1" a="1"/>
  <c r="H3" i="1" s="1"/>
  <c r="H5" i="1" s="1"/>
  <c r="G3" i="1" a="1"/>
  <c r="G3" i="1" s="1"/>
  <c r="G5" i="1" s="1"/>
  <c r="I3" i="1" l="1"/>
  <c r="I5" i="1" s="1"/>
  <c r="D35" i="1"/>
  <c r="D34" i="1"/>
  <c r="D36" i="1" s="1"/>
  <c r="D28" i="1"/>
  <c r="D27" i="1"/>
  <c r="D21" i="1"/>
  <c r="D20" i="1"/>
  <c r="D29" i="1" l="1"/>
  <c r="D22" i="1"/>
</calcChain>
</file>

<file path=xl/sharedStrings.xml><?xml version="1.0" encoding="utf-8"?>
<sst xmlns="http://schemas.openxmlformats.org/spreadsheetml/2006/main" count="133" uniqueCount="67">
  <si>
    <t>AUSTRALIA</t>
  </si>
  <si>
    <t>02:00:17 BinaryS USDCAD MS PUT signal</t>
  </si>
  <si>
    <t>lost</t>
  </si>
  <si>
    <t>02:20:03 Binary5 USDCAD M5 PUT signal</t>
  </si>
  <si>
    <t>02:25:04 BinaryS USDCAD M5 PUT signal</t>
  </si>
  <si>
    <t>win</t>
  </si>
  <si>
    <t>03:20:02 Binary5 GBPUSD M5 PUT signal</t>
  </si>
  <si>
    <t>03:30:01 Binary5 GBPJPY M5 PUT signal</t>
  </si>
  <si>
    <t>03:30:01 Binary5 GBPUSD M5 PUT signal</t>
  </si>
  <si>
    <t>03:40:02 Binary5 GBPUSD M5 PUT signal</t>
  </si>
  <si>
    <t>03:50:03 Binary5 GBPUSD MS PUT signal</t>
  </si>
  <si>
    <t>03:55:05 Binary5 GBPUSD M5 PUT signal</t>
  </si>
  <si>
    <t>03:55:09 Binary5 USDCHF M5 CALL signal</t>
  </si>
  <si>
    <t>04:00:00 Binary5 GBPUSD M5 PUT signal</t>
  </si>
  <si>
    <t>06:10:03 Binary5 USDCHF M5 PUT signal</t>
  </si>
  <si>
    <t>06:14:25 Binary5 USDCHF M5 PUT signal</t>
  </si>
  <si>
    <t>09:00:01 Binary5 USDJPY M5 PUT signal</t>
  </si>
  <si>
    <t>09:15:30 Binary5 EURUSD M5 CALL signal</t>
  </si>
  <si>
    <t>09:40:02 Binary5 GBPUSD MS PUT signal</t>
  </si>
  <si>
    <t>24h</t>
  </si>
  <si>
    <t>09:50:02 Binary5 GBPUSD M5 PUT signal</t>
  </si>
  <si>
    <t>10:00:01 Binary5 USDCHF M5 CALL signal</t>
  </si>
  <si>
    <t>10:00:02 Binary5 EURUSD MS PUT signal</t>
  </si>
  <si>
    <t>pourcentage</t>
  </si>
  <si>
    <t>10:10:01 Binary5 GBPJPY M5 PUT signal</t>
  </si>
  <si>
    <t>10:10:01 Binary5 GBPUSD M5 PUT signal</t>
  </si>
  <si>
    <t>10:33:02 Binary5 EURAUD M5 PUT signal</t>
  </si>
  <si>
    <t>10:40:02 Binary5 GBPJPY MS CALL signal</t>
  </si>
  <si>
    <t>de 9h a 20h</t>
  </si>
  <si>
    <t>10:40:02 Binary5 GBPUSD M5 CALL signal</t>
  </si>
  <si>
    <t>10:55:03 Binary5 USDCHF M5 PUT signal</t>
  </si>
  <si>
    <t>11:05:03 Binary5 USDCHF M5 PUT signal</t>
  </si>
  <si>
    <t>11:10:02 Binary5 GBPJPY M5 CALL signal</t>
  </si>
  <si>
    <t>11:10:02 Binary5 GBPUSD M5 CALL signal</t>
  </si>
  <si>
    <t>11:15:02 Binary5 GBPJPY MS CALL signal</t>
  </si>
  <si>
    <t>11:15:02 Binary5 GBPUSD M5 CALL signal</t>
  </si>
  <si>
    <t>9h-11h30 70%</t>
  </si>
  <si>
    <t>11:20:02 Binary5 GBPJPY M5 CALL signal</t>
  </si>
  <si>
    <t>11:20:03 Binary5 EURGBP M5 PUT signal</t>
  </si>
  <si>
    <t>11:30:02 Binary5 EURGBP MS PUT signal</t>
  </si>
  <si>
    <t>11:35:02 Binary5 EURGBP MS PUT signal</t>
  </si>
  <si>
    <t>11:35:02 Binary5 GBPUSD MS CALL signal</t>
  </si>
  <si>
    <t>11:35:05 Binary5 GBPJPY MS CALL signal</t>
  </si>
  <si>
    <t>11:45:02 Binary5 EURGBP M5 PUT signal</t>
  </si>
  <si>
    <t>12:05:03 Binary5 USDCHF MS PUT signal</t>
  </si>
  <si>
    <t>12:15:04 Binary5 USDCHF MS PUT signal</t>
  </si>
  <si>
    <t>12:25:03 Binary5 USDCHF MS PUT signal</t>
  </si>
  <si>
    <t>14:00:02 Binary5 EURAUD M5 CALL signal</t>
  </si>
  <si>
    <t>14:20:01 Binary5 EURAUD M5 CALL signal</t>
  </si>
  <si>
    <t>14:35:02 Binary5 EURAUD M5 CALL signal</t>
  </si>
  <si>
    <t>14:45:01 Binary5 EURAUD M5 CALL signal</t>
  </si>
  <si>
    <t>15:35:00 Binary5 USDCAD MS PUT signal</t>
  </si>
  <si>
    <t>15:40:05 6inary5 USDCAD MS PUT signal</t>
  </si>
  <si>
    <t>15:45:01 BinaryS AUDUSD MS CALL signal</t>
  </si>
  <si>
    <t>16:05:00 BinaryS AUDUSD MS CALL signal</t>
  </si>
  <si>
    <t>16:30:01 BinaryS AUDUSD MS CALL signal</t>
  </si>
  <si>
    <t>16:35:03 BinaryS AUDUSD MS CALL signal</t>
  </si>
  <si>
    <t>17:05:01 Einary5 EURAUD M5 CALL signal</t>
  </si>
  <si>
    <t>17:15:00 6inary5 AUDUSD M5 PUT signal</t>
  </si>
  <si>
    <t>18:05:00 6inary5 AUDUSD M5 PUT signal</t>
  </si>
  <si>
    <r>
      <t xml:space="preserve">18:55:01 </t>
    </r>
    <r>
      <rPr>
        <sz val="11.5"/>
        <rFont val="Times New Roman"/>
        <family val="1"/>
      </rPr>
      <t>Binary5 AUDUSD M5 CALL signal</t>
    </r>
  </si>
  <si>
    <r>
      <t xml:space="preserve">19:00:01 </t>
    </r>
    <r>
      <rPr>
        <sz val="11.5"/>
        <rFont val="Times New Roman"/>
        <family val="1"/>
      </rPr>
      <t>Binary5 USDPY M5 PUT signal</t>
    </r>
  </si>
  <si>
    <r>
      <t xml:space="preserve">19:05:01 </t>
    </r>
    <r>
      <rPr>
        <sz val="11.5"/>
        <rFont val="Times New Roman"/>
        <family val="1"/>
      </rPr>
      <t>Binary5 GBPUSD MS CALL signal</t>
    </r>
  </si>
  <si>
    <r>
      <t xml:space="preserve">19:05:01 </t>
    </r>
    <r>
      <rPr>
        <sz val="11.5"/>
        <rFont val="Times New Roman"/>
        <family val="1"/>
      </rPr>
      <t>Binary5 USD)PY MS PUT signal</t>
    </r>
  </si>
  <si>
    <t>9 à 11h30</t>
  </si>
  <si>
    <t>11h30 à 20h00</t>
  </si>
  <si>
    <t>9h à 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</si>
</sst>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[$$-409]* #,##0.00_ ;_-[$$-409]* \-#,##0.00\ ;_-[$$-409]* &quot;-&quot;??_ ;_-@_ "/>
    <numFmt numFmtId="165" formatCode="_-[$$-409]* #.##0.00_ ;_-[$$-409]* \-#.##0.00\ ;_-[$$-409]* &quot;-&quot;??_ ;_-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u/>
      <sz val="11"/>
      <name val="Times New Roman"/>
      <family val="1"/>
    </font>
    <font>
      <sz val="11.5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/>
    <xf numFmtId="0" fontId="3" fillId="0" borderId="0" xfId="0" applyFont="1"/>
    <xf numFmtId="0" fontId="5" fillId="0" borderId="0" xfId="3" applyFont="1" applyBorder="1" applyAlignment="1">
      <alignment horizontal="left" vertical="top"/>
    </xf>
    <xf numFmtId="0" fontId="5" fillId="0" borderId="0" xfId="4" applyFont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3" fillId="2" borderId="0" xfId="0" applyFont="1" applyFill="1"/>
    <xf numFmtId="0" fontId="5" fillId="3" borderId="0" xfId="0" applyFont="1" applyFill="1" applyBorder="1" applyAlignment="1">
      <alignment horizontal="left" vertical="top"/>
    </xf>
    <xf numFmtId="0" fontId="3" fillId="3" borderId="0" xfId="0" applyFont="1" applyFill="1"/>
    <xf numFmtId="0" fontId="5" fillId="4" borderId="0" xfId="0" applyFont="1" applyFill="1" applyBorder="1" applyAlignment="1">
      <alignment horizontal="left" vertical="top"/>
    </xf>
    <xf numFmtId="9" fontId="3" fillId="4" borderId="0" xfId="2" applyFont="1" applyFill="1"/>
    <xf numFmtId="0" fontId="5" fillId="0" borderId="0" xfId="0" applyFont="1" applyFill="1" applyBorder="1" applyAlignment="1">
      <alignment horizontal="left" vertical="top"/>
    </xf>
    <xf numFmtId="164" fontId="6" fillId="5" borderId="0" xfId="1" applyNumberFormat="1" applyFont="1" applyFill="1"/>
    <xf numFmtId="9" fontId="3" fillId="0" borderId="0" xfId="2" applyFont="1"/>
    <xf numFmtId="0" fontId="5" fillId="0" borderId="0" xfId="5" applyFont="1" applyBorder="1" applyAlignment="1">
      <alignment vertical="top"/>
    </xf>
    <xf numFmtId="0" fontId="5" fillId="0" borderId="0" xfId="6" applyFont="1" applyBorder="1" applyAlignment="1">
      <alignment horizontal="left" vertical="top"/>
    </xf>
    <xf numFmtId="165" fontId="3" fillId="0" borderId="0" xfId="2" applyNumberFormat="1" applyFont="1"/>
    <xf numFmtId="0" fontId="8" fillId="0" borderId="0" xfId="7" applyFont="1" applyBorder="1" applyAlignment="1">
      <alignment horizontal="left" vertical="top"/>
    </xf>
    <xf numFmtId="9" fontId="3" fillId="5" borderId="0" xfId="0" applyNumberFormat="1" applyFont="1" applyFill="1"/>
    <xf numFmtId="0" fontId="3" fillId="5" borderId="0" xfId="0" applyFont="1" applyFill="1"/>
    <xf numFmtId="0" fontId="5" fillId="5" borderId="0" xfId="0" applyFont="1" applyFill="1" applyBorder="1" applyAlignment="1">
      <alignment horizontal="left" vertical="top"/>
    </xf>
    <xf numFmtId="9" fontId="3" fillId="5" borderId="0" xfId="2" applyFont="1" applyFill="1"/>
    <xf numFmtId="0" fontId="2" fillId="0" borderId="0" xfId="0" applyFont="1" applyAlignment="1">
      <alignment horizontal="center"/>
    </xf>
    <xf numFmtId="0" fontId="7" fillId="0" borderId="0" xfId="5" applyFont="1" applyBorder="1" applyAlignment="1">
      <alignment horizontal="center" vertical="top"/>
    </xf>
    <xf numFmtId="9" fontId="3" fillId="0" borderId="0" xfId="0" applyNumberFormat="1" applyFont="1" applyAlignment="1">
      <alignment horizontal="center"/>
    </xf>
    <xf numFmtId="0" fontId="0" fillId="0" borderId="1" xfId="0" applyBorder="1"/>
    <xf numFmtId="0" fontId="5" fillId="2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9" fontId="0" fillId="0" borderId="1" xfId="2" applyFont="1" applyBorder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20" fontId="10" fillId="0" borderId="1" xfId="0" applyNumberFormat="1" applyFont="1" applyBorder="1"/>
  </cellXfs>
  <cellStyles count="8">
    <cellStyle name="Monétaire" xfId="1" builtinId="4"/>
    <cellStyle name="Normal" xfId="0" builtinId="0"/>
    <cellStyle name="Normal 17" xfId="3"/>
    <cellStyle name="Normal 18" xfId="4"/>
    <cellStyle name="Normal 19" xfId="6"/>
    <cellStyle name="Normal 21" xfId="7"/>
    <cellStyle name="Normal 6" xfId="5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workbookViewId="0">
      <selection activeCell="H11" sqref="H11"/>
    </sheetView>
  </sheetViews>
  <sheetFormatPr baseColWidth="10" defaultRowHeight="15" x14ac:dyDescent="0.25"/>
  <cols>
    <col min="1" max="1" width="39.7109375" style="1" bestFit="1" customWidth="1"/>
    <col min="2" max="2" width="11.42578125" style="1"/>
    <col min="3" max="3" width="25.7109375" style="1" bestFit="1" customWidth="1"/>
    <col min="4" max="4" width="12" style="1" bestFit="1" customWidth="1"/>
    <col min="8" max="8" width="13.140625" bestFit="1" customWidth="1"/>
  </cols>
  <sheetData>
    <row r="1" spans="1:10" x14ac:dyDescent="0.25">
      <c r="G1" s="30">
        <v>0.375</v>
      </c>
      <c r="H1" s="30">
        <v>0.47916666666666669</v>
      </c>
      <c r="I1" s="30">
        <v>0.83333333333333337</v>
      </c>
      <c r="J1" s="28"/>
    </row>
    <row r="2" spans="1:10" x14ac:dyDescent="0.25">
      <c r="A2" s="21" t="s">
        <v>0</v>
      </c>
      <c r="B2" s="21"/>
      <c r="F2" s="24"/>
      <c r="G2" s="29" t="s">
        <v>64</v>
      </c>
      <c r="H2" s="29" t="s">
        <v>65</v>
      </c>
      <c r="I2" s="29" t="s">
        <v>66</v>
      </c>
      <c r="J2" s="29" t="s">
        <v>19</v>
      </c>
    </row>
    <row r="3" spans="1:10" x14ac:dyDescent="0.25">
      <c r="F3" s="25" t="s">
        <v>5</v>
      </c>
      <c r="G3" s="24">
        <f t="array" ref="G3">SUM(IF((LEFT($A$4:$A$60,8)*1&gt;=G$1)*(LEFT($A$4:$A$60,8)*1&lt;H$1)*($B$4:$B$60=$F3),1,0))</f>
        <v>13</v>
      </c>
      <c r="H3" s="24">
        <f t="array" ref="H3">SUM(IF((LEFT($A$4:$A$60,8)*1&gt;=H$1)*(LEFT($A$4:$A$60,8)*1&lt;I$1)*($B$4:$B$60=$F3),1,0))</f>
        <v>10</v>
      </c>
      <c r="I3" s="24">
        <f>SUM(G3:H3)</f>
        <v>23</v>
      </c>
      <c r="J3" s="24">
        <f>COUNTIFS($B$4:$B$60,F3)</f>
        <v>30</v>
      </c>
    </row>
    <row r="4" spans="1:10" x14ac:dyDescent="0.25">
      <c r="A4" s="1" t="s">
        <v>1</v>
      </c>
      <c r="B4" s="1" t="s">
        <v>2</v>
      </c>
      <c r="F4" s="26" t="s">
        <v>2</v>
      </c>
      <c r="G4" s="24">
        <f t="array" ref="G4">SUM(IF((LEFT($A$4:$A$60,8)*1&gt;=G$1)*(LEFT($A$4:$A$60,8)*1&lt;H$1)*($B$4:$B$60=$F4),1,0))</f>
        <v>6</v>
      </c>
      <c r="H4" s="24">
        <f t="array" ref="H4">SUM(IF((LEFT($A$4:$A$60,8)*1&gt;=H$1)*(LEFT($A$4:$A$60,8)*1&lt;I$1)*($B$4:$B$60=$F4),1,0))</f>
        <v>15</v>
      </c>
      <c r="I4" s="24">
        <f>SUM(G4:H4)</f>
        <v>21</v>
      </c>
      <c r="J4" s="24">
        <f>COUNTIFS($B$4:$B$60,F4)</f>
        <v>27</v>
      </c>
    </row>
    <row r="5" spans="1:10" x14ac:dyDescent="0.25">
      <c r="A5" s="1" t="s">
        <v>3</v>
      </c>
      <c r="B5" s="1" t="s">
        <v>2</v>
      </c>
      <c r="F5" s="24"/>
      <c r="G5" s="27">
        <f>G3/(SUM(G3:G4))</f>
        <v>0.68421052631578949</v>
      </c>
      <c r="H5" s="27">
        <f t="shared" ref="H5:J5" si="0">H3/(SUM(H3:H4))</f>
        <v>0.4</v>
      </c>
      <c r="I5" s="27">
        <f t="shared" si="0"/>
        <v>0.52272727272727271</v>
      </c>
      <c r="J5" s="27">
        <f t="shared" si="0"/>
        <v>0.52631578947368418</v>
      </c>
    </row>
    <row r="6" spans="1:10" x14ac:dyDescent="0.25">
      <c r="A6" s="1" t="s">
        <v>4</v>
      </c>
      <c r="B6" s="1" t="s">
        <v>5</v>
      </c>
    </row>
    <row r="7" spans="1:10" x14ac:dyDescent="0.25">
      <c r="A7" s="1" t="s">
        <v>6</v>
      </c>
      <c r="B7" s="1" t="s">
        <v>5</v>
      </c>
    </row>
    <row r="8" spans="1:10" x14ac:dyDescent="0.25">
      <c r="A8" s="1" t="s">
        <v>7</v>
      </c>
      <c r="B8" s="1" t="s">
        <v>5</v>
      </c>
    </row>
    <row r="9" spans="1:10" x14ac:dyDescent="0.25">
      <c r="A9" s="1" t="s">
        <v>8</v>
      </c>
      <c r="B9" s="1" t="s">
        <v>5</v>
      </c>
    </row>
    <row r="10" spans="1:10" x14ac:dyDescent="0.25">
      <c r="A10" s="1" t="s">
        <v>9</v>
      </c>
      <c r="B10" s="1" t="s">
        <v>5</v>
      </c>
    </row>
    <row r="11" spans="1:10" x14ac:dyDescent="0.25">
      <c r="A11" s="1" t="s">
        <v>10</v>
      </c>
      <c r="B11" s="1" t="s">
        <v>2</v>
      </c>
    </row>
    <row r="12" spans="1:10" x14ac:dyDescent="0.25">
      <c r="A12" s="1" t="s">
        <v>11</v>
      </c>
      <c r="B12" s="1" t="s">
        <v>2</v>
      </c>
    </row>
    <row r="13" spans="1:10" x14ac:dyDescent="0.25">
      <c r="A13" s="1" t="s">
        <v>12</v>
      </c>
      <c r="B13" s="1" t="s">
        <v>5</v>
      </c>
    </row>
    <row r="14" spans="1:10" x14ac:dyDescent="0.25">
      <c r="A14" s="2" t="s">
        <v>13</v>
      </c>
      <c r="B14" s="1" t="s">
        <v>2</v>
      </c>
    </row>
    <row r="15" spans="1:10" x14ac:dyDescent="0.25">
      <c r="A15" s="1" t="s">
        <v>14</v>
      </c>
      <c r="B15" s="1" t="s">
        <v>5</v>
      </c>
    </row>
    <row r="16" spans="1:10" x14ac:dyDescent="0.25">
      <c r="A16" s="1" t="s">
        <v>15</v>
      </c>
      <c r="B16" s="1" t="s">
        <v>2</v>
      </c>
    </row>
    <row r="17" spans="1:4" x14ac:dyDescent="0.25">
      <c r="A17" s="3" t="s">
        <v>16</v>
      </c>
      <c r="B17" s="1" t="s">
        <v>5</v>
      </c>
    </row>
    <row r="18" spans="1:4" x14ac:dyDescent="0.25">
      <c r="A18" s="3" t="s">
        <v>17</v>
      </c>
      <c r="B18" s="1" t="s">
        <v>2</v>
      </c>
    </row>
    <row r="19" spans="1:4" x14ac:dyDescent="0.25">
      <c r="A19" s="3" t="s">
        <v>18</v>
      </c>
      <c r="B19" s="1" t="s">
        <v>5</v>
      </c>
      <c r="C19" s="21" t="s">
        <v>19</v>
      </c>
      <c r="D19" s="21"/>
    </row>
    <row r="20" spans="1:4" x14ac:dyDescent="0.25">
      <c r="A20" s="3" t="s">
        <v>20</v>
      </c>
      <c r="B20" s="1" t="s">
        <v>2</v>
      </c>
      <c r="C20" s="4" t="s">
        <v>5</v>
      </c>
      <c r="D20" s="5">
        <f>COUNTIFS(B:B,"win")</f>
        <v>30</v>
      </c>
    </row>
    <row r="21" spans="1:4" x14ac:dyDescent="0.25">
      <c r="A21" s="3" t="s">
        <v>21</v>
      </c>
      <c r="B21" s="1" t="s">
        <v>2</v>
      </c>
      <c r="C21" s="6" t="s">
        <v>2</v>
      </c>
      <c r="D21" s="7">
        <f>COUNTIFS(B:B,"lost")</f>
        <v>27</v>
      </c>
    </row>
    <row r="22" spans="1:4" x14ac:dyDescent="0.25">
      <c r="A22" s="3" t="s">
        <v>22</v>
      </c>
      <c r="B22" s="1" t="s">
        <v>5</v>
      </c>
      <c r="C22" s="8" t="s">
        <v>23</v>
      </c>
      <c r="D22" s="9">
        <f>D20/(D20+D21)</f>
        <v>0.52631578947368418</v>
      </c>
    </row>
    <row r="23" spans="1:4" x14ac:dyDescent="0.25">
      <c r="A23" s="3" t="s">
        <v>24</v>
      </c>
      <c r="B23" s="1" t="s">
        <v>5</v>
      </c>
      <c r="C23" s="10"/>
      <c r="D23" s="11"/>
    </row>
    <row r="24" spans="1:4" x14ac:dyDescent="0.25">
      <c r="A24" s="3" t="s">
        <v>25</v>
      </c>
      <c r="B24" s="1" t="s">
        <v>5</v>
      </c>
      <c r="D24" s="12"/>
    </row>
    <row r="25" spans="1:4" x14ac:dyDescent="0.25">
      <c r="A25" s="3" t="s">
        <v>26</v>
      </c>
      <c r="B25" s="1" t="s">
        <v>2</v>
      </c>
      <c r="C25" s="13"/>
    </row>
    <row r="26" spans="1:4" x14ac:dyDescent="0.25">
      <c r="A26" s="3" t="s">
        <v>27</v>
      </c>
      <c r="B26" s="1" t="s">
        <v>5</v>
      </c>
      <c r="C26" s="22" t="s">
        <v>28</v>
      </c>
      <c r="D26" s="22"/>
    </row>
    <row r="27" spans="1:4" x14ac:dyDescent="0.25">
      <c r="A27" s="3" t="s">
        <v>29</v>
      </c>
      <c r="B27" s="1" t="s">
        <v>5</v>
      </c>
      <c r="C27" s="4" t="s">
        <v>5</v>
      </c>
      <c r="D27" s="5">
        <f>COUNTIFS(B17:B63,"win")</f>
        <v>23</v>
      </c>
    </row>
    <row r="28" spans="1:4" x14ac:dyDescent="0.25">
      <c r="A28" s="3" t="s">
        <v>30</v>
      </c>
      <c r="B28" s="1" t="s">
        <v>5</v>
      </c>
      <c r="C28" s="6" t="s">
        <v>2</v>
      </c>
      <c r="D28" s="7">
        <f>COUNTIFS(B17:B64,"lost")</f>
        <v>21</v>
      </c>
    </row>
    <row r="29" spans="1:4" x14ac:dyDescent="0.25">
      <c r="A29" s="3" t="s">
        <v>31</v>
      </c>
      <c r="B29" s="1" t="s">
        <v>5</v>
      </c>
      <c r="C29" s="8" t="s">
        <v>23</v>
      </c>
      <c r="D29" s="9">
        <f>D27/(D27+D28)</f>
        <v>0.52272727272727271</v>
      </c>
    </row>
    <row r="30" spans="1:4" x14ac:dyDescent="0.25">
      <c r="A30" s="3" t="s">
        <v>32</v>
      </c>
      <c r="B30" s="1" t="s">
        <v>2</v>
      </c>
      <c r="C30" s="10"/>
      <c r="D30" s="11"/>
    </row>
    <row r="31" spans="1:4" x14ac:dyDescent="0.25">
      <c r="A31" s="3" t="s">
        <v>33</v>
      </c>
      <c r="B31" s="1" t="s">
        <v>2</v>
      </c>
      <c r="D31" s="12"/>
    </row>
    <row r="32" spans="1:4" x14ac:dyDescent="0.25">
      <c r="A32" s="3" t="s">
        <v>34</v>
      </c>
      <c r="B32" s="1" t="s">
        <v>5</v>
      </c>
    </row>
    <row r="33" spans="1:4" x14ac:dyDescent="0.25">
      <c r="A33" s="3" t="s">
        <v>35</v>
      </c>
      <c r="B33" s="1" t="s">
        <v>5</v>
      </c>
      <c r="C33" s="23" t="s">
        <v>36</v>
      </c>
      <c r="D33" s="23"/>
    </row>
    <row r="34" spans="1:4" x14ac:dyDescent="0.25">
      <c r="A34" s="3" t="s">
        <v>37</v>
      </c>
      <c r="B34" s="1" t="s">
        <v>5</v>
      </c>
      <c r="C34" s="4" t="s">
        <v>5</v>
      </c>
      <c r="D34" s="5">
        <f>COUNTIFS(B17:B39,"win")</f>
        <v>16</v>
      </c>
    </row>
    <row r="35" spans="1:4" x14ac:dyDescent="0.25">
      <c r="A35" s="14" t="s">
        <v>38</v>
      </c>
      <c r="B35" s="1" t="s">
        <v>5</v>
      </c>
      <c r="C35" s="6" t="s">
        <v>2</v>
      </c>
      <c r="D35" s="7">
        <f>COUNTIFS(B17:B39,"lost")</f>
        <v>7</v>
      </c>
    </row>
    <row r="36" spans="1:4" x14ac:dyDescent="0.25">
      <c r="A36" s="14" t="s">
        <v>39</v>
      </c>
      <c r="B36" s="1" t="s">
        <v>2</v>
      </c>
      <c r="C36" s="8" t="s">
        <v>23</v>
      </c>
      <c r="D36" s="9">
        <f>D34/(D34+D35)</f>
        <v>0.69565217391304346</v>
      </c>
    </row>
    <row r="37" spans="1:4" x14ac:dyDescent="0.25">
      <c r="A37" s="14" t="s">
        <v>40</v>
      </c>
      <c r="B37" s="1" t="s">
        <v>5</v>
      </c>
      <c r="C37" s="10"/>
      <c r="D37" s="11"/>
    </row>
    <row r="38" spans="1:4" x14ac:dyDescent="0.25">
      <c r="A38" s="14" t="s">
        <v>41</v>
      </c>
      <c r="B38" s="1" t="s">
        <v>5</v>
      </c>
      <c r="D38" s="12"/>
    </row>
    <row r="39" spans="1:4" x14ac:dyDescent="0.25">
      <c r="A39" s="14" t="s">
        <v>42</v>
      </c>
      <c r="B39" s="1" t="s">
        <v>5</v>
      </c>
    </row>
    <row r="40" spans="1:4" x14ac:dyDescent="0.25">
      <c r="A40" s="14" t="s">
        <v>43</v>
      </c>
      <c r="B40" s="1" t="s">
        <v>5</v>
      </c>
    </row>
    <row r="41" spans="1:4" x14ac:dyDescent="0.25">
      <c r="A41" s="14" t="s">
        <v>44</v>
      </c>
      <c r="B41" s="1" t="s">
        <v>2</v>
      </c>
      <c r="C41" s="17"/>
      <c r="D41" s="18"/>
    </row>
    <row r="42" spans="1:4" x14ac:dyDescent="0.25">
      <c r="A42" s="14" t="s">
        <v>45</v>
      </c>
      <c r="B42" s="1" t="s">
        <v>2</v>
      </c>
      <c r="C42" s="19"/>
      <c r="D42" s="18"/>
    </row>
    <row r="43" spans="1:4" x14ac:dyDescent="0.25">
      <c r="A43" s="14" t="s">
        <v>46</v>
      </c>
      <c r="B43" s="1" t="s">
        <v>2</v>
      </c>
      <c r="C43" s="19"/>
      <c r="D43" s="18"/>
    </row>
    <row r="44" spans="1:4" x14ac:dyDescent="0.25">
      <c r="A44" s="1" t="s">
        <v>47</v>
      </c>
      <c r="B44" s="1" t="s">
        <v>5</v>
      </c>
      <c r="C44" s="19"/>
      <c r="D44" s="20"/>
    </row>
    <row r="45" spans="1:4" x14ac:dyDescent="0.25">
      <c r="A45" s="1" t="s">
        <v>48</v>
      </c>
      <c r="B45" s="1" t="s">
        <v>2</v>
      </c>
      <c r="C45" s="10"/>
      <c r="D45" s="11"/>
    </row>
    <row r="46" spans="1:4" x14ac:dyDescent="0.25">
      <c r="A46" s="1" t="s">
        <v>49</v>
      </c>
      <c r="B46" s="1" t="s">
        <v>2</v>
      </c>
      <c r="D46" s="15"/>
    </row>
    <row r="47" spans="1:4" x14ac:dyDescent="0.25">
      <c r="A47" s="1" t="s">
        <v>50</v>
      </c>
      <c r="B47" s="1" t="s">
        <v>2</v>
      </c>
    </row>
    <row r="48" spans="1:4" x14ac:dyDescent="0.25">
      <c r="A48" s="1" t="s">
        <v>51</v>
      </c>
      <c r="B48" s="1" t="s">
        <v>2</v>
      </c>
    </row>
    <row r="49" spans="1:2" x14ac:dyDescent="0.25">
      <c r="A49" s="1" t="s">
        <v>52</v>
      </c>
      <c r="B49" s="1" t="s">
        <v>2</v>
      </c>
    </row>
    <row r="50" spans="1:2" x14ac:dyDescent="0.25">
      <c r="A50" s="1" t="s">
        <v>53</v>
      </c>
      <c r="B50" s="1" t="s">
        <v>2</v>
      </c>
    </row>
    <row r="51" spans="1:2" x14ac:dyDescent="0.25">
      <c r="A51" s="1" t="s">
        <v>54</v>
      </c>
      <c r="B51" s="1" t="s">
        <v>2</v>
      </c>
    </row>
    <row r="52" spans="1:2" x14ac:dyDescent="0.25">
      <c r="A52" s="1" t="s">
        <v>55</v>
      </c>
      <c r="B52" s="1" t="s">
        <v>5</v>
      </c>
    </row>
    <row r="53" spans="1:2" x14ac:dyDescent="0.25">
      <c r="A53" s="1" t="s">
        <v>56</v>
      </c>
      <c r="B53" s="1" t="s">
        <v>2</v>
      </c>
    </row>
    <row r="54" spans="1:2" x14ac:dyDescent="0.25">
      <c r="A54" s="1" t="s">
        <v>57</v>
      </c>
      <c r="B54" s="1" t="s">
        <v>5</v>
      </c>
    </row>
    <row r="55" spans="1:2" x14ac:dyDescent="0.25">
      <c r="A55" s="1" t="s">
        <v>58</v>
      </c>
      <c r="B55" s="1" t="s">
        <v>5</v>
      </c>
    </row>
    <row r="56" spans="1:2" x14ac:dyDescent="0.25">
      <c r="A56" s="1" t="s">
        <v>59</v>
      </c>
      <c r="B56" s="1" t="s">
        <v>5</v>
      </c>
    </row>
    <row r="57" spans="1:2" x14ac:dyDescent="0.25">
      <c r="A57" s="16" t="s">
        <v>60</v>
      </c>
      <c r="B57" s="1" t="s">
        <v>5</v>
      </c>
    </row>
    <row r="58" spans="1:2" x14ac:dyDescent="0.25">
      <c r="A58" s="16" t="s">
        <v>61</v>
      </c>
      <c r="B58" s="1" t="s">
        <v>2</v>
      </c>
    </row>
    <row r="59" spans="1:2" x14ac:dyDescent="0.25">
      <c r="A59" s="16" t="s">
        <v>62</v>
      </c>
      <c r="B59" s="1" t="s">
        <v>2</v>
      </c>
    </row>
    <row r="60" spans="1:2" x14ac:dyDescent="0.25">
      <c r="A60" s="16" t="s">
        <v>63</v>
      </c>
      <c r="B60" s="1" t="s">
        <v>2</v>
      </c>
    </row>
  </sheetData>
  <mergeCells count="4">
    <mergeCell ref="A2:B2"/>
    <mergeCell ref="C19:D19"/>
    <mergeCell ref="C26:D26"/>
    <mergeCell ref="C33:D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CA</cp:lastModifiedBy>
  <dcterms:created xsi:type="dcterms:W3CDTF">2018-12-02T08:29:57Z</dcterms:created>
  <dcterms:modified xsi:type="dcterms:W3CDTF">2018-12-02T09:06:56Z</dcterms:modified>
</cp:coreProperties>
</file>