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Feuil1" sheetId="1" r:id="rId1"/>
  </sheets>
  <calcPr calcId="14562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8" i="1" l="1"/>
  <c r="X8" i="1"/>
  <c r="Y8" i="1"/>
  <c r="W9" i="1"/>
  <c r="X9" i="1"/>
  <c r="Y9" i="1"/>
  <c r="W10" i="1"/>
  <c r="X10" i="1"/>
  <c r="Y10" i="1"/>
  <c r="W11" i="1"/>
  <c r="X11" i="1"/>
  <c r="Y11" i="1"/>
  <c r="W12" i="1"/>
  <c r="X12" i="1"/>
  <c r="Y12" i="1"/>
  <c r="X5" i="1"/>
  <c r="X4" i="1"/>
  <c r="X6" i="1" s="1"/>
  <c r="W7" i="1"/>
  <c r="Y4" i="1"/>
  <c r="Y5" i="1"/>
  <c r="W6" i="1"/>
  <c r="W5" i="1"/>
  <c r="W4" i="1"/>
  <c r="X7" i="1" l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3" i="1"/>
  <c r="B4" i="1"/>
  <c r="B5" i="1"/>
  <c r="B6" i="1"/>
  <c r="B7" i="1"/>
  <c r="B8" i="1"/>
  <c r="B2" i="1"/>
  <c r="Y6" i="1"/>
  <c r="Y7" i="1" l="1"/>
</calcChain>
</file>

<file path=xl/sharedStrings.xml><?xml version="1.0" encoding="utf-8"?>
<sst xmlns="http://schemas.openxmlformats.org/spreadsheetml/2006/main" count="45" uniqueCount="17">
  <si>
    <t>Date</t>
  </si>
  <si>
    <t>Mois</t>
  </si>
  <si>
    <t>Personne</t>
  </si>
  <si>
    <t>Temps passé</t>
  </si>
  <si>
    <t>Yves</t>
  </si>
  <si>
    <t>Charles</t>
  </si>
  <si>
    <t>Pierre</t>
  </si>
  <si>
    <t>Étiquettes de lignes</t>
  </si>
  <si>
    <t>Total général</t>
  </si>
  <si>
    <t>Somme de Temps passé</t>
  </si>
  <si>
    <t>Info</t>
  </si>
  <si>
    <t>Alerte</t>
  </si>
  <si>
    <t>Nombre de passage</t>
  </si>
  <si>
    <t>Nombre de Alerte</t>
  </si>
  <si>
    <t>% Alerte</t>
  </si>
  <si>
    <t>Cible temps</t>
  </si>
  <si>
    <t>Ecart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</si>
</sst>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1" xfId="0" applyFont="1" applyFill="1" applyBorder="1"/>
    <xf numFmtId="10" fontId="0" fillId="0" borderId="0" xfId="0" applyNumberFormat="1"/>
  </cellXfs>
  <cellStyles count="1">
    <cellStyle name="Normal" xfId="0" builtinId="0"/>
  </cellStyles>
  <dxfs count="6">
    <dxf>
      <font>
        <b/>
        <i val="0"/>
      </font>
      <fill>
        <patternFill>
          <bgColor theme="4" tint="0.79998168889431442"/>
        </patternFill>
      </fill>
      <border>
        <top style="thin">
          <color theme="4" tint="0.39994506668294322"/>
        </top>
        <vertical/>
        <horizontal/>
      </border>
    </dxf>
    <dxf>
      <font>
        <b/>
        <i val="0"/>
      </font>
      <fill>
        <patternFill>
          <bgColor theme="4" tint="0.79998168889431442"/>
        </patternFill>
      </fill>
      <border>
        <top style="thin">
          <color theme="4" tint="0.39994506668294322"/>
        </top>
        <vertical/>
        <horizontal/>
      </border>
    </dxf>
    <dxf>
      <numFmt numFmtId="0" formatCode="General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TTEMANN Florian" refreshedDate="43979.380117939814" createdVersion="4" refreshedVersion="4" minRefreshableVersion="3" recordCount="20">
  <cacheSource type="worksheet">
    <worksheetSource ref="A1:E21" sheet="Feuil1"/>
  </cacheSource>
  <cacheFields count="5">
    <cacheField name="Date" numFmtId="14">
      <sharedItems containsSemiMixedTypes="0" containsNonDate="0" containsDate="1" containsString="0" minDate="2020-01-02T00:00:00" maxDate="2020-03-28T00:00:00" count="20">
        <d v="2020-01-02T00:00:00"/>
        <d v="2020-01-13T00:00:00"/>
        <d v="2020-01-27T00:00:00"/>
        <d v="2020-01-30T00:00:00"/>
        <d v="2020-02-05T00:00:00"/>
        <d v="2020-02-08T00:00:00"/>
        <d v="2020-02-12T00:00:00"/>
        <d v="2020-02-17T00:00:00"/>
        <d v="2020-02-21T00:00:00"/>
        <d v="2020-02-27T00:00:00"/>
        <d v="2020-02-28T00:00:00"/>
        <d v="2020-03-01T00:00:00"/>
        <d v="2020-03-04T00:00:00"/>
        <d v="2020-03-07T00:00:00"/>
        <d v="2020-03-11T00:00:00"/>
        <d v="2020-03-12T00:00:00"/>
        <d v="2020-03-15T00:00:00"/>
        <d v="2020-03-19T00:00:00"/>
        <d v="2020-03-24T00:00:00"/>
        <d v="2020-03-27T00:00:00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  <cacheField name="Personne" numFmtId="0">
      <sharedItems count="3">
        <s v="Yves"/>
        <s v="Charles"/>
        <s v="Pierre"/>
      </sharedItems>
    </cacheField>
    <cacheField name="Temps passé" numFmtId="0">
      <sharedItems containsSemiMixedTypes="0" containsString="0" containsNumber="1" containsInteger="1" minValue="1" maxValue="18" count="11">
        <n v="4"/>
        <n v="7"/>
        <n v="9"/>
        <n v="2"/>
        <n v="5"/>
        <n v="1"/>
        <n v="10"/>
        <n v="15"/>
        <n v="6"/>
        <n v="12"/>
        <n v="18"/>
      </sharedItems>
    </cacheField>
    <cacheField name="Inf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s v="Alerte"/>
  </r>
  <r>
    <x v="1"/>
    <x v="0"/>
    <x v="1"/>
    <x v="1"/>
    <m/>
  </r>
  <r>
    <x v="2"/>
    <x v="0"/>
    <x v="1"/>
    <x v="2"/>
    <m/>
  </r>
  <r>
    <x v="3"/>
    <x v="0"/>
    <x v="0"/>
    <x v="3"/>
    <m/>
  </r>
  <r>
    <x v="4"/>
    <x v="1"/>
    <x v="0"/>
    <x v="4"/>
    <m/>
  </r>
  <r>
    <x v="5"/>
    <x v="1"/>
    <x v="1"/>
    <x v="5"/>
    <m/>
  </r>
  <r>
    <x v="6"/>
    <x v="1"/>
    <x v="2"/>
    <x v="6"/>
    <m/>
  </r>
  <r>
    <x v="7"/>
    <x v="1"/>
    <x v="1"/>
    <x v="2"/>
    <s v="Alerte"/>
  </r>
  <r>
    <x v="8"/>
    <x v="1"/>
    <x v="0"/>
    <x v="7"/>
    <m/>
  </r>
  <r>
    <x v="9"/>
    <x v="1"/>
    <x v="1"/>
    <x v="8"/>
    <m/>
  </r>
  <r>
    <x v="10"/>
    <x v="1"/>
    <x v="0"/>
    <x v="2"/>
    <m/>
  </r>
  <r>
    <x v="11"/>
    <x v="2"/>
    <x v="1"/>
    <x v="9"/>
    <m/>
  </r>
  <r>
    <x v="12"/>
    <x v="2"/>
    <x v="2"/>
    <x v="2"/>
    <m/>
  </r>
  <r>
    <x v="13"/>
    <x v="2"/>
    <x v="2"/>
    <x v="1"/>
    <s v="Alerte"/>
  </r>
  <r>
    <x v="14"/>
    <x v="2"/>
    <x v="2"/>
    <x v="0"/>
    <m/>
  </r>
  <r>
    <x v="15"/>
    <x v="2"/>
    <x v="2"/>
    <x v="4"/>
    <m/>
  </r>
  <r>
    <x v="16"/>
    <x v="2"/>
    <x v="1"/>
    <x v="1"/>
    <s v="Alerte"/>
  </r>
  <r>
    <x v="17"/>
    <x v="2"/>
    <x v="2"/>
    <x v="2"/>
    <m/>
  </r>
  <r>
    <x v="18"/>
    <x v="2"/>
    <x v="1"/>
    <x v="10"/>
    <m/>
  </r>
  <r>
    <x v="19"/>
    <x v="2"/>
    <x v="2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S3:V6" firstHeaderRow="0" firstDataRow="1" firstDataCol="1" rowPageCount="1" colPageCount="1"/>
  <pivotFields count="5">
    <pivotField dataField="1" numFmtId="14" showAll="0"/>
    <pivotField axis="axisPage" multipleItemSelectionAllowed="1" showAll="0">
      <items count="4">
        <item h="1" x="0"/>
        <item h="1" x="1"/>
        <item x="2"/>
        <item t="default"/>
      </items>
    </pivotField>
    <pivotField axis="axisRow" showAll="0">
      <items count="4">
        <item x="1"/>
        <item x="2"/>
        <item x="0"/>
        <item t="default"/>
      </items>
    </pivotField>
    <pivotField dataField="1" showAll="0"/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Somme de Temps passé" fld="3" baseField="0" baseItem="0"/>
    <dataField name="Nombre de passage" fld="0" subtotal="count" baseField="2" baseItem="0"/>
    <dataField name="Nombre de Alerte" fld="4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E21" totalsRowShown="0" headerRowDxfId="4">
  <autoFilter ref="A1:E21"/>
  <tableColumns count="5">
    <tableColumn id="1" name="Date" dataDxfId="5"/>
    <tableColumn id="2" name="Mois">
      <calculatedColumnFormula>MONTH(A2)</calculatedColumnFormula>
    </tableColumn>
    <tableColumn id="3" name="Personne"/>
    <tableColumn id="4" name="Temps passé"/>
    <tableColumn id="5" name="Info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ibles" displayName="Cibles" ref="G1:H4" totalsRowShown="0">
  <autoFilter ref="G1:H4"/>
  <tableColumns count="2">
    <tableColumn id="1" name="Personne" dataDxfId="3"/>
    <tableColumn id="2" name="Cible temps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1"/>
  <sheetViews>
    <sheetView tabSelected="1" workbookViewId="0">
      <selection activeCell="T13" sqref="T13"/>
    </sheetView>
  </sheetViews>
  <sheetFormatPr baseColWidth="10" defaultRowHeight="15" x14ac:dyDescent="0.25"/>
  <cols>
    <col min="3" max="3" width="11.5703125" customWidth="1"/>
    <col min="4" max="4" width="14.42578125" customWidth="1"/>
    <col min="7" max="7" width="21" bestFit="1" customWidth="1"/>
    <col min="8" max="8" width="13.7109375" customWidth="1"/>
    <col min="9" max="14" width="2" bestFit="1" customWidth="1"/>
    <col min="15" max="18" width="3" bestFit="1" customWidth="1"/>
    <col min="19" max="19" width="21" customWidth="1"/>
    <col min="20" max="20" width="22.42578125" customWidth="1"/>
    <col min="21" max="21" width="18.5703125" bestFit="1" customWidth="1"/>
    <col min="22" max="22" width="17.140625" bestFit="1" customWidth="1"/>
  </cols>
  <sheetData>
    <row r="1" spans="1: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10</v>
      </c>
      <c r="G1" t="s">
        <v>2</v>
      </c>
      <c r="H1" t="s">
        <v>15</v>
      </c>
      <c r="S1" s="3" t="s">
        <v>1</v>
      </c>
      <c r="T1" s="4">
        <v>3</v>
      </c>
    </row>
    <row r="2" spans="1:25" x14ac:dyDescent="0.25">
      <c r="A2" s="2">
        <v>43832</v>
      </c>
      <c r="B2">
        <f>MONTH(A2)</f>
        <v>1</v>
      </c>
      <c r="C2" t="s">
        <v>4</v>
      </c>
      <c r="D2">
        <v>4</v>
      </c>
      <c r="E2" t="s">
        <v>11</v>
      </c>
      <c r="G2" s="4" t="s">
        <v>5</v>
      </c>
      <c r="H2" s="5">
        <v>50</v>
      </c>
    </row>
    <row r="3" spans="1:25" x14ac:dyDescent="0.25">
      <c r="A3" s="2">
        <v>43843</v>
      </c>
      <c r="B3">
        <f t="shared" ref="B3:B21" si="0">MONTH(A3)</f>
        <v>1</v>
      </c>
      <c r="C3" t="s">
        <v>5</v>
      </c>
      <c r="D3">
        <v>7</v>
      </c>
      <c r="G3" s="4" t="s">
        <v>6</v>
      </c>
      <c r="H3" s="5">
        <v>40</v>
      </c>
      <c r="S3" s="3" t="s">
        <v>7</v>
      </c>
      <c r="T3" t="s">
        <v>9</v>
      </c>
      <c r="U3" t="s">
        <v>12</v>
      </c>
      <c r="V3" t="s">
        <v>13</v>
      </c>
      <c r="W3" s="6" t="s">
        <v>14</v>
      </c>
      <c r="X3" s="6" t="s">
        <v>15</v>
      </c>
      <c r="Y3" s="6" t="s">
        <v>16</v>
      </c>
    </row>
    <row r="4" spans="1:25" x14ac:dyDescent="0.25">
      <c r="A4" s="2">
        <v>43857</v>
      </c>
      <c r="B4">
        <f t="shared" si="0"/>
        <v>1</v>
      </c>
      <c r="C4" t="s">
        <v>5</v>
      </c>
      <c r="D4">
        <v>9</v>
      </c>
      <c r="G4" s="4" t="s">
        <v>4</v>
      </c>
      <c r="H4" s="5">
        <v>30</v>
      </c>
      <c r="S4" s="4" t="s">
        <v>5</v>
      </c>
      <c r="T4" s="5">
        <v>37</v>
      </c>
      <c r="U4" s="5">
        <v>3</v>
      </c>
      <c r="V4" s="5">
        <v>1</v>
      </c>
      <c r="W4" s="7">
        <f>IF(S4="","",IF(LEFT(S4,5)&lt;&gt;"TOTAL",GETPIVOTDATA("Nombre de Alerte",$S$3,"Personne",$S4)/GETPIVOTDATA("Nombre de passage",$S$3,"Personne",$S4),GETPIVOTDATA("Nombre de Alerte",$S$3)/GETPIVOTDATA("Nombre de passage",$S$3)))</f>
        <v>0.33333333333333331</v>
      </c>
      <c r="X4" s="5">
        <f>IF(S4="","",IF(LEFT(S4,5)&lt;&gt;"TOTAL",VLOOKUP(S4,Cibles[],2,0),SUM(X$3:X3)))</f>
        <v>50</v>
      </c>
      <c r="Y4">
        <f>IF(S4="","",IF(LEFT(S4,5)&lt;&gt;"Total",GETPIVOTDATA("Somme de Temps passé",$S$3,"Personne",S4)-X4,SUM(Y$3:Y3)))</f>
        <v>-13</v>
      </c>
    </row>
    <row r="5" spans="1:25" x14ac:dyDescent="0.25">
      <c r="A5" s="2">
        <v>43860</v>
      </c>
      <c r="B5">
        <f t="shared" si="0"/>
        <v>1</v>
      </c>
      <c r="C5" t="s">
        <v>4</v>
      </c>
      <c r="D5">
        <v>2</v>
      </c>
      <c r="S5" s="4" t="s">
        <v>6</v>
      </c>
      <c r="T5" s="5">
        <v>35</v>
      </c>
      <c r="U5" s="5">
        <v>6</v>
      </c>
      <c r="V5" s="5">
        <v>1</v>
      </c>
      <c r="W5" s="7">
        <f t="shared" ref="W5:W7" si="1">IF(S5="","",IF(LEFT(S5,5)&lt;&gt;"TOTAL",GETPIVOTDATA("Nombre de Alerte",$S$3,"Personne",$S5)/GETPIVOTDATA("Nombre de passage",$S$3,"Personne",$S5),GETPIVOTDATA("Nombre de Alerte",$S$3)/GETPIVOTDATA("Nombre de passage",$S$3)))</f>
        <v>0.16666666666666666</v>
      </c>
      <c r="X5" s="5">
        <f>IF(S5="","",IF(LEFT(S5,5)&lt;&gt;"TOTAL",VLOOKUP(S5,Cibles[],2,0),SUM(X$3:X4)))</f>
        <v>40</v>
      </c>
      <c r="Y5">
        <f>IF(S5="","",IF(LEFT(S5,5)&lt;&gt;"Total",GETPIVOTDATA("Somme de Temps passé",$S$3,"Personne",S5)-X5,SUM(Y$3:Y4)))</f>
        <v>-5</v>
      </c>
    </row>
    <row r="6" spans="1:25" x14ac:dyDescent="0.25">
      <c r="A6" s="2">
        <v>43866</v>
      </c>
      <c r="B6">
        <f t="shared" si="0"/>
        <v>2</v>
      </c>
      <c r="C6" t="s">
        <v>4</v>
      </c>
      <c r="D6">
        <v>5</v>
      </c>
      <c r="S6" s="4" t="s">
        <v>8</v>
      </c>
      <c r="T6" s="5">
        <v>72</v>
      </c>
      <c r="U6" s="5">
        <v>9</v>
      </c>
      <c r="V6" s="5">
        <v>2</v>
      </c>
      <c r="W6" s="7">
        <f t="shared" si="1"/>
        <v>0.22222222222222221</v>
      </c>
      <c r="X6" s="5">
        <f>IF(S6="","",IF(LEFT(S6,5)&lt;&gt;"TOTAL",VLOOKUP(S6,Cibles[],2,0),SUM(X$3:X5)))</f>
        <v>90</v>
      </c>
      <c r="Y6">
        <f>IF(S6="","",IF(LEFT(S6,5)&lt;&gt;"Total",GETPIVOTDATA("Somme de Temps passé",$S$3,"Personne",S6)-X6,SUM(Y$3:Y5)))</f>
        <v>-18</v>
      </c>
    </row>
    <row r="7" spans="1:25" x14ac:dyDescent="0.25">
      <c r="A7" s="2">
        <v>43869</v>
      </c>
      <c r="B7">
        <f t="shared" si="0"/>
        <v>2</v>
      </c>
      <c r="C7" t="s">
        <v>5</v>
      </c>
      <c r="D7">
        <v>1</v>
      </c>
      <c r="W7" s="7" t="str">
        <f t="shared" ref="W7:W12" si="2">IF(S7="","",IF(LEFT(S7,5)&lt;&gt;"TOTAL",GETPIVOTDATA("Nombre de Alerte",$S$3,"Personne",$S7)/GETPIVOTDATA("Nombre de passage",$S$3,"Personne",$S7),GETPIVOTDATA("Nombre de Alerte",$S$3)/GETPIVOTDATA("Nombre de passage",$S$3)))</f>
        <v/>
      </c>
      <c r="X7" s="5" t="str">
        <f>IF(S7="","",IF(LEFT(S7,5)&lt;&gt;"TOTAL",VLOOKUP(S7,Cibles[],2,0),SUM(X$3:X6)))</f>
        <v/>
      </c>
      <c r="Y7" t="str">
        <f>IF(S7="","",IF(LEFT(S7,5)&lt;&gt;"Total",GETPIVOTDATA("Somme de Temps passé",$S$3,"Personne",S7)-X7,SUM(Y$3:Y6)))</f>
        <v/>
      </c>
    </row>
    <row r="8" spans="1:25" x14ac:dyDescent="0.25">
      <c r="A8" s="2">
        <v>43873</v>
      </c>
      <c r="B8">
        <f t="shared" si="0"/>
        <v>2</v>
      </c>
      <c r="C8" t="s">
        <v>6</v>
      </c>
      <c r="D8">
        <v>10</v>
      </c>
      <c r="W8" s="7" t="str">
        <f t="shared" si="2"/>
        <v/>
      </c>
      <c r="X8" s="5" t="str">
        <f>IF(S8="","",IF(LEFT(S8,5)&lt;&gt;"TOTAL",VLOOKUP(S8,Cibles[],2,0),SUM(X$3:X7)))</f>
        <v/>
      </c>
      <c r="Y8" t="str">
        <f>IF(S8="","",IF(LEFT(S8,5)&lt;&gt;"Total",GETPIVOTDATA("Somme de Temps passé",$S$3,"Personne",S8)-X8,SUM(Y$3:Y7)))</f>
        <v/>
      </c>
    </row>
    <row r="9" spans="1:25" x14ac:dyDescent="0.25">
      <c r="A9" s="2">
        <v>43878</v>
      </c>
      <c r="B9">
        <f t="shared" si="0"/>
        <v>2</v>
      </c>
      <c r="C9" t="s">
        <v>5</v>
      </c>
      <c r="D9">
        <v>9</v>
      </c>
      <c r="E9" t="s">
        <v>11</v>
      </c>
      <c r="W9" s="7" t="str">
        <f t="shared" si="2"/>
        <v/>
      </c>
      <c r="X9" s="5" t="str">
        <f>IF(S9="","",IF(LEFT(S9,5)&lt;&gt;"TOTAL",VLOOKUP(S9,Cibles[],2,0),SUM(X$3:X8)))</f>
        <v/>
      </c>
      <c r="Y9" t="str">
        <f>IF(S9="","",IF(LEFT(S9,5)&lt;&gt;"Total",GETPIVOTDATA("Somme de Temps passé",$S$3,"Personne",S9)-X9,SUM(Y$3:Y8)))</f>
        <v/>
      </c>
    </row>
    <row r="10" spans="1:25" x14ac:dyDescent="0.25">
      <c r="A10" s="2">
        <v>43882</v>
      </c>
      <c r="B10">
        <f t="shared" si="0"/>
        <v>2</v>
      </c>
      <c r="C10" t="s">
        <v>4</v>
      </c>
      <c r="D10">
        <v>15</v>
      </c>
      <c r="W10" s="7" t="str">
        <f t="shared" si="2"/>
        <v/>
      </c>
      <c r="X10" s="5" t="str">
        <f>IF(S10="","",IF(LEFT(S10,5)&lt;&gt;"TOTAL",VLOOKUP(S10,Cibles[],2,0),SUM(X$3:X9)))</f>
        <v/>
      </c>
      <c r="Y10" t="str">
        <f>IF(S10="","",IF(LEFT(S10,5)&lt;&gt;"Total",GETPIVOTDATA("Somme de Temps passé",$S$3,"Personne",S10)-X10,SUM(Y$3:Y9)))</f>
        <v/>
      </c>
    </row>
    <row r="11" spans="1:25" x14ac:dyDescent="0.25">
      <c r="A11" s="2">
        <v>43888</v>
      </c>
      <c r="B11">
        <f t="shared" si="0"/>
        <v>2</v>
      </c>
      <c r="C11" t="s">
        <v>5</v>
      </c>
      <c r="D11">
        <v>6</v>
      </c>
      <c r="W11" s="7" t="str">
        <f t="shared" si="2"/>
        <v/>
      </c>
      <c r="X11" s="5" t="str">
        <f>IF(S11="","",IF(LEFT(S11,5)&lt;&gt;"TOTAL",VLOOKUP(S11,Cibles[],2,0),SUM(X$3:X10)))</f>
        <v/>
      </c>
      <c r="Y11" t="str">
        <f>IF(S11="","",IF(LEFT(S11,5)&lt;&gt;"Total",GETPIVOTDATA("Somme de Temps passé",$S$3,"Personne",S11)-X11,SUM(Y$3:Y10)))</f>
        <v/>
      </c>
    </row>
    <row r="12" spans="1:25" x14ac:dyDescent="0.25">
      <c r="A12" s="2">
        <v>43889</v>
      </c>
      <c r="B12">
        <f t="shared" si="0"/>
        <v>2</v>
      </c>
      <c r="C12" t="s">
        <v>4</v>
      </c>
      <c r="D12">
        <v>9</v>
      </c>
      <c r="W12" s="7" t="str">
        <f t="shared" si="2"/>
        <v/>
      </c>
      <c r="X12" s="5" t="str">
        <f>IF(S12="","",IF(LEFT(S12,5)&lt;&gt;"TOTAL",VLOOKUP(S12,Cibles[],2,0),SUM(X$3:X11)))</f>
        <v/>
      </c>
      <c r="Y12" t="str">
        <f>IF(S12="","",IF(LEFT(S12,5)&lt;&gt;"Total",GETPIVOTDATA("Somme de Temps passé",$S$3,"Personne",S12)-X12,SUM(Y$3:Y11)))</f>
        <v/>
      </c>
    </row>
    <row r="13" spans="1:25" x14ac:dyDescent="0.25">
      <c r="A13" s="2">
        <v>43891</v>
      </c>
      <c r="B13">
        <f t="shared" si="0"/>
        <v>3</v>
      </c>
      <c r="C13" t="s">
        <v>5</v>
      </c>
      <c r="D13">
        <v>12</v>
      </c>
    </row>
    <row r="14" spans="1:25" x14ac:dyDescent="0.25">
      <c r="A14" s="2">
        <v>43894</v>
      </c>
      <c r="B14">
        <f t="shared" si="0"/>
        <v>3</v>
      </c>
      <c r="C14" t="s">
        <v>6</v>
      </c>
      <c r="D14">
        <v>9</v>
      </c>
    </row>
    <row r="15" spans="1:25" x14ac:dyDescent="0.25">
      <c r="A15" s="2">
        <v>43897</v>
      </c>
      <c r="B15">
        <f t="shared" si="0"/>
        <v>3</v>
      </c>
      <c r="C15" t="s">
        <v>6</v>
      </c>
      <c r="D15">
        <v>7</v>
      </c>
      <c r="E15" t="s">
        <v>11</v>
      </c>
    </row>
    <row r="16" spans="1:25" x14ac:dyDescent="0.25">
      <c r="A16" s="2">
        <v>43901</v>
      </c>
      <c r="B16">
        <f t="shared" si="0"/>
        <v>3</v>
      </c>
      <c r="C16" t="s">
        <v>6</v>
      </c>
      <c r="D16">
        <v>4</v>
      </c>
    </row>
    <row r="17" spans="1:5" x14ac:dyDescent="0.25">
      <c r="A17" s="2">
        <v>43902</v>
      </c>
      <c r="B17">
        <f t="shared" si="0"/>
        <v>3</v>
      </c>
      <c r="C17" t="s">
        <v>6</v>
      </c>
      <c r="D17">
        <v>5</v>
      </c>
    </row>
    <row r="18" spans="1:5" x14ac:dyDescent="0.25">
      <c r="A18" s="2">
        <v>43905</v>
      </c>
      <c r="B18">
        <f t="shared" si="0"/>
        <v>3</v>
      </c>
      <c r="C18" t="s">
        <v>5</v>
      </c>
      <c r="D18">
        <v>7</v>
      </c>
      <c r="E18" t="s">
        <v>11</v>
      </c>
    </row>
    <row r="19" spans="1:5" x14ac:dyDescent="0.25">
      <c r="A19" s="2">
        <v>43909</v>
      </c>
      <c r="B19">
        <f t="shared" si="0"/>
        <v>3</v>
      </c>
      <c r="C19" t="s">
        <v>6</v>
      </c>
      <c r="D19">
        <v>9</v>
      </c>
    </row>
    <row r="20" spans="1:5" x14ac:dyDescent="0.25">
      <c r="A20" s="2">
        <v>43914</v>
      </c>
      <c r="B20">
        <f t="shared" si="0"/>
        <v>3</v>
      </c>
      <c r="C20" t="s">
        <v>5</v>
      </c>
      <c r="D20">
        <v>18</v>
      </c>
    </row>
    <row r="21" spans="1:5" x14ac:dyDescent="0.25">
      <c r="A21" s="2">
        <v>43917</v>
      </c>
      <c r="B21">
        <f t="shared" si="0"/>
        <v>3</v>
      </c>
      <c r="C21" t="s">
        <v>6</v>
      </c>
      <c r="D21">
        <v>1</v>
      </c>
    </row>
  </sheetData>
  <conditionalFormatting sqref="W4:Y12">
    <cfRule type="expression" dxfId="1" priority="1">
      <formula>LEFT($S4,5)="Total"</formula>
    </cfRule>
  </conditionalFormatting>
  <pageMargins left="0.7" right="0.7" top="0.75" bottom="0.75" header="0.3" footer="0.3"/>
  <pageSetup paperSize="9" orientation="portrait" horizontalDpi="360" verticalDpi="360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Flo'</dc:creator>
  <cp:lastModifiedBy>CA</cp:lastModifiedBy>
  <dcterms:created xsi:type="dcterms:W3CDTF">2020-05-27T20:45:04Z</dcterms:created>
  <dcterms:modified xsi:type="dcterms:W3CDTF">2020-05-28T08:35:34Z</dcterms:modified>
</cp:coreProperties>
</file>