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4385" yWindow="-15" windowWidth="14430" windowHeight="12405" activeTab="2"/>
    <workbookView xWindow="-15" yWindow="-15" windowWidth="14400" windowHeight="12405"/>
  </bookViews>
  <sheets>
    <sheet name="STAFF LIST" sheetId="2" r:id="rId1"/>
    <sheet name="DIESEL DATA" sheetId="3" r:id="rId2"/>
    <sheet name="EQUIPMENT &amp; INDUSTRY" sheetId="4" r:id="rId3"/>
    <sheet name="MI 001" sheetId="6" r:id="rId4"/>
  </sheets>
  <definedNames>
    <definedName name="Devise" localSheetId="3">#REF!</definedName>
    <definedName name="Devise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6" l="1" a="1"/>
  <c r="C4" i="6" s="1"/>
  <c r="D4" i="6" a="1"/>
  <c r="D4" i="6" s="1"/>
  <c r="E4" i="6" a="1"/>
  <c r="E4" i="6"/>
  <c r="F4" i="6" a="1"/>
  <c r="F4" i="6" s="1"/>
  <c r="G4" i="6" a="1"/>
  <c r="G4" i="6" s="1"/>
  <c r="H4" i="6" a="1"/>
  <c r="H4" i="6" s="1"/>
  <c r="I4" i="6" a="1"/>
  <c r="I4" i="6"/>
  <c r="J4" i="6" a="1"/>
  <c r="J4" i="6" s="1"/>
  <c r="K4" i="6" a="1"/>
  <c r="K4" i="6" s="1"/>
  <c r="L4" i="6" a="1"/>
  <c r="L4" i="6" s="1"/>
  <c r="M4" i="6" a="1"/>
  <c r="M4" i="6" s="1"/>
  <c r="B4" i="6" a="1"/>
  <c r="B4" i="6" s="1"/>
  <c r="F4" i="4" a="1"/>
  <c r="F4" i="4" s="1"/>
  <c r="G4" i="4" a="1"/>
  <c r="G4" i="4" s="1"/>
  <c r="H4" i="4" a="1"/>
  <c r="H4" i="4" s="1"/>
  <c r="I4" i="4" a="1"/>
  <c r="I4" i="4" s="1"/>
  <c r="J4" i="4" a="1"/>
  <c r="J4" i="4" s="1"/>
  <c r="K4" i="4" a="1"/>
  <c r="K4" i="4" s="1"/>
  <c r="L4" i="4" a="1"/>
  <c r="L4" i="4" s="1"/>
  <c r="M4" i="4" a="1"/>
  <c r="M4" i="4" s="1"/>
  <c r="C4" i="4" a="1"/>
  <c r="C4" i="4" s="1"/>
  <c r="D4" i="4" a="1"/>
  <c r="D4" i="4" s="1"/>
  <c r="E4" i="4" a="1"/>
  <c r="E4" i="4" s="1"/>
  <c r="B4" i="4" a="1"/>
  <c r="B4" i="4" s="1"/>
  <c r="C2" i="6"/>
  <c r="D2" i="6" s="1"/>
  <c r="D2" i="4"/>
  <c r="E2" i="4"/>
  <c r="F2" i="4"/>
  <c r="G2" i="4" s="1"/>
  <c r="C2" i="4"/>
  <c r="E2" i="6" l="1"/>
  <c r="H2" i="4"/>
  <c r="F2" i="6" l="1"/>
  <c r="I2" i="4"/>
  <c r="G2" i="6" l="1"/>
  <c r="J2" i="4"/>
  <c r="H2" i="6" l="1"/>
  <c r="K2" i="4"/>
  <c r="L2" i="4" s="1"/>
  <c r="M2" i="4" s="1"/>
  <c r="H8" i="3"/>
  <c r="G8" i="3"/>
  <c r="H7" i="3"/>
  <c r="G7" i="3"/>
  <c r="H6" i="3"/>
  <c r="G6" i="3"/>
  <c r="H5" i="3"/>
  <c r="H4" i="3"/>
  <c r="H3" i="3"/>
  <c r="I2" i="6" l="1"/>
  <c r="N4" i="4" l="1"/>
  <c r="J2" i="6"/>
  <c r="K2" i="6" l="1"/>
  <c r="L2" i="6" s="1"/>
  <c r="M2" i="6" s="1"/>
  <c r="N4" i="6"/>
</calcChain>
</file>

<file path=xl/sharedStrings.xml><?xml version="1.0" encoding="utf-8"?>
<sst xmlns="http://schemas.openxmlformats.org/spreadsheetml/2006/main" count="63" uniqueCount="36">
  <si>
    <t>SERVICE MATERIAL STAFF LIST</t>
  </si>
  <si>
    <t>Family Name</t>
  </si>
  <si>
    <t>Surname</t>
  </si>
  <si>
    <t>Location</t>
  </si>
  <si>
    <t>Date start</t>
  </si>
  <si>
    <t>Monthly salary</t>
  </si>
  <si>
    <t>Workshop</t>
  </si>
  <si>
    <t>Pontoon</t>
  </si>
  <si>
    <t>DIESEL DATA</t>
  </si>
  <si>
    <t>Date</t>
  </si>
  <si>
    <t>Reference</t>
  </si>
  <si>
    <t>Km / Hrs</t>
  </si>
  <si>
    <t>In</t>
  </si>
  <si>
    <t>Out</t>
  </si>
  <si>
    <t>Park No or PO N°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</si>
  <si>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</si>
  <si>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</si>
  <si>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</si>
  <si>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</si>
  <si>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</si>
  <si>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</si>
  <si>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</si>
  <si>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</si>
  <si>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</si>
  <si>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</si>
  <si>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</si>
  <si>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</si>
  <si>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TOTAL ANNUEL</t>
  </si>
  <si>
    <t>STAFF SALARY</t>
  </si>
  <si>
    <t>MI 001</t>
  </si>
  <si>
    <t>WORKSHOP</t>
  </si>
  <si>
    <t>Date stop</t>
  </si>
  <si>
    <t>OPERATOR SALARY</t>
  </si>
  <si>
    <t>PRICE</t>
  </si>
  <si>
    <t>Mois</t>
  </si>
  <si>
    <t>Remettre sur fond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</si>
</sst>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_(* #,##0_);_(* \(#,##0\);_(* &quot;-&quot;_);_(@_)"/>
    <numFmt numFmtId="166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Times New Roman"/>
      <family val="2"/>
    </font>
    <font>
      <b/>
      <i/>
      <u/>
      <sz val="12"/>
      <color theme="0"/>
      <name val="Calibri"/>
      <family val="2"/>
    </font>
    <font>
      <i/>
      <sz val="10"/>
      <name val="Calibri"/>
      <family val="2"/>
    </font>
    <font>
      <b/>
      <i/>
      <u/>
      <sz val="10"/>
      <name val="Calibri"/>
      <family val="2"/>
    </font>
    <font>
      <b/>
      <i/>
      <sz val="10"/>
      <name val="Calibri"/>
      <family val="2"/>
    </font>
    <font>
      <b/>
      <i/>
      <u/>
      <sz val="14"/>
      <color theme="0"/>
      <name val="Calibri"/>
      <family val="2"/>
    </font>
    <font>
      <sz val="10"/>
      <name val="Calibri"/>
      <family val="2"/>
    </font>
    <font>
      <b/>
      <i/>
      <sz val="12"/>
      <color theme="0"/>
      <name val="Calibri"/>
      <family val="2"/>
    </font>
    <font>
      <b/>
      <i/>
      <sz val="10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2" fillId="0" borderId="0"/>
    <xf numFmtId="166" fontId="1" fillId="0" borderId="0" applyFont="0" applyFill="0" applyBorder="0" applyAlignment="0" applyProtection="0"/>
  </cellStyleXfs>
  <cellXfs count="67">
    <xf numFmtId="0" fontId="0" fillId="0" borderId="0" xfId="0"/>
    <xf numFmtId="0" fontId="5" fillId="0" borderId="2" xfId="1" applyFont="1" applyBorder="1" applyAlignment="1" applyProtection="1">
      <alignment horizontal="center" vertical="center"/>
    </xf>
    <xf numFmtId="0" fontId="5" fillId="0" borderId="9" xfId="1" applyFont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left" vertical="center"/>
    </xf>
    <xf numFmtId="0" fontId="4" fillId="0" borderId="3" xfId="1" applyFont="1" applyBorder="1" applyAlignment="1" applyProtection="1">
      <alignment horizontal="center" vertical="center"/>
    </xf>
    <xf numFmtId="164" fontId="4" fillId="0" borderId="10" xfId="1" applyNumberFormat="1" applyFont="1" applyBorder="1" applyAlignment="1" applyProtection="1">
      <alignment horizontal="center" vertical="center"/>
    </xf>
    <xf numFmtId="0" fontId="4" fillId="0" borderId="4" xfId="1" applyFont="1" applyBorder="1" applyAlignment="1" applyProtection="1">
      <alignment horizontal="left" vertical="center"/>
    </xf>
    <xf numFmtId="0" fontId="4" fillId="0" borderId="4" xfId="1" applyFont="1" applyBorder="1" applyAlignment="1" applyProtection="1">
      <alignment horizontal="center" vertical="center"/>
    </xf>
    <xf numFmtId="0" fontId="4" fillId="0" borderId="13" xfId="1" applyFont="1" applyBorder="1" applyAlignment="1" applyProtection="1">
      <alignment horizontal="left" vertical="center"/>
    </xf>
    <xf numFmtId="0" fontId="4" fillId="0" borderId="13" xfId="1" applyFont="1" applyBorder="1" applyAlignment="1" applyProtection="1">
      <alignment horizontal="center" vertical="center"/>
    </xf>
    <xf numFmtId="0" fontId="4" fillId="3" borderId="4" xfId="1" applyFont="1" applyFill="1" applyBorder="1" applyAlignment="1" applyProtection="1">
      <alignment horizontal="left" vertical="center"/>
    </xf>
    <xf numFmtId="0" fontId="4" fillId="3" borderId="4" xfId="1" applyFont="1" applyFill="1" applyBorder="1" applyAlignment="1" applyProtection="1">
      <alignment horizontal="center" vertical="center"/>
    </xf>
    <xf numFmtId="0" fontId="4" fillId="0" borderId="14" xfId="1" applyFont="1" applyBorder="1" applyAlignment="1" applyProtection="1">
      <alignment horizontal="left" vertical="center"/>
    </xf>
    <xf numFmtId="0" fontId="4" fillId="0" borderId="15" xfId="1" applyFont="1" applyBorder="1" applyAlignment="1" applyProtection="1">
      <alignment horizontal="center" vertical="center"/>
    </xf>
    <xf numFmtId="164" fontId="4" fillId="0" borderId="16" xfId="1" applyNumberFormat="1" applyFont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 vertical="center"/>
    </xf>
    <xf numFmtId="0" fontId="8" fillId="0" borderId="0" xfId="1" applyFont="1" applyProtection="1"/>
    <xf numFmtId="1" fontId="6" fillId="0" borderId="2" xfId="1" applyNumberFormat="1" applyFont="1" applyBorder="1" applyAlignment="1" applyProtection="1">
      <alignment horizontal="center"/>
    </xf>
    <xf numFmtId="3" fontId="6" fillId="0" borderId="2" xfId="1" applyNumberFormat="1" applyFont="1" applyBorder="1" applyAlignment="1" applyProtection="1">
      <alignment horizontal="center"/>
    </xf>
    <xf numFmtId="0" fontId="6" fillId="0" borderId="2" xfId="1" applyFont="1" applyBorder="1" applyAlignment="1" applyProtection="1">
      <alignment horizontal="center"/>
    </xf>
    <xf numFmtId="1" fontId="8" fillId="4" borderId="3" xfId="1" applyNumberFormat="1" applyFont="1" applyFill="1" applyBorder="1" applyAlignment="1" applyProtection="1">
      <alignment horizontal="center"/>
      <protection locked="0"/>
    </xf>
    <xf numFmtId="3" fontId="8" fillId="4" borderId="3" xfId="1" applyNumberFormat="1" applyFont="1" applyFill="1" applyBorder="1" applyAlignment="1" applyProtection="1">
      <alignment horizontal="center"/>
      <protection locked="0"/>
    </xf>
    <xf numFmtId="0" fontId="8" fillId="4" borderId="3" xfId="1" applyFont="1" applyFill="1" applyBorder="1" applyAlignment="1" applyProtection="1">
      <alignment horizontal="center"/>
      <protection locked="0"/>
    </xf>
    <xf numFmtId="1" fontId="8" fillId="4" borderId="4" xfId="1" applyNumberFormat="1" applyFont="1" applyFill="1" applyBorder="1" applyAlignment="1" applyProtection="1">
      <alignment horizontal="center"/>
      <protection locked="0"/>
    </xf>
    <xf numFmtId="3" fontId="8" fillId="4" borderId="4" xfId="1" applyNumberFormat="1" applyFont="1" applyFill="1" applyBorder="1" applyAlignment="1" applyProtection="1">
      <alignment horizontal="center"/>
      <protection locked="0"/>
    </xf>
    <xf numFmtId="0" fontId="8" fillId="4" borderId="4" xfId="1" applyFont="1" applyFill="1" applyBorder="1" applyAlignment="1" applyProtection="1">
      <alignment horizontal="center"/>
      <protection locked="0"/>
    </xf>
    <xf numFmtId="0" fontId="4" fillId="0" borderId="0" xfId="1" applyFont="1" applyProtection="1"/>
    <xf numFmtId="0" fontId="4" fillId="0" borderId="0" xfId="1" applyFont="1" applyAlignment="1" applyProtection="1">
      <alignment horizontal="right"/>
    </xf>
    <xf numFmtId="0" fontId="9" fillId="2" borderId="6" xfId="1" applyFont="1" applyFill="1" applyBorder="1" applyAlignment="1" applyProtection="1">
      <alignment horizontal="center"/>
    </xf>
    <xf numFmtId="0" fontId="4" fillId="0" borderId="19" xfId="1" applyFont="1" applyBorder="1" applyProtection="1"/>
    <xf numFmtId="0" fontId="4" fillId="0" borderId="20" xfId="1" applyFont="1" applyBorder="1" applyAlignment="1" applyProtection="1">
      <alignment horizontal="center"/>
    </xf>
    <xf numFmtId="0" fontId="4" fillId="0" borderId="21" xfId="1" applyFont="1" applyBorder="1" applyAlignment="1" applyProtection="1">
      <alignment horizontal="center"/>
    </xf>
    <xf numFmtId="165" fontId="6" fillId="0" borderId="5" xfId="1" applyNumberFormat="1" applyFont="1" applyBorder="1" applyAlignment="1" applyProtection="1">
      <alignment horizontal="right"/>
    </xf>
    <xf numFmtId="0" fontId="4" fillId="5" borderId="11" xfId="1" applyFont="1" applyFill="1" applyBorder="1" applyProtection="1"/>
    <xf numFmtId="165" fontId="6" fillId="5" borderId="4" xfId="1" applyNumberFormat="1" applyFont="1" applyFill="1" applyBorder="1" applyAlignment="1" applyProtection="1">
      <alignment horizontal="right"/>
    </xf>
    <xf numFmtId="0" fontId="4" fillId="0" borderId="22" xfId="1" applyFont="1" applyBorder="1" applyProtection="1"/>
    <xf numFmtId="0" fontId="4" fillId="0" borderId="17" xfId="1" applyFont="1" applyBorder="1" applyProtection="1"/>
    <xf numFmtId="0" fontId="4" fillId="0" borderId="18" xfId="1" applyFont="1" applyBorder="1" applyAlignment="1" applyProtection="1">
      <alignment horizontal="right"/>
    </xf>
    <xf numFmtId="3" fontId="6" fillId="0" borderId="23" xfId="1" applyNumberFormat="1" applyFont="1" applyFill="1" applyBorder="1" applyAlignment="1" applyProtection="1">
      <alignment horizontal="center"/>
    </xf>
    <xf numFmtId="165" fontId="8" fillId="0" borderId="24" xfId="1" applyNumberFormat="1" applyFont="1" applyBorder="1" applyAlignment="1" applyProtection="1">
      <alignment horizontal="center"/>
    </xf>
    <xf numFmtId="165" fontId="8" fillId="0" borderId="5" xfId="1" applyNumberFormat="1" applyFont="1" applyBorder="1" applyAlignment="1" applyProtection="1">
      <alignment horizontal="center"/>
    </xf>
    <xf numFmtId="0" fontId="5" fillId="0" borderId="23" xfId="1" applyFont="1" applyBorder="1" applyAlignment="1" applyProtection="1">
      <alignment horizontal="center" vertical="center"/>
    </xf>
    <xf numFmtId="165" fontId="4" fillId="4" borderId="24" xfId="1" applyNumberFormat="1" applyFont="1" applyFill="1" applyBorder="1" applyAlignment="1" applyProtection="1">
      <alignment horizontal="center" vertical="center"/>
    </xf>
    <xf numFmtId="0" fontId="3" fillId="2" borderId="6" xfId="1" applyFont="1" applyFill="1" applyBorder="1" applyAlignment="1" applyProtection="1">
      <alignment horizontal="center" vertical="center"/>
    </xf>
    <xf numFmtId="0" fontId="3" fillId="2" borderId="7" xfId="1" applyFont="1" applyFill="1" applyBorder="1" applyAlignment="1" applyProtection="1">
      <alignment horizontal="center" vertical="center"/>
    </xf>
    <xf numFmtId="0" fontId="3" fillId="2" borderId="8" xfId="1" applyFont="1" applyFill="1" applyBorder="1" applyAlignment="1" applyProtection="1">
      <alignment horizontal="center" vertical="center"/>
    </xf>
    <xf numFmtId="0" fontId="10" fillId="3" borderId="8" xfId="1" applyFont="1" applyFill="1" applyBorder="1" applyAlignment="1" applyProtection="1"/>
    <xf numFmtId="0" fontId="5" fillId="0" borderId="25" xfId="1" applyFont="1" applyBorder="1" applyAlignment="1" applyProtection="1">
      <alignment horizontal="center" vertical="center"/>
    </xf>
    <xf numFmtId="0" fontId="4" fillId="0" borderId="26" xfId="1" applyFont="1" applyBorder="1" applyAlignment="1" applyProtection="1">
      <alignment horizontal="left" vertical="center"/>
    </xf>
    <xf numFmtId="0" fontId="4" fillId="0" borderId="27" xfId="1" applyFont="1" applyBorder="1" applyAlignment="1" applyProtection="1">
      <alignment horizontal="left" vertical="center"/>
    </xf>
    <xf numFmtId="0" fontId="4" fillId="0" borderId="28" xfId="1" applyFont="1" applyBorder="1" applyAlignment="1" applyProtection="1">
      <alignment horizontal="left" vertical="center"/>
    </xf>
    <xf numFmtId="0" fontId="4" fillId="3" borderId="27" xfId="1" applyFont="1" applyFill="1" applyBorder="1" applyAlignment="1" applyProtection="1">
      <alignment horizontal="left" vertical="center"/>
    </xf>
    <xf numFmtId="0" fontId="4" fillId="0" borderId="29" xfId="1" applyFont="1" applyBorder="1" applyAlignment="1" applyProtection="1">
      <alignment horizontal="left" vertical="center"/>
    </xf>
    <xf numFmtId="164" fontId="6" fillId="0" borderId="25" xfId="1" applyNumberFormat="1" applyFont="1" applyBorder="1" applyAlignment="1" applyProtection="1">
      <alignment horizontal="center"/>
    </xf>
    <xf numFmtId="164" fontId="8" fillId="4" borderId="26" xfId="1" applyNumberFormat="1" applyFont="1" applyFill="1" applyBorder="1" applyAlignment="1" applyProtection="1">
      <alignment horizontal="center"/>
      <protection locked="0"/>
    </xf>
    <xf numFmtId="164" fontId="8" fillId="4" borderId="27" xfId="1" applyNumberFormat="1" applyFont="1" applyFill="1" applyBorder="1" applyAlignment="1" applyProtection="1">
      <alignment horizontal="center"/>
      <protection locked="0"/>
    </xf>
    <xf numFmtId="164" fontId="7" fillId="2" borderId="6" xfId="1" applyNumberFormat="1" applyFont="1" applyFill="1" applyBorder="1" applyAlignment="1" applyProtection="1">
      <alignment horizontal="center" vertical="center"/>
    </xf>
    <xf numFmtId="164" fontId="7" fillId="2" borderId="7" xfId="1" applyNumberFormat="1" applyFont="1" applyFill="1" applyBorder="1" applyAlignment="1" applyProtection="1">
      <alignment horizontal="center" vertical="center"/>
    </xf>
    <xf numFmtId="164" fontId="7" fillId="2" borderId="8" xfId="1" applyNumberFormat="1" applyFont="1" applyFill="1" applyBorder="1" applyAlignment="1" applyProtection="1">
      <alignment horizontal="center" vertical="center"/>
    </xf>
    <xf numFmtId="14" fontId="10" fillId="7" borderId="6" xfId="1" applyNumberFormat="1" applyFont="1" applyFill="1" applyBorder="1" applyAlignment="1" applyProtection="1"/>
    <xf numFmtId="0" fontId="6" fillId="0" borderId="1" xfId="1" applyNumberFormat="1" applyFont="1" applyBorder="1" applyAlignment="1"/>
    <xf numFmtId="0" fontId="6" fillId="0" borderId="30" xfId="1" applyNumberFormat="1" applyFont="1" applyBorder="1" applyAlignment="1">
      <alignment horizontal="center"/>
    </xf>
    <xf numFmtId="0" fontId="6" fillId="0" borderId="31" xfId="1" applyNumberFormat="1" applyFont="1" applyBorder="1" applyAlignment="1">
      <alignment horizontal="center"/>
    </xf>
    <xf numFmtId="0" fontId="4" fillId="5" borderId="12" xfId="1" applyNumberFormat="1" applyFont="1" applyFill="1" applyBorder="1" applyAlignment="1"/>
    <xf numFmtId="165" fontId="6" fillId="5" borderId="13" xfId="1" applyNumberFormat="1" applyFont="1" applyFill="1" applyBorder="1" applyAlignment="1">
      <alignment horizontal="right"/>
    </xf>
    <xf numFmtId="165" fontId="6" fillId="6" borderId="5" xfId="1" applyNumberFormat="1" applyFont="1" applyFill="1" applyBorder="1" applyAlignment="1">
      <alignment horizontal="right"/>
    </xf>
    <xf numFmtId="14" fontId="10" fillId="0" borderId="6" xfId="1" applyNumberFormat="1" applyFont="1" applyFill="1" applyBorder="1" applyAlignment="1" applyProtection="1"/>
  </cellXfs>
  <cellStyles count="5">
    <cellStyle name="Milliers 2 2" xfId="4"/>
    <cellStyle name="Normal" xfId="0" builtinId="0"/>
    <cellStyle name="Normal 2" xfId="1"/>
    <cellStyle name="Normal 2 2 2" xfId="2"/>
    <cellStyle name="Normal 5" xfId="3"/>
  </cellStyles>
  <dxfs count="18"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5" formatCode="_(* #,##0_);_(* \(#,##0\);_(* &quot;-&quot;_);_(@_)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5" formatCode="_(* #,##0_);_(* \(#,##0\);_(* &quot;-&quot;_);_(@_)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medium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114300</xdr:colOff>
      <xdr:row>1</xdr:row>
      <xdr:rowOff>95250</xdr:rowOff>
    </xdr:from>
    <xdr:to>
      <xdr:col>14</xdr:col>
      <xdr:colOff>628650</xdr:colOff>
      <xdr:row>1</xdr:row>
      <xdr:rowOff>114300</xdr:rowOff>
    </xdr:to>
    <xdr:cxnSp macro="">
      <xdr:nvCxnSpPr>
        <xdr:cNvPr id="2" name="Connecteur droit avec flèche 1"/>
        <xdr:cNvCxnSpPr/>
      </xdr:nvCxnSpPr>
      <xdr:spPr>
        <a:xfrm flipH="1" flipV="1">
          <a:off x="13496925" y="295275"/>
          <a:ext cx="1504950" cy="190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1</xdr:row>
      <xdr:rowOff>76200</xdr:rowOff>
    </xdr:from>
    <xdr:to>
      <xdr:col>14</xdr:col>
      <xdr:colOff>657225</xdr:colOff>
      <xdr:row>1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13277850" y="276225"/>
          <a:ext cx="1504950" cy="190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Staff" displayName="Staff" ref="A2:F17" totalsRowShown="0" tableBorderDxfId="17">
  <autoFilter ref="A2:F17"/>
  <tableColumns count="6">
    <tableColumn id="1" name="Family Name" dataDxfId="16" dataCellStyle="Normal 2"/>
    <tableColumn id="2" name="Surname" dataDxfId="15" dataCellStyle="Normal 2"/>
    <tableColumn id="3" name="Location" dataDxfId="14" dataCellStyle="Normal 2"/>
    <tableColumn id="4" name="Date start" dataDxfId="13" dataCellStyle="Normal 2"/>
    <tableColumn id="5" name="Date stop" dataDxfId="12" dataCellStyle="Normal 2"/>
    <tableColumn id="6" name="Monthly salary" dataDxfId="11" dataCellStyle="Normal 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Diesel" displayName="Diesel" ref="A2:H8" totalsRowShown="0" headerRowDxfId="0" dataDxfId="1" tableBorderDxfId="10" headerRowCellStyle="Normal 2" dataCellStyle="Normal 2">
  <autoFilter ref="A2:H8"/>
  <tableColumns count="8">
    <tableColumn id="1" name="Date" dataDxfId="9" dataCellStyle="Normal 2"/>
    <tableColumn id="2" name="Reference" dataDxfId="8" dataCellStyle="Normal 2"/>
    <tableColumn id="3" name="Km / Hrs" dataDxfId="7" dataCellStyle="Normal 2"/>
    <tableColumn id="4" name="In" dataDxfId="6" dataCellStyle="Normal 2"/>
    <tableColumn id="5" name="Out" dataDxfId="5" dataCellStyle="Normal 2"/>
    <tableColumn id="6" name="Park No or PO N°" dataDxfId="4" dataCellStyle="Normal 2"/>
    <tableColumn id="7" name="PRICE" dataDxfId="3" dataCellStyle="Normal 2"/>
    <tableColumn id="8" name="Mois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F12" sqref="F12"/>
    </sheetView>
    <sheetView tabSelected="1" workbookViewId="1">
      <selection sqref="A1:F1"/>
    </sheetView>
  </sheetViews>
  <sheetFormatPr baseColWidth="10" defaultRowHeight="15" x14ac:dyDescent="0.25"/>
  <cols>
    <col min="1" max="1" width="13.42578125" customWidth="1"/>
    <col min="2" max="2" width="13.7109375" bestFit="1" customWidth="1"/>
    <col min="6" max="6" width="16.85546875" customWidth="1"/>
  </cols>
  <sheetData>
    <row r="1" spans="1:6" ht="16.5" thickBot="1" x14ac:dyDescent="0.3">
      <c r="A1" s="43" t="s">
        <v>0</v>
      </c>
      <c r="B1" s="44"/>
      <c r="C1" s="44"/>
      <c r="D1" s="44"/>
      <c r="E1" s="44"/>
      <c r="F1" s="45"/>
    </row>
    <row r="2" spans="1:6" ht="15.75" thickBot="1" x14ac:dyDescent="0.3">
      <c r="A2" s="47" t="s">
        <v>1</v>
      </c>
      <c r="B2" s="1" t="s">
        <v>2</v>
      </c>
      <c r="C2" s="1" t="s">
        <v>3</v>
      </c>
      <c r="D2" s="2" t="s">
        <v>4</v>
      </c>
      <c r="E2" s="2" t="s">
        <v>31</v>
      </c>
      <c r="F2" s="41" t="s">
        <v>5</v>
      </c>
    </row>
    <row r="3" spans="1:6" x14ac:dyDescent="0.25">
      <c r="A3" s="48"/>
      <c r="B3" s="3"/>
      <c r="C3" s="4" t="s">
        <v>6</v>
      </c>
      <c r="D3" s="5">
        <v>42796</v>
      </c>
      <c r="E3" s="5">
        <v>42891</v>
      </c>
      <c r="F3" s="42">
        <v>1200</v>
      </c>
    </row>
    <row r="4" spans="1:6" x14ac:dyDescent="0.25">
      <c r="A4" s="49"/>
      <c r="B4" s="6"/>
      <c r="C4" s="7" t="s">
        <v>6</v>
      </c>
      <c r="D4" s="5">
        <v>42797</v>
      </c>
      <c r="E4" s="5"/>
      <c r="F4" s="42">
        <v>1500</v>
      </c>
    </row>
    <row r="5" spans="1:6" x14ac:dyDescent="0.25">
      <c r="A5" s="49"/>
      <c r="B5" s="6"/>
      <c r="C5" s="7" t="s">
        <v>6</v>
      </c>
      <c r="D5" s="5">
        <v>42798</v>
      </c>
      <c r="E5" s="5"/>
      <c r="F5" s="42">
        <v>1800</v>
      </c>
    </row>
    <row r="6" spans="1:6" x14ac:dyDescent="0.25">
      <c r="A6" s="49"/>
      <c r="B6" s="6"/>
      <c r="C6" s="7" t="s">
        <v>6</v>
      </c>
      <c r="D6" s="5">
        <v>42799</v>
      </c>
      <c r="E6" s="5"/>
      <c r="F6" s="42">
        <v>1100</v>
      </c>
    </row>
    <row r="7" spans="1:6" x14ac:dyDescent="0.25">
      <c r="A7" s="49"/>
      <c r="B7" s="6"/>
      <c r="C7" s="7" t="s">
        <v>6</v>
      </c>
      <c r="D7" s="5">
        <v>42860</v>
      </c>
      <c r="E7" s="5"/>
      <c r="F7" s="42">
        <v>1500</v>
      </c>
    </row>
    <row r="8" spans="1:6" x14ac:dyDescent="0.25">
      <c r="A8" s="49"/>
      <c r="B8" s="6"/>
      <c r="C8" s="7" t="s">
        <v>29</v>
      </c>
      <c r="D8" s="5">
        <v>42801</v>
      </c>
      <c r="E8" s="5">
        <v>42948</v>
      </c>
      <c r="F8" s="42">
        <v>1300</v>
      </c>
    </row>
    <row r="9" spans="1:6" x14ac:dyDescent="0.25">
      <c r="A9" s="50"/>
      <c r="B9" s="8"/>
      <c r="C9" s="9" t="s">
        <v>6</v>
      </c>
      <c r="D9" s="5">
        <v>42802</v>
      </c>
      <c r="E9" s="5"/>
      <c r="F9" s="42">
        <v>1300</v>
      </c>
    </row>
    <row r="10" spans="1:6" x14ac:dyDescent="0.25">
      <c r="A10" s="49"/>
      <c r="B10" s="6"/>
      <c r="C10" s="7" t="s">
        <v>6</v>
      </c>
      <c r="D10" s="5">
        <v>42803</v>
      </c>
      <c r="E10" s="5"/>
      <c r="F10" s="42">
        <v>1300</v>
      </c>
    </row>
    <row r="11" spans="1:6" x14ac:dyDescent="0.25">
      <c r="A11" s="49"/>
      <c r="B11" s="6"/>
      <c r="C11" s="7" t="s">
        <v>6</v>
      </c>
      <c r="D11" s="5">
        <v>42804</v>
      </c>
      <c r="E11" s="5"/>
      <c r="F11" s="42">
        <v>1300</v>
      </c>
    </row>
    <row r="12" spans="1:6" x14ac:dyDescent="0.25">
      <c r="A12" s="51"/>
      <c r="B12" s="10"/>
      <c r="C12" s="11" t="s">
        <v>6</v>
      </c>
      <c r="D12" s="5">
        <v>42805</v>
      </c>
      <c r="E12" s="5"/>
      <c r="F12" s="42">
        <v>1300</v>
      </c>
    </row>
    <row r="13" spans="1:6" x14ac:dyDescent="0.25">
      <c r="A13" s="49"/>
      <c r="B13" s="6"/>
      <c r="C13" s="7" t="s">
        <v>6</v>
      </c>
      <c r="D13" s="5">
        <v>42806</v>
      </c>
      <c r="E13" s="5"/>
      <c r="F13" s="42">
        <v>1300</v>
      </c>
    </row>
    <row r="14" spans="1:6" x14ac:dyDescent="0.25">
      <c r="A14" s="49"/>
      <c r="B14" s="6"/>
      <c r="C14" s="7" t="s">
        <v>6</v>
      </c>
      <c r="D14" s="5">
        <v>42807</v>
      </c>
      <c r="E14" s="5"/>
      <c r="F14" s="42">
        <v>1300</v>
      </c>
    </row>
    <row r="15" spans="1:6" x14ac:dyDescent="0.25">
      <c r="A15" s="49"/>
      <c r="B15" s="6"/>
      <c r="C15" s="7" t="s">
        <v>7</v>
      </c>
      <c r="D15" s="5">
        <v>42808</v>
      </c>
      <c r="E15" s="5"/>
      <c r="F15" s="42">
        <v>1300</v>
      </c>
    </row>
    <row r="16" spans="1:6" x14ac:dyDescent="0.25">
      <c r="A16" s="51"/>
      <c r="B16" s="10"/>
      <c r="C16" s="11" t="s">
        <v>7</v>
      </c>
      <c r="D16" s="5">
        <v>42809</v>
      </c>
      <c r="E16" s="5"/>
      <c r="F16" s="42">
        <v>1300</v>
      </c>
    </row>
    <row r="17" spans="1:6" x14ac:dyDescent="0.25">
      <c r="A17" s="52"/>
      <c r="B17" s="12"/>
      <c r="C17" s="13" t="s">
        <v>7</v>
      </c>
      <c r="D17" s="14">
        <v>42810</v>
      </c>
      <c r="E17" s="14"/>
      <c r="F17" s="42">
        <v>1300</v>
      </c>
    </row>
    <row r="18" spans="1:6" x14ac:dyDescent="0.25">
      <c r="A18" s="15"/>
      <c r="B18" s="15"/>
      <c r="C18" s="15"/>
    </row>
  </sheetData>
  <mergeCells count="1">
    <mergeCell ref="A1:F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workbookViewId="0">
      <selection activeCell="H5" sqref="H5"/>
    </sheetView>
    <sheetView workbookViewId="1">
      <selection sqref="A1:G1"/>
    </sheetView>
  </sheetViews>
  <sheetFormatPr baseColWidth="10" defaultRowHeight="15" x14ac:dyDescent="0.25"/>
  <cols>
    <col min="6" max="6" width="16.85546875" customWidth="1"/>
  </cols>
  <sheetData>
    <row r="1" spans="1:8" ht="19.5" thickBot="1" x14ac:dyDescent="0.3">
      <c r="A1" s="56" t="s">
        <v>8</v>
      </c>
      <c r="B1" s="57"/>
      <c r="C1" s="57"/>
      <c r="D1" s="57"/>
      <c r="E1" s="57"/>
      <c r="F1" s="57"/>
      <c r="G1" s="58"/>
      <c r="H1" s="16"/>
    </row>
    <row r="2" spans="1:8" ht="15.75" thickBot="1" x14ac:dyDescent="0.3">
      <c r="A2" s="53" t="s">
        <v>9</v>
      </c>
      <c r="B2" s="17" t="s">
        <v>10</v>
      </c>
      <c r="C2" s="18" t="s">
        <v>11</v>
      </c>
      <c r="D2" s="19" t="s">
        <v>12</v>
      </c>
      <c r="E2" s="19" t="s">
        <v>13</v>
      </c>
      <c r="F2" s="19" t="s">
        <v>14</v>
      </c>
      <c r="G2" s="38" t="s">
        <v>33</v>
      </c>
      <c r="H2" s="16" t="s">
        <v>34</v>
      </c>
    </row>
    <row r="3" spans="1:8" x14ac:dyDescent="0.25">
      <c r="A3" s="54">
        <v>42796</v>
      </c>
      <c r="B3" s="20"/>
      <c r="C3" s="21"/>
      <c r="D3" s="22"/>
      <c r="E3" s="22"/>
      <c r="F3" s="22"/>
      <c r="G3" s="39">
        <v>1000000</v>
      </c>
      <c r="H3" s="16">
        <f t="shared" ref="H3:H8" si="0">MONTH(A3)</f>
        <v>3</v>
      </c>
    </row>
    <row r="4" spans="1:8" x14ac:dyDescent="0.25">
      <c r="A4" s="55">
        <v>42827</v>
      </c>
      <c r="B4" s="23"/>
      <c r="C4" s="24"/>
      <c r="D4" s="25"/>
      <c r="E4" s="25"/>
      <c r="F4" s="25"/>
      <c r="G4" s="40">
        <v>200000</v>
      </c>
      <c r="H4" s="16">
        <f t="shared" si="0"/>
        <v>4</v>
      </c>
    </row>
    <row r="5" spans="1:8" x14ac:dyDescent="0.25">
      <c r="A5" s="55">
        <v>42857</v>
      </c>
      <c r="B5" s="23"/>
      <c r="C5" s="24"/>
      <c r="D5" s="25"/>
      <c r="E5" s="25"/>
      <c r="F5" s="25"/>
      <c r="G5" s="40">
        <v>300000</v>
      </c>
      <c r="H5" s="16">
        <f t="shared" si="0"/>
        <v>5</v>
      </c>
    </row>
    <row r="6" spans="1:8" x14ac:dyDescent="0.25">
      <c r="A6" s="55">
        <v>42888</v>
      </c>
      <c r="B6" s="23"/>
      <c r="C6" s="24"/>
      <c r="D6" s="25"/>
      <c r="E6" s="25"/>
      <c r="F6" s="25"/>
      <c r="G6" s="40" t="str">
        <f>IF(B6="","0",VLOOKUP(B6,#REF!,7,0))</f>
        <v>0</v>
      </c>
      <c r="H6" s="16">
        <f t="shared" si="0"/>
        <v>6</v>
      </c>
    </row>
    <row r="7" spans="1:8" x14ac:dyDescent="0.25">
      <c r="A7" s="55">
        <v>42949</v>
      </c>
      <c r="B7" s="23"/>
      <c r="C7" s="24"/>
      <c r="D7" s="25"/>
      <c r="E7" s="25"/>
      <c r="F7" s="25"/>
      <c r="G7" s="40" t="str">
        <f>IF(B7="","0",VLOOKUP(B7,#REF!,7,0))</f>
        <v>0</v>
      </c>
      <c r="H7" s="16">
        <f t="shared" si="0"/>
        <v>8</v>
      </c>
    </row>
    <row r="8" spans="1:8" x14ac:dyDescent="0.25">
      <c r="A8" s="55">
        <v>42980</v>
      </c>
      <c r="B8" s="23"/>
      <c r="C8" s="24"/>
      <c r="D8" s="25"/>
      <c r="E8" s="25"/>
      <c r="F8" s="25"/>
      <c r="G8" s="40" t="str">
        <f>IF(B8="","0",VLOOKUP(B8,#REF!,7,0))</f>
        <v>0</v>
      </c>
      <c r="H8" s="16">
        <f t="shared" si="0"/>
        <v>9</v>
      </c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I14" sqref="I14"/>
    </sheetView>
    <sheetView workbookViewId="1"/>
  </sheetViews>
  <sheetFormatPr baseColWidth="10" defaultRowHeight="15" x14ac:dyDescent="0.25"/>
  <cols>
    <col min="1" max="1" width="61.7109375" bestFit="1" customWidth="1"/>
    <col min="10" max="10" width="12.28515625" customWidth="1"/>
    <col min="12" max="12" width="12.140625" customWidth="1"/>
    <col min="13" max="13" width="11.7109375" customWidth="1"/>
    <col min="14" max="14" width="14.85546875" customWidth="1"/>
  </cols>
  <sheetData>
    <row r="1" spans="1:16" ht="15.75" thickBot="1" x14ac:dyDescent="0.3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7"/>
    </row>
    <row r="2" spans="1:16" ht="16.5" thickBot="1" x14ac:dyDescent="0.3">
      <c r="A2" s="28" t="s">
        <v>30</v>
      </c>
      <c r="B2" s="59">
        <v>42766</v>
      </c>
      <c r="C2" s="59">
        <f>EOMONTH(B2,1)</f>
        <v>42794</v>
      </c>
      <c r="D2" s="59">
        <f t="shared" ref="D2:M2" si="0">EOMONTH(C2,1)</f>
        <v>42825</v>
      </c>
      <c r="E2" s="59">
        <f t="shared" si="0"/>
        <v>42855</v>
      </c>
      <c r="F2" s="59">
        <f t="shared" si="0"/>
        <v>42886</v>
      </c>
      <c r="G2" s="59">
        <f t="shared" si="0"/>
        <v>42916</v>
      </c>
      <c r="H2" s="59">
        <f t="shared" si="0"/>
        <v>42947</v>
      </c>
      <c r="I2" s="59">
        <f t="shared" si="0"/>
        <v>42978</v>
      </c>
      <c r="J2" s="59">
        <f t="shared" si="0"/>
        <v>43008</v>
      </c>
      <c r="K2" s="59">
        <f t="shared" si="0"/>
        <v>43039</v>
      </c>
      <c r="L2" s="59">
        <f t="shared" si="0"/>
        <v>43069</v>
      </c>
      <c r="M2" s="59">
        <f t="shared" si="0"/>
        <v>43100</v>
      </c>
      <c r="N2" s="66"/>
      <c r="P2" t="s">
        <v>35</v>
      </c>
    </row>
    <row r="3" spans="1:16" x14ac:dyDescent="0.25">
      <c r="A3" s="60"/>
      <c r="B3" s="61" t="s">
        <v>15</v>
      </c>
      <c r="C3" s="61" t="s">
        <v>16</v>
      </c>
      <c r="D3" s="61" t="s">
        <v>17</v>
      </c>
      <c r="E3" s="61" t="s">
        <v>18</v>
      </c>
      <c r="F3" s="61" t="s">
        <v>19</v>
      </c>
      <c r="G3" s="61" t="s">
        <v>20</v>
      </c>
      <c r="H3" s="61" t="s">
        <v>21</v>
      </c>
      <c r="I3" s="61" t="s">
        <v>22</v>
      </c>
      <c r="J3" s="61" t="s">
        <v>23</v>
      </c>
      <c r="K3" s="61" t="s">
        <v>24</v>
      </c>
      <c r="L3" s="61" t="s">
        <v>25</v>
      </c>
      <c r="M3" s="61" t="s">
        <v>26</v>
      </c>
      <c r="N3" s="62" t="s">
        <v>27</v>
      </c>
    </row>
    <row r="4" spans="1:16" x14ac:dyDescent="0.25">
      <c r="A4" s="63" t="s">
        <v>28</v>
      </c>
      <c r="B4" s="64">
        <f t="array" ref="B4">IF(COLUMNS($A:A)&lt;=MAX(Diesel[Mois]),SUMPRODUCT((Staff[Location]=$A$2)*(Staff[Date start]&lt;=B2)*(IF(Staff[Date stop]&lt;&gt;"",IF(Staff[Date stop]&gt;EDATE(B2,-1),1,0),1)),Staff[Monthly salary]),"-")</f>
        <v>0</v>
      </c>
      <c r="C4" s="64">
        <f t="array" ref="C4">IF(COLUMNS($A:B)&lt;=MAX(Diesel[Mois]),SUMPRODUCT((Staff[Location]=$A$2)*(Staff[Date start]&lt;=C2)*(IF(Staff[Date stop]&lt;&gt;"",IF(Staff[Date stop]&gt;EDATE(C2,-1),1,0),1)),Staff[Monthly salary]),"-")</f>
        <v>0</v>
      </c>
      <c r="D4" s="64">
        <f t="array" ref="D4">IF(COLUMNS($A:C)&lt;=MAX(Diesel[Mois]),SUMPRODUCT((Staff[Location]=$A$2)*(Staff[Date start]&lt;=D2)*(IF(Staff[Date stop]&lt;&gt;"",IF(Staff[Date stop]&gt;EDATE(D2,-1),1,0),1)),Staff[Monthly salary]),"-")</f>
        <v>13400</v>
      </c>
      <c r="E4" s="64">
        <f t="array" ref="E4">IF(COLUMNS($A:D)&lt;=MAX(Diesel[Mois]),SUMPRODUCT((Staff[Location]=$A$2)*(Staff[Date start]&lt;=E2)*(IF(Staff[Date stop]&lt;&gt;"",IF(Staff[Date stop]&gt;EDATE(E2,-1),1,0),1)),Staff[Monthly salary]),"-")</f>
        <v>13400</v>
      </c>
      <c r="F4" s="64">
        <f t="array" ref="F4">IF(COLUMNS($A:E)&lt;=MAX(Diesel[Mois]),SUMPRODUCT((Staff[Location]=$A$2)*(Staff[Date start]&lt;=F2)*(IF(Staff[Date stop]&lt;&gt;"",IF(Staff[Date stop]&gt;EDATE(F2,-1),1,0),1)),Staff[Monthly salary]),"-")</f>
        <v>14900</v>
      </c>
      <c r="G4" s="64">
        <f t="array" ref="G4">IF(COLUMNS($A:F)&lt;=MAX(Diesel[Mois]),SUMPRODUCT((Staff[Location]=$A$2)*(Staff[Date start]&lt;=G2)*(IF(Staff[Date stop]&lt;&gt;"",IF(Staff[Date stop]&gt;EDATE(G2,-1),1,0),1)),Staff[Monthly salary]),"-")</f>
        <v>14900</v>
      </c>
      <c r="H4" s="64">
        <f t="array" ref="H4">IF(COLUMNS($A:G)&lt;=MAX(Diesel[Mois]),SUMPRODUCT((Staff[Location]=$A$2)*(Staff[Date start]&lt;=H2)*(IF(Staff[Date stop]&lt;&gt;"",IF(Staff[Date stop]&gt;EDATE(H2,-1),1,0),1)),Staff[Monthly salary]),"-")</f>
        <v>13700</v>
      </c>
      <c r="I4" s="64">
        <f t="array" ref="I4">IF(COLUMNS($A:H)&lt;=MAX(Diesel[Mois]),SUMPRODUCT((Staff[Location]=$A$2)*(Staff[Date start]&lt;=I2)*(IF(Staff[Date stop]&lt;&gt;"",IF(Staff[Date stop]&gt;EDATE(I2,-1),1,0),1)),Staff[Monthly salary]),"-")</f>
        <v>13700</v>
      </c>
      <c r="J4" s="64">
        <f t="array" ref="J4">IF(COLUMNS($A:I)&lt;=MAX(Diesel[Mois]),SUMPRODUCT((Staff[Location]=$A$2)*(Staff[Date start]&lt;=J2)*(IF(Staff[Date stop]&lt;&gt;"",IF(Staff[Date stop]&gt;EDATE(J2,-1),1,0),1)),Staff[Monthly salary]),"-")</f>
        <v>13700</v>
      </c>
      <c r="K4" s="64" t="str">
        <f t="array" ref="K4">IF(COLUMNS($A:J)&lt;=MAX(Diesel[Mois]),SUMPRODUCT((Staff[Location]=$A$2)*(Staff[Date start]&lt;=K2)*(IF(Staff[Date stop]&lt;&gt;"",IF(Staff[Date stop]&gt;EDATE(K2,-1),1,0),1)),Staff[Monthly salary]),"-")</f>
        <v>-</v>
      </c>
      <c r="L4" s="64" t="str">
        <f t="array" ref="L4">IF(COLUMNS($A:K)&lt;=MAX(Diesel[Mois]),SUMPRODUCT((Staff[Location]=$A$2)*(Staff[Date start]&lt;=L2)*(IF(Staff[Date stop]&lt;&gt;"",IF(Staff[Date stop]&gt;EDATE(L2,-1),1,0),1)),Staff[Monthly salary]),"-")</f>
        <v>-</v>
      </c>
      <c r="M4" s="64" t="str">
        <f t="array" ref="M4">IF(COLUMNS($A:L)&lt;=MAX(Diesel[Mois]),SUMPRODUCT((Staff[Location]=$A$2)*(Staff[Date start]&lt;=M2)*(IF(Staff[Date stop]&lt;&gt;"",IF(Staff[Date stop]&gt;EDATE(M2,-1),1,0),1)),Staff[Monthly salary]),"-")</f>
        <v>-</v>
      </c>
      <c r="N4" s="65">
        <f t="shared" ref="N4" si="1">SUM(B4:M4)</f>
        <v>97700</v>
      </c>
    </row>
    <row r="5" spans="1:16" x14ac:dyDescent="0.25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7"/>
    </row>
    <row r="6" spans="1:16" x14ac:dyDescent="0.2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</row>
    <row r="7" spans="1:16" x14ac:dyDescent="0.25">
      <c r="A7" s="26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</row>
    <row r="8" spans="1:16" x14ac:dyDescent="0.25">
      <c r="A8" s="26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workbookViewId="0">
      <selection activeCell="P2" sqref="P2"/>
    </sheetView>
    <sheetView workbookViewId="1"/>
  </sheetViews>
  <sheetFormatPr baseColWidth="10" defaultRowHeight="15" x14ac:dyDescent="0.25"/>
  <cols>
    <col min="1" max="1" width="61.7109375" bestFit="1" customWidth="1"/>
    <col min="14" max="14" width="13" bestFit="1" customWidth="1"/>
  </cols>
  <sheetData>
    <row r="1" spans="1:16" ht="15.75" thickBot="1" x14ac:dyDescent="0.3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7"/>
    </row>
    <row r="2" spans="1:16" ht="16.5" thickBot="1" x14ac:dyDescent="0.3">
      <c r="A2" s="28" t="s">
        <v>29</v>
      </c>
      <c r="B2" s="59">
        <v>42766</v>
      </c>
      <c r="C2" s="59">
        <f>EOMONTH(B2,1)</f>
        <v>42794</v>
      </c>
      <c r="D2" s="59">
        <f t="shared" ref="D2:M2" si="0">EOMONTH(C2,1)</f>
        <v>42825</v>
      </c>
      <c r="E2" s="59">
        <f t="shared" si="0"/>
        <v>42855</v>
      </c>
      <c r="F2" s="59">
        <f t="shared" si="0"/>
        <v>42886</v>
      </c>
      <c r="G2" s="59">
        <f t="shared" si="0"/>
        <v>42916</v>
      </c>
      <c r="H2" s="59">
        <f t="shared" si="0"/>
        <v>42947</v>
      </c>
      <c r="I2" s="59">
        <f t="shared" si="0"/>
        <v>42978</v>
      </c>
      <c r="J2" s="59">
        <f t="shared" si="0"/>
        <v>43008</v>
      </c>
      <c r="K2" s="59">
        <f t="shared" si="0"/>
        <v>43039</v>
      </c>
      <c r="L2" s="59">
        <f t="shared" si="0"/>
        <v>43069</v>
      </c>
      <c r="M2" s="59">
        <f t="shared" si="0"/>
        <v>43100</v>
      </c>
      <c r="N2" s="46"/>
      <c r="P2" t="s">
        <v>35</v>
      </c>
    </row>
    <row r="3" spans="1:16" x14ac:dyDescent="0.25">
      <c r="A3" s="29"/>
      <c r="B3" s="30" t="s">
        <v>15</v>
      </c>
      <c r="C3" s="30" t="s">
        <v>16</v>
      </c>
      <c r="D3" s="30" t="s">
        <v>17</v>
      </c>
      <c r="E3" s="30" t="s">
        <v>18</v>
      </c>
      <c r="F3" s="30" t="s">
        <v>19</v>
      </c>
      <c r="G3" s="30" t="s">
        <v>20</v>
      </c>
      <c r="H3" s="30" t="s">
        <v>21</v>
      </c>
      <c r="I3" s="30" t="s">
        <v>22</v>
      </c>
      <c r="J3" s="30" t="s">
        <v>23</v>
      </c>
      <c r="K3" s="30" t="s">
        <v>24</v>
      </c>
      <c r="L3" s="30" t="s">
        <v>25</v>
      </c>
      <c r="M3" s="30" t="s">
        <v>26</v>
      </c>
      <c r="N3" s="31" t="s">
        <v>27</v>
      </c>
    </row>
    <row r="4" spans="1:16" x14ac:dyDescent="0.25">
      <c r="A4" s="33" t="s">
        <v>32</v>
      </c>
      <c r="B4" s="34">
        <f t="array" ref="B4">IF(COLUMNS($A:A)&lt;=MAX(Diesel[Mois]),SUMPRODUCT((Staff[Location]=$A$2)*(Staff[Date start]&lt;=B2)*(IF(Staff[Date stop]&lt;&gt;"",IF(Staff[Date stop]&gt;EDATE(B2,-1),1,0),1)),Staff[Monthly salary]),"-")</f>
        <v>0</v>
      </c>
      <c r="C4" s="34">
        <f t="array" ref="C4">IF(COLUMNS($A:B)&lt;=MAX(Diesel[Mois]),SUMPRODUCT((Staff[Location]=$A$2)*(Staff[Date start]&lt;=C2)*(IF(Staff[Date stop]&lt;&gt;"",IF(Staff[Date stop]&gt;EDATE(C2,-1),1,0),1)),Staff[Monthly salary]),"-")</f>
        <v>0</v>
      </c>
      <c r="D4" s="34">
        <f t="array" ref="D4">IF(COLUMNS($A:C)&lt;=MAX(Diesel[Mois]),SUMPRODUCT((Staff[Location]=$A$2)*(Staff[Date start]&lt;=D2)*(IF(Staff[Date stop]&lt;&gt;"",IF(Staff[Date stop]&gt;EDATE(D2,-1),1,0),1)),Staff[Monthly salary]),"-")</f>
        <v>1300</v>
      </c>
      <c r="E4" s="34">
        <f t="array" ref="E4">IF(COLUMNS($A:D)&lt;=MAX(Diesel[Mois]),SUMPRODUCT((Staff[Location]=$A$2)*(Staff[Date start]&lt;=E2)*(IF(Staff[Date stop]&lt;&gt;"",IF(Staff[Date stop]&gt;EDATE(E2,-1),1,0),1)),Staff[Monthly salary]),"-")</f>
        <v>1300</v>
      </c>
      <c r="F4" s="34">
        <f t="array" ref="F4">IF(COLUMNS($A:E)&lt;=MAX(Diesel[Mois]),SUMPRODUCT((Staff[Location]=$A$2)*(Staff[Date start]&lt;=F2)*(IF(Staff[Date stop]&lt;&gt;"",IF(Staff[Date stop]&gt;EDATE(F2,-1),1,0),1)),Staff[Monthly salary]),"-")</f>
        <v>1300</v>
      </c>
      <c r="G4" s="34">
        <f t="array" ref="G4">IF(COLUMNS($A:F)&lt;=MAX(Diesel[Mois]),SUMPRODUCT((Staff[Location]=$A$2)*(Staff[Date start]&lt;=G2)*(IF(Staff[Date stop]&lt;&gt;"",IF(Staff[Date stop]&gt;EDATE(G2,-1),1,0),1)),Staff[Monthly salary]),"-")</f>
        <v>1300</v>
      </c>
      <c r="H4" s="34">
        <f t="array" ref="H4">IF(COLUMNS($A:G)&lt;=MAX(Diesel[Mois]),SUMPRODUCT((Staff[Location]=$A$2)*(Staff[Date start]&lt;=H2)*(IF(Staff[Date stop]&lt;&gt;"",IF(Staff[Date stop]&gt;EDATE(H2,-1),1,0),1)),Staff[Monthly salary]),"-")</f>
        <v>1300</v>
      </c>
      <c r="I4" s="34">
        <f t="array" ref="I4">IF(COLUMNS($A:H)&lt;=MAX(Diesel[Mois]),SUMPRODUCT((Staff[Location]=$A$2)*(Staff[Date start]&lt;=I2)*(IF(Staff[Date stop]&lt;&gt;"",IF(Staff[Date stop]&gt;EDATE(I2,-1),1,0),1)),Staff[Monthly salary]),"-")</f>
        <v>1300</v>
      </c>
      <c r="J4" s="34">
        <f t="array" ref="J4">IF(COLUMNS($A:I)&lt;=MAX(Diesel[Mois]),SUMPRODUCT((Staff[Location]=$A$2)*(Staff[Date start]&lt;=J2)*(IF(Staff[Date stop]&lt;&gt;"",IF(Staff[Date stop]&gt;EDATE(J2,-1),1,0),1)),Staff[Monthly salary]),"-")</f>
        <v>0</v>
      </c>
      <c r="K4" s="34" t="str">
        <f t="array" ref="K4">IF(COLUMNS($A:J)&lt;=MAX(Diesel[Mois]),SUMPRODUCT((Staff[Location]=$A$2)*(Staff[Date start]&lt;=K2)*(IF(Staff[Date stop]&lt;&gt;"",IF(Staff[Date stop]&gt;EDATE(K2,-1),1,0),1)),Staff[Monthly salary]),"-")</f>
        <v>-</v>
      </c>
      <c r="L4" s="34" t="str">
        <f t="array" ref="L4">IF(COLUMNS($A:K)&lt;=MAX(Diesel[Mois]),SUMPRODUCT((Staff[Location]=$A$2)*(Staff[Date start]&lt;=L2)*(IF(Staff[Date stop]&lt;&gt;"",IF(Staff[Date stop]&gt;EDATE(L2,-1),1,0),1)),Staff[Monthly salary]),"-")</f>
        <v>-</v>
      </c>
      <c r="M4" s="34" t="str">
        <f t="array" ref="M4">IF(COLUMNS($A:L)&lt;=MAX(Diesel[Mois]),SUMPRODUCT((Staff[Location]=$A$2)*(Staff[Date start]&lt;=M2)*(IF(Staff[Date stop]&lt;&gt;"",IF(Staff[Date stop]&gt;EDATE(M2,-1),1,0),1)),Staff[Monthly salary]),"-")</f>
        <v>-</v>
      </c>
      <c r="N4" s="32">
        <f t="shared" ref="N4" si="1">SUM(B4:M4)</f>
        <v>7800</v>
      </c>
    </row>
    <row r="5" spans="1:16" ht="15.75" thickBot="1" x14ac:dyDescent="0.3">
      <c r="A5" s="35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7"/>
    </row>
    <row r="6" spans="1:16" x14ac:dyDescent="0.2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</row>
    <row r="7" spans="1:16" x14ac:dyDescent="0.25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7"/>
    </row>
    <row r="8" spans="1:16" x14ac:dyDescent="0.25">
      <c r="A8" s="26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</row>
    <row r="9" spans="1:16" x14ac:dyDescent="0.25">
      <c r="A9" s="26"/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</row>
  </sheetData>
  <dataValidations count="1">
    <dataValidation type="decimal" allowBlank="1" showInputMessage="1" showErrorMessage="1" errorTitle="Incorrect data entered" error="Only dollar amounts can be entered in this cell" sqref="B4:M4">
      <formula1>0</formula1>
      <formula2>10000000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STAFF LIST</vt:lpstr>
      <vt:lpstr>DIESEL DATA</vt:lpstr>
      <vt:lpstr>EQUIPMENT &amp; INDUSTRY</vt:lpstr>
      <vt:lpstr>MI 001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dcterms:created xsi:type="dcterms:W3CDTF">2017-09-22T16:18:53Z</dcterms:created>
  <dcterms:modified xsi:type="dcterms:W3CDTF">2017-09-26T13:24:04Z</dcterms:modified>
</cp:coreProperties>
</file>