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8_{E0E24FC9-0E14-43A4-A57F-091809144586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Feuil2" sheetId="2" r:id="rId1"/>
    <sheet name="Feuil1" sheetId="1" r:id="rId2"/>
  </sheets>
  <definedNames>
    <definedName name="Segment_Prénom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6" i="1" l="1"/>
  <c r="B23" i="1" s="1"/>
  <c r="B22" i="1" l="1"/>
  <c r="B24" i="1"/>
  <c r="E23" i="1"/>
  <c r="C23" i="1"/>
  <c r="D23" i="1"/>
  <c r="E24" i="1" l="1"/>
  <c r="D24" i="1"/>
  <c r="C24" i="1"/>
  <c r="D22" i="1"/>
  <c r="E22" i="1"/>
  <c r="C22" i="1"/>
</calcChain>
</file>

<file path=xl/sharedStrings.xml><?xml version="1.0" encoding="utf-8"?>
<sst xmlns="http://schemas.openxmlformats.org/spreadsheetml/2006/main" count="84" uniqueCount="44">
  <si>
    <t>Pierre</t>
  </si>
  <si>
    <t>Paul</t>
  </si>
  <si>
    <t>Jacques</t>
  </si>
  <si>
    <t>Arnaud</t>
  </si>
  <si>
    <t>Emilie</t>
  </si>
  <si>
    <t>Oscar</t>
  </si>
  <si>
    <t>Jacky</t>
  </si>
  <si>
    <t>Dany</t>
  </si>
  <si>
    <t>Sophie</t>
  </si>
  <si>
    <t>Prénom</t>
  </si>
  <si>
    <t>Loisirs</t>
  </si>
  <si>
    <t>Foot</t>
  </si>
  <si>
    <t>Judo</t>
  </si>
  <si>
    <t>Karaté</t>
  </si>
  <si>
    <t>Yoga</t>
  </si>
  <si>
    <t>Natation</t>
  </si>
  <si>
    <t>Escrime</t>
  </si>
  <si>
    <t>Equitation</t>
  </si>
  <si>
    <t>Roller</t>
  </si>
  <si>
    <t>Ville</t>
  </si>
  <si>
    <t>Lille</t>
  </si>
  <si>
    <t>Strasbourg</t>
  </si>
  <si>
    <t>Bordeaux</t>
  </si>
  <si>
    <t>Nancy</t>
  </si>
  <si>
    <t>Brest</t>
  </si>
  <si>
    <t>Toulon</t>
  </si>
  <si>
    <t>Reims</t>
  </si>
  <si>
    <t>Paris</t>
  </si>
  <si>
    <t>Nimes</t>
  </si>
  <si>
    <t>Rouen</t>
  </si>
  <si>
    <t>Marseille</t>
  </si>
  <si>
    <t>Baseball</t>
  </si>
  <si>
    <t>BMX</t>
  </si>
  <si>
    <t>Footing</t>
  </si>
  <si>
    <t>Age</t>
  </si>
  <si>
    <t>Groupe 1</t>
  </si>
  <si>
    <t>Groupe 2</t>
  </si>
  <si>
    <t>Groupe 3</t>
  </si>
  <si>
    <t>Groupe 4</t>
  </si>
  <si>
    <t>Caroline</t>
  </si>
  <si>
    <t>Stéphanie</t>
  </si>
  <si>
    <t>Cellule Liée</t>
  </si>
  <si>
    <t>Résultat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</si>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</sst>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1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G$16" fmlaRange="$M$15:$M$18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552450</xdr:colOff>
          <xdr:row>16</xdr:row>
          <xdr:rowOff>47625</xdr:rowOff>
        </xdr:from>
        <xdr:to>
          <xdr:col>4</xdr:col>
          <xdr:colOff>428625</xdr:colOff>
          <xdr:row>17</xdr:row>
          <xdr:rowOff>171450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5</xdr:col>
      <xdr:colOff>552450</xdr:colOff>
      <xdr:row>19</xdr:row>
      <xdr:rowOff>9525</xdr:rowOff>
    </xdr:from>
    <xdr:to>
      <xdr:col>7</xdr:col>
      <xdr:colOff>295275</xdr:colOff>
      <xdr:row>28</xdr:row>
      <xdr:rowOff>19050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rénom">
              <a:extLst>
                <a:ext uri="{FF2B5EF4-FFF2-40B4-BE49-F238E27FC236}">
                  <a16:creationId xmlns:a16="http://schemas.microsoft.com/office/drawing/2014/main" id="{7D77F3CC-2E26-4816-B74A-0DC26C67DCD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62450" y="3657600"/>
              <a:ext cx="1266825" cy="1724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énom" xr10:uid="{D7BA0891-BDC2-4E62-BD4B-C372CD8EEDE9}" sourceName="Pré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énom" xr10:uid="{77DBBAB0-6141-4E8A-A60E-E36E930E5A1B}" cache="Segment_Prénom" caption="Prénom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C12" totalsRowShown="0">
  <autoFilter ref="B1:C12" xr:uid="{00000000-0009-0000-0100-000001000000}"/>
  <sortState xmlns:xlrd2="http://schemas.microsoft.com/office/spreadsheetml/2017/richdata2" ref="B2:C12">
    <sortCondition ref="B2"/>
  </sortState>
  <tableColumns count="2">
    <tableColumn id="1" xr3:uid="{00000000-0010-0000-0000-000001000000}" name="Prénom"/>
    <tableColumn id="2" xr3:uid="{00000000-0010-0000-0000-000002000000}" name="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E1:F12" totalsRowShown="0">
  <autoFilter ref="E1:F12" xr:uid="{00000000-0009-0000-0100-000003000000}"/>
  <tableColumns count="2">
    <tableColumn id="1" xr3:uid="{00000000-0010-0000-0100-000001000000}" name="Prénom"/>
    <tableColumn id="2" xr3:uid="{00000000-0010-0000-0100-000002000000}" name="Vill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H1:I12" totalsRowShown="0">
  <autoFilter ref="H1:I12" xr:uid="{00000000-0009-0000-0100-000004000000}"/>
  <tableColumns count="2">
    <tableColumn id="1" xr3:uid="{00000000-0010-0000-0200-000001000000}" name="Prénom"/>
    <tableColumn id="2" xr3:uid="{00000000-0010-0000-0200-000002000000}" name="Loisirs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5922B2-DEDF-478F-B29C-45B9742EAC9F}" name="Tableau2" displayName="Tableau2" ref="B21:E24" totalsRowShown="0" tableBorderDxfId="0">
  <autoFilter ref="B21:E24" xr:uid="{30D18D4F-AE4B-4453-B113-F36DB8EEDAD4}"/>
  <tableColumns count="4">
    <tableColumn id="1" xr3:uid="{D7EC2C60-9C71-4FE3-9F7B-CC2828B9C786}" name="Prénom"/>
    <tableColumn id="2" xr3:uid="{ED86D8F8-7781-4650-8A30-616920BD5ADD}" name="Age">
      <calculatedColumnFormula>VLOOKUP(B22,Tableau1[],2,FALSE)</calculatedColumnFormula>
    </tableColumn>
    <tableColumn id="3" xr3:uid="{50B57F8A-A882-4B3F-9BB6-EADE80904E86}" name="Ville">
      <calculatedColumnFormula>VLOOKUP(B22,Tableau3[],2,FALSE)</calculatedColumnFormula>
    </tableColumn>
    <tableColumn id="4" xr3:uid="{D0AAB38C-AB9E-4A15-B199-FECCA6915ADB}" name="Loisirs">
      <calculatedColumnFormula>VLOOKUP(B22,Tableau4[],2,FALSE)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P24"/>
  <sheetViews>
    <sheetView tabSelected="1" workbookViewId="0">
      <selection activeCell="E29" sqref="E29"/>
    </sheetView>
  </sheetViews>
  <sheetFormatPr baseColWidth="10" defaultRowHeight="15" x14ac:dyDescent="0.25"/>
  <sheetData>
    <row r="1" spans="2:16" x14ac:dyDescent="0.25">
      <c r="B1" t="s">
        <v>9</v>
      </c>
      <c r="C1" t="s">
        <v>34</v>
      </c>
      <c r="E1" t="s">
        <v>9</v>
      </c>
      <c r="F1" t="s">
        <v>19</v>
      </c>
      <c r="H1" t="s">
        <v>9</v>
      </c>
      <c r="I1" t="s">
        <v>10</v>
      </c>
    </row>
    <row r="2" spans="2:16" x14ac:dyDescent="0.25">
      <c r="B2" t="s">
        <v>3</v>
      </c>
      <c r="C2">
        <v>12</v>
      </c>
      <c r="E2" t="s">
        <v>0</v>
      </c>
      <c r="F2" t="s">
        <v>20</v>
      </c>
      <c r="H2" t="s">
        <v>0</v>
      </c>
      <c r="I2" t="s">
        <v>11</v>
      </c>
    </row>
    <row r="3" spans="2:16" x14ac:dyDescent="0.25">
      <c r="B3" t="s">
        <v>39</v>
      </c>
      <c r="C3">
        <v>35</v>
      </c>
      <c r="E3" t="s">
        <v>1</v>
      </c>
      <c r="F3" t="s">
        <v>21</v>
      </c>
      <c r="H3" t="s">
        <v>1</v>
      </c>
      <c r="I3" t="s">
        <v>12</v>
      </c>
    </row>
    <row r="4" spans="2:16" x14ac:dyDescent="0.25">
      <c r="B4" t="s">
        <v>7</v>
      </c>
      <c r="C4">
        <v>15</v>
      </c>
      <c r="E4" t="s">
        <v>2</v>
      </c>
      <c r="F4" t="s">
        <v>22</v>
      </c>
      <c r="H4" t="s">
        <v>2</v>
      </c>
      <c r="I4" t="s">
        <v>13</v>
      </c>
    </row>
    <row r="5" spans="2:16" x14ac:dyDescent="0.25">
      <c r="B5" t="s">
        <v>4</v>
      </c>
      <c r="C5">
        <v>23</v>
      </c>
      <c r="E5" t="s">
        <v>3</v>
      </c>
      <c r="F5" t="s">
        <v>23</v>
      </c>
      <c r="H5" t="s">
        <v>3</v>
      </c>
      <c r="I5" t="s">
        <v>14</v>
      </c>
    </row>
    <row r="6" spans="2:16" x14ac:dyDescent="0.25">
      <c r="B6" t="s">
        <v>6</v>
      </c>
      <c r="C6">
        <v>21</v>
      </c>
      <c r="E6" t="s">
        <v>39</v>
      </c>
      <c r="F6" t="s">
        <v>24</v>
      </c>
      <c r="H6" t="s">
        <v>39</v>
      </c>
      <c r="I6" t="s">
        <v>15</v>
      </c>
    </row>
    <row r="7" spans="2:16" x14ac:dyDescent="0.25">
      <c r="B7" t="s">
        <v>2</v>
      </c>
      <c r="C7">
        <v>65</v>
      </c>
      <c r="E7" t="s">
        <v>4</v>
      </c>
      <c r="F7" t="s">
        <v>25</v>
      </c>
      <c r="H7" t="s">
        <v>4</v>
      </c>
      <c r="I7" t="s">
        <v>16</v>
      </c>
    </row>
    <row r="8" spans="2:16" x14ac:dyDescent="0.25">
      <c r="B8" t="s">
        <v>5</v>
      </c>
      <c r="C8">
        <v>68</v>
      </c>
      <c r="E8" t="s">
        <v>5</v>
      </c>
      <c r="F8" t="s">
        <v>26</v>
      </c>
      <c r="H8" t="s">
        <v>5</v>
      </c>
      <c r="I8" t="s">
        <v>17</v>
      </c>
    </row>
    <row r="9" spans="2:16" x14ac:dyDescent="0.25">
      <c r="B9" t="s">
        <v>1</v>
      </c>
      <c r="C9">
        <v>17</v>
      </c>
      <c r="E9" t="s">
        <v>6</v>
      </c>
      <c r="F9" t="s">
        <v>27</v>
      </c>
      <c r="H9" t="s">
        <v>6</v>
      </c>
      <c r="I9" t="s">
        <v>18</v>
      </c>
    </row>
    <row r="10" spans="2:16" x14ac:dyDescent="0.25">
      <c r="B10" t="s">
        <v>0</v>
      </c>
      <c r="C10">
        <v>15</v>
      </c>
      <c r="E10" t="s">
        <v>7</v>
      </c>
      <c r="F10" t="s">
        <v>28</v>
      </c>
      <c r="H10" t="s">
        <v>7</v>
      </c>
      <c r="I10" t="s">
        <v>31</v>
      </c>
    </row>
    <row r="11" spans="2:16" x14ac:dyDescent="0.25">
      <c r="B11" t="s">
        <v>8</v>
      </c>
      <c r="C11">
        <v>33</v>
      </c>
      <c r="E11" t="s">
        <v>8</v>
      </c>
      <c r="F11" t="s">
        <v>29</v>
      </c>
      <c r="H11" t="s">
        <v>8</v>
      </c>
      <c r="I11" t="s">
        <v>32</v>
      </c>
    </row>
    <row r="12" spans="2:16" x14ac:dyDescent="0.25">
      <c r="B12" t="s">
        <v>40</v>
      </c>
      <c r="C12">
        <v>43</v>
      </c>
      <c r="E12" t="s">
        <v>40</v>
      </c>
      <c r="F12" t="s">
        <v>30</v>
      </c>
      <c r="H12" t="s">
        <v>40</v>
      </c>
      <c r="I12" t="s">
        <v>33</v>
      </c>
    </row>
    <row r="14" spans="2:16" ht="15.75" thickBot="1" x14ac:dyDescent="0.3"/>
    <row r="15" spans="2:16" x14ac:dyDescent="0.25">
      <c r="G15" t="s">
        <v>41</v>
      </c>
      <c r="H15" t="s">
        <v>42</v>
      </c>
      <c r="M15" s="1" t="s">
        <v>35</v>
      </c>
      <c r="N15" s="2" t="s">
        <v>3</v>
      </c>
      <c r="O15" s="2" t="s">
        <v>39</v>
      </c>
      <c r="P15" s="3" t="s">
        <v>7</v>
      </c>
    </row>
    <row r="16" spans="2:16" x14ac:dyDescent="0.25">
      <c r="G16">
        <v>4</v>
      </c>
      <c r="H16" t="str">
        <f>INDEX(M15:M18,G16)</f>
        <v>Groupe 4</v>
      </c>
      <c r="M16" s="4" t="s">
        <v>36</v>
      </c>
      <c r="N16" s="5" t="s">
        <v>1</v>
      </c>
      <c r="O16" s="5" t="s">
        <v>4</v>
      </c>
      <c r="P16" s="6" t="s">
        <v>8</v>
      </c>
    </row>
    <row r="17" spans="2:16" x14ac:dyDescent="0.25">
      <c r="M17" s="4" t="s">
        <v>37</v>
      </c>
      <c r="N17" s="5" t="s">
        <v>40</v>
      </c>
      <c r="O17" s="5" t="s">
        <v>0</v>
      </c>
      <c r="P17" s="6" t="s">
        <v>6</v>
      </c>
    </row>
    <row r="18" spans="2:16" ht="15.75" thickBot="1" x14ac:dyDescent="0.3">
      <c r="M18" s="7" t="s">
        <v>38</v>
      </c>
      <c r="N18" s="8" t="s">
        <v>5</v>
      </c>
      <c r="O18" s="8" t="s">
        <v>7</v>
      </c>
      <c r="P18" s="9" t="s">
        <v>3</v>
      </c>
    </row>
    <row r="19" spans="2:16" ht="15.75" thickBot="1" x14ac:dyDescent="0.3"/>
    <row r="20" spans="2:16" x14ac:dyDescent="0.25">
      <c r="B20" s="10" t="s">
        <v>43</v>
      </c>
      <c r="C20" s="11"/>
      <c r="D20" s="11"/>
      <c r="E20" s="12"/>
    </row>
    <row r="21" spans="2:16" x14ac:dyDescent="0.25">
      <c r="B21" s="5" t="s">
        <v>9</v>
      </c>
      <c r="C21" s="5" t="s">
        <v>34</v>
      </c>
      <c r="D21" s="5" t="s">
        <v>19</v>
      </c>
      <c r="E21" s="5" t="s">
        <v>10</v>
      </c>
    </row>
    <row r="22" spans="2:16" x14ac:dyDescent="0.25">
      <c r="B22" s="5" t="str">
        <f>VLOOKUP($H$16,$M$15:$P$18,2,FALSE)</f>
        <v>Oscar</v>
      </c>
      <c r="C22" s="5">
        <f>VLOOKUP(B22,Tableau1[],2,FALSE)</f>
        <v>68</v>
      </c>
      <c r="D22" s="5" t="str">
        <f>VLOOKUP(B22,Tableau3[],2,FALSE)</f>
        <v>Reims</v>
      </c>
      <c r="E22" s="5" t="str">
        <f>VLOOKUP(B22,Tableau4[],2,FALSE)</f>
        <v>Equitation</v>
      </c>
    </row>
    <row r="23" spans="2:16" x14ac:dyDescent="0.25">
      <c r="B23" s="5" t="str">
        <f>VLOOKUP($H$16,$M$15:$P$18,3,FALSE)</f>
        <v>Dany</v>
      </c>
      <c r="C23" s="5">
        <f>VLOOKUP(B23,Tableau1[],2,FALSE)</f>
        <v>15</v>
      </c>
      <c r="D23" s="5" t="str">
        <f>VLOOKUP(B23,Tableau3[],2,FALSE)</f>
        <v>Nimes</v>
      </c>
      <c r="E23" s="5" t="str">
        <f>VLOOKUP(B23,Tableau4[],2,FALSE)</f>
        <v>Baseball</v>
      </c>
    </row>
    <row r="24" spans="2:16" x14ac:dyDescent="0.25">
      <c r="B24" s="5" t="str">
        <f>VLOOKUP($H$16,$M$15:$P$18,4,FALSE)</f>
        <v>Arnaud</v>
      </c>
      <c r="C24" s="5">
        <f>VLOOKUP(B24,Tableau1[],2,FALSE)</f>
        <v>12</v>
      </c>
      <c r="D24" s="5" t="str">
        <f>VLOOKUP(B24,Tableau3[],2,FALSE)</f>
        <v>Nancy</v>
      </c>
      <c r="E24" s="5" t="str">
        <f>VLOOKUP(B24,Tableau4[],2,FALSE)</f>
        <v>Yoga</v>
      </c>
    </row>
  </sheetData>
  <mergeCells count="1">
    <mergeCell ref="B20:E2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</xdr:col>
                    <xdr:colOff>552450</xdr:colOff>
                    <xdr:row>16</xdr:row>
                    <xdr:rowOff>47625</xdr:rowOff>
                  </from>
                  <to>
                    <xdr:col>4</xdr:col>
                    <xdr:colOff>428625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9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Chris_W10</cp:lastModifiedBy>
  <dcterms:created xsi:type="dcterms:W3CDTF">2020-05-18T17:12:26Z</dcterms:created>
  <dcterms:modified xsi:type="dcterms:W3CDTF">2020-05-19T08:30:35Z</dcterms:modified>
</cp:coreProperties>
</file>