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770" windowHeight="14850" activeTab="2"/>
  </bookViews>
  <sheets>
    <sheet name="2019" sheetId="3" r:id="rId1"/>
    <sheet name="stat 2019" sheetId="4" r:id="rId2"/>
    <sheet name="Recap visites" sheetId="5" r:id="rId3"/>
  </sheets>
  <definedNames>
    <definedName name="_xlnm._FilterDatabase" localSheetId="0" hidden="1">'2019'!$A$1:$N$302</definedName>
    <definedName name="Donnees">OFFSET('2019'!$A$1,0,0,COUNTA('2019'!$I:$I),COUNTA('2019'!$1:$1))</definedName>
    <definedName name="DonnéesExternes_1" localSheetId="2" hidden="1">'Recap visites'!$A$8:$E$10</definedName>
  </definedNames>
  <calcPr calcId="145621"/>
</workbook>
</file>

<file path=xl/calcChain.xml><?xml version="1.0" encoding="utf-8"?>
<calcChain xmlns="http://schemas.openxmlformats.org/spreadsheetml/2006/main">
  <c r="F108" i="3" l="1"/>
  <c r="D2" i="5" l="1"/>
  <c r="J3" i="4"/>
  <c r="J2" i="4"/>
  <c r="B23" i="4" l="1"/>
  <c r="B22" i="4"/>
  <c r="B3" i="4"/>
  <c r="B2" i="4"/>
  <c r="G108" i="3"/>
</calcChain>
</file>

<file path=xl/connections.xml><?xml version="1.0" encoding="utf-8"?>
<connections xmlns="http://schemas.openxmlformats.org/spreadsheetml/2006/main">
  <connection id="1" name="Requête - Visites" description="Connexion à la requête « Visites » dans le classeur." type="5" refreshedVersion="4" background="1" saveData="1">
    <dbPr connection="provider=Microsoft.Mashup.OleDb.1;data source=$EmbeddedMashup(44ad56f9-2e2c-4200-a6f1-f81f432a3c18)$;location=Visites;extended properties=&quot;UEsDBBQAAgAIAGecJE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nnCR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5wkTg9yfebMAQAAKAQAABMAHABGb3JtdWxhcy9TZWN0aW9uMS5tIKIYACigFAAAAAAAAAAAAAAAAAAAAAAAAAAAAH1TTWvbQBC9G/wfBvVig2oolF5SF1LF0EKbGttpD8aHjTyOl+yHmN1NE4z+T91Tf0P1x7obxZblFdVBQm923jzNezKYW64VzOvnm4t+r98zW0a4hu/ccIsGxiDQ9nvgr7l2lKNHJo85ilHmiFDZH5rub7W+Hwx3y2smcZxcaaUQTbIql5lW1p9ZpTXDq2SiXtvqdyAuSEtnEk+3YLcCR1P/ri1+QrZGMoN6WArLF/xSiHnOBCMztuRwNTxSLp4KBKnXfMOrfcO3IKbMRpPMtHBShVNm0CEg3e2S679/IPdSidkkhc/Kvns7Cg1lCr54CdrB15uFL9kwy+Kjfa4o38b9B5LCuC37djXpQAX3+4iYpB/OlAX2EO5x27FeUPXLdNCGeh7zTiyLwek0O2BMPT1DN4VBIbi6iw5/9GvMtxjhdT4O8JrZWsis2hsn/FRodZSNXV/4nfLb33BhqdrjSQLmKHwQZ/pn8KntagrI8i0MlvXYFbz/AMoJMWx4vc0hdwaMKwriss09Q6kfsI5CoI9UpOcpaPl+ZnVj48nmX/ba2uXBgOMayw7BBZJ09lyvJv8fNII7Py898eEQuDhLcXpObSqH/R5X/xN18Q9QSwECLQAUAAIACABnnCROmjlgf6sAAAD6AAAAEgAAAAAAAAAAAAAAAAAAAAAAQ29uZmlnL1BhY2thZ2UueG1sUEsBAi0AFAACAAgAZ5wkTg/K6aukAAAA6QAAABMAAAAAAAAAAAAAAAAA9wAAAFtDb250ZW50X1R5cGVzXS54bWxQSwECLQAUAAIACABnnCROD3J95swBAAAoBAAAEwAAAAAAAAAAAAAAAADoAQAARm9ybXVsYXMvU2VjdGlvbjEubVBLBQYAAAAAAwADAMIAAAABBAAAAAA=&quot;" command="SELECT * FROM [Visites]"/>
  </connection>
</connections>
</file>

<file path=xl/sharedStrings.xml><?xml version="1.0" encoding="utf-8"?>
<sst xmlns="http://schemas.openxmlformats.org/spreadsheetml/2006/main" count="61" uniqueCount="45">
  <si>
    <t>Client</t>
  </si>
  <si>
    <t>Etat</t>
  </si>
  <si>
    <t>PPC</t>
  </si>
  <si>
    <t>Upselling</t>
  </si>
  <si>
    <t>x</t>
  </si>
  <si>
    <t>ok</t>
  </si>
  <si>
    <t>Branche</t>
  </si>
  <si>
    <t xml:space="preserve">Résultat </t>
  </si>
  <si>
    <t>Contact</t>
  </si>
  <si>
    <t>pas</t>
  </si>
  <si>
    <t>NA ou MUT</t>
  </si>
  <si>
    <t>OK</t>
  </si>
  <si>
    <t>NA</t>
  </si>
  <si>
    <t>MUT</t>
  </si>
  <si>
    <t>Total</t>
  </si>
  <si>
    <t xml:space="preserve">ok </t>
  </si>
  <si>
    <t>CODE</t>
  </si>
  <si>
    <t xml:space="preserve">Nombre de visites de risques </t>
  </si>
  <si>
    <t>Date</t>
  </si>
  <si>
    <t>code</t>
  </si>
  <si>
    <t>résultat</t>
  </si>
  <si>
    <t>TERMINE</t>
  </si>
  <si>
    <t>Visite</t>
  </si>
  <si>
    <t>En Cours</t>
  </si>
  <si>
    <t>04.01.2019 : tél et établissement nouvelle offre</t>
  </si>
  <si>
    <t>att retour</t>
  </si>
  <si>
    <t>N° contrat</t>
  </si>
  <si>
    <t>n° interne</t>
  </si>
  <si>
    <t>Client A</t>
  </si>
  <si>
    <t>Client B</t>
  </si>
  <si>
    <t>Client C</t>
  </si>
  <si>
    <t>Client D</t>
  </si>
  <si>
    <t>Client E</t>
  </si>
  <si>
    <t xml:space="preserve">montant avant </t>
  </si>
  <si>
    <t>montant après</t>
  </si>
  <si>
    <t>interne1</t>
  </si>
  <si>
    <t>interne2</t>
  </si>
  <si>
    <t>externe1</t>
  </si>
  <si>
    <t xml:space="preserve">03.01.2019 - répondu questions par email </t>
  </si>
  <si>
    <t xml:space="preserve">03.01.2019 - calculs nouvelle offre </t>
  </si>
  <si>
    <t>04.01.2019 - calculs et envoi dossier</t>
  </si>
  <si>
    <t>03.01.2019 - Reçu info tarif communiquée</t>
  </si>
  <si>
    <t>04.01.2019 : Reçu offre signée</t>
  </si>
  <si>
    <t>voiture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</si>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</sst>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i/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7">
    <xf numFmtId="0" fontId="0" fillId="0" borderId="0" xfId="0"/>
    <xf numFmtId="0" fontId="0" fillId="0" borderId="10" xfId="0" applyFont="1" applyBorder="1" applyAlignment="1">
      <alignment vertical="center" wrapText="1"/>
    </xf>
    <xf numFmtId="3" fontId="0" fillId="0" borderId="10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3" fontId="0" fillId="0" borderId="10" xfId="0" applyNumberFormat="1" applyFont="1" applyFill="1" applyBorder="1" applyAlignment="1">
      <alignment horizontal="center" vertical="center" wrapText="1"/>
    </xf>
    <xf numFmtId="4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3" fontId="0" fillId="0" borderId="10" xfId="0" applyNumberFormat="1" applyFont="1" applyBorder="1" applyAlignment="1">
      <alignment horizontal="center" vertical="center"/>
    </xf>
    <xf numFmtId="4" fontId="0" fillId="0" borderId="10" xfId="0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3" fontId="0" fillId="0" borderId="10" xfId="0" applyNumberFormat="1" applyFont="1" applyFill="1" applyBorder="1" applyAlignment="1">
      <alignment horizontal="center" vertical="center"/>
    </xf>
    <xf numFmtId="4" fontId="0" fillId="0" borderId="10" xfId="0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vertical="center"/>
    </xf>
    <xf numFmtId="0" fontId="0" fillId="0" borderId="10" xfId="0" quotePrefix="1" applyFont="1" applyBorder="1" applyAlignment="1">
      <alignment horizontal="center" vertical="center"/>
    </xf>
    <xf numFmtId="3" fontId="0" fillId="0" borderId="10" xfId="0" quotePrefix="1" applyNumberFormat="1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 wrapText="1"/>
    </xf>
    <xf numFmtId="0" fontId="13" fillId="33" borderId="0" xfId="0" applyFont="1" applyFill="1" applyBorder="1" applyAlignment="1">
      <alignment horizontal="center" vertical="center" wrapText="1"/>
    </xf>
    <xf numFmtId="3" fontId="13" fillId="33" borderId="0" xfId="0" applyNumberFormat="1" applyFont="1" applyFill="1" applyBorder="1" applyAlignment="1">
      <alignment horizontal="center" vertical="center" wrapText="1"/>
    </xf>
    <xf numFmtId="4" fontId="13" fillId="33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Fill="1" applyBorder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4" fontId="0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Border="1"/>
    <xf numFmtId="0" fontId="18" fillId="0" borderId="0" xfId="0" applyFont="1" applyBorder="1"/>
    <xf numFmtId="14" fontId="0" fillId="0" borderId="0" xfId="0" applyNumberFormat="1" applyFont="1" applyFill="1" applyBorder="1"/>
    <xf numFmtId="0" fontId="13" fillId="33" borderId="0" xfId="0" applyFont="1" applyFill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 wrapText="1"/>
    </xf>
    <xf numFmtId="14" fontId="0" fillId="0" borderId="10" xfId="0" applyNumberFormat="1" applyFon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4" fontId="0" fillId="0" borderId="10" xfId="0" applyNumberFormat="1" applyFont="1" applyBorder="1" applyAlignment="1">
      <alignment vertical="center" wrapText="1"/>
    </xf>
    <xf numFmtId="4" fontId="0" fillId="0" borderId="10" xfId="0" applyNumberFormat="1" applyFont="1" applyFill="1" applyBorder="1" applyAlignment="1">
      <alignment vertical="center" wrapText="1"/>
    </xf>
    <xf numFmtId="4" fontId="0" fillId="0" borderId="10" xfId="0" applyNumberFormat="1" applyFont="1" applyBorder="1" applyAlignment="1">
      <alignment vertical="center"/>
    </xf>
    <xf numFmtId="4" fontId="0" fillId="0" borderId="10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27" formatCode="dd/mm/yyyy\ hh:mm"/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5B5B"/>
        </patternFill>
      </fill>
    </dxf>
    <dxf>
      <fill>
        <patternFill>
          <bgColor theme="9" tint="-0.24994659260841701"/>
        </patternFill>
      </fill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colors>
    <mruColors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comparatif</a:t>
            </a:r>
            <a:r>
              <a:rPr lang="fr-CH" baseline="0"/>
              <a:t> en volume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32756167979002626"/>
          <c:y val="0.17837780694079905"/>
          <c:w val="0.34487685914260718"/>
          <c:h val="0.5747947652376785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436-47F4-91B9-954E1E87D5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436-47F4-91B9-954E1E87D550}"/>
              </c:ext>
            </c:extLst>
          </c:dPt>
          <c:dLbls>
            <c:dLbl>
              <c:idx val="0"/>
              <c:layout>
                <c:manualLayout>
                  <c:x val="-3.0555555555555555E-2"/>
                  <c:y val="-0.25462962962962971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17826"/>
                        <a:gd name="adj2" fmla="val 125857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1436-47F4-91B9-954E1E87D550}"/>
                </c:ext>
              </c:extLst>
            </c:dLbl>
            <c:dLbl>
              <c:idx val="1"/>
              <c:layout>
                <c:manualLayout>
                  <c:x val="3.3333333333333284E-2"/>
                  <c:y val="0.14351851851851852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7576"/>
                        <a:gd name="adj2" fmla="val -78058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2-1436-47F4-91B9-954E1E87D55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'stat 2019'!$A$2:$A$3</c:f>
              <c:strCache>
                <c:ptCount val="2"/>
                <c:pt idx="0">
                  <c:v>ok</c:v>
                </c:pt>
                <c:pt idx="1">
                  <c:v>pas</c:v>
                </c:pt>
              </c:strCache>
            </c:strRef>
          </c:cat>
          <c:val>
            <c:numRef>
              <c:f>'stat 2019'!$B$2:$B$3</c:f>
              <c:numCache>
                <c:formatCode>#,##0.00</c:formatCode>
                <c:ptCount val="2"/>
                <c:pt idx="0">
                  <c:v>1215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436-47F4-91B9-954E1E87D5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comparatif</a:t>
            </a:r>
            <a:r>
              <a:rPr lang="fr-CH" baseline="0"/>
              <a:t> en nombre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32756167979002626"/>
          <c:y val="0.17837780694079905"/>
          <c:w val="0.34487685914260718"/>
          <c:h val="0.5747947652376785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461-4FF9-95AD-1684507B75C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461-4FF9-95AD-1684507B75C2}"/>
              </c:ext>
            </c:extLst>
          </c:dPt>
          <c:dLbls>
            <c:dLbl>
              <c:idx val="0"/>
              <c:layout>
                <c:manualLayout>
                  <c:x val="1.1111111111111112E-2"/>
                  <c:y val="-0.18287037037037038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17826"/>
                        <a:gd name="adj2" fmla="val 125857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7.3250218722659674E-2"/>
                      <c:h val="7.926655001458150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461-4FF9-95AD-1684507B75C2}"/>
                </c:ext>
              </c:extLst>
            </c:dLbl>
            <c:dLbl>
              <c:idx val="1"/>
              <c:layout>
                <c:manualLayout>
                  <c:x val="1.1111111111111112E-2"/>
                  <c:y val="0.1388888888888889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7576"/>
                        <a:gd name="adj2" fmla="val -78058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4461-4FF9-95AD-1684507B75C2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'stat 2019'!$A$22:$A$23</c:f>
              <c:strCache>
                <c:ptCount val="2"/>
                <c:pt idx="0">
                  <c:v>ok </c:v>
                </c:pt>
                <c:pt idx="1">
                  <c:v>pas</c:v>
                </c:pt>
              </c:strCache>
            </c:strRef>
          </c:cat>
          <c:val>
            <c:numRef>
              <c:f>'stat 2019'!$B$22:$B$23</c:f>
              <c:numCache>
                <c:formatCode>General</c:formatCode>
                <c:ptCount val="2"/>
                <c:pt idx="0">
                  <c:v>2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461-4FF9-95AD-1684507B75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comparatif</a:t>
            </a:r>
            <a:r>
              <a:rPr lang="fr-CH" baseline="0"/>
              <a:t> en volume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32756167979002626"/>
          <c:y val="0.17837780694079905"/>
          <c:w val="0.34487685914260718"/>
          <c:h val="0.5747947652376785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52A-4DCE-9482-38E6732C26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52A-4DCE-9482-38E6732C26BF}"/>
              </c:ext>
            </c:extLst>
          </c:dPt>
          <c:dLbls>
            <c:dLbl>
              <c:idx val="0"/>
              <c:layout>
                <c:manualLayout>
                  <c:x val="-3.0555555555555555E-2"/>
                  <c:y val="-0.25462962962962971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17826"/>
                        <a:gd name="adj2" fmla="val 125857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852A-4DCE-9482-38E6732C26BF}"/>
                </c:ext>
              </c:extLst>
            </c:dLbl>
            <c:dLbl>
              <c:idx val="1"/>
              <c:layout>
                <c:manualLayout>
                  <c:x val="3.3333333333333333E-2"/>
                  <c:y val="-0.13425925925925936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7576"/>
                        <a:gd name="adj2" fmla="val -78058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852A-4DCE-9482-38E6732C26BF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'stat 2019'!$I$2:$I$3</c:f>
              <c:strCache>
                <c:ptCount val="2"/>
                <c:pt idx="0">
                  <c:v>NA</c:v>
                </c:pt>
                <c:pt idx="1">
                  <c:v>MUT</c:v>
                </c:pt>
              </c:strCache>
            </c:strRef>
          </c:cat>
          <c:val>
            <c:numRef>
              <c:f>'stat 2019'!$J$2:$J$3</c:f>
              <c:numCache>
                <c:formatCode>General</c:formatCode>
                <c:ptCount val="2"/>
                <c:pt idx="0">
                  <c:v>0</c:v>
                </c:pt>
                <c:pt idx="1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52A-4DCE-9482-38E6732C26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1058639545056874"/>
          <c:y val="0.88020778652668419"/>
          <c:w val="0.1621605424321959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</xdr:colOff>
      <xdr:row>0</xdr:row>
      <xdr:rowOff>57150</xdr:rowOff>
    </xdr:from>
    <xdr:to>
      <xdr:col>7</xdr:col>
      <xdr:colOff>414337</xdr:colOff>
      <xdr:row>15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625C90D0-A3B6-45E7-B0C4-EA26BF7F54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19050</xdr:colOff>
      <xdr:row>17</xdr:row>
      <xdr:rowOff>0</xdr:rowOff>
    </xdr:from>
    <xdr:to>
      <xdr:col>7</xdr:col>
      <xdr:colOff>400050</xdr:colOff>
      <xdr:row>32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7CE5C3AF-A58F-456E-9D80-7387097FD9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133350</xdr:colOff>
      <xdr:row>0</xdr:row>
      <xdr:rowOff>66675</xdr:rowOff>
    </xdr:from>
    <xdr:to>
      <xdr:col>15</xdr:col>
      <xdr:colOff>514350</xdr:colOff>
      <xdr:row>15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F21451E8-A5E0-4F31-9BEA-7B926166A5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Visite" tableColumnId="1"/>
      <queryTableField id="2" name="CODE" tableColumnId="2"/>
      <queryTableField id="3" name="montant avant " tableColumnId="3"/>
      <queryTableField id="4" name="montant après" tableColumnId="4"/>
      <queryTableField id="5" name="Résultat 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DonnéesExternes_1" displayName="Tableau_DonnéesExternes_1" ref="A8:E10" tableType="queryTable" totalsRowShown="0">
  <autoFilter ref="A8:E10"/>
  <tableColumns count="5">
    <tableColumn id="1" uniqueName="1" name="Visite" queryTableFieldId="1" dataDxfId="6"/>
    <tableColumn id="2" uniqueName="2" name="CODE" queryTableFieldId="2"/>
    <tableColumn id="3" uniqueName="3" name="montant avant " queryTableFieldId="3"/>
    <tableColumn id="4" uniqueName="4" name="montant après" queryTableFieldId="4"/>
    <tableColumn id="5" uniqueName="5" name="Résultat " queryTableFieldId="5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108"/>
  <sheetViews>
    <sheetView topLeftCell="E1" zoomScale="90" zoomScaleNormal="90" workbookViewId="0">
      <pane ySplit="1" topLeftCell="A2" activePane="bottomLeft" state="frozen"/>
      <selection pane="bottomLeft" activeCell="E5" sqref="E5"/>
    </sheetView>
  </sheetViews>
  <sheetFormatPr baseColWidth="10" defaultColWidth="11" defaultRowHeight="14.25" outlineLevelRow="1" x14ac:dyDescent="0.2"/>
  <cols>
    <col min="1" max="1" width="13.125" style="29" customWidth="1"/>
    <col min="2" max="2" width="13.125" style="26" customWidth="1"/>
    <col min="3" max="3" width="14.375" style="29" bestFit="1" customWidth="1"/>
    <col min="4" max="4" width="14.375" style="29" customWidth="1"/>
    <col min="5" max="5" width="24.625" style="30" customWidth="1"/>
    <col min="6" max="6" width="13.125" style="45" bestFit="1" customWidth="1"/>
    <col min="7" max="7" width="13" style="31" bestFit="1" customWidth="1"/>
    <col min="8" max="8" width="31.625" style="30" customWidth="1"/>
    <col min="9" max="9" width="71.5" style="30" bestFit="1" customWidth="1"/>
    <col min="10" max="10" width="5.75" style="26" customWidth="1"/>
    <col min="11" max="11" width="10.375" style="26" customWidth="1"/>
    <col min="12" max="12" width="9.375" style="26" customWidth="1"/>
    <col min="13" max="13" width="11.125" style="40" customWidth="1"/>
    <col min="14" max="14" width="11" style="26"/>
    <col min="15" max="15" width="32.375" style="27" bestFit="1" customWidth="1"/>
    <col min="16" max="16384" width="11" style="27"/>
  </cols>
  <sheetData>
    <row r="1" spans="1:14" s="25" customFormat="1" ht="30" x14ac:dyDescent="0.2">
      <c r="A1" s="22" t="s">
        <v>26</v>
      </c>
      <c r="B1" s="22" t="s">
        <v>10</v>
      </c>
      <c r="C1" s="23" t="s">
        <v>27</v>
      </c>
      <c r="D1" s="23" t="s">
        <v>16</v>
      </c>
      <c r="E1" s="22" t="s">
        <v>0</v>
      </c>
      <c r="F1" s="22" t="s">
        <v>33</v>
      </c>
      <c r="G1" s="24" t="s">
        <v>34</v>
      </c>
      <c r="H1" s="22" t="s">
        <v>8</v>
      </c>
      <c r="I1" s="22" t="s">
        <v>1</v>
      </c>
      <c r="J1" s="22" t="s">
        <v>2</v>
      </c>
      <c r="K1" s="22" t="s">
        <v>3</v>
      </c>
      <c r="L1" s="22" t="s">
        <v>6</v>
      </c>
      <c r="M1" s="22" t="s">
        <v>22</v>
      </c>
      <c r="N1" s="22" t="s">
        <v>7</v>
      </c>
    </row>
    <row r="2" spans="1:14" outlineLevel="1" x14ac:dyDescent="0.2">
      <c r="A2" s="2"/>
      <c r="B2" s="4"/>
      <c r="C2" s="2"/>
      <c r="D2" s="2"/>
      <c r="E2" s="1"/>
      <c r="F2" s="41"/>
      <c r="G2" s="3"/>
      <c r="H2" s="1"/>
      <c r="I2" s="1" t="s">
        <v>38</v>
      </c>
      <c r="J2" s="4"/>
      <c r="K2" s="4"/>
      <c r="L2" s="4"/>
      <c r="M2" s="21"/>
      <c r="N2" s="5"/>
    </row>
    <row r="3" spans="1:14" x14ac:dyDescent="0.2">
      <c r="A3" s="2">
        <v>132456</v>
      </c>
      <c r="B3" s="4" t="s">
        <v>13</v>
      </c>
      <c r="C3" s="2">
        <v>111</v>
      </c>
      <c r="D3" s="2">
        <v>440964</v>
      </c>
      <c r="E3" s="1" t="s">
        <v>28</v>
      </c>
      <c r="F3" s="41">
        <v>554</v>
      </c>
      <c r="G3" s="3">
        <v>560</v>
      </c>
      <c r="H3" s="1" t="s">
        <v>35</v>
      </c>
      <c r="I3" s="1" t="s">
        <v>21</v>
      </c>
      <c r="J3" s="4"/>
      <c r="K3" s="4"/>
      <c r="L3" s="4"/>
      <c r="M3" s="21">
        <v>43497</v>
      </c>
      <c r="N3" s="5" t="s">
        <v>11</v>
      </c>
    </row>
    <row r="4" spans="1:14" outlineLevel="1" x14ac:dyDescent="0.2">
      <c r="A4" s="2"/>
      <c r="B4" s="4"/>
      <c r="C4" s="2"/>
      <c r="D4" s="2"/>
      <c r="E4" s="1"/>
      <c r="F4" s="41"/>
      <c r="G4" s="3"/>
      <c r="H4" s="1"/>
      <c r="I4" s="1" t="s">
        <v>39</v>
      </c>
      <c r="J4" s="4"/>
      <c r="K4" s="4"/>
      <c r="L4" s="4"/>
      <c r="M4" s="21"/>
      <c r="N4" s="5"/>
    </row>
    <row r="5" spans="1:14" outlineLevel="1" x14ac:dyDescent="0.2">
      <c r="A5" s="2"/>
      <c r="B5" s="4"/>
      <c r="C5" s="2"/>
      <c r="D5" s="2"/>
      <c r="E5" s="1"/>
      <c r="F5" s="41"/>
      <c r="G5" s="3"/>
      <c r="H5" s="1"/>
      <c r="I5" s="1" t="s">
        <v>40</v>
      </c>
      <c r="J5" s="4"/>
      <c r="K5" s="4"/>
      <c r="L5" s="4"/>
      <c r="M5" s="21"/>
      <c r="N5" s="5"/>
    </row>
    <row r="6" spans="1:14" x14ac:dyDescent="0.2">
      <c r="A6" s="2">
        <v>111111</v>
      </c>
      <c r="B6" s="4" t="s">
        <v>13</v>
      </c>
      <c r="C6" s="2">
        <v>112</v>
      </c>
      <c r="D6" s="2">
        <v>440420</v>
      </c>
      <c r="E6" s="1" t="s">
        <v>29</v>
      </c>
      <c r="F6" s="41">
        <v>354</v>
      </c>
      <c r="G6" s="3">
        <v>300</v>
      </c>
      <c r="H6" s="1" t="s">
        <v>36</v>
      </c>
      <c r="I6" s="1" t="s">
        <v>25</v>
      </c>
      <c r="J6" s="4"/>
      <c r="K6" s="4"/>
      <c r="L6" s="4"/>
      <c r="M6" s="21"/>
      <c r="N6" s="5"/>
    </row>
    <row r="7" spans="1:14" outlineLevel="1" x14ac:dyDescent="0.2">
      <c r="A7" s="2"/>
      <c r="B7" s="4"/>
      <c r="C7" s="2"/>
      <c r="D7" s="2"/>
      <c r="E7" s="1"/>
      <c r="F7" s="41"/>
      <c r="G7" s="3"/>
      <c r="H7" s="1"/>
      <c r="I7" s="1" t="s">
        <v>41</v>
      </c>
      <c r="J7" s="4"/>
      <c r="K7" s="4"/>
      <c r="L7" s="4"/>
      <c r="M7" s="21"/>
      <c r="N7" s="5"/>
    </row>
    <row r="8" spans="1:14" x14ac:dyDescent="0.2">
      <c r="A8" s="2">
        <v>222222</v>
      </c>
      <c r="B8" s="4" t="s">
        <v>13</v>
      </c>
      <c r="C8" s="2"/>
      <c r="D8" s="2">
        <v>440420</v>
      </c>
      <c r="E8" s="1" t="s">
        <v>30</v>
      </c>
      <c r="F8" s="41">
        <v>0</v>
      </c>
      <c r="G8" s="3">
        <v>0</v>
      </c>
      <c r="H8" s="1" t="s">
        <v>37</v>
      </c>
      <c r="I8" s="1" t="s">
        <v>25</v>
      </c>
      <c r="J8" s="4"/>
      <c r="K8" s="4" t="s">
        <v>4</v>
      </c>
      <c r="L8" s="4" t="s">
        <v>43</v>
      </c>
      <c r="M8" s="21">
        <v>43499</v>
      </c>
      <c r="N8" s="5"/>
    </row>
    <row r="9" spans="1:14" outlineLevel="1" x14ac:dyDescent="0.2">
      <c r="A9" s="2"/>
      <c r="B9" s="4"/>
      <c r="C9" s="2"/>
      <c r="D9" s="2"/>
      <c r="E9" s="1"/>
      <c r="F9" s="41"/>
      <c r="G9" s="3"/>
      <c r="H9" s="1"/>
      <c r="I9" s="1" t="s">
        <v>24</v>
      </c>
      <c r="J9" s="4"/>
      <c r="K9" s="4"/>
      <c r="L9" s="4"/>
      <c r="M9" s="21"/>
      <c r="N9" s="5"/>
    </row>
    <row r="10" spans="1:14" s="28" customFormat="1" x14ac:dyDescent="0.2">
      <c r="A10" s="7">
        <v>1142233</v>
      </c>
      <c r="B10" s="9" t="s">
        <v>13</v>
      </c>
      <c r="C10" s="7">
        <v>113</v>
      </c>
      <c r="D10" s="7">
        <v>440605</v>
      </c>
      <c r="E10" s="6" t="s">
        <v>31</v>
      </c>
      <c r="F10" s="42">
        <v>247</v>
      </c>
      <c r="G10" s="8">
        <v>250</v>
      </c>
      <c r="H10" s="6" t="s">
        <v>37</v>
      </c>
      <c r="I10" s="6" t="s">
        <v>23</v>
      </c>
      <c r="J10" s="9"/>
      <c r="K10" s="9"/>
      <c r="L10" s="9"/>
      <c r="M10" s="36"/>
      <c r="N10" s="10"/>
    </row>
    <row r="11" spans="1:14" s="28" customFormat="1" outlineLevel="1" x14ac:dyDescent="0.2">
      <c r="A11" s="7"/>
      <c r="B11" s="9"/>
      <c r="C11" s="7"/>
      <c r="D11" s="7"/>
      <c r="E11" s="6"/>
      <c r="F11" s="42"/>
      <c r="G11" s="8"/>
      <c r="H11" s="6"/>
      <c r="I11" s="6" t="s">
        <v>42</v>
      </c>
      <c r="J11" s="9"/>
      <c r="K11" s="9"/>
      <c r="L11" s="9"/>
      <c r="M11" s="36"/>
      <c r="N11" s="10"/>
    </row>
    <row r="12" spans="1:14" s="28" customFormat="1" x14ac:dyDescent="0.2">
      <c r="A12" s="7">
        <v>125478</v>
      </c>
      <c r="B12" s="9" t="s">
        <v>13</v>
      </c>
      <c r="C12" s="7">
        <v>114</v>
      </c>
      <c r="D12" s="7">
        <v>380357</v>
      </c>
      <c r="E12" s="6" t="s">
        <v>32</v>
      </c>
      <c r="F12" s="42">
        <v>654</v>
      </c>
      <c r="G12" s="8">
        <v>655</v>
      </c>
      <c r="H12" s="6"/>
      <c r="I12" s="6" t="s">
        <v>21</v>
      </c>
      <c r="J12" s="9"/>
      <c r="K12" s="9"/>
      <c r="L12" s="9"/>
      <c r="M12" s="36"/>
      <c r="N12" s="10" t="s">
        <v>11</v>
      </c>
    </row>
    <row r="13" spans="1:14" outlineLevel="1" x14ac:dyDescent="0.2">
      <c r="A13" s="2"/>
      <c r="B13" s="4"/>
      <c r="C13" s="2"/>
      <c r="D13" s="2"/>
      <c r="E13" s="1"/>
      <c r="F13" s="41"/>
      <c r="G13" s="3"/>
      <c r="H13" s="1"/>
      <c r="I13" s="1"/>
      <c r="J13" s="4"/>
      <c r="K13" s="4"/>
      <c r="L13" s="4"/>
      <c r="M13" s="21"/>
      <c r="N13" s="5"/>
    </row>
    <row r="14" spans="1:14" x14ac:dyDescent="0.2">
      <c r="A14" s="2"/>
      <c r="B14" s="4"/>
      <c r="C14" s="2"/>
      <c r="D14" s="2"/>
      <c r="E14" s="1"/>
      <c r="F14" s="41"/>
      <c r="G14" s="3"/>
      <c r="H14" s="1"/>
      <c r="I14" s="1"/>
      <c r="J14" s="4"/>
      <c r="K14" s="4"/>
      <c r="L14" s="4"/>
      <c r="M14" s="21"/>
      <c r="N14" s="5"/>
    </row>
    <row r="15" spans="1:14" outlineLevel="1" x14ac:dyDescent="0.2">
      <c r="A15" s="12"/>
      <c r="B15" s="5"/>
      <c r="C15" s="12"/>
      <c r="D15" s="12"/>
      <c r="E15" s="11"/>
      <c r="F15" s="43"/>
      <c r="G15" s="13"/>
      <c r="H15" s="11"/>
      <c r="I15" s="11"/>
      <c r="J15" s="5"/>
      <c r="K15" s="5"/>
      <c r="L15" s="5"/>
      <c r="M15" s="37"/>
      <c r="N15" s="5"/>
    </row>
    <row r="16" spans="1:14" s="28" customFormat="1" x14ac:dyDescent="0.2">
      <c r="A16" s="15"/>
      <c r="B16" s="10"/>
      <c r="C16" s="15"/>
      <c r="D16" s="15"/>
      <c r="E16" s="14"/>
      <c r="F16" s="44"/>
      <c r="G16" s="16"/>
      <c r="H16" s="14"/>
      <c r="I16" s="14"/>
      <c r="J16" s="10"/>
      <c r="K16" s="10"/>
      <c r="L16" s="10"/>
      <c r="M16" s="38"/>
      <c r="N16" s="10"/>
    </row>
    <row r="17" spans="1:14" outlineLevel="1" x14ac:dyDescent="0.2">
      <c r="A17" s="12"/>
      <c r="B17" s="5"/>
      <c r="C17" s="12"/>
      <c r="D17" s="12"/>
      <c r="E17" s="11"/>
      <c r="F17" s="43"/>
      <c r="G17" s="13"/>
      <c r="H17" s="11"/>
      <c r="I17" s="11"/>
      <c r="J17" s="5"/>
      <c r="K17" s="5"/>
      <c r="L17" s="5"/>
      <c r="M17" s="37"/>
      <c r="N17" s="5"/>
    </row>
    <row r="18" spans="1:14" x14ac:dyDescent="0.2">
      <c r="A18" s="12"/>
      <c r="B18" s="5"/>
      <c r="C18" s="12"/>
      <c r="D18" s="12"/>
      <c r="E18" s="11"/>
      <c r="F18" s="43"/>
      <c r="G18" s="13"/>
      <c r="H18" s="11"/>
      <c r="I18" s="1"/>
      <c r="J18" s="5"/>
      <c r="K18" s="5"/>
      <c r="L18" s="5"/>
      <c r="M18" s="37"/>
      <c r="N18" s="5"/>
    </row>
    <row r="19" spans="1:14" outlineLevel="1" x14ac:dyDescent="0.2">
      <c r="A19" s="12"/>
      <c r="B19" s="5"/>
      <c r="C19" s="12"/>
      <c r="D19" s="12"/>
      <c r="E19" s="11"/>
      <c r="F19" s="43"/>
      <c r="G19" s="13"/>
      <c r="H19" s="11"/>
      <c r="I19" s="1"/>
      <c r="J19" s="5"/>
      <c r="K19" s="5"/>
      <c r="L19" s="5"/>
      <c r="M19" s="37"/>
      <c r="N19" s="5"/>
    </row>
    <row r="20" spans="1:14" x14ac:dyDescent="0.2">
      <c r="A20" s="12"/>
      <c r="B20" s="5"/>
      <c r="C20" s="12"/>
      <c r="D20" s="12"/>
      <c r="E20" s="11"/>
      <c r="F20" s="43"/>
      <c r="G20" s="13"/>
      <c r="H20" s="11"/>
      <c r="I20" s="1"/>
      <c r="J20" s="5"/>
      <c r="K20" s="5"/>
      <c r="L20" s="5"/>
      <c r="M20" s="37"/>
      <c r="N20" s="5"/>
    </row>
    <row r="21" spans="1:14" outlineLevel="1" x14ac:dyDescent="0.2">
      <c r="A21" s="12"/>
      <c r="B21" s="5"/>
      <c r="C21" s="12"/>
      <c r="D21" s="12"/>
      <c r="E21" s="11"/>
      <c r="F21" s="43"/>
      <c r="G21" s="13"/>
      <c r="H21" s="11"/>
      <c r="I21" s="1"/>
      <c r="J21" s="5"/>
      <c r="K21" s="5"/>
      <c r="L21" s="5"/>
      <c r="M21" s="37"/>
      <c r="N21" s="5"/>
    </row>
    <row r="22" spans="1:14" x14ac:dyDescent="0.2">
      <c r="A22" s="12"/>
      <c r="B22" s="5"/>
      <c r="C22" s="12"/>
      <c r="D22" s="12"/>
      <c r="E22" s="11"/>
      <c r="F22" s="43"/>
      <c r="G22" s="13"/>
      <c r="H22" s="11"/>
      <c r="I22" s="11"/>
      <c r="J22" s="5"/>
      <c r="K22" s="5"/>
      <c r="L22" s="5"/>
      <c r="M22" s="37"/>
      <c r="N22" s="5"/>
    </row>
    <row r="23" spans="1:14" outlineLevel="1" x14ac:dyDescent="0.2">
      <c r="A23" s="12"/>
      <c r="B23" s="5"/>
      <c r="C23" s="12"/>
      <c r="D23" s="12"/>
      <c r="E23" s="11"/>
      <c r="F23" s="43"/>
      <c r="G23" s="13"/>
      <c r="H23" s="11"/>
      <c r="I23" s="11"/>
      <c r="J23" s="5"/>
      <c r="K23" s="5"/>
      <c r="L23" s="5"/>
      <c r="M23" s="37"/>
      <c r="N23" s="5"/>
    </row>
    <row r="24" spans="1:14" x14ac:dyDescent="0.2">
      <c r="A24" s="12"/>
      <c r="B24" s="5"/>
      <c r="C24" s="12"/>
      <c r="D24" s="12"/>
      <c r="E24" s="11"/>
      <c r="F24" s="43"/>
      <c r="G24" s="13"/>
      <c r="H24" s="11"/>
      <c r="I24" s="11"/>
      <c r="J24" s="5"/>
      <c r="K24" s="5"/>
      <c r="L24" s="5"/>
      <c r="M24" s="37"/>
      <c r="N24" s="5"/>
    </row>
    <row r="25" spans="1:14" outlineLevel="1" x14ac:dyDescent="0.2">
      <c r="A25" s="12"/>
      <c r="B25" s="5"/>
      <c r="C25" s="12"/>
      <c r="D25" s="12"/>
      <c r="E25" s="11"/>
      <c r="F25" s="43"/>
      <c r="G25" s="13"/>
      <c r="H25" s="11"/>
      <c r="I25" s="11"/>
      <c r="J25" s="5"/>
      <c r="K25" s="5"/>
      <c r="L25" s="5"/>
      <c r="M25" s="37"/>
      <c r="N25" s="5"/>
    </row>
    <row r="26" spans="1:14" x14ac:dyDescent="0.2">
      <c r="A26" s="12"/>
      <c r="B26" s="5"/>
      <c r="C26" s="12"/>
      <c r="D26" s="12"/>
      <c r="E26" s="11"/>
      <c r="F26" s="43"/>
      <c r="G26" s="13"/>
      <c r="H26" s="11"/>
      <c r="I26" s="11"/>
      <c r="J26" s="5"/>
      <c r="K26" s="5"/>
      <c r="L26" s="5"/>
      <c r="M26" s="37"/>
      <c r="N26" s="5"/>
    </row>
    <row r="27" spans="1:14" s="28" customFormat="1" outlineLevel="1" x14ac:dyDescent="0.2">
      <c r="A27" s="15"/>
      <c r="B27" s="10"/>
      <c r="C27" s="15"/>
      <c r="D27" s="15"/>
      <c r="E27" s="14"/>
      <c r="F27" s="44"/>
      <c r="G27" s="13"/>
      <c r="H27" s="14"/>
      <c r="I27" s="6"/>
      <c r="J27" s="10"/>
      <c r="K27" s="10"/>
      <c r="L27" s="10"/>
      <c r="M27" s="38"/>
      <c r="N27" s="10"/>
    </row>
    <row r="28" spans="1:14" s="28" customFormat="1" x14ac:dyDescent="0.2">
      <c r="A28" s="15"/>
      <c r="B28" s="10"/>
      <c r="C28" s="15"/>
      <c r="D28" s="15"/>
      <c r="E28" s="14"/>
      <c r="F28" s="44"/>
      <c r="G28" s="13"/>
      <c r="H28" s="14"/>
      <c r="I28" s="14"/>
      <c r="J28" s="10"/>
      <c r="K28" s="10"/>
      <c r="L28" s="10"/>
      <c r="M28" s="38"/>
      <c r="N28" s="10"/>
    </row>
    <row r="29" spans="1:14" s="28" customFormat="1" outlineLevel="1" x14ac:dyDescent="0.2">
      <c r="A29" s="15"/>
      <c r="B29" s="10"/>
      <c r="C29" s="15"/>
      <c r="D29" s="15"/>
      <c r="E29" s="14"/>
      <c r="F29" s="44"/>
      <c r="G29" s="13"/>
      <c r="H29" s="14"/>
      <c r="I29" s="6"/>
      <c r="J29" s="10"/>
      <c r="K29" s="10"/>
      <c r="L29" s="10"/>
      <c r="M29" s="38"/>
      <c r="N29" s="10"/>
    </row>
    <row r="30" spans="1:14" s="28" customFormat="1" x14ac:dyDescent="0.2">
      <c r="A30" s="15"/>
      <c r="B30" s="10"/>
      <c r="C30" s="15"/>
      <c r="D30" s="15"/>
      <c r="E30" s="14"/>
      <c r="F30" s="44"/>
      <c r="G30" s="13"/>
      <c r="H30" s="14"/>
      <c r="I30" s="14"/>
      <c r="J30" s="10"/>
      <c r="K30" s="10"/>
      <c r="L30" s="10"/>
      <c r="M30" s="38"/>
      <c r="N30" s="10"/>
    </row>
    <row r="31" spans="1:14" s="28" customFormat="1" outlineLevel="1" x14ac:dyDescent="0.2">
      <c r="A31" s="15"/>
      <c r="B31" s="10"/>
      <c r="C31" s="15"/>
      <c r="D31" s="15"/>
      <c r="E31" s="14"/>
      <c r="F31" s="44"/>
      <c r="G31" s="13"/>
      <c r="H31" s="14"/>
      <c r="I31" s="14"/>
      <c r="J31" s="10"/>
      <c r="K31" s="10"/>
      <c r="L31" s="10"/>
      <c r="M31" s="38"/>
      <c r="N31" s="10"/>
    </row>
    <row r="32" spans="1:14" s="28" customFormat="1" x14ac:dyDescent="0.2">
      <c r="A32" s="15"/>
      <c r="B32" s="10"/>
      <c r="C32" s="15"/>
      <c r="D32" s="15"/>
      <c r="E32" s="14"/>
      <c r="F32" s="44"/>
      <c r="G32" s="13"/>
      <c r="H32" s="14"/>
      <c r="I32" s="6"/>
      <c r="J32" s="10"/>
      <c r="K32" s="10"/>
      <c r="L32" s="10"/>
      <c r="M32" s="38"/>
      <c r="N32" s="10"/>
    </row>
    <row r="33" spans="1:14" s="28" customFormat="1" outlineLevel="1" x14ac:dyDescent="0.2">
      <c r="A33" s="15"/>
      <c r="B33" s="10"/>
      <c r="C33" s="15"/>
      <c r="D33" s="15"/>
      <c r="E33" s="14"/>
      <c r="F33" s="44"/>
      <c r="G33" s="13"/>
      <c r="H33" s="14"/>
      <c r="I33" s="6"/>
      <c r="J33" s="10"/>
      <c r="K33" s="10"/>
      <c r="L33" s="10"/>
      <c r="M33" s="38"/>
      <c r="N33" s="10"/>
    </row>
    <row r="34" spans="1:14" s="28" customFormat="1" x14ac:dyDescent="0.2">
      <c r="A34" s="15"/>
      <c r="B34" s="10"/>
      <c r="C34" s="15"/>
      <c r="D34" s="15"/>
      <c r="E34" s="14"/>
      <c r="F34" s="44"/>
      <c r="G34" s="13"/>
      <c r="H34" s="14"/>
      <c r="I34" s="14"/>
      <c r="J34" s="10"/>
      <c r="K34" s="10"/>
      <c r="L34" s="10"/>
      <c r="M34" s="38"/>
      <c r="N34" s="10"/>
    </row>
    <row r="35" spans="1:14" s="28" customFormat="1" outlineLevel="1" x14ac:dyDescent="0.2">
      <c r="A35" s="15"/>
      <c r="B35" s="10"/>
      <c r="C35" s="15"/>
      <c r="D35" s="15"/>
      <c r="E35" s="14"/>
      <c r="F35" s="44"/>
      <c r="G35" s="13"/>
      <c r="H35" s="14"/>
      <c r="I35" s="6"/>
      <c r="J35" s="10"/>
      <c r="K35" s="10"/>
      <c r="L35" s="10"/>
      <c r="M35" s="38"/>
      <c r="N35" s="10"/>
    </row>
    <row r="36" spans="1:14" s="28" customFormat="1" x14ac:dyDescent="0.2">
      <c r="A36" s="15"/>
      <c r="B36" s="10"/>
      <c r="C36" s="15"/>
      <c r="D36" s="15"/>
      <c r="E36" s="14"/>
      <c r="F36" s="44"/>
      <c r="G36" s="13"/>
      <c r="H36" s="14"/>
      <c r="I36" s="6"/>
      <c r="J36" s="10"/>
      <c r="K36" s="10"/>
      <c r="L36" s="10"/>
      <c r="M36" s="38"/>
      <c r="N36" s="10"/>
    </row>
    <row r="37" spans="1:14" s="28" customFormat="1" outlineLevel="1" x14ac:dyDescent="0.2">
      <c r="A37" s="15"/>
      <c r="B37" s="10"/>
      <c r="C37" s="15"/>
      <c r="D37" s="15"/>
      <c r="E37" s="14"/>
      <c r="F37" s="44"/>
      <c r="G37" s="13"/>
      <c r="H37" s="14"/>
      <c r="I37" s="6"/>
      <c r="J37" s="10"/>
      <c r="K37" s="10"/>
      <c r="L37" s="10"/>
      <c r="M37" s="38"/>
      <c r="N37" s="10"/>
    </row>
    <row r="38" spans="1:14" s="28" customFormat="1" x14ac:dyDescent="0.2">
      <c r="A38" s="15"/>
      <c r="B38" s="10"/>
      <c r="C38" s="15"/>
      <c r="D38" s="15"/>
      <c r="E38" s="14"/>
      <c r="F38" s="44"/>
      <c r="G38" s="13"/>
      <c r="H38" s="14"/>
      <c r="I38" s="6"/>
      <c r="J38" s="10"/>
      <c r="K38" s="10"/>
      <c r="L38" s="10"/>
      <c r="M38" s="38"/>
      <c r="N38" s="10"/>
    </row>
    <row r="39" spans="1:14" s="28" customFormat="1" outlineLevel="1" x14ac:dyDescent="0.2">
      <c r="A39" s="15"/>
      <c r="B39" s="10"/>
      <c r="C39" s="15"/>
      <c r="D39" s="15"/>
      <c r="E39" s="14"/>
      <c r="F39" s="44"/>
      <c r="G39" s="13"/>
      <c r="H39" s="14"/>
      <c r="I39" s="6"/>
      <c r="J39" s="10"/>
      <c r="K39" s="10"/>
      <c r="L39" s="10"/>
      <c r="M39" s="38"/>
      <c r="N39" s="10"/>
    </row>
    <row r="40" spans="1:14" s="28" customFormat="1" x14ac:dyDescent="0.2">
      <c r="A40" s="15"/>
      <c r="B40" s="10"/>
      <c r="C40" s="15"/>
      <c r="D40" s="15"/>
      <c r="E40" s="14"/>
      <c r="F40" s="44"/>
      <c r="G40" s="13"/>
      <c r="H40" s="14"/>
      <c r="I40" s="14"/>
      <c r="J40" s="10"/>
      <c r="K40" s="10"/>
      <c r="L40" s="10"/>
      <c r="M40" s="38"/>
      <c r="N40" s="10"/>
    </row>
    <row r="41" spans="1:14" s="28" customFormat="1" outlineLevel="1" x14ac:dyDescent="0.2">
      <c r="A41" s="15"/>
      <c r="B41" s="10"/>
      <c r="C41" s="15"/>
      <c r="D41" s="15"/>
      <c r="E41" s="14"/>
      <c r="F41" s="44"/>
      <c r="G41" s="13"/>
      <c r="H41" s="14"/>
      <c r="I41" s="6"/>
      <c r="J41" s="10"/>
      <c r="K41" s="10"/>
      <c r="L41" s="10"/>
      <c r="M41" s="38"/>
      <c r="N41" s="10"/>
    </row>
    <row r="42" spans="1:14" s="28" customFormat="1" x14ac:dyDescent="0.2">
      <c r="A42" s="15"/>
      <c r="B42" s="10"/>
      <c r="C42" s="15"/>
      <c r="D42" s="15"/>
      <c r="E42" s="14"/>
      <c r="F42" s="44"/>
      <c r="G42" s="13"/>
      <c r="H42" s="14"/>
      <c r="I42" s="6"/>
      <c r="J42" s="10"/>
      <c r="K42" s="10"/>
      <c r="L42" s="10"/>
      <c r="M42" s="38"/>
      <c r="N42" s="10"/>
    </row>
    <row r="43" spans="1:14" s="28" customFormat="1" outlineLevel="1" x14ac:dyDescent="0.2">
      <c r="A43" s="15"/>
      <c r="B43" s="10"/>
      <c r="C43" s="15"/>
      <c r="D43" s="15"/>
      <c r="E43" s="14"/>
      <c r="F43" s="44"/>
      <c r="G43" s="13"/>
      <c r="H43" s="14"/>
      <c r="I43" s="14"/>
      <c r="J43" s="10"/>
      <c r="K43" s="10"/>
      <c r="L43" s="10"/>
      <c r="M43" s="38"/>
      <c r="N43" s="10"/>
    </row>
    <row r="44" spans="1:14" s="28" customFormat="1" x14ac:dyDescent="0.2">
      <c r="A44" s="15"/>
      <c r="B44" s="10"/>
      <c r="C44" s="15"/>
      <c r="D44" s="15"/>
      <c r="E44" s="14"/>
      <c r="F44" s="44"/>
      <c r="G44" s="13"/>
      <c r="H44" s="14"/>
      <c r="I44" s="14"/>
      <c r="J44" s="10"/>
      <c r="K44" s="10"/>
      <c r="L44" s="10"/>
      <c r="M44" s="38"/>
      <c r="N44" s="10"/>
    </row>
    <row r="45" spans="1:14" s="28" customFormat="1" outlineLevel="1" x14ac:dyDescent="0.2">
      <c r="A45" s="15"/>
      <c r="B45" s="10"/>
      <c r="C45" s="15"/>
      <c r="D45" s="15"/>
      <c r="E45" s="14"/>
      <c r="F45" s="44"/>
      <c r="G45" s="13"/>
      <c r="H45" s="14"/>
      <c r="I45" s="14"/>
      <c r="J45" s="10"/>
      <c r="K45" s="10"/>
      <c r="L45" s="10"/>
      <c r="M45" s="38"/>
      <c r="N45" s="10"/>
    </row>
    <row r="46" spans="1:14" s="28" customFormat="1" x14ac:dyDescent="0.2">
      <c r="A46" s="15"/>
      <c r="B46" s="10"/>
      <c r="C46" s="15"/>
      <c r="D46" s="15"/>
      <c r="E46" s="14"/>
      <c r="F46" s="44"/>
      <c r="G46" s="13"/>
      <c r="H46" s="14"/>
      <c r="I46" s="6"/>
      <c r="J46" s="10"/>
      <c r="K46" s="10"/>
      <c r="L46" s="10"/>
      <c r="M46" s="38"/>
      <c r="N46" s="10"/>
    </row>
    <row r="47" spans="1:14" outlineLevel="1" x14ac:dyDescent="0.2">
      <c r="A47" s="12"/>
      <c r="B47" s="5"/>
      <c r="C47" s="12"/>
      <c r="D47" s="12"/>
      <c r="E47" s="11"/>
      <c r="F47" s="43"/>
      <c r="G47" s="13"/>
      <c r="H47" s="11"/>
      <c r="I47" s="11"/>
      <c r="J47" s="5"/>
      <c r="K47" s="5"/>
      <c r="L47" s="5"/>
      <c r="M47" s="37"/>
      <c r="N47" s="5"/>
    </row>
    <row r="48" spans="1:14" x14ac:dyDescent="0.2">
      <c r="A48" s="12"/>
      <c r="B48" s="5"/>
      <c r="C48" s="12"/>
      <c r="D48" s="12"/>
      <c r="E48" s="11"/>
      <c r="F48" s="43"/>
      <c r="G48" s="13"/>
      <c r="H48" s="11"/>
      <c r="I48" s="11"/>
      <c r="J48" s="5"/>
      <c r="K48" s="5"/>
      <c r="L48" s="5"/>
      <c r="M48" s="37"/>
      <c r="N48" s="5"/>
    </row>
    <row r="49" spans="1:14" s="28" customFormat="1" outlineLevel="1" x14ac:dyDescent="0.2">
      <c r="A49" s="15"/>
      <c r="B49" s="10"/>
      <c r="C49" s="15"/>
      <c r="D49" s="15"/>
      <c r="E49" s="14"/>
      <c r="F49" s="44"/>
      <c r="G49" s="13"/>
      <c r="H49" s="14"/>
      <c r="I49" s="6"/>
      <c r="J49" s="10"/>
      <c r="K49" s="10"/>
      <c r="L49" s="10"/>
      <c r="M49" s="38"/>
      <c r="N49" s="10"/>
    </row>
    <row r="50" spans="1:14" s="28" customFormat="1" x14ac:dyDescent="0.2">
      <c r="A50" s="15"/>
      <c r="B50" s="10"/>
      <c r="C50" s="15"/>
      <c r="D50" s="15"/>
      <c r="E50" s="14"/>
      <c r="F50" s="44"/>
      <c r="G50" s="13"/>
      <c r="H50" s="14"/>
      <c r="I50" s="6"/>
      <c r="J50" s="10"/>
      <c r="K50" s="10"/>
      <c r="L50" s="10"/>
      <c r="M50" s="38"/>
      <c r="N50" s="10"/>
    </row>
    <row r="51" spans="1:14" s="28" customFormat="1" outlineLevel="1" x14ac:dyDescent="0.2">
      <c r="A51" s="15"/>
      <c r="B51" s="10"/>
      <c r="C51" s="15"/>
      <c r="D51" s="15"/>
      <c r="E51" s="14"/>
      <c r="F51" s="44"/>
      <c r="G51" s="13"/>
      <c r="H51" s="14"/>
      <c r="I51" s="6"/>
      <c r="J51" s="10"/>
      <c r="K51" s="10"/>
      <c r="L51" s="10"/>
      <c r="M51" s="38"/>
      <c r="N51" s="10"/>
    </row>
    <row r="52" spans="1:14" s="28" customFormat="1" x14ac:dyDescent="0.2">
      <c r="A52" s="15"/>
      <c r="B52" s="10"/>
      <c r="C52" s="15"/>
      <c r="D52" s="15"/>
      <c r="E52" s="14"/>
      <c r="F52" s="44"/>
      <c r="G52" s="13"/>
      <c r="H52" s="14"/>
      <c r="I52" s="6"/>
      <c r="J52" s="10"/>
      <c r="K52" s="10"/>
      <c r="L52" s="10"/>
      <c r="M52" s="38"/>
      <c r="N52" s="10"/>
    </row>
    <row r="53" spans="1:14" outlineLevel="1" x14ac:dyDescent="0.2">
      <c r="A53" s="12"/>
      <c r="B53" s="5"/>
      <c r="C53" s="12"/>
      <c r="D53" s="12"/>
      <c r="E53" s="11"/>
      <c r="F53" s="43"/>
      <c r="G53" s="13"/>
      <c r="H53" s="11"/>
      <c r="I53" s="1"/>
      <c r="J53" s="5"/>
      <c r="K53" s="5"/>
      <c r="L53" s="5"/>
      <c r="M53" s="37"/>
      <c r="N53" s="5"/>
    </row>
    <row r="54" spans="1:14" s="28" customFormat="1" x14ac:dyDescent="0.2">
      <c r="A54" s="15"/>
      <c r="B54" s="10"/>
      <c r="C54" s="15"/>
      <c r="D54" s="15"/>
      <c r="E54" s="14"/>
      <c r="F54" s="44"/>
      <c r="G54" s="13"/>
      <c r="H54" s="14"/>
      <c r="I54" s="6"/>
      <c r="J54" s="10"/>
      <c r="K54" s="10"/>
      <c r="L54" s="10"/>
      <c r="M54" s="38"/>
      <c r="N54" s="10"/>
    </row>
    <row r="55" spans="1:14" outlineLevel="1" x14ac:dyDescent="0.2">
      <c r="A55" s="12"/>
      <c r="B55" s="5"/>
      <c r="C55" s="12"/>
      <c r="D55" s="12"/>
      <c r="E55" s="11"/>
      <c r="F55" s="43"/>
      <c r="G55" s="13"/>
      <c r="H55" s="11"/>
      <c r="I55" s="11"/>
      <c r="J55" s="5"/>
      <c r="K55" s="5"/>
      <c r="L55" s="5"/>
      <c r="M55" s="37"/>
      <c r="N55" s="5"/>
    </row>
    <row r="56" spans="1:14" x14ac:dyDescent="0.2">
      <c r="A56" s="12"/>
      <c r="B56" s="5"/>
      <c r="C56" s="12"/>
      <c r="D56" s="12"/>
      <c r="E56" s="11"/>
      <c r="F56" s="43"/>
      <c r="G56" s="13"/>
      <c r="H56" s="11"/>
      <c r="I56" s="1"/>
      <c r="J56" s="5"/>
      <c r="K56" s="5"/>
      <c r="L56" s="5"/>
      <c r="M56" s="37"/>
      <c r="N56" s="5"/>
    </row>
    <row r="57" spans="1:14" outlineLevel="1" x14ac:dyDescent="0.2">
      <c r="A57" s="12"/>
      <c r="B57" s="5"/>
      <c r="C57" s="12"/>
      <c r="D57" s="12"/>
      <c r="E57" s="11"/>
      <c r="F57" s="43"/>
      <c r="G57" s="13"/>
      <c r="H57" s="11"/>
      <c r="I57" s="11"/>
      <c r="J57" s="5"/>
      <c r="K57" s="5"/>
      <c r="L57" s="5"/>
      <c r="M57" s="37"/>
      <c r="N57" s="5"/>
    </row>
    <row r="58" spans="1:14" x14ac:dyDescent="0.2">
      <c r="A58" s="12"/>
      <c r="B58" s="5"/>
      <c r="C58" s="12"/>
      <c r="D58" s="12"/>
      <c r="E58" s="11"/>
      <c r="F58" s="43"/>
      <c r="G58" s="13"/>
      <c r="H58" s="11"/>
      <c r="I58" s="1"/>
      <c r="J58" s="5"/>
      <c r="K58" s="5"/>
      <c r="L58" s="5"/>
      <c r="M58" s="37"/>
      <c r="N58" s="5"/>
    </row>
    <row r="59" spans="1:14" outlineLevel="1" x14ac:dyDescent="0.2">
      <c r="A59" s="12"/>
      <c r="B59" s="5"/>
      <c r="C59" s="12"/>
      <c r="D59" s="12"/>
      <c r="E59" s="11"/>
      <c r="F59" s="43"/>
      <c r="G59" s="13"/>
      <c r="H59" s="11"/>
      <c r="I59" s="11"/>
      <c r="J59" s="5"/>
      <c r="K59" s="5"/>
      <c r="L59" s="5"/>
      <c r="M59" s="37"/>
      <c r="N59" s="5"/>
    </row>
    <row r="60" spans="1:14" x14ac:dyDescent="0.2">
      <c r="A60" s="12"/>
      <c r="B60" s="5"/>
      <c r="C60" s="12"/>
      <c r="D60" s="12"/>
      <c r="E60" s="11"/>
      <c r="F60" s="43"/>
      <c r="G60" s="13"/>
      <c r="H60" s="11"/>
      <c r="I60" s="1"/>
      <c r="J60" s="5"/>
      <c r="K60" s="5"/>
      <c r="L60" s="5"/>
      <c r="M60" s="37"/>
      <c r="N60" s="5"/>
    </row>
    <row r="61" spans="1:14" outlineLevel="1" x14ac:dyDescent="0.2">
      <c r="A61" s="12"/>
      <c r="B61" s="5"/>
      <c r="C61" s="12"/>
      <c r="D61" s="12"/>
      <c r="E61" s="11"/>
      <c r="F61" s="43"/>
      <c r="G61" s="13"/>
      <c r="H61" s="11"/>
      <c r="I61" s="1"/>
      <c r="J61" s="5"/>
      <c r="K61" s="5"/>
      <c r="L61" s="5"/>
      <c r="M61" s="37"/>
      <c r="N61" s="5"/>
    </row>
    <row r="62" spans="1:14" x14ac:dyDescent="0.2">
      <c r="A62" s="12"/>
      <c r="B62" s="5"/>
      <c r="C62" s="12"/>
      <c r="D62" s="12"/>
      <c r="E62" s="11"/>
      <c r="F62" s="43"/>
      <c r="G62" s="13"/>
      <c r="H62" s="11"/>
      <c r="I62" s="1"/>
      <c r="J62" s="5"/>
      <c r="K62" s="5"/>
      <c r="L62" s="5"/>
      <c r="M62" s="37"/>
      <c r="N62" s="5"/>
    </row>
    <row r="63" spans="1:14" outlineLevel="1" x14ac:dyDescent="0.2">
      <c r="A63" s="12"/>
      <c r="B63" s="5"/>
      <c r="C63" s="12"/>
      <c r="D63" s="12"/>
      <c r="E63" s="11"/>
      <c r="F63" s="43"/>
      <c r="G63" s="13"/>
      <c r="H63" s="11"/>
      <c r="I63" s="1"/>
      <c r="J63" s="5"/>
      <c r="K63" s="5"/>
      <c r="L63" s="5"/>
      <c r="M63" s="37"/>
      <c r="N63" s="5"/>
    </row>
    <row r="64" spans="1:14" x14ac:dyDescent="0.2">
      <c r="A64" s="20"/>
      <c r="B64" s="19"/>
      <c r="C64" s="12"/>
      <c r="D64" s="12"/>
      <c r="E64" s="11"/>
      <c r="F64" s="43"/>
      <c r="G64" s="13"/>
      <c r="H64" s="11"/>
      <c r="I64" s="11"/>
      <c r="J64" s="5"/>
      <c r="K64" s="5"/>
      <c r="L64" s="5"/>
      <c r="M64" s="37"/>
      <c r="N64" s="5"/>
    </row>
    <row r="65" spans="1:15" outlineLevel="1" x14ac:dyDescent="0.2">
      <c r="A65" s="12"/>
      <c r="B65" s="5"/>
      <c r="C65" s="12"/>
      <c r="D65" s="12"/>
      <c r="E65" s="11"/>
      <c r="F65" s="43"/>
      <c r="G65" s="13"/>
      <c r="H65" s="11"/>
      <c r="I65" s="11"/>
      <c r="J65" s="5"/>
      <c r="K65" s="5"/>
      <c r="L65" s="5"/>
      <c r="M65" s="37"/>
      <c r="N65" s="5"/>
    </row>
    <row r="66" spans="1:15" x14ac:dyDescent="0.2">
      <c r="A66" s="12"/>
      <c r="B66" s="5"/>
      <c r="C66" s="12"/>
      <c r="D66" s="12"/>
      <c r="E66" s="11"/>
      <c r="F66" s="43"/>
      <c r="G66" s="13"/>
      <c r="H66" s="11"/>
      <c r="I66" s="11"/>
      <c r="J66" s="5"/>
      <c r="K66" s="5"/>
      <c r="L66" s="5"/>
      <c r="M66" s="37"/>
      <c r="N66" s="5"/>
    </row>
    <row r="67" spans="1:15" outlineLevel="1" x14ac:dyDescent="0.2">
      <c r="A67" s="12"/>
      <c r="B67" s="5"/>
      <c r="C67" s="12"/>
      <c r="D67" s="12"/>
      <c r="E67" s="11"/>
      <c r="F67" s="43"/>
      <c r="G67" s="13"/>
      <c r="H67" s="11"/>
      <c r="I67" s="1"/>
      <c r="J67" s="5"/>
      <c r="K67" s="5"/>
      <c r="L67" s="5"/>
      <c r="M67" s="37"/>
      <c r="N67" s="5"/>
    </row>
    <row r="68" spans="1:15" x14ac:dyDescent="0.2">
      <c r="A68" s="12"/>
      <c r="B68" s="5"/>
      <c r="C68" s="12"/>
      <c r="D68" s="12"/>
      <c r="E68" s="11"/>
      <c r="F68" s="43"/>
      <c r="G68" s="13"/>
      <c r="H68" s="11"/>
      <c r="I68" s="11"/>
      <c r="J68" s="5"/>
      <c r="K68" s="5"/>
      <c r="L68" s="5"/>
      <c r="M68" s="37"/>
      <c r="N68" s="5"/>
    </row>
    <row r="69" spans="1:15" outlineLevel="1" x14ac:dyDescent="0.2">
      <c r="A69" s="12"/>
      <c r="B69" s="5"/>
      <c r="C69" s="12"/>
      <c r="D69" s="12"/>
      <c r="E69" s="11"/>
      <c r="F69" s="43"/>
      <c r="G69" s="13"/>
      <c r="H69" s="11"/>
      <c r="I69" s="1"/>
      <c r="J69" s="5"/>
      <c r="K69" s="5"/>
      <c r="L69" s="5"/>
      <c r="M69" s="37"/>
      <c r="N69" s="5"/>
    </row>
    <row r="70" spans="1:15" x14ac:dyDescent="0.2">
      <c r="A70" s="12"/>
      <c r="B70" s="5"/>
      <c r="C70" s="12"/>
      <c r="D70" s="12"/>
      <c r="E70" s="11"/>
      <c r="F70" s="43"/>
      <c r="G70" s="13"/>
      <c r="H70" s="11"/>
      <c r="I70" s="1"/>
      <c r="J70" s="5"/>
      <c r="K70" s="5"/>
      <c r="L70" s="5"/>
      <c r="M70" s="37"/>
      <c r="N70" s="5"/>
    </row>
    <row r="71" spans="1:15" outlineLevel="1" x14ac:dyDescent="0.2">
      <c r="A71" s="12"/>
      <c r="B71" s="5"/>
      <c r="C71" s="12"/>
      <c r="D71" s="12"/>
      <c r="E71" s="11"/>
      <c r="F71" s="43"/>
      <c r="G71" s="13"/>
      <c r="H71" s="11"/>
      <c r="I71" s="11"/>
      <c r="J71" s="5"/>
      <c r="K71" s="5"/>
      <c r="L71" s="5"/>
      <c r="M71" s="37"/>
      <c r="N71" s="5"/>
      <c r="O71" s="32"/>
    </row>
    <row r="72" spans="1:15" x14ac:dyDescent="0.2">
      <c r="A72" s="12"/>
      <c r="B72" s="5"/>
      <c r="C72" s="12"/>
      <c r="D72" s="12"/>
      <c r="E72" s="11"/>
      <c r="F72" s="43"/>
      <c r="G72" s="13"/>
      <c r="H72" s="11"/>
      <c r="I72" s="11"/>
      <c r="J72" s="5"/>
      <c r="K72" s="5"/>
      <c r="L72" s="5"/>
      <c r="M72" s="37"/>
      <c r="N72" s="5"/>
    </row>
    <row r="73" spans="1:15" outlineLevel="1" x14ac:dyDescent="0.2">
      <c r="A73" s="12"/>
      <c r="B73" s="5"/>
      <c r="C73" s="12"/>
      <c r="D73" s="12"/>
      <c r="E73" s="11"/>
      <c r="F73" s="43"/>
      <c r="G73" s="13"/>
      <c r="H73" s="11"/>
      <c r="I73" s="11"/>
      <c r="J73" s="5"/>
      <c r="K73" s="5"/>
      <c r="L73" s="5"/>
      <c r="M73" s="37"/>
      <c r="N73" s="5"/>
    </row>
    <row r="74" spans="1:15" x14ac:dyDescent="0.2">
      <c r="A74" s="12"/>
      <c r="B74" s="5"/>
      <c r="C74" s="12"/>
      <c r="D74" s="12"/>
      <c r="E74" s="11"/>
      <c r="F74" s="43"/>
      <c r="G74" s="13"/>
      <c r="H74" s="11"/>
      <c r="I74" s="11"/>
      <c r="J74" s="5"/>
      <c r="K74" s="5"/>
      <c r="L74" s="5"/>
      <c r="M74" s="37"/>
      <c r="N74" s="5"/>
    </row>
    <row r="75" spans="1:15" outlineLevel="1" x14ac:dyDescent="0.2">
      <c r="A75" s="12"/>
      <c r="B75" s="5"/>
      <c r="C75" s="12"/>
      <c r="D75" s="12"/>
      <c r="E75" s="11"/>
      <c r="F75" s="43"/>
      <c r="G75" s="13"/>
      <c r="H75" s="11"/>
      <c r="I75" s="1"/>
      <c r="J75" s="5"/>
      <c r="K75" s="5"/>
      <c r="L75" s="5"/>
      <c r="M75" s="37"/>
      <c r="N75" s="5"/>
      <c r="O75" s="32"/>
    </row>
    <row r="76" spans="1:15" x14ac:dyDescent="0.2">
      <c r="A76" s="12"/>
      <c r="B76" s="5"/>
      <c r="C76" s="12"/>
      <c r="D76" s="12"/>
      <c r="E76" s="11"/>
      <c r="F76" s="43"/>
      <c r="G76" s="13"/>
      <c r="H76" s="11"/>
      <c r="I76" s="1"/>
      <c r="J76" s="5"/>
      <c r="K76" s="5"/>
      <c r="L76" s="5"/>
      <c r="M76" s="37"/>
      <c r="N76" s="5"/>
    </row>
    <row r="77" spans="1:15" outlineLevel="1" x14ac:dyDescent="0.2">
      <c r="A77" s="12"/>
      <c r="B77" s="5"/>
      <c r="C77" s="12"/>
      <c r="D77" s="12"/>
      <c r="E77" s="11"/>
      <c r="F77" s="43"/>
      <c r="G77" s="13"/>
      <c r="H77" s="11"/>
      <c r="I77" s="11"/>
      <c r="J77" s="5"/>
      <c r="K77" s="5"/>
      <c r="L77" s="5"/>
      <c r="M77" s="37"/>
      <c r="N77" s="5"/>
    </row>
    <row r="78" spans="1:15" s="33" customFormat="1" x14ac:dyDescent="0.2">
      <c r="A78" s="12"/>
      <c r="B78" s="5"/>
      <c r="C78" s="12"/>
      <c r="D78" s="12"/>
      <c r="E78" s="11"/>
      <c r="F78" s="43"/>
      <c r="G78" s="13"/>
      <c r="H78" s="11"/>
      <c r="I78" s="11"/>
      <c r="J78" s="17"/>
      <c r="K78" s="17"/>
      <c r="L78" s="17"/>
      <c r="M78" s="39"/>
      <c r="N78" s="17"/>
    </row>
    <row r="79" spans="1:15" x14ac:dyDescent="0.2">
      <c r="A79" s="12"/>
      <c r="B79" s="5"/>
      <c r="C79" s="12"/>
      <c r="D79" s="12"/>
      <c r="E79" s="11"/>
      <c r="F79" s="43"/>
      <c r="G79" s="13"/>
      <c r="H79" s="11"/>
      <c r="I79" s="1"/>
      <c r="J79" s="5"/>
      <c r="K79" s="5"/>
      <c r="L79" s="5"/>
      <c r="M79" s="37"/>
      <c r="N79" s="5"/>
    </row>
    <row r="80" spans="1:15" x14ac:dyDescent="0.2">
      <c r="A80" s="12"/>
      <c r="B80" s="5"/>
      <c r="C80" s="12"/>
      <c r="D80" s="12"/>
      <c r="E80" s="11"/>
      <c r="F80" s="43"/>
      <c r="G80" s="13"/>
      <c r="H80" s="11"/>
      <c r="I80" s="11"/>
      <c r="J80" s="5"/>
      <c r="K80" s="5"/>
      <c r="L80" s="5"/>
      <c r="M80" s="37"/>
      <c r="N80" s="5"/>
    </row>
    <row r="81" spans="1:15" x14ac:dyDescent="0.2">
      <c r="A81" s="12"/>
      <c r="B81" s="5"/>
      <c r="C81" s="12"/>
      <c r="D81" s="12"/>
      <c r="E81" s="11"/>
      <c r="F81" s="43"/>
      <c r="G81" s="13"/>
      <c r="H81" s="11"/>
      <c r="I81" s="11"/>
      <c r="J81" s="5"/>
      <c r="K81" s="5"/>
      <c r="L81" s="5"/>
      <c r="M81" s="37"/>
      <c r="N81" s="5"/>
    </row>
    <row r="82" spans="1:15" x14ac:dyDescent="0.2">
      <c r="A82" s="12"/>
      <c r="B82" s="5"/>
      <c r="C82" s="12"/>
      <c r="D82" s="12"/>
      <c r="E82" s="11"/>
      <c r="F82" s="43"/>
      <c r="G82" s="13"/>
      <c r="H82" s="11"/>
      <c r="I82" s="11"/>
      <c r="J82" s="5"/>
      <c r="K82" s="5"/>
      <c r="L82" s="5"/>
      <c r="M82" s="37"/>
      <c r="N82" s="5"/>
    </row>
    <row r="83" spans="1:15" x14ac:dyDescent="0.2">
      <c r="A83" s="12"/>
      <c r="B83" s="5"/>
      <c r="C83" s="12"/>
      <c r="D83" s="12"/>
      <c r="E83" s="11"/>
      <c r="F83" s="43"/>
      <c r="G83" s="13"/>
      <c r="H83" s="11"/>
      <c r="I83" s="11"/>
      <c r="J83" s="5"/>
      <c r="K83" s="5"/>
      <c r="L83" s="5"/>
      <c r="M83" s="37"/>
      <c r="N83" s="5"/>
    </row>
    <row r="84" spans="1:15" x14ac:dyDescent="0.2">
      <c r="A84" s="12"/>
      <c r="B84" s="5"/>
      <c r="C84" s="12"/>
      <c r="D84" s="12"/>
      <c r="E84" s="11"/>
      <c r="F84" s="43"/>
      <c r="G84" s="13"/>
      <c r="H84" s="11"/>
      <c r="I84" s="1"/>
      <c r="J84" s="5"/>
      <c r="K84" s="5"/>
      <c r="L84" s="5"/>
      <c r="M84" s="37"/>
      <c r="N84" s="5"/>
      <c r="O84" s="32"/>
    </row>
    <row r="85" spans="1:15" x14ac:dyDescent="0.2">
      <c r="A85" s="12"/>
      <c r="B85" s="5"/>
      <c r="C85" s="12"/>
      <c r="D85" s="12"/>
      <c r="E85" s="11"/>
      <c r="F85" s="43"/>
      <c r="G85" s="13"/>
      <c r="H85" s="11"/>
      <c r="I85" s="11"/>
      <c r="J85" s="5"/>
      <c r="K85" s="5"/>
      <c r="L85" s="5"/>
      <c r="M85" s="37"/>
      <c r="N85" s="5"/>
    </row>
    <row r="86" spans="1:15" x14ac:dyDescent="0.2">
      <c r="A86" s="12"/>
      <c r="B86" s="5"/>
      <c r="C86" s="12"/>
      <c r="D86" s="12"/>
      <c r="E86" s="11"/>
      <c r="F86" s="43"/>
      <c r="G86" s="13"/>
      <c r="H86" s="11"/>
      <c r="I86" s="18"/>
      <c r="J86" s="5"/>
      <c r="K86" s="5"/>
      <c r="L86" s="5"/>
      <c r="M86" s="37"/>
      <c r="N86" s="5"/>
      <c r="O86" s="32"/>
    </row>
    <row r="87" spans="1:15" x14ac:dyDescent="0.2">
      <c r="A87" s="12"/>
      <c r="B87" s="5"/>
      <c r="C87" s="12"/>
      <c r="D87" s="12"/>
      <c r="E87" s="11"/>
      <c r="F87" s="43"/>
      <c r="G87" s="13"/>
      <c r="H87" s="11"/>
      <c r="I87" s="11"/>
      <c r="J87" s="5"/>
      <c r="K87" s="5"/>
      <c r="L87" s="5"/>
      <c r="M87" s="37"/>
      <c r="N87" s="5"/>
      <c r="O87" s="32"/>
    </row>
    <row r="88" spans="1:15" s="28" customFormat="1" x14ac:dyDescent="0.2">
      <c r="A88" s="15"/>
      <c r="B88" s="10"/>
      <c r="C88" s="15"/>
      <c r="D88" s="15"/>
      <c r="E88" s="14"/>
      <c r="F88" s="44"/>
      <c r="G88" s="13"/>
      <c r="H88" s="14"/>
      <c r="I88" s="6"/>
      <c r="J88" s="10"/>
      <c r="K88" s="10"/>
      <c r="L88" s="10"/>
      <c r="M88" s="38"/>
      <c r="N88" s="10"/>
      <c r="O88" s="34"/>
    </row>
    <row r="89" spans="1:15" x14ac:dyDescent="0.2">
      <c r="A89" s="12"/>
      <c r="B89" s="5"/>
      <c r="C89" s="12"/>
      <c r="D89" s="12"/>
      <c r="E89" s="11"/>
      <c r="F89" s="43"/>
      <c r="G89" s="13"/>
      <c r="H89" s="11"/>
      <c r="I89" s="11"/>
      <c r="J89" s="5"/>
      <c r="K89" s="5"/>
      <c r="L89" s="5"/>
      <c r="M89" s="37"/>
      <c r="N89" s="5"/>
      <c r="O89" s="32"/>
    </row>
    <row r="90" spans="1:15" x14ac:dyDescent="0.2">
      <c r="A90" s="12"/>
      <c r="B90" s="5"/>
      <c r="C90" s="12"/>
      <c r="D90" s="12"/>
      <c r="E90" s="11"/>
      <c r="F90" s="43"/>
      <c r="G90" s="13"/>
      <c r="H90" s="11"/>
      <c r="I90" s="1"/>
      <c r="J90" s="5"/>
      <c r="K90" s="5"/>
      <c r="L90" s="5"/>
      <c r="M90" s="37"/>
      <c r="N90" s="5"/>
      <c r="O90" s="32"/>
    </row>
    <row r="91" spans="1:15" x14ac:dyDescent="0.2">
      <c r="A91" s="12"/>
      <c r="B91" s="5"/>
      <c r="C91" s="12"/>
      <c r="D91" s="12"/>
      <c r="E91" s="11"/>
      <c r="F91" s="43"/>
      <c r="G91" s="13"/>
      <c r="H91" s="11"/>
      <c r="I91" s="11"/>
      <c r="J91" s="5"/>
      <c r="K91" s="5"/>
      <c r="L91" s="5"/>
      <c r="M91" s="37"/>
      <c r="N91" s="5"/>
      <c r="O91" s="32"/>
    </row>
    <row r="92" spans="1:15" x14ac:dyDescent="0.2">
      <c r="A92" s="12"/>
      <c r="B92" s="5"/>
      <c r="C92" s="12"/>
      <c r="D92" s="12"/>
      <c r="E92" s="11"/>
      <c r="F92" s="43"/>
      <c r="G92" s="13"/>
      <c r="H92" s="11"/>
      <c r="I92" s="11"/>
      <c r="J92" s="5"/>
      <c r="K92" s="5"/>
      <c r="L92" s="5"/>
      <c r="M92" s="37"/>
      <c r="N92" s="5"/>
      <c r="O92" s="32"/>
    </row>
    <row r="93" spans="1:15" x14ac:dyDescent="0.2">
      <c r="A93" s="12"/>
      <c r="B93" s="5"/>
      <c r="C93" s="12"/>
      <c r="D93" s="12"/>
      <c r="E93" s="11"/>
      <c r="F93" s="43"/>
      <c r="G93" s="13"/>
      <c r="H93" s="11"/>
      <c r="I93" s="1"/>
      <c r="J93" s="5"/>
      <c r="K93" s="5"/>
      <c r="L93" s="5"/>
      <c r="M93" s="37"/>
      <c r="N93" s="5"/>
      <c r="O93" s="32"/>
    </row>
    <row r="94" spans="1:15" x14ac:dyDescent="0.2">
      <c r="A94" s="12"/>
      <c r="B94" s="5"/>
      <c r="C94" s="12"/>
      <c r="D94" s="12"/>
      <c r="E94" s="11"/>
      <c r="F94" s="43"/>
      <c r="G94" s="13"/>
      <c r="H94" s="11"/>
      <c r="I94" s="11"/>
      <c r="J94" s="5"/>
      <c r="K94" s="5"/>
      <c r="L94" s="5"/>
      <c r="M94" s="37"/>
      <c r="N94" s="5"/>
      <c r="O94" s="32"/>
    </row>
    <row r="95" spans="1:15" x14ac:dyDescent="0.2">
      <c r="A95" s="12"/>
      <c r="B95" s="5"/>
      <c r="C95" s="12"/>
      <c r="D95" s="12"/>
      <c r="E95" s="11"/>
      <c r="F95" s="43"/>
      <c r="G95" s="13"/>
      <c r="H95" s="11"/>
      <c r="I95" s="11"/>
      <c r="J95" s="5"/>
      <c r="K95" s="5"/>
      <c r="L95" s="5"/>
      <c r="M95" s="37"/>
      <c r="N95" s="5"/>
      <c r="O95" s="32"/>
    </row>
    <row r="96" spans="1:15" x14ac:dyDescent="0.2">
      <c r="A96" s="12"/>
      <c r="B96" s="5"/>
      <c r="C96" s="12"/>
      <c r="D96" s="12"/>
      <c r="E96" s="11"/>
      <c r="F96" s="43"/>
      <c r="G96" s="13"/>
      <c r="H96" s="11"/>
      <c r="I96" s="11"/>
      <c r="J96" s="5"/>
      <c r="K96" s="5"/>
      <c r="L96" s="5"/>
      <c r="M96" s="37"/>
      <c r="N96" s="5"/>
      <c r="O96" s="32"/>
    </row>
    <row r="97" spans="1:15" x14ac:dyDescent="0.2">
      <c r="A97" s="12"/>
      <c r="B97" s="5"/>
      <c r="C97" s="12"/>
      <c r="D97" s="12"/>
      <c r="E97" s="11"/>
      <c r="F97" s="43"/>
      <c r="G97" s="13"/>
      <c r="H97" s="11"/>
      <c r="I97" s="11"/>
      <c r="J97" s="5"/>
      <c r="K97" s="5"/>
      <c r="L97" s="5"/>
      <c r="M97" s="37"/>
      <c r="N97" s="5"/>
      <c r="O97" s="32"/>
    </row>
    <row r="98" spans="1:15" x14ac:dyDescent="0.2">
      <c r="A98" s="12"/>
      <c r="B98" s="5"/>
      <c r="C98" s="12"/>
      <c r="D98" s="12"/>
      <c r="E98" s="11"/>
      <c r="F98" s="43"/>
      <c r="G98" s="13"/>
      <c r="H98" s="11"/>
      <c r="I98" s="11"/>
      <c r="J98" s="5"/>
      <c r="K98" s="5"/>
      <c r="L98" s="5"/>
      <c r="M98" s="37"/>
      <c r="N98" s="5"/>
      <c r="O98" s="32"/>
    </row>
    <row r="99" spans="1:15" x14ac:dyDescent="0.2">
      <c r="A99" s="12"/>
      <c r="B99" s="5"/>
      <c r="C99" s="12"/>
      <c r="D99" s="12"/>
      <c r="E99" s="11"/>
      <c r="F99" s="43"/>
      <c r="G99" s="13"/>
      <c r="H99" s="11"/>
      <c r="I99" s="11"/>
      <c r="J99" s="5"/>
      <c r="K99" s="5"/>
      <c r="L99" s="5"/>
      <c r="M99" s="37"/>
      <c r="N99" s="5"/>
      <c r="O99" s="32"/>
    </row>
    <row r="100" spans="1:15" x14ac:dyDescent="0.2">
      <c r="A100" s="12"/>
      <c r="B100" s="5"/>
      <c r="C100" s="12"/>
      <c r="D100" s="12"/>
      <c r="E100" s="11"/>
      <c r="F100" s="43"/>
      <c r="G100" s="13"/>
      <c r="H100" s="11"/>
      <c r="I100" s="11"/>
      <c r="J100" s="5"/>
      <c r="K100" s="5"/>
      <c r="L100" s="5"/>
      <c r="M100" s="37"/>
      <c r="N100" s="5"/>
      <c r="O100" s="32"/>
    </row>
    <row r="101" spans="1:15" x14ac:dyDescent="0.2">
      <c r="A101" s="12"/>
      <c r="B101" s="5"/>
      <c r="C101" s="12"/>
      <c r="D101" s="12"/>
      <c r="E101" s="11"/>
      <c r="F101" s="43"/>
      <c r="G101" s="13"/>
      <c r="H101" s="11"/>
      <c r="I101" s="18"/>
      <c r="J101" s="5"/>
      <c r="K101" s="5"/>
      <c r="L101" s="5"/>
      <c r="M101" s="37"/>
      <c r="N101" s="5"/>
      <c r="O101" s="32"/>
    </row>
    <row r="102" spans="1:15" x14ac:dyDescent="0.2">
      <c r="A102" s="12"/>
      <c r="B102" s="5"/>
      <c r="C102" s="12"/>
      <c r="D102" s="12"/>
      <c r="E102" s="11"/>
      <c r="F102" s="43"/>
      <c r="G102" s="13"/>
      <c r="H102" s="11"/>
      <c r="I102" s="1"/>
      <c r="J102" s="5"/>
      <c r="K102" s="5"/>
      <c r="L102" s="5"/>
      <c r="M102" s="37"/>
      <c r="N102" s="5"/>
      <c r="O102" s="32"/>
    </row>
    <row r="103" spans="1:15" x14ac:dyDescent="0.2">
      <c r="A103" s="12"/>
      <c r="B103" s="5"/>
      <c r="C103" s="12"/>
      <c r="D103" s="12"/>
      <c r="E103" s="11"/>
      <c r="F103" s="43"/>
      <c r="G103" s="13"/>
      <c r="H103" s="11"/>
      <c r="I103" s="1"/>
      <c r="J103" s="5"/>
      <c r="K103" s="5"/>
      <c r="L103" s="5"/>
      <c r="M103" s="37"/>
      <c r="N103" s="5"/>
      <c r="O103" s="32"/>
    </row>
    <row r="104" spans="1:15" x14ac:dyDescent="0.2">
      <c r="A104" s="12"/>
      <c r="B104" s="5"/>
      <c r="C104" s="12"/>
      <c r="D104" s="12"/>
      <c r="E104" s="11"/>
      <c r="F104" s="43"/>
      <c r="G104" s="13"/>
      <c r="H104" s="11"/>
      <c r="I104" s="11"/>
      <c r="J104" s="5"/>
      <c r="K104" s="5"/>
      <c r="L104" s="5"/>
      <c r="M104" s="37"/>
      <c r="N104" s="5"/>
      <c r="O104" s="32"/>
    </row>
    <row r="105" spans="1:15" x14ac:dyDescent="0.2">
      <c r="A105" s="12"/>
      <c r="B105" s="5"/>
      <c r="C105" s="12"/>
      <c r="D105" s="12"/>
      <c r="E105" s="11"/>
      <c r="F105" s="43"/>
      <c r="G105" s="13"/>
      <c r="H105" s="11"/>
      <c r="I105" s="11"/>
      <c r="J105" s="5"/>
      <c r="K105" s="5"/>
      <c r="L105" s="5"/>
      <c r="M105" s="37"/>
      <c r="N105" s="5"/>
      <c r="O105" s="32"/>
    </row>
    <row r="106" spans="1:15" x14ac:dyDescent="0.2">
      <c r="A106" s="12"/>
      <c r="B106" s="5"/>
      <c r="C106" s="12"/>
      <c r="D106" s="12"/>
      <c r="E106" s="11"/>
      <c r="F106" s="43"/>
      <c r="G106" s="13"/>
      <c r="H106" s="11"/>
      <c r="I106" s="11"/>
      <c r="J106" s="5"/>
      <c r="K106" s="5"/>
      <c r="L106" s="5"/>
      <c r="M106" s="37"/>
      <c r="N106" s="5"/>
      <c r="O106" s="32"/>
    </row>
    <row r="107" spans="1:15" x14ac:dyDescent="0.2">
      <c r="O107" s="32"/>
    </row>
    <row r="108" spans="1:15" x14ac:dyDescent="0.2">
      <c r="E108" s="30" t="s">
        <v>14</v>
      </c>
      <c r="F108" s="31">
        <f>SUM(F3:F106)</f>
        <v>1809</v>
      </c>
      <c r="G108" s="31">
        <f>SUM(G3:G106)</f>
        <v>1765</v>
      </c>
      <c r="O108" s="32"/>
    </row>
  </sheetData>
  <dataConsolidate/>
  <conditionalFormatting sqref="N1:N1048576">
    <cfRule type="containsText" dxfId="11" priority="13" operator="containsText" text="ok">
      <formula>NOT(ISERROR(SEARCH("ok",N1)))</formula>
    </cfRule>
    <cfRule type="containsText" dxfId="10" priority="14" operator="containsText" text="pas">
      <formula>NOT(ISERROR(SEARCH("pas",N1)))</formula>
    </cfRule>
  </conditionalFormatting>
  <conditionalFormatting sqref="I1:I1048576">
    <cfRule type="cellIs" dxfId="9" priority="1" operator="equal">
      <formula>"att retour"</formula>
    </cfRule>
    <cfRule type="cellIs" dxfId="8" priority="2" operator="equal">
      <formula>"EN COURS"</formula>
    </cfRule>
    <cfRule type="cellIs" dxfId="7" priority="4" operator="equal">
      <formula>"TERMINE"</formula>
    </cfRule>
  </conditionalFormatting>
  <dataValidations disablePrompts="1" count="2">
    <dataValidation type="list" allowBlank="1" showInputMessage="1" showErrorMessage="1" sqref="B1:B1048576">
      <formula1>"NA,MUT"</formula1>
    </dataValidation>
    <dataValidation type="list" allowBlank="1" showInputMessage="1" showErrorMessage="1" sqref="N3:N1048576">
      <formula1>"OK,PAS"</formula1>
    </dataValidation>
  </dataValidations>
  <pageMargins left="0.78740157499999996" right="0.78740157499999996" top="0.984251969" bottom="0.984251969" header="0.4921259845" footer="0.4921259845"/>
  <pageSetup paperSize="9" scale="46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3"/>
  <sheetViews>
    <sheetView workbookViewId="0">
      <selection activeCell="B3" sqref="B3"/>
    </sheetView>
  </sheetViews>
  <sheetFormatPr baseColWidth="10" defaultRowHeight="14.25" x14ac:dyDescent="0.2"/>
  <sheetData>
    <row r="2" spans="1:10" x14ac:dyDescent="0.2">
      <c r="A2" s="30" t="s">
        <v>5</v>
      </c>
      <c r="B2" s="31">
        <f>SUMIF('2019'!N:N,"ok",'2019'!G:G)</f>
        <v>1215</v>
      </c>
      <c r="I2" t="s">
        <v>12</v>
      </c>
      <c r="J2">
        <f>COUNTIF('2019'!B:B,"NA")</f>
        <v>0</v>
      </c>
    </row>
    <row r="3" spans="1:10" x14ac:dyDescent="0.2">
      <c r="A3" s="30" t="s">
        <v>9</v>
      </c>
      <c r="B3" s="31">
        <f>SUMIF('2019'!N:N,"pas",'2019'!G:G)</f>
        <v>0</v>
      </c>
      <c r="I3" t="s">
        <v>13</v>
      </c>
      <c r="J3">
        <f>COUNTIF('2019'!B:B,"MUT")</f>
        <v>5</v>
      </c>
    </row>
    <row r="22" spans="1:2" x14ac:dyDescent="0.2">
      <c r="A22" t="s">
        <v>15</v>
      </c>
      <c r="B22">
        <f>COUNTIF('2019'!N:N,"ok")</f>
        <v>2</v>
      </c>
    </row>
    <row r="23" spans="1:2" x14ac:dyDescent="0.2">
      <c r="A23" t="s">
        <v>9</v>
      </c>
      <c r="B23">
        <f>COUNTIF('2019'!N:N,"pas")</f>
        <v>0</v>
      </c>
    </row>
  </sheetData>
  <pageMargins left="0.7" right="0.7" top="0.75" bottom="0.75" header="0.3" footer="0.3"/>
  <pageSetup paperSize="9" orientation="portrait" r:id="rId1"/>
  <headerFooter>
    <oddHeader>&amp;C&amp;G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0"/>
  <sheetViews>
    <sheetView tabSelected="1" workbookViewId="0">
      <selection activeCell="D16" sqref="D16"/>
    </sheetView>
  </sheetViews>
  <sheetFormatPr baseColWidth="10" defaultRowHeight="14.25" x14ac:dyDescent="0.2"/>
  <cols>
    <col min="1" max="1" width="25.25" bestFit="1" customWidth="1"/>
    <col min="2" max="2" width="8.375" customWidth="1"/>
    <col min="3" max="3" width="15.875" customWidth="1"/>
    <col min="4" max="4" width="15.5" customWidth="1"/>
    <col min="5" max="5" width="10.75" customWidth="1"/>
  </cols>
  <sheetData>
    <row r="2" spans="1:5" x14ac:dyDescent="0.2">
      <c r="A2" t="s">
        <v>17</v>
      </c>
      <c r="D2">
        <f>COUNTIF('2019'!M:M,"&gt;1")</f>
        <v>2</v>
      </c>
    </row>
    <row r="5" spans="1:5" ht="15" x14ac:dyDescent="0.2">
      <c r="A5" s="35" t="s">
        <v>18</v>
      </c>
      <c r="B5" s="35" t="s">
        <v>19</v>
      </c>
      <c r="C5" s="35" t="s">
        <v>44</v>
      </c>
      <c r="D5" s="35" t="s">
        <v>20</v>
      </c>
    </row>
    <row r="8" spans="1:5" x14ac:dyDescent="0.2">
      <c r="A8" t="s">
        <v>22</v>
      </c>
      <c r="B8" t="s">
        <v>16</v>
      </c>
      <c r="C8" t="s">
        <v>33</v>
      </c>
      <c r="D8" t="s">
        <v>34</v>
      </c>
      <c r="E8" t="s">
        <v>7</v>
      </c>
    </row>
    <row r="9" spans="1:5" x14ac:dyDescent="0.2">
      <c r="A9" s="46">
        <v>43497</v>
      </c>
      <c r="B9">
        <v>440964</v>
      </c>
      <c r="C9">
        <v>554</v>
      </c>
      <c r="D9">
        <v>560</v>
      </c>
      <c r="E9" t="s">
        <v>11</v>
      </c>
    </row>
    <row r="10" spans="1:5" x14ac:dyDescent="0.2">
      <c r="A10" s="46">
        <v>43499</v>
      </c>
      <c r="B10">
        <v>440420</v>
      </c>
      <c r="C10">
        <v>0</v>
      </c>
      <c r="D10">
        <v>0</v>
      </c>
    </row>
  </sheetData>
  <pageMargins left="0.7" right="0.7" top="0.75" bottom="0.75" header="0.3" footer="0.3"/>
  <pageSetup paperSize="9" orientation="portrait" r:id="rId1"/>
  <headerFooter>
    <oddHeader>&amp;C&amp;G</oddHeader>
  </headerFooter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5C4EB5-31D7-45EF-BB05-CD27679A88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2019</vt:lpstr>
      <vt:lpstr>stat 2019</vt:lpstr>
      <vt:lpstr>Recap visites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Henriot Mélanie</dc:creator>
  <cp:lastModifiedBy>CA</cp:lastModifiedBy>
  <cp:lastPrinted>2018-05-07T15:20:46Z</cp:lastPrinted>
  <dcterms:created xsi:type="dcterms:W3CDTF">2018-02-13T12:56:38Z</dcterms:created>
  <dcterms:modified xsi:type="dcterms:W3CDTF">2019-01-04T18:36:04Z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b9508ac-8ac4-4ec6-977e-e0ef084c4e98_Enabled">
    <vt:lpwstr>True</vt:lpwstr>
  </property>
  <property fmtid="{D5CDD505-2E9C-101B-9397-08002B2CF9AE}" pid="3" name="MSIP_Label_0b9508ac-8ac4-4ec6-977e-e0ef084c4e98_SiteId">
    <vt:lpwstr>396b38cc-aa65-492b-bb0e-3d94ed25a97b</vt:lpwstr>
  </property>
  <property fmtid="{D5CDD505-2E9C-101B-9397-08002B2CF9AE}" pid="4" name="MSIP_Label_0b9508ac-8ac4-4ec6-977e-e0ef084c4e98_Owner">
    <vt:lpwstr>melanie.henriot@axa-winterthur.ch</vt:lpwstr>
  </property>
  <property fmtid="{D5CDD505-2E9C-101B-9397-08002B2CF9AE}" pid="5" name="MSIP_Label_0b9508ac-8ac4-4ec6-977e-e0ef084c4e98_SetDate">
    <vt:lpwstr>2018-12-19T10:16:20.5872754Z</vt:lpwstr>
  </property>
  <property fmtid="{D5CDD505-2E9C-101B-9397-08002B2CF9AE}" pid="6" name="MSIP_Label_0b9508ac-8ac4-4ec6-977e-e0ef084c4e98_Name">
    <vt:lpwstr>CH_Internal</vt:lpwstr>
  </property>
  <property fmtid="{D5CDD505-2E9C-101B-9397-08002B2CF9AE}" pid="7" name="MSIP_Label_0b9508ac-8ac4-4ec6-977e-e0ef084c4e98_Application">
    <vt:lpwstr>Microsoft Azure Information Protection</vt:lpwstr>
  </property>
  <property fmtid="{D5CDD505-2E9C-101B-9397-08002B2CF9AE}" pid="8" name="MSIP_Label_0b9508ac-8ac4-4ec6-977e-e0ef084c4e98_Extended_MSFT_Method">
    <vt:lpwstr>Automatic</vt:lpwstr>
  </property>
  <property fmtid="{D5CDD505-2E9C-101B-9397-08002B2CF9AE}" pid="9" name="Sensitivity">
    <vt:lpwstr>CH_Internal</vt:lpwstr>
  </property>
</Properties>
</file>