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3005"/>
  </bookViews>
  <sheets>
    <sheet name="TCD" sheetId="4" r:id="rId1"/>
    <sheet name="ENCODAGE" sheetId="1" r:id="rId2"/>
    <sheet name="STATS" sheetId="3" r:id="rId3"/>
    <sheet name="DATA" sheetId="2" r:id="rId4"/>
  </sheets>
  <definedNames>
    <definedName name="acheteur">DATA!$C$3:$C$40</definedName>
    <definedName name="client">DATA!$C$3:$C$20</definedName>
    <definedName name="client2">DATA!$C$3:$C$20</definedName>
    <definedName name="delaimaxdechargement">DATA!$G$3</definedName>
    <definedName name="dminute">DATA!$H$6</definedName>
    <definedName name="fournisseur">DATA!$A$3:$A$32</definedName>
    <definedName name="livraisonaheure">DATA!$H$4</definedName>
    <definedName name="minute">DATA!$H$5</definedName>
    <definedName name="miseenplace">DATA!$D$3:$D$20</definedName>
    <definedName name="place">DATA!$D$3:$D$66</definedName>
    <definedName name="produit">DATA!$B$3:$B$20</definedName>
    <definedName name="retardmaxlivraison">DATA!$H$3</definedName>
  </definedNames>
  <calcPr calcId="145621"/>
  <pivotCaches>
    <pivotCache cacheId="39" r:id="rId5"/>
  </pivotCaches>
</workbook>
</file>

<file path=xl/calcChain.xml><?xml version="1.0" encoding="utf-8"?>
<calcChain xmlns="http://schemas.openxmlformats.org/spreadsheetml/2006/main">
  <c r="M2" i="1" l="1"/>
  <c r="N2" i="1" s="1"/>
  <c r="M3" i="1"/>
  <c r="N3" i="1" s="1"/>
  <c r="M4" i="1"/>
  <c r="N4" i="1" s="1"/>
  <c r="M5" i="1"/>
  <c r="N5" i="1" s="1"/>
  <c r="P3" i="1"/>
  <c r="O4" i="1" l="1"/>
  <c r="O3" i="1"/>
  <c r="O2" i="1"/>
  <c r="O5" i="1"/>
  <c r="P4" i="1"/>
  <c r="P5" i="1"/>
  <c r="P2" i="1"/>
</calcChain>
</file>

<file path=xl/sharedStrings.xml><?xml version="1.0" encoding="utf-8"?>
<sst xmlns="http://schemas.openxmlformats.org/spreadsheetml/2006/main" count="206" uniqueCount="99">
  <si>
    <t>Date</t>
  </si>
  <si>
    <t>Heure arrivée</t>
  </si>
  <si>
    <t>heure départ</t>
  </si>
  <si>
    <t>Produit</t>
  </si>
  <si>
    <t>Mise en place</t>
  </si>
  <si>
    <t>mise en place</t>
  </si>
  <si>
    <t>Réf.</t>
  </si>
  <si>
    <t>Lieu</t>
  </si>
  <si>
    <t>Durée déchargement</t>
  </si>
  <si>
    <t>Heure commandée</t>
  </si>
  <si>
    <t>Acheteur</t>
  </si>
  <si>
    <t>Fournisseur</t>
  </si>
  <si>
    <t>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</si>
  <si>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</si>
  <si>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</si>
  <si>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</si>
  <si>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</si>
  <si>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</si>
  <si>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</si>
  <si>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</si>
  <si>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</si>
  <si>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</si>
  <si>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</si>
  <si>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</si>
  <si>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</si>
  <si>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Retard livraison</t>
  </si>
  <si>
    <t>Temps moyen de déchargement</t>
  </si>
  <si>
    <t>Retard moyen des camions</t>
  </si>
  <si>
    <t>fournisseur1</t>
  </si>
  <si>
    <t>Fournisseur2</t>
  </si>
  <si>
    <t>produit1</t>
  </si>
  <si>
    <t>produit2</t>
  </si>
  <si>
    <t>produit3</t>
  </si>
  <si>
    <t>produit4</t>
  </si>
  <si>
    <t>nous-même</t>
  </si>
  <si>
    <t>société1</t>
  </si>
  <si>
    <t>société2</t>
  </si>
  <si>
    <t>adresse</t>
  </si>
  <si>
    <t>Total quantité (t)</t>
  </si>
  <si>
    <t>Total produit 1 (t)</t>
  </si>
  <si>
    <t>Total produit 2(t)</t>
  </si>
  <si>
    <t>Total produit 3 (t)</t>
  </si>
  <si>
    <t>Total produit 4 (t)</t>
  </si>
  <si>
    <t>produit5</t>
  </si>
  <si>
    <t>délai déchargement</t>
  </si>
  <si>
    <t>délai retard</t>
  </si>
  <si>
    <t>Total fournisseur 1 (t)</t>
  </si>
  <si>
    <t>Total fournisseur 2 (t)</t>
  </si>
  <si>
    <t>Total produit 5 (t)</t>
  </si>
  <si>
    <t>Pourcentage de retard au déchargement</t>
  </si>
  <si>
    <t>abcd1234</t>
  </si>
  <si>
    <t>abcd1235</t>
  </si>
  <si>
    <t>abcd1236</t>
  </si>
  <si>
    <t>abcd1237</t>
  </si>
  <si>
    <t>Société2</t>
  </si>
  <si>
    <t>Pourcentage de camion en retard (= ou + 20 min de retard)</t>
  </si>
  <si>
    <t>Total par mise en place (t par mise en place)</t>
  </si>
  <si>
    <t>Total</t>
  </si>
  <si>
    <t>Quantité (t)</t>
  </si>
  <si>
    <t>Total pour acheteur nous-même (t)</t>
  </si>
  <si>
    <t>Retard moyen au déchargement par mise en place</t>
  </si>
  <si>
    <t>Retard</t>
  </si>
  <si>
    <t>Retard &gt; 20mn</t>
  </si>
  <si>
    <t>Total général</t>
  </si>
  <si>
    <t>Somme de Quantité (t)</t>
  </si>
  <si>
    <t>Années</t>
  </si>
  <si>
    <t>févr</t>
  </si>
  <si>
    <t>(Tous)</t>
  </si>
  <si>
    <t>Mois</t>
  </si>
  <si>
    <t>janv</t>
  </si>
  <si>
    <t>avr</t>
  </si>
  <si>
    <t>juil</t>
  </si>
  <si>
    <t>sept</t>
  </si>
  <si>
    <t>oct</t>
  </si>
  <si>
    <t>nov</t>
  </si>
  <si>
    <t>déc</t>
  </si>
  <si>
    <t>Retard moyen</t>
  </si>
  <si>
    <t>Valeurs</t>
  </si>
  <si>
    <t>Total Somme de Quantité (t)</t>
  </si>
  <si>
    <t>Livraison</t>
  </si>
  <si>
    <t>Moyenne de Retard livraison</t>
  </si>
  <si>
    <t>Total Moyenne de Retard livraison</t>
  </si>
  <si>
    <t>% Retards</t>
  </si>
  <si>
    <t>Total % Retards</t>
  </si>
  <si>
    <t>% Retards&gt;=20mn</t>
  </si>
  <si>
    <t>Total % Retards&gt;=20mn</t>
  </si>
  <si>
    <t>Moyenne de Durée déchargement</t>
  </si>
  <si>
    <t>Total Moyenne de Durée déchargement</t>
  </si>
  <si>
    <t>Somme de Quantité (t) fournisseur1</t>
  </si>
  <si>
    <t>% Retards&gt;=20mn fournisseur1</t>
  </si>
  <si>
    <t>Moyenne de Retard livraison fournisseur1</t>
  </si>
  <si>
    <t>% Retards fournisseur1</t>
  </si>
  <si>
    <t>Moyenne de Durée déchargement fournisseur1</t>
  </si>
  <si>
    <t>Somme de Quantité (t) Fournisseur2</t>
  </si>
  <si>
    <t>% Retards&gt;=20mn Fournisseur2</t>
  </si>
  <si>
    <t>Moyenne de Retard livraison Fournisseur2</t>
  </si>
  <si>
    <t>% Retards Fournisseur2</t>
  </si>
  <si>
    <t>Moyenne de Durée déchargement Fournisseur2</t>
  </si>
  <si>
    <t>Total Retard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</si>
</sst>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&quot; h &quot;mm;@"/>
    <numFmt numFmtId="165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5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Font="1"/>
    <xf numFmtId="0" fontId="0" fillId="0" borderId="0" xfId="0" pivotButton="1"/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3" fillId="0" borderId="0" xfId="0" applyFont="1"/>
    <xf numFmtId="165" fontId="3" fillId="0" borderId="0" xfId="0" applyNumberFormat="1" applyFont="1"/>
    <xf numFmtId="0" fontId="2" fillId="0" borderId="0" xfId="0" applyFont="1"/>
    <xf numFmtId="10" fontId="2" fillId="0" borderId="0" xfId="0" applyNumberFormat="1" applyFont="1"/>
    <xf numFmtId="0" fontId="4" fillId="0" borderId="0" xfId="0" applyFont="1"/>
    <xf numFmtId="10" fontId="4" fillId="0" borderId="0" xfId="0" applyNumberFormat="1" applyFont="1"/>
  </cellXfs>
  <cellStyles count="1">
    <cellStyle name="Normal" xfId="0" builtinId="0"/>
  </cellStyles>
  <dxfs count="30">
    <dxf>
      <font>
        <b/>
      </font>
    </dxf>
    <dxf>
      <font>
        <color rgb="FFFFC000"/>
      </font>
    </dxf>
    <dxf>
      <font>
        <color rgb="FFFF0000"/>
      </font>
    </dxf>
    <dxf>
      <font>
        <i/>
      </font>
    </dxf>
    <dxf>
      <font>
        <color theme="5"/>
      </font>
    </dxf>
    <dxf>
      <font>
        <color theme="5"/>
      </font>
    </dxf>
    <dxf>
      <font>
        <i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lor rgb="FFC00000"/>
      </font>
      <fill>
        <patternFill patternType="solid">
          <fgColor rgb="FFFF0000"/>
          <bgColor rgb="FFFFDA65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DA65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63.612154282404" createdVersion="5" refreshedVersion="4" minRefreshableVersion="3" recordCount="4">
  <cacheSource type="worksheet">
    <worksheetSource name="Tableau1"/>
  </cacheSource>
  <cacheFields count="21">
    <cacheField name="N°" numFmtId="0">
      <sharedItems containsSemiMixedTypes="0" containsString="0" containsNumber="1" containsInteger="1" minValue="1" maxValue="4"/>
    </cacheField>
    <cacheField name="Date" numFmtId="14">
      <sharedItems containsSemiMixedTypes="0" containsNonDate="0" containsDate="1" containsString="0" minDate="2017-02-15T00:00:00" maxDate="2017-02-17T00:00:00" count="2">
        <d v="2017-02-15T00:00:00"/>
        <d v="2017-02-16T00:00:00"/>
      </sharedItems>
      <fieldGroup par="18" base="1">
        <rangePr groupBy="days" startDate="2017-02-15T00:00:00" endDate="2017-02-17T00:00:00"/>
        <groupItems count="368">
          <s v="&lt;15/0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7/02/2017"/>
        </groupItems>
      </fieldGroup>
    </cacheField>
    <cacheField name="Réf." numFmtId="0">
      <sharedItems/>
    </cacheField>
    <cacheField name="Acheteur" numFmtId="0">
      <sharedItems count="2">
        <s v="nous-même"/>
        <s v="société1"/>
      </sharedItems>
    </cacheField>
    <cacheField name="Mise en place" numFmtId="0">
      <sharedItems count="3">
        <s v="société2"/>
        <s v="société1"/>
        <s v="nous-même"/>
      </sharedItems>
    </cacheField>
    <cacheField name="Fournisseur" numFmtId="0">
      <sharedItems count="2">
        <s v="fournisseur1"/>
        <s v="Fournisseur2"/>
      </sharedItems>
    </cacheField>
    <cacheField name="Produit" numFmtId="0">
      <sharedItems count="2">
        <s v="produit1"/>
        <s v="produit4"/>
      </sharedItems>
    </cacheField>
    <cacheField name="Quantité (t)" numFmtId="0">
      <sharedItems containsSemiMixedTypes="0" containsString="0" containsNumber="1" minValue="29.72" maxValue="30.34"/>
    </cacheField>
    <cacheField name="Lieu" numFmtId="0">
      <sharedItems/>
    </cacheField>
    <cacheField name="Heure commandée" numFmtId="164">
      <sharedItems containsSemiMixedTypes="0" containsNonDate="0" containsDate="1" containsString="0" minDate="1899-12-30T07:00:00" maxDate="1899-12-30T10:00:00"/>
    </cacheField>
    <cacheField name="Heure arrivée" numFmtId="164">
      <sharedItems containsSemiMixedTypes="0" containsNonDate="0" containsDate="1" containsString="0" minDate="1899-12-30T07:20:00" maxDate="1899-12-30T10:50:00"/>
    </cacheField>
    <cacheField name="heure départ" numFmtId="164">
      <sharedItems containsSemiMixedTypes="0" containsNonDate="0" containsDate="1" containsString="0" minDate="1899-12-30T08:45:00" maxDate="1899-12-30T14:00:00"/>
    </cacheField>
    <cacheField name="Retard livraison" numFmtId="164">
      <sharedItems containsSemiMixedTypes="0" containsNonDate="0" containsDate="1" containsString="0" minDate="1899-12-30T00:00:00" maxDate="1899-12-30T00:50:00"/>
    </cacheField>
    <cacheField name="Retard" numFmtId="0">
      <sharedItems containsSemiMixedTypes="0" containsString="0" containsNumber="1" containsInteger="1" minValue="0" maxValue="1"/>
    </cacheField>
    <cacheField name="Retard &gt; 20mn" numFmtId="0">
      <sharedItems containsSemiMixedTypes="0" containsString="0" containsNumber="1" containsInteger="1" minValue="0" maxValue="1"/>
    </cacheField>
    <cacheField name="Durée déchargement" numFmtId="164">
      <sharedItems containsSemiMixedTypes="0" containsNonDate="0" containsDate="1" containsString="0" minDate="1899-12-30T01:25:00" maxDate="1899-12-30T04:00:00"/>
    </cacheField>
    <cacheField name="Livraison" numFmtId="0">
      <sharedItems containsSemiMixedTypes="0" containsString="0" containsNumber="1" containsInteger="1" minValue="1" maxValue="1"/>
    </cacheField>
    <cacheField name="Mois" numFmtId="0" databaseField="0">
      <fieldGroup base="1">
        <rangePr groupBy="months" startDate="2017-02-15T00:00:00" endDate="2017-02-17T00:00:00"/>
        <groupItems count="14">
          <s v="&lt;15/0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2/2017"/>
        </groupItems>
      </fieldGroup>
    </cacheField>
    <cacheField name="Années" numFmtId="0" databaseField="0">
      <fieldGroup base="1">
        <rangePr groupBy="years" startDate="2017-02-15T00:00:00" endDate="2017-02-17T00:00:00"/>
        <groupItems count="3">
          <s v="&lt;15/02/2017"/>
          <s v="2017"/>
          <s v="&gt;17/02/2017"/>
        </groupItems>
      </fieldGroup>
    </cacheField>
    <cacheField name="Ratio retard" numFmtId="0" formula="Retard/Livraison" databaseField="0"/>
    <cacheField name="Ratio retard&gt;" numFmtId="0" formula="'Retard &gt; 20mn'/Livraison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s v="abcd1234"/>
    <x v="0"/>
    <x v="0"/>
    <x v="0"/>
    <x v="0"/>
    <n v="29.72"/>
    <s v="adresse"/>
    <d v="1899-12-30T07:00:00"/>
    <d v="1899-12-30T07:20:00"/>
    <d v="1899-12-30T08:45:00"/>
    <d v="1899-12-30T00:20:00"/>
    <n v="1"/>
    <n v="0"/>
    <d v="1899-12-30T01:25:00"/>
    <n v="1"/>
  </r>
  <r>
    <n v="2"/>
    <x v="0"/>
    <s v="abcd1235"/>
    <x v="1"/>
    <x v="1"/>
    <x v="0"/>
    <x v="0"/>
    <n v="30.34"/>
    <s v="adresse"/>
    <d v="1899-12-30T10:00:00"/>
    <d v="1899-12-30T08:00:00"/>
    <d v="1899-12-30T14:00:00"/>
    <d v="1899-12-30T00:00:00"/>
    <n v="0"/>
    <n v="0"/>
    <d v="1899-12-30T04:00:00"/>
    <n v="1"/>
  </r>
  <r>
    <n v="3"/>
    <x v="1"/>
    <s v="abcd1236"/>
    <x v="1"/>
    <x v="2"/>
    <x v="0"/>
    <x v="0"/>
    <n v="30.02"/>
    <s v="adresse"/>
    <d v="1899-12-30T07:00:00"/>
    <d v="1899-12-30T07:21:00"/>
    <d v="1899-12-30T09:20:00"/>
    <d v="1899-12-30T00:21:00"/>
    <n v="1"/>
    <n v="1"/>
    <d v="1899-12-30T01:59:00"/>
    <n v="1"/>
  </r>
  <r>
    <n v="4"/>
    <x v="1"/>
    <s v="abcd1237"/>
    <x v="1"/>
    <x v="2"/>
    <x v="1"/>
    <x v="1"/>
    <n v="29.76"/>
    <s v="adresse"/>
    <d v="1899-12-30T10:00:00"/>
    <d v="1899-12-30T10:50:00"/>
    <d v="1899-12-30T12:51:00"/>
    <d v="1899-12-30T00:50:00"/>
    <n v="1"/>
    <n v="1"/>
    <d v="1899-12-30T02:01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9" dataOnRows="1" applyNumberFormats="0" applyBorderFormats="0" applyFontFormats="0" applyPatternFormats="0" applyAlignmentFormats="0" applyWidthHeightFormats="1" dataCaption="Valeurs" updatedVersion="4" minRefreshableVersion="3" itemPrintTitles="1" createdVersion="5" indent="0" compact="0" outline="1" outlineData="1" compactData="0" gridDropZones="1" multipleFieldFilters="0">
  <location ref="A58:O70" firstHeaderRow="1" firstDataRow="2" firstDataCol="2" rowPageCount="1" colPageCount="1"/>
  <pivotFields count="21">
    <pivotField compact="0" showAll="0"/>
    <pivotField compact="0" numFmtId="14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/>
    <pivotField compact="0" showAll="0"/>
    <pivotField axis="axisRow" compact="0" showAll="0">
      <items count="4">
        <item x="2"/>
        <item x="1"/>
        <item x="0"/>
        <item t="default"/>
      </items>
    </pivotField>
    <pivotField compact="0" showAll="0"/>
    <pivotField compact="0" showAll="0"/>
    <pivotField dataField="1" compact="0" showAll="0"/>
    <pivotField compact="0" showAll="0"/>
    <pivotField compact="0" numFmtId="164" showAll="0"/>
    <pivotField compact="0" numFmtId="164" showAll="0"/>
    <pivotField compact="0" numFmtId="164" showAll="0"/>
    <pivotField dataField="1" compact="0" numFmtId="164" showAll="0"/>
    <pivotField compact="0" showAll="0" defaultSubtotal="0"/>
    <pivotField compact="0" showAll="0"/>
    <pivotField compact="0" numFmtId="164" showAll="0"/>
    <pivotField compact="0" showAll="0" defaultSubtotal="0"/>
    <pivotField axis="axisCol" compact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axis="axisPage" compact="0" defaultSubtotal="0">
      <items count="3">
        <item x="0"/>
        <item x="1"/>
        <item x="2"/>
      </items>
    </pivotField>
    <pivotField compact="0" dragToRow="0" dragToCol="0" dragToPage="0" showAll="0" defaultSubtotal="0"/>
    <pivotField compact="0" dragToRow="0" dragToCol="0" dragToPage="0" showAll="0" defaultSubtotal="0"/>
  </pivotFields>
  <rowFields count="2">
    <field x="4"/>
    <field x="-2"/>
  </rowFields>
  <rowItems count="11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 t="grand">
      <x/>
    </i>
    <i t="grand" i="1">
      <x/>
    </i>
  </rowItems>
  <colFields count="1">
    <field x="17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8" hier="-1"/>
  </pageFields>
  <dataFields count="2">
    <dataField name="Somme de Quantité (t)" fld="7" baseField="0" baseItem="0"/>
    <dataField name="Retard moyen" fld="12" subtotal="average" baseField="5" baseItem="0" numFmtId="165"/>
  </dataFields>
  <formats count="2">
    <format dxfId="6">
      <pivotArea dataOnly="0" outline="0" fieldPosition="0">
        <references count="1">
          <reference field="4294967294" count="1">
            <x v="1"/>
          </reference>
        </references>
      </pivotArea>
    </format>
    <format dxfId="5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9" applyNumberFormats="0" applyBorderFormats="0" applyFontFormats="0" applyPatternFormats="0" applyAlignmentFormats="0" applyWidthHeightFormats="1" dataCaption="Valeurs" updatedVersion="4" minRefreshableVersion="3" itemPrintTitles="1" createdVersion="5" indent="0" compact="0" outline="1" outlineData="1" compactData="0" gridDropZones="1" multipleFieldFilters="0">
  <location ref="A42:P47" firstHeaderRow="1" firstDataRow="2" firstDataCol="3" rowPageCount="1" colPageCount="1"/>
  <pivotFields count="21">
    <pivotField compact="0" showAll="0"/>
    <pivotField compact="0" numFmtId="14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/>
    <pivotField axis="axisRow" compact="0" showAll="0">
      <items count="3">
        <item x="0"/>
        <item h="1" x="1"/>
        <item t="default"/>
      </items>
    </pivotField>
    <pivotField compact="0" showAll="0"/>
    <pivotField axis="axisRow" compact="0" showAll="0">
      <items count="3">
        <item x="0"/>
        <item x="1"/>
        <item t="default"/>
      </items>
    </pivotField>
    <pivotField axis="axisRow" compact="0" showAll="0">
      <items count="3">
        <item x="0"/>
        <item x="1"/>
        <item t="default"/>
      </items>
    </pivotField>
    <pivotField dataField="1" compact="0" showAll="0"/>
    <pivotField compact="0" showAll="0"/>
    <pivotField compact="0" numFmtId="164" showAll="0"/>
    <pivotField compact="0" numFmtId="164" showAll="0"/>
    <pivotField compact="0" numFmtId="164" showAll="0"/>
    <pivotField compact="0" numFmtId="164" showAll="0"/>
    <pivotField compact="0" showAll="0"/>
    <pivotField compact="0" showAll="0"/>
    <pivotField compact="0" numFmtId="164" showAll="0"/>
    <pivotField compact="0" showAll="0" defaultSubtotal="0"/>
    <pivotField axis="axisCol" compact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axis="axisPage" compact="0" defaultSubtotal="0">
      <items count="3">
        <item x="0"/>
        <item x="1"/>
        <item x="2"/>
      </items>
    </pivotField>
    <pivotField compact="0" dragToRow="0" dragToCol="0" dragToPage="0" showAll="0" defaultSubtotal="0"/>
    <pivotField compact="0" dragToRow="0" dragToCol="0" dragToPage="0" showAll="0" defaultSubtotal="0"/>
  </pivotFields>
  <rowFields count="3">
    <field x="3"/>
    <field x="5"/>
    <field x="6"/>
  </rowFields>
  <rowItems count="4">
    <i>
      <x/>
    </i>
    <i r="1">
      <x/>
    </i>
    <i r="2">
      <x/>
    </i>
    <i t="grand">
      <x/>
    </i>
  </rowItems>
  <colFields count="1">
    <field x="17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8" hier="-1"/>
  </pageFields>
  <dataFields count="1">
    <dataField name="Somme de Quantité (t)" fld="7" baseField="0" baseItem="0"/>
  </dataField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9" dataOnRows="1" applyNumberFormats="0" applyBorderFormats="0" applyFontFormats="0" applyPatternFormats="0" applyAlignmentFormats="0" applyWidthHeightFormats="1" dataCaption="Valeurs" showError="1" updatedVersion="4" minRefreshableVersion="3" itemPrintTitles="1" createdVersion="5" indent="0" compact="0" outline="1" outlineData="1" compactData="0" gridDropZones="1" multipleFieldFilters="0">
  <location ref="A3:P33" firstHeaderRow="1" firstDataRow="2" firstDataCol="3" rowPageCount="1" colPageCount="1"/>
  <pivotFields count="21">
    <pivotField compact="0" showAll="0" defaultSubtotal="0"/>
    <pivotField compact="0" numFmtId="14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showAll="0" defaultSubtotal="0"/>
    <pivotField compact="0" showAll="0" defaultSubtotal="0"/>
    <pivotField compact="0" showAll="0" defaultSubtotal="0"/>
    <pivotField axis="axisRow" compact="0" showAll="0">
      <items count="3">
        <item x="0"/>
        <item x="1"/>
        <item t="default"/>
      </items>
    </pivotField>
    <pivotField axis="axisRow" compact="0" showAll="0" defaultSubtotal="0">
      <items count="2">
        <item x="0"/>
        <item x="1"/>
      </items>
    </pivotField>
    <pivotField dataField="1" compact="0" showAll="0" defaultSubtotal="0"/>
    <pivotField compact="0" showAll="0" defaultSubtotal="0"/>
    <pivotField compact="0" numFmtId="164" showAll="0" defaultSubtotal="0"/>
    <pivotField compact="0" numFmtId="164" showAll="0" defaultSubtotal="0"/>
    <pivotField compact="0" numFmtId="164" showAll="0" defaultSubtotal="0"/>
    <pivotField dataField="1" compact="0" numFmtId="164" showAll="0" defaultSubtotal="0"/>
    <pivotField compact="0" showAll="0" defaultSubtotal="0"/>
    <pivotField compact="0" showAll="0" defaultSubtotal="0"/>
    <pivotField dataField="1" compact="0" numFmtId="164" showAll="0" defaultSubtotal="0"/>
    <pivotField compact="0" showAll="0" defaultSubtotal="0"/>
    <pivotField axis="axisCol" compact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axis="axisPage" compact="0" defaultSubtotal="0">
      <items count="3">
        <item x="0"/>
        <item x="1"/>
        <item x="2"/>
      </items>
    </pivotField>
    <pivotField dataField="1" compact="0" dragToRow="0" dragToCol="0" dragToPage="0" showAll="0" defaultSubtotal="0"/>
    <pivotField dataField="1" compact="0" dragToRow="0" dragToCol="0" dragToPage="0" showAll="0" defaultSubtotal="0"/>
  </pivotFields>
  <rowFields count="3">
    <field x="5"/>
    <field x="6"/>
    <field x="-2"/>
  </rowFields>
  <rowItems count="29">
    <i>
      <x/>
    </i>
    <i r="1">
      <x/>
    </i>
    <i r="2">
      <x/>
    </i>
    <i r="2" i="1">
      <x v="1"/>
    </i>
    <i r="2" i="2">
      <x v="2"/>
    </i>
    <i r="2" i="3">
      <x v="3"/>
    </i>
    <i r="2" i="4">
      <x v="4"/>
    </i>
    <i t="default">
      <x/>
    </i>
    <i t="default" i="1">
      <x/>
    </i>
    <i t="default" i="2">
      <x/>
    </i>
    <i t="default" i="3">
      <x/>
    </i>
    <i t="default" i="4">
      <x/>
    </i>
    <i>
      <x v="1"/>
    </i>
    <i r="1">
      <x v="1"/>
    </i>
    <i r="2">
      <x/>
    </i>
    <i r="2" i="1">
      <x v="1"/>
    </i>
    <i r="2" i="2">
      <x v="2"/>
    </i>
    <i r="2" i="3">
      <x v="3"/>
    </i>
    <i r="2" i="4">
      <x v="4"/>
    </i>
    <i t="default">
      <x v="1"/>
    </i>
    <i t="default" i="1">
      <x v="1"/>
    </i>
    <i t="default" i="2">
      <x v="1"/>
    </i>
    <i t="default" i="3">
      <x v="1"/>
    </i>
    <i t="default" i="4">
      <x v="1"/>
    </i>
    <i t="grand">
      <x/>
    </i>
    <i t="grand" i="1">
      <x/>
    </i>
    <i t="grand" i="2">
      <x/>
    </i>
    <i t="grand" i="3">
      <x/>
    </i>
    <i t="grand" i="4">
      <x/>
    </i>
  </rowItems>
  <colFields count="1">
    <field x="17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pageFields count="1">
    <pageField fld="18" hier="-1"/>
  </pageFields>
  <dataFields count="5">
    <dataField name="Somme de Quantité (t)" fld="7" baseField="0" baseItem="0"/>
    <dataField name="% Retards&gt;=20mn" fld="20" baseField="5" baseItem="0" numFmtId="10"/>
    <dataField name="Moyenne de Retard livraison" fld="12" subtotal="average" baseField="6" baseItem="0" numFmtId="165"/>
    <dataField name="% Retards" fld="19" baseField="5" baseItem="1" numFmtId="10"/>
    <dataField name="Moyenne de Durée déchargement" fld="15" subtotal="average" baseField="6" baseItem="1" numFmtId="165"/>
  </dataFields>
  <formats count="5">
    <format dxfId="4">
      <pivotArea dataOnly="0" outline="0" fieldPosition="0">
        <references count="1">
          <reference field="4294967294" count="1">
            <x v="2"/>
          </reference>
        </references>
      </pivotArea>
    </format>
    <format dxfId="3">
      <pivotArea dataOnly="0" outline="0" fieldPosition="0">
        <references count="1">
          <reference field="4294967294" count="1">
            <x v="2"/>
          </reference>
        </references>
      </pivotArea>
    </format>
    <format dxfId="2">
      <pivotArea dataOnly="0" outline="0" fieldPosition="0">
        <references count="1">
          <reference field="4294967294" count="1">
            <x v="1"/>
          </reference>
        </references>
      </pivotArea>
    </format>
    <format dxfId="1">
      <pivotArea dataOnly="0" outline="0" fieldPosition="0">
        <references count="1">
          <reference field="4294967294" count="1">
            <x v="3"/>
          </reference>
        </references>
      </pivotArea>
    </format>
    <format dxfId="0">
      <pivotArea dataOnly="0" outline="0" fieldPosition="0">
        <references count="1">
          <reference field="4294967294" count="1">
            <x v="3"/>
          </reference>
        </references>
      </pivotArea>
    </format>
  </format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5" totalsRowShown="0" headerRowDxfId="29" dataDxfId="28">
  <autoFilter ref="A1:Q5"/>
  <tableColumns count="17">
    <tableColumn id="1" name="N°"/>
    <tableColumn id="2" name="Date" dataDxfId="27"/>
    <tableColumn id="3" name="Réf." dataDxfId="26"/>
    <tableColumn id="4" name="Acheteur" dataDxfId="25"/>
    <tableColumn id="5" name="Mise en place" dataDxfId="24"/>
    <tableColumn id="6" name="Fournisseur" dataDxfId="23"/>
    <tableColumn id="7" name="Produit" dataDxfId="22"/>
    <tableColumn id="8" name="Quantité (t)" dataDxfId="21"/>
    <tableColumn id="9" name="Lieu" dataDxfId="20"/>
    <tableColumn id="10" name="Heure commandée" dataDxfId="19"/>
    <tableColumn id="11" name="Heure arrivée" dataDxfId="18"/>
    <tableColumn id="12" name="heure départ" dataDxfId="17"/>
    <tableColumn id="13" name="Retard livraison" dataDxfId="16">
      <calculatedColumnFormula>IF(Tableau1[[#This Row],[Heure arrivée]]-Tableau1[[#This Row],[Heure commandée]]&gt;0,Tableau1[[#This Row],[Heure arrivée]]-Tableau1[[#This Row],[Heure commandée]],0)</calculatedColumnFormula>
    </tableColumn>
    <tableColumn id="15" name="Retard" dataDxfId="15">
      <calculatedColumnFormula>IF(Tableau1[[#This Row],[Retard livraison]]&gt;0,1,0)</calculatedColumnFormula>
    </tableColumn>
    <tableColumn id="16" name="Retard &gt; 20mn" dataDxfId="14">
      <calculatedColumnFormula>IF(Tableau1[[#This Row],[Retard livraison]]&gt;20/60/24,1,0)</calculatedColumnFormula>
    </tableColumn>
    <tableColumn id="14" name="Durée déchargement" dataDxfId="13">
      <calculatedColumnFormula>(L2-(IF((K2-J2)&lt;0,J2,K2)))</calculatedColumnFormula>
    </tableColumn>
    <tableColumn id="17" name="Livraison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workbookViewId="0">
      <selection activeCell="G31" sqref="G31"/>
    </sheetView>
  </sheetViews>
  <sheetFormatPr baseColWidth="10" defaultRowHeight="15" x14ac:dyDescent="0.25"/>
  <cols>
    <col min="1" max="1" width="15.5703125" customWidth="1"/>
    <col min="2" max="2" width="21.5703125" bestFit="1" customWidth="1"/>
    <col min="3" max="3" width="31.85546875" bestFit="1" customWidth="1"/>
    <col min="4" max="4" width="7.7109375" customWidth="1"/>
    <col min="5" max="5" width="8.140625" bestFit="1" customWidth="1"/>
    <col min="6" max="14" width="7.7109375" customWidth="1"/>
    <col min="15" max="16" width="12.5703125" customWidth="1"/>
    <col min="17" max="26" width="24.28515625" customWidth="1"/>
    <col min="27" max="27" width="26.5703125" customWidth="1"/>
    <col min="28" max="28" width="29.28515625" customWidth="1"/>
    <col min="29" max="49" width="15.85546875" customWidth="1"/>
    <col min="50" max="50" width="12.5703125" customWidth="1"/>
    <col min="51" max="51" width="6.7109375" customWidth="1"/>
    <col min="52" max="52" width="9.28515625" customWidth="1"/>
    <col min="53" max="54" width="7.140625" customWidth="1"/>
    <col min="55" max="55" width="10.140625" customWidth="1"/>
    <col min="56" max="57" width="6.28515625" customWidth="1"/>
    <col min="58" max="58" width="9.28515625" customWidth="1"/>
    <col min="59" max="60" width="7.140625" customWidth="1"/>
    <col min="61" max="61" width="10.140625" customWidth="1"/>
    <col min="62" max="63" width="6.28515625" customWidth="1"/>
    <col min="64" max="64" width="9.28515625" customWidth="1"/>
    <col min="65" max="66" width="7.140625" customWidth="1"/>
    <col min="67" max="67" width="10.140625" customWidth="1"/>
    <col min="68" max="69" width="6.28515625" customWidth="1"/>
    <col min="70" max="70" width="9.28515625" customWidth="1"/>
    <col min="71" max="72" width="7.140625" customWidth="1"/>
    <col min="73" max="73" width="10.140625" customWidth="1"/>
    <col min="74" max="74" width="12.5703125" customWidth="1"/>
    <col min="75" max="75" width="6.28515625" customWidth="1"/>
    <col min="76" max="76" width="9.28515625" customWidth="1"/>
    <col min="77" max="78" width="7.140625" customWidth="1"/>
    <col min="79" max="79" width="10.140625" customWidth="1"/>
    <col min="80" max="81" width="13.5703125" bestFit="1" customWidth="1"/>
    <col min="82" max="82" width="9.28515625" customWidth="1"/>
    <col min="83" max="84" width="7.140625" customWidth="1"/>
    <col min="85" max="85" width="10.140625" customWidth="1"/>
    <col min="86" max="86" width="12.5703125" bestFit="1" customWidth="1"/>
  </cols>
  <sheetData>
    <row r="1" spans="1:16" x14ac:dyDescent="0.25">
      <c r="A1" s="13" t="s">
        <v>65</v>
      </c>
      <c r="B1" t="s">
        <v>67</v>
      </c>
    </row>
    <row r="3" spans="1:16" x14ac:dyDescent="0.25">
      <c r="D3" s="13" t="s">
        <v>68</v>
      </c>
    </row>
    <row r="4" spans="1:16" x14ac:dyDescent="0.25">
      <c r="A4" s="13" t="s">
        <v>11</v>
      </c>
      <c r="B4" s="13" t="s">
        <v>3</v>
      </c>
      <c r="C4" s="13" t="s">
        <v>77</v>
      </c>
      <c r="D4" t="s">
        <v>69</v>
      </c>
      <c r="E4" t="s">
        <v>66</v>
      </c>
      <c r="F4" t="s">
        <v>15</v>
      </c>
      <c r="G4" t="s">
        <v>70</v>
      </c>
      <c r="H4" t="s">
        <v>17</v>
      </c>
      <c r="I4" t="s">
        <v>18</v>
      </c>
      <c r="J4" t="s">
        <v>71</v>
      </c>
      <c r="K4" t="s">
        <v>20</v>
      </c>
      <c r="L4" t="s">
        <v>72</v>
      </c>
      <c r="M4" t="s">
        <v>73</v>
      </c>
      <c r="N4" t="s">
        <v>74</v>
      </c>
      <c r="O4" t="s">
        <v>75</v>
      </c>
      <c r="P4" t="s">
        <v>63</v>
      </c>
    </row>
    <row r="5" spans="1:16" x14ac:dyDescent="0.25">
      <c r="A5" t="s">
        <v>28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6" x14ac:dyDescent="0.25">
      <c r="B6" t="s">
        <v>30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x14ac:dyDescent="0.25">
      <c r="C7" t="s">
        <v>64</v>
      </c>
      <c r="D7" s="14"/>
      <c r="E7" s="14">
        <v>90.08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>
        <v>90.08</v>
      </c>
    </row>
    <row r="8" spans="1:16" x14ac:dyDescent="0.25">
      <c r="C8" s="21" t="s">
        <v>84</v>
      </c>
      <c r="D8" s="22"/>
      <c r="E8" s="22">
        <v>0.33333333333333331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>
        <v>0.33333333333333331</v>
      </c>
    </row>
    <row r="9" spans="1:16" x14ac:dyDescent="0.25">
      <c r="C9" s="19" t="s">
        <v>80</v>
      </c>
      <c r="D9" s="20"/>
      <c r="E9" s="20">
        <v>9.4907407407407388E-3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>
        <v>9.4907407407407388E-3</v>
      </c>
    </row>
    <row r="10" spans="1:16" x14ac:dyDescent="0.25">
      <c r="C10" s="23" t="s">
        <v>82</v>
      </c>
      <c r="D10" s="24"/>
      <c r="E10" s="24">
        <v>0.66666666666666663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>
        <v>0.66666666666666663</v>
      </c>
    </row>
    <row r="11" spans="1:16" x14ac:dyDescent="0.25">
      <c r="C11" t="s">
        <v>86</v>
      </c>
      <c r="D11" s="15"/>
      <c r="E11" s="15">
        <v>0.10277777777777779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>
        <v>0.10277777777777779</v>
      </c>
    </row>
    <row r="12" spans="1:16" x14ac:dyDescent="0.25">
      <c r="A12" t="s">
        <v>88</v>
      </c>
      <c r="D12" s="14"/>
      <c r="E12" s="14">
        <v>90.08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v>90.08</v>
      </c>
    </row>
    <row r="13" spans="1:16" x14ac:dyDescent="0.25">
      <c r="A13" t="s">
        <v>89</v>
      </c>
      <c r="D13" s="22"/>
      <c r="E13" s="22">
        <v>0.33333333333333331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>
        <v>0.33333333333333331</v>
      </c>
    </row>
    <row r="14" spans="1:16" x14ac:dyDescent="0.25">
      <c r="A14" t="s">
        <v>90</v>
      </c>
      <c r="D14" s="20"/>
      <c r="E14" s="20">
        <v>9.4907407407407388E-3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>
        <v>9.4907407407407388E-3</v>
      </c>
    </row>
    <row r="15" spans="1:16" x14ac:dyDescent="0.25">
      <c r="A15" t="s">
        <v>91</v>
      </c>
      <c r="D15" s="24"/>
      <c r="E15" s="24">
        <v>0.66666666666666663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>
        <v>0.66666666666666663</v>
      </c>
    </row>
    <row r="16" spans="1:16" x14ac:dyDescent="0.25">
      <c r="A16" t="s">
        <v>92</v>
      </c>
      <c r="D16" s="15"/>
      <c r="E16" s="15">
        <v>0.10277777777777779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>
        <v>0.10277777777777779</v>
      </c>
    </row>
    <row r="17" spans="1:16" x14ac:dyDescent="0.25">
      <c r="A17" t="s">
        <v>29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x14ac:dyDescent="0.25">
      <c r="B18" t="s">
        <v>33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x14ac:dyDescent="0.25">
      <c r="C19" t="s">
        <v>64</v>
      </c>
      <c r="D19" s="14"/>
      <c r="E19" s="14">
        <v>29.76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>
        <v>29.76</v>
      </c>
    </row>
    <row r="20" spans="1:16" x14ac:dyDescent="0.25">
      <c r="C20" s="21" t="s">
        <v>84</v>
      </c>
      <c r="D20" s="22"/>
      <c r="E20" s="22">
        <v>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>
        <v>1</v>
      </c>
    </row>
    <row r="21" spans="1:16" x14ac:dyDescent="0.25">
      <c r="C21" s="19" t="s">
        <v>80</v>
      </c>
      <c r="D21" s="20"/>
      <c r="E21" s="20">
        <v>3.4722222222222224E-2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>
        <v>3.4722222222222224E-2</v>
      </c>
    </row>
    <row r="22" spans="1:16" x14ac:dyDescent="0.25">
      <c r="C22" s="23" t="s">
        <v>82</v>
      </c>
      <c r="D22" s="24"/>
      <c r="E22" s="24">
        <v>1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>
        <v>1</v>
      </c>
    </row>
    <row r="23" spans="1:16" x14ac:dyDescent="0.25">
      <c r="C23" t="s">
        <v>86</v>
      </c>
      <c r="D23" s="15"/>
      <c r="E23" s="15">
        <v>8.4027777777777771E-2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>
        <v>8.4027777777777771E-2</v>
      </c>
    </row>
    <row r="24" spans="1:16" x14ac:dyDescent="0.25">
      <c r="A24" t="s">
        <v>93</v>
      </c>
      <c r="D24" s="14"/>
      <c r="E24" s="14">
        <v>29.76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>
        <v>29.76</v>
      </c>
    </row>
    <row r="25" spans="1:16" x14ac:dyDescent="0.25">
      <c r="A25" t="s">
        <v>94</v>
      </c>
      <c r="D25" s="22"/>
      <c r="E25" s="22">
        <v>1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>
        <v>1</v>
      </c>
    </row>
    <row r="26" spans="1:16" x14ac:dyDescent="0.25">
      <c r="A26" t="s">
        <v>95</v>
      </c>
      <c r="D26" s="20"/>
      <c r="E26" s="20">
        <v>3.4722222222222224E-2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>
        <v>3.4722222222222224E-2</v>
      </c>
    </row>
    <row r="27" spans="1:16" x14ac:dyDescent="0.25">
      <c r="A27" t="s">
        <v>96</v>
      </c>
      <c r="D27" s="24"/>
      <c r="E27" s="24">
        <v>1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>
        <v>1</v>
      </c>
    </row>
    <row r="28" spans="1:16" x14ac:dyDescent="0.25">
      <c r="A28" t="s">
        <v>97</v>
      </c>
      <c r="D28" s="15"/>
      <c r="E28" s="15">
        <v>8.4027777777777771E-2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>
        <v>8.4027777777777771E-2</v>
      </c>
    </row>
    <row r="29" spans="1:16" x14ac:dyDescent="0.25">
      <c r="A29" t="s">
        <v>78</v>
      </c>
      <c r="D29" s="14"/>
      <c r="E29" s="14">
        <v>119.84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>
        <v>119.84</v>
      </c>
    </row>
    <row r="30" spans="1:16" x14ac:dyDescent="0.25">
      <c r="A30" t="s">
        <v>85</v>
      </c>
      <c r="D30" s="22"/>
      <c r="E30" s="22">
        <v>0.5</v>
      </c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>
        <v>0.5</v>
      </c>
    </row>
    <row r="31" spans="1:16" x14ac:dyDescent="0.25">
      <c r="A31" t="s">
        <v>81</v>
      </c>
      <c r="D31" s="20"/>
      <c r="E31" s="20">
        <v>1.579861111111111E-2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>
        <v>1.579861111111111E-2</v>
      </c>
    </row>
    <row r="32" spans="1:16" x14ac:dyDescent="0.25">
      <c r="A32" t="s">
        <v>83</v>
      </c>
      <c r="D32" s="24"/>
      <c r="E32" s="24">
        <v>0.75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>
        <v>0.75</v>
      </c>
    </row>
    <row r="33" spans="1:16" x14ac:dyDescent="0.25">
      <c r="A33" t="s">
        <v>87</v>
      </c>
      <c r="D33" s="15"/>
      <c r="E33" s="15">
        <v>9.8090277777777776E-2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>
        <v>9.8090277777777776E-2</v>
      </c>
    </row>
    <row r="37" spans="1:16" x14ac:dyDescent="0.25"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5"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5"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16" x14ac:dyDescent="0.25">
      <c r="A40" s="13" t="s">
        <v>65</v>
      </c>
      <c r="B40" t="s">
        <v>67</v>
      </c>
    </row>
    <row r="42" spans="1:16" x14ac:dyDescent="0.25">
      <c r="A42" s="13" t="s">
        <v>64</v>
      </c>
      <c r="D42" s="13" t="s">
        <v>68</v>
      </c>
    </row>
    <row r="43" spans="1:16" x14ac:dyDescent="0.25">
      <c r="A43" s="13" t="s">
        <v>10</v>
      </c>
      <c r="B43" s="13" t="s">
        <v>11</v>
      </c>
      <c r="C43" s="13" t="s">
        <v>3</v>
      </c>
      <c r="D43" t="s">
        <v>69</v>
      </c>
      <c r="E43" t="s">
        <v>66</v>
      </c>
      <c r="F43" t="s">
        <v>15</v>
      </c>
      <c r="G43" t="s">
        <v>70</v>
      </c>
      <c r="H43" t="s">
        <v>17</v>
      </c>
      <c r="I43" t="s">
        <v>18</v>
      </c>
      <c r="J43" t="s">
        <v>71</v>
      </c>
      <c r="K43" t="s">
        <v>20</v>
      </c>
      <c r="L43" t="s">
        <v>72</v>
      </c>
      <c r="M43" t="s">
        <v>73</v>
      </c>
      <c r="N43" t="s">
        <v>74</v>
      </c>
      <c r="O43" t="s">
        <v>75</v>
      </c>
      <c r="P43" t="s">
        <v>63</v>
      </c>
    </row>
    <row r="44" spans="1:16" x14ac:dyDescent="0.25">
      <c r="A44" t="s">
        <v>34</v>
      </c>
      <c r="D44" s="14"/>
      <c r="E44" s="14">
        <v>29.72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>
        <v>29.72</v>
      </c>
    </row>
    <row r="45" spans="1:16" x14ac:dyDescent="0.25">
      <c r="B45" t="s">
        <v>28</v>
      </c>
      <c r="D45" s="14"/>
      <c r="E45" s="14">
        <v>29.72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>
        <v>29.72</v>
      </c>
    </row>
    <row r="46" spans="1:16" x14ac:dyDescent="0.25">
      <c r="C46" t="s">
        <v>30</v>
      </c>
      <c r="D46" s="14"/>
      <c r="E46" s="14">
        <v>29.72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>
        <v>29.72</v>
      </c>
    </row>
    <row r="47" spans="1:16" x14ac:dyDescent="0.25">
      <c r="A47" t="s">
        <v>63</v>
      </c>
      <c r="D47" s="14"/>
      <c r="E47" s="14">
        <v>29.72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>
        <v>29.72</v>
      </c>
    </row>
    <row r="56" spans="1:15" x14ac:dyDescent="0.25">
      <c r="A56" s="13" t="s">
        <v>65</v>
      </c>
      <c r="B56" t="s">
        <v>67</v>
      </c>
    </row>
    <row r="58" spans="1:15" x14ac:dyDescent="0.25">
      <c r="C58" s="13" t="s">
        <v>68</v>
      </c>
    </row>
    <row r="59" spans="1:15" x14ac:dyDescent="0.25">
      <c r="A59" s="13" t="s">
        <v>4</v>
      </c>
      <c r="B59" s="13" t="s">
        <v>77</v>
      </c>
      <c r="C59" t="s">
        <v>69</v>
      </c>
      <c r="D59" t="s">
        <v>66</v>
      </c>
      <c r="E59" t="s">
        <v>15</v>
      </c>
      <c r="F59" t="s">
        <v>70</v>
      </c>
      <c r="G59" t="s">
        <v>17</v>
      </c>
      <c r="H59" t="s">
        <v>18</v>
      </c>
      <c r="I59" t="s">
        <v>71</v>
      </c>
      <c r="J59" t="s">
        <v>20</v>
      </c>
      <c r="K59" t="s">
        <v>72</v>
      </c>
      <c r="L59" t="s">
        <v>73</v>
      </c>
      <c r="M59" t="s">
        <v>74</v>
      </c>
      <c r="N59" t="s">
        <v>75</v>
      </c>
      <c r="O59" t="s">
        <v>63</v>
      </c>
    </row>
    <row r="60" spans="1:15" x14ac:dyDescent="0.25">
      <c r="A60" t="s">
        <v>34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</row>
    <row r="61" spans="1:15" x14ac:dyDescent="0.25">
      <c r="B61" t="s">
        <v>64</v>
      </c>
      <c r="C61" s="14"/>
      <c r="D61" s="14">
        <v>59.78</v>
      </c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>
        <v>59.78</v>
      </c>
    </row>
    <row r="62" spans="1:15" x14ac:dyDescent="0.25">
      <c r="B62" s="19" t="s">
        <v>76</v>
      </c>
      <c r="C62" s="20"/>
      <c r="D62" s="20">
        <v>2.4652777777777777E-2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>
        <v>2.4652777777777777E-2</v>
      </c>
    </row>
    <row r="63" spans="1:15" x14ac:dyDescent="0.25">
      <c r="A63" t="s">
        <v>35</v>
      </c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</row>
    <row r="64" spans="1:15" x14ac:dyDescent="0.25">
      <c r="B64" t="s">
        <v>64</v>
      </c>
      <c r="C64" s="14"/>
      <c r="D64" s="14">
        <v>30.34</v>
      </c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>
        <v>30.34</v>
      </c>
    </row>
    <row r="65" spans="1:15" x14ac:dyDescent="0.25">
      <c r="B65" s="19" t="s">
        <v>76</v>
      </c>
      <c r="C65" s="20"/>
      <c r="D65" s="20">
        <v>0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>
        <v>0</v>
      </c>
    </row>
    <row r="66" spans="1:15" x14ac:dyDescent="0.25">
      <c r="A66" t="s">
        <v>36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pans="1:15" x14ac:dyDescent="0.25">
      <c r="B67" t="s">
        <v>64</v>
      </c>
      <c r="C67" s="14"/>
      <c r="D67" s="14">
        <v>29.72</v>
      </c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>
        <v>29.72</v>
      </c>
    </row>
    <row r="68" spans="1:15" x14ac:dyDescent="0.25">
      <c r="B68" s="19" t="s">
        <v>76</v>
      </c>
      <c r="C68" s="20"/>
      <c r="D68" s="20">
        <v>1.3888888888888888E-2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>
        <v>1.3888888888888888E-2</v>
      </c>
    </row>
    <row r="69" spans="1:15" x14ac:dyDescent="0.25">
      <c r="A69" t="s">
        <v>78</v>
      </c>
      <c r="C69" s="14"/>
      <c r="D69" s="14">
        <v>119.84</v>
      </c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>
        <v>119.84</v>
      </c>
    </row>
    <row r="70" spans="1:15" x14ac:dyDescent="0.25">
      <c r="A70" t="s">
        <v>98</v>
      </c>
      <c r="C70" s="20"/>
      <c r="D70" s="20">
        <v>1.579861111111111E-2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>
        <v>1.579861111111111E-2</v>
      </c>
    </row>
    <row r="76" spans="1:15" x14ac:dyDescent="0.25">
      <c r="A76" s="16"/>
    </row>
    <row r="77" spans="1:15" x14ac:dyDescent="0.25">
      <c r="A77" s="16"/>
    </row>
    <row r="78" spans="1:15" x14ac:dyDescent="0.25">
      <c r="A78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zoomScale="90" zoomScaleNormal="90" workbookViewId="0">
      <pane ySplit="1" topLeftCell="A2" activePane="bottomLeft" state="frozen"/>
      <selection pane="bottomLeft" activeCell="D3" sqref="D3"/>
    </sheetView>
  </sheetViews>
  <sheetFormatPr baseColWidth="10" defaultRowHeight="15" x14ac:dyDescent="0.25"/>
  <cols>
    <col min="1" max="1" width="7.42578125" bestFit="1" customWidth="1"/>
    <col min="2" max="2" width="11.5703125" bestFit="1" customWidth="1"/>
    <col min="3" max="3" width="8.85546875" style="2" bestFit="1" customWidth="1"/>
    <col min="4" max="4" width="13" bestFit="1" customWidth="1"/>
    <col min="5" max="5" width="17.85546875" bestFit="1" customWidth="1"/>
    <col min="6" max="6" width="15.140625" bestFit="1" customWidth="1"/>
    <col min="7" max="7" width="11.5703125" bestFit="1" customWidth="1"/>
    <col min="8" max="8" width="15.28515625" bestFit="1" customWidth="1"/>
    <col min="9" max="9" width="8.7109375" bestFit="1" customWidth="1"/>
    <col min="10" max="10" width="21.42578125" bestFit="1" customWidth="1"/>
    <col min="11" max="11" width="16.7109375" bestFit="1" customWidth="1"/>
    <col min="12" max="12" width="16.42578125" bestFit="1" customWidth="1"/>
    <col min="13" max="13" width="19.85546875" customWidth="1"/>
    <col min="14" max="15" width="18.42578125" customWidth="1"/>
    <col min="16" max="16" width="23.140625" bestFit="1" customWidth="1"/>
    <col min="17" max="17" width="13.42578125" customWidth="1"/>
  </cols>
  <sheetData>
    <row r="1" spans="1:17" x14ac:dyDescent="0.25">
      <c r="A1" s="8" t="s">
        <v>12</v>
      </c>
      <c r="B1" s="3" t="s">
        <v>0</v>
      </c>
      <c r="C1" s="4" t="s">
        <v>6</v>
      </c>
      <c r="D1" s="3" t="s">
        <v>10</v>
      </c>
      <c r="E1" s="3" t="s">
        <v>4</v>
      </c>
      <c r="F1" s="3" t="s">
        <v>11</v>
      </c>
      <c r="G1" s="3" t="s">
        <v>3</v>
      </c>
      <c r="H1" s="3" t="s">
        <v>58</v>
      </c>
      <c r="I1" s="3" t="s">
        <v>7</v>
      </c>
      <c r="J1" s="3" t="s">
        <v>9</v>
      </c>
      <c r="K1" s="3" t="s">
        <v>1</v>
      </c>
      <c r="L1" s="3" t="s">
        <v>2</v>
      </c>
      <c r="M1" s="9" t="s">
        <v>25</v>
      </c>
      <c r="N1" s="9" t="s">
        <v>61</v>
      </c>
      <c r="O1" s="9" t="s">
        <v>62</v>
      </c>
      <c r="P1" s="6" t="s">
        <v>8</v>
      </c>
      <c r="Q1" s="9" t="s">
        <v>79</v>
      </c>
    </row>
    <row r="2" spans="1:17" x14ac:dyDescent="0.25">
      <c r="A2">
        <v>1</v>
      </c>
      <c r="B2" s="5">
        <v>42781</v>
      </c>
      <c r="C2" s="2" t="s">
        <v>50</v>
      </c>
      <c r="D2" s="1" t="s">
        <v>34</v>
      </c>
      <c r="E2" s="1" t="s">
        <v>36</v>
      </c>
      <c r="F2" s="1" t="s">
        <v>28</v>
      </c>
      <c r="G2" s="1" t="s">
        <v>30</v>
      </c>
      <c r="H2" s="1">
        <v>29.72</v>
      </c>
      <c r="I2" s="1" t="s">
        <v>37</v>
      </c>
      <c r="J2" s="10">
        <v>0.29166666666666669</v>
      </c>
      <c r="K2" s="10">
        <v>0.30555555555555552</v>
      </c>
      <c r="L2" s="10">
        <v>0.36458333333333331</v>
      </c>
      <c r="M2" s="10">
        <f>IF(Tableau1[[#This Row],[Heure arrivée]]-Tableau1[[#This Row],[Heure commandée]]&gt;0,Tableau1[[#This Row],[Heure arrivée]]-Tableau1[[#This Row],[Heure commandée]],0)</f>
        <v>1.388888888888884E-2</v>
      </c>
      <c r="N2" s="18">
        <f>IF(Tableau1[[#This Row],[Retard livraison]]&gt;0,1,0)</f>
        <v>1</v>
      </c>
      <c r="O2" s="18">
        <f>IF(Tableau1[[#This Row],[Retard livraison]]&gt;20/60/24,1,0)</f>
        <v>0</v>
      </c>
      <c r="P2" s="10">
        <f>(L2-(IF((K2-J2)&lt;0,J2,K2)))</f>
        <v>5.902777777777779E-2</v>
      </c>
      <c r="Q2" s="18">
        <v>1</v>
      </c>
    </row>
    <row r="3" spans="1:17" x14ac:dyDescent="0.25">
      <c r="A3">
        <v>2</v>
      </c>
      <c r="B3" s="5">
        <v>42781</v>
      </c>
      <c r="C3" s="2" t="s">
        <v>51</v>
      </c>
      <c r="D3" s="1" t="s">
        <v>35</v>
      </c>
      <c r="E3" s="1" t="s">
        <v>35</v>
      </c>
      <c r="F3" s="1" t="s">
        <v>28</v>
      </c>
      <c r="G3" s="1" t="s">
        <v>30</v>
      </c>
      <c r="H3" s="1">
        <v>30.34</v>
      </c>
      <c r="I3" s="1" t="s">
        <v>37</v>
      </c>
      <c r="J3" s="10">
        <v>0.41666666666666669</v>
      </c>
      <c r="K3" s="10">
        <v>0.33333333333333331</v>
      </c>
      <c r="L3" s="10">
        <v>0.58333333333333337</v>
      </c>
      <c r="M3" s="10">
        <f>IF(Tableau1[[#This Row],[Heure arrivée]]-Tableau1[[#This Row],[Heure commandée]]&gt;0,Tableau1[[#This Row],[Heure arrivée]]-Tableau1[[#This Row],[Heure commandée]],0)</f>
        <v>0</v>
      </c>
      <c r="N3" s="18">
        <f>IF(Tableau1[[#This Row],[Retard livraison]]&gt;0,1,0)</f>
        <v>0</v>
      </c>
      <c r="O3" s="18">
        <f>IF(Tableau1[[#This Row],[Retard livraison]]&gt;20/60/24,1,0)</f>
        <v>0</v>
      </c>
      <c r="P3" s="10">
        <f>(L3-(IF((K3-J3)&lt;0,J3,K3)))</f>
        <v>0.16666666666666669</v>
      </c>
      <c r="Q3" s="18">
        <v>1</v>
      </c>
    </row>
    <row r="4" spans="1:17" x14ac:dyDescent="0.25">
      <c r="A4">
        <v>3</v>
      </c>
      <c r="B4" s="5">
        <v>42782</v>
      </c>
      <c r="C4" s="2" t="s">
        <v>52</v>
      </c>
      <c r="D4" s="1" t="s">
        <v>35</v>
      </c>
      <c r="E4" s="1" t="s">
        <v>34</v>
      </c>
      <c r="F4" s="1" t="s">
        <v>28</v>
      </c>
      <c r="G4" s="1" t="s">
        <v>30</v>
      </c>
      <c r="H4" s="1">
        <v>30.02</v>
      </c>
      <c r="I4" s="1" t="s">
        <v>37</v>
      </c>
      <c r="J4" s="10">
        <v>0.29166666666666669</v>
      </c>
      <c r="K4" s="10">
        <v>0.30624999999999997</v>
      </c>
      <c r="L4" s="10">
        <v>0.3888888888888889</v>
      </c>
      <c r="M4" s="10">
        <f>IF(Tableau1[[#This Row],[Heure arrivée]]-Tableau1[[#This Row],[Heure commandée]]&gt;0,Tableau1[[#This Row],[Heure arrivée]]-Tableau1[[#This Row],[Heure commandée]],0)</f>
        <v>1.4583333333333282E-2</v>
      </c>
      <c r="N4" s="18">
        <f>IF(Tableau1[[#This Row],[Retard livraison]]&gt;0,1,0)</f>
        <v>1</v>
      </c>
      <c r="O4" s="18">
        <f>IF(Tableau1[[#This Row],[Retard livraison]]&gt;20/60/24,1,0)</f>
        <v>1</v>
      </c>
      <c r="P4" s="10">
        <f>(L4-(IF((K4-J4)&lt;0,J4,K4)))</f>
        <v>8.2638888888888928E-2</v>
      </c>
      <c r="Q4" s="18">
        <v>1</v>
      </c>
    </row>
    <row r="5" spans="1:17" x14ac:dyDescent="0.25">
      <c r="A5">
        <v>4</v>
      </c>
      <c r="B5" s="5">
        <v>42782</v>
      </c>
      <c r="C5" s="2" t="s">
        <v>53</v>
      </c>
      <c r="D5" s="1" t="s">
        <v>35</v>
      </c>
      <c r="E5" s="1" t="s">
        <v>34</v>
      </c>
      <c r="F5" s="1" t="s">
        <v>29</v>
      </c>
      <c r="G5" s="1" t="s">
        <v>33</v>
      </c>
      <c r="H5" s="1">
        <v>29.76</v>
      </c>
      <c r="I5" s="1" t="s">
        <v>37</v>
      </c>
      <c r="J5" s="10">
        <v>0.41666666666666669</v>
      </c>
      <c r="K5" s="10">
        <v>0.4513888888888889</v>
      </c>
      <c r="L5" s="10">
        <v>0.53541666666666665</v>
      </c>
      <c r="M5" s="10">
        <f>IF(Tableau1[[#This Row],[Heure arrivée]]-Tableau1[[#This Row],[Heure commandée]]&gt;0,Tableau1[[#This Row],[Heure arrivée]]-Tableau1[[#This Row],[Heure commandée]],0)</f>
        <v>3.472222222222221E-2</v>
      </c>
      <c r="N5" s="18">
        <f>IF(Tableau1[[#This Row],[Retard livraison]]&gt;0,1,0)</f>
        <v>1</v>
      </c>
      <c r="O5" s="18">
        <f>IF(Tableau1[[#This Row],[Retard livraison]]&gt;20/60/24,1,0)</f>
        <v>1</v>
      </c>
      <c r="P5" s="10">
        <f>(L5-(IF((K5-J5)&lt;0,J5,K5)))</f>
        <v>8.4027777777777757E-2</v>
      </c>
      <c r="Q5" s="18">
        <v>1</v>
      </c>
    </row>
  </sheetData>
  <conditionalFormatting sqref="P2:P5">
    <cfRule type="cellIs" dxfId="11" priority="7" operator="lessThanOrEqual">
      <formula>delaimaxdechargement</formula>
    </cfRule>
    <cfRule type="cellIs" dxfId="10" priority="8" operator="greaterThan">
      <formula>delaimaxdechargement</formula>
    </cfRule>
  </conditionalFormatting>
  <conditionalFormatting sqref="M2:O5">
    <cfRule type="cellIs" dxfId="9" priority="1" operator="equal">
      <formula>livraisonaheure</formula>
    </cfRule>
    <cfRule type="cellIs" dxfId="8" priority="2" operator="lessThan">
      <formula>minute</formula>
    </cfRule>
    <cfRule type="cellIs" dxfId="7" priority="5" operator="greaterThan">
      <formula>retardmaxlivraison</formula>
    </cfRule>
  </conditionalFormatting>
  <dataValidations count="7">
    <dataValidation type="list" allowBlank="1" showInputMessage="1" showErrorMessage="1" sqref="G2:G5">
      <formula1>produit</formula1>
    </dataValidation>
    <dataValidation type="time" allowBlank="1" showInputMessage="1" showErrorMessage="1" sqref="J2:M1048576 P2:P1048576">
      <formula1>0</formula1>
      <formula2>0.999305555555556</formula2>
    </dataValidation>
    <dataValidation type="list" allowBlank="1" showInputMessage="1" showErrorMessage="1" sqref="F2:F334">
      <formula1>fournisseur</formula1>
    </dataValidation>
    <dataValidation type="list" allowBlank="1" showInputMessage="1" showErrorMessage="1" sqref="E2:E376">
      <formula1>place</formula1>
    </dataValidation>
    <dataValidation type="list" allowBlank="1" showInputMessage="1" showErrorMessage="1" sqref="D2:D366">
      <formula1>acheteur</formula1>
    </dataValidation>
    <dataValidation type="decimal" allowBlank="1" showInputMessage="1" showErrorMessage="1" sqref="H2:H467">
      <formula1>0</formula1>
      <formula2>32</formula2>
    </dataValidation>
    <dataValidation type="date" allowBlank="1" showInputMessage="1" showErrorMessage="1" sqref="B2:B157">
      <formula1>42736</formula1>
      <formula2>239600</formula2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10" workbookViewId="0">
      <selection activeCell="A10" sqref="A10"/>
    </sheetView>
  </sheetViews>
  <sheetFormatPr baseColWidth="10" defaultRowHeight="15" x14ac:dyDescent="0.25"/>
  <cols>
    <col min="1" max="1" width="57.7109375" customWidth="1"/>
  </cols>
  <sheetData>
    <row r="1" spans="1:15" x14ac:dyDescent="0.25"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O1" s="8" t="s">
        <v>57</v>
      </c>
    </row>
    <row r="3" spans="1:15" x14ac:dyDescent="0.25">
      <c r="A3" s="7" t="s">
        <v>38</v>
      </c>
      <c r="B3" s="7"/>
    </row>
    <row r="4" spans="1:15" ht="14.45" x14ac:dyDescent="0.35">
      <c r="A4" s="7"/>
      <c r="B4" s="7"/>
    </row>
    <row r="5" spans="1:15" ht="14.45" x14ac:dyDescent="0.35">
      <c r="A5" t="s">
        <v>46</v>
      </c>
    </row>
    <row r="6" spans="1:15" ht="14.45" x14ac:dyDescent="0.35">
      <c r="A6" t="s">
        <v>39</v>
      </c>
    </row>
    <row r="7" spans="1:15" ht="14.45" x14ac:dyDescent="0.35">
      <c r="A7" t="s">
        <v>40</v>
      </c>
    </row>
    <row r="8" spans="1:15" ht="14.45" x14ac:dyDescent="0.35">
      <c r="A8" t="s">
        <v>41</v>
      </c>
    </row>
    <row r="9" spans="1:15" ht="14.45" x14ac:dyDescent="0.35">
      <c r="A9" t="s">
        <v>55</v>
      </c>
    </row>
    <row r="10" spans="1:15" ht="14.45" x14ac:dyDescent="0.35">
      <c r="A10" t="s">
        <v>27</v>
      </c>
    </row>
    <row r="11" spans="1:15" x14ac:dyDescent="0.25">
      <c r="A11" t="s">
        <v>49</v>
      </c>
    </row>
    <row r="12" spans="1:15" x14ac:dyDescent="0.25">
      <c r="A12" t="s">
        <v>26</v>
      </c>
    </row>
    <row r="14" spans="1:15" ht="14.45" x14ac:dyDescent="0.35">
      <c r="A14" t="s">
        <v>47</v>
      </c>
    </row>
    <row r="15" spans="1:15" ht="14.45" x14ac:dyDescent="0.35">
      <c r="A15" t="s">
        <v>42</v>
      </c>
    </row>
    <row r="16" spans="1:15" ht="14.45" x14ac:dyDescent="0.35">
      <c r="A16" t="s">
        <v>48</v>
      </c>
    </row>
    <row r="17" spans="1:1" ht="14.45" x14ac:dyDescent="0.35">
      <c r="A17" t="s">
        <v>55</v>
      </c>
    </row>
    <row r="18" spans="1:1" ht="14.45" x14ac:dyDescent="0.35">
      <c r="A18" t="s">
        <v>27</v>
      </c>
    </row>
    <row r="19" spans="1:1" x14ac:dyDescent="0.25">
      <c r="A19" t="s">
        <v>49</v>
      </c>
    </row>
    <row r="20" spans="1:1" x14ac:dyDescent="0.25">
      <c r="A20" t="s">
        <v>26</v>
      </c>
    </row>
    <row r="22" spans="1:1" x14ac:dyDescent="0.25">
      <c r="A22" s="7" t="s">
        <v>59</v>
      </c>
    </row>
    <row r="23" spans="1:1" ht="14.45" x14ac:dyDescent="0.35">
      <c r="A23" s="12" t="s">
        <v>46</v>
      </c>
    </row>
    <row r="24" spans="1:1" ht="14.45" x14ac:dyDescent="0.35">
      <c r="A24" s="12" t="s">
        <v>47</v>
      </c>
    </row>
    <row r="25" spans="1:1" ht="14.45" x14ac:dyDescent="0.35">
      <c r="A25" t="s">
        <v>39</v>
      </c>
    </row>
    <row r="26" spans="1:1" x14ac:dyDescent="0.25">
      <c r="A26" t="s">
        <v>40</v>
      </c>
    </row>
    <row r="27" spans="1:1" x14ac:dyDescent="0.25">
      <c r="A27" t="s">
        <v>41</v>
      </c>
    </row>
    <row r="28" spans="1:1" x14ac:dyDescent="0.25">
      <c r="A28" t="s">
        <v>42</v>
      </c>
    </row>
    <row r="29" spans="1:1" x14ac:dyDescent="0.25">
      <c r="A29" t="s">
        <v>48</v>
      </c>
    </row>
    <row r="31" spans="1:1" x14ac:dyDescent="0.25">
      <c r="A31" s="7" t="s">
        <v>56</v>
      </c>
    </row>
    <row r="32" spans="1:1" x14ac:dyDescent="0.25">
      <c r="A32" t="s">
        <v>34</v>
      </c>
    </row>
    <row r="33" spans="1:1" x14ac:dyDescent="0.25">
      <c r="A33" t="s">
        <v>35</v>
      </c>
    </row>
    <row r="34" spans="1:1" x14ac:dyDescent="0.25">
      <c r="A34" t="s">
        <v>54</v>
      </c>
    </row>
    <row r="36" spans="1:1" x14ac:dyDescent="0.25">
      <c r="A36" s="7" t="s">
        <v>60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6" sqref="H6"/>
    </sheetView>
  </sheetViews>
  <sheetFormatPr baseColWidth="10" defaultColWidth="15" defaultRowHeight="15" x14ac:dyDescent="0.25"/>
  <cols>
    <col min="7" max="7" width="19.85546875" customWidth="1"/>
  </cols>
  <sheetData>
    <row r="1" spans="1:8" x14ac:dyDescent="0.25">
      <c r="A1" s="8" t="s">
        <v>11</v>
      </c>
      <c r="B1" s="8" t="s">
        <v>3</v>
      </c>
      <c r="C1" s="8" t="s">
        <v>10</v>
      </c>
      <c r="D1" s="8" t="s">
        <v>5</v>
      </c>
      <c r="G1" s="8" t="s">
        <v>44</v>
      </c>
      <c r="H1" s="8" t="s">
        <v>45</v>
      </c>
    </row>
    <row r="3" spans="1:8" x14ac:dyDescent="0.25">
      <c r="A3" t="s">
        <v>28</v>
      </c>
      <c r="B3" t="s">
        <v>30</v>
      </c>
      <c r="C3" t="s">
        <v>34</v>
      </c>
      <c r="D3" t="s">
        <v>34</v>
      </c>
      <c r="G3" s="11">
        <v>8.3333333333333329E-2</v>
      </c>
      <c r="H3" s="11">
        <v>1.3888888888888888E-2</v>
      </c>
    </row>
    <row r="4" spans="1:8" x14ac:dyDescent="0.25">
      <c r="A4" t="s">
        <v>29</v>
      </c>
      <c r="B4" t="s">
        <v>31</v>
      </c>
      <c r="C4" t="s">
        <v>35</v>
      </c>
      <c r="D4" t="s">
        <v>35</v>
      </c>
      <c r="H4" s="10">
        <v>0</v>
      </c>
    </row>
    <row r="5" spans="1:8" x14ac:dyDescent="0.25">
      <c r="B5" t="s">
        <v>32</v>
      </c>
      <c r="C5" t="s">
        <v>36</v>
      </c>
      <c r="D5" t="s">
        <v>36</v>
      </c>
      <c r="H5" s="10">
        <v>1.3888888888888888E-2</v>
      </c>
    </row>
    <row r="6" spans="1:8" ht="14.45" x14ac:dyDescent="0.35">
      <c r="B6" t="s">
        <v>33</v>
      </c>
      <c r="H6" s="10">
        <v>1.3194444444444444E-2</v>
      </c>
    </row>
    <row r="7" spans="1:8" ht="14.45" x14ac:dyDescent="0.35">
      <c r="B7" t="s">
        <v>43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TCD</vt:lpstr>
      <vt:lpstr>ENCODAGE</vt:lpstr>
      <vt:lpstr>STATS</vt:lpstr>
      <vt:lpstr>DATA</vt:lpstr>
      <vt:lpstr>acheteur</vt:lpstr>
      <vt:lpstr>client</vt:lpstr>
      <vt:lpstr>client2</vt:lpstr>
      <vt:lpstr>delaimaxdechargement</vt:lpstr>
      <vt:lpstr>dminute</vt:lpstr>
      <vt:lpstr>fournisseur</vt:lpstr>
      <vt:lpstr>livraisonaheure</vt:lpstr>
      <vt:lpstr>minute</vt:lpstr>
      <vt:lpstr>miseenplace</vt:lpstr>
      <vt:lpstr>place</vt:lpstr>
      <vt:lpstr>produit</vt:lpstr>
      <vt:lpstr>retardmaxlivraison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CA</cp:lastModifiedBy>
  <dcterms:created xsi:type="dcterms:W3CDTF">2018-02-18T11:28:42Z</dcterms:created>
  <dcterms:modified xsi:type="dcterms:W3CDTF">2018-03-04T13:47:09Z</dcterms:modified>
</cp:coreProperties>
</file>