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E5" i="1" s="1"/>
  <c r="F5" i="1" s="1"/>
  <c r="G5" i="1" s="1"/>
  <c r="H5" i="1" s="1"/>
  <c r="I5" i="1" s="1"/>
  <c r="J5" i="1" s="1"/>
  <c r="K5" i="1" s="1"/>
  <c r="L5" i="1" s="1"/>
  <c r="M5" i="1" s="1"/>
  <c r="P8" i="1" l="1"/>
  <c r="M7" i="1"/>
  <c r="M9" i="1" s="1"/>
  <c r="L7" i="1"/>
  <c r="L9" i="1" s="1"/>
  <c r="K7" i="1"/>
  <c r="K9" i="1" s="1"/>
  <c r="J7" i="1"/>
  <c r="J9" i="1" s="1"/>
  <c r="I7" i="1"/>
  <c r="I9" i="1" s="1"/>
  <c r="H7" i="1"/>
  <c r="H9" i="1" s="1"/>
  <c r="G7" i="1"/>
  <c r="G9" i="1" s="1"/>
  <c r="F7" i="1"/>
  <c r="F9" i="1" s="1"/>
  <c r="E7" i="1"/>
  <c r="E9" i="1" s="1"/>
  <c r="D7" i="1"/>
  <c r="D9" i="1" s="1"/>
  <c r="C7" i="1"/>
  <c r="C9" i="1" s="1"/>
  <c r="B7" i="1"/>
  <c r="B9" i="1" s="1"/>
  <c r="B5" i="1" s="1"/>
  <c r="P6" i="1"/>
  <c r="M3" i="1"/>
  <c r="L3" i="1"/>
  <c r="K3" i="1"/>
  <c r="J3" i="1"/>
  <c r="I3" i="1"/>
  <c r="H3" i="1"/>
  <c r="G3" i="1"/>
  <c r="F3" i="1"/>
  <c r="E3" i="1"/>
  <c r="D3" i="1"/>
  <c r="C3" i="1"/>
  <c r="B3" i="1"/>
  <c r="J4" i="1" s="1"/>
  <c r="C5" i="1" l="1"/>
  <c r="F4" i="1"/>
  <c r="C4" i="1"/>
  <c r="G4" i="1"/>
  <c r="K4" i="1"/>
  <c r="D4" i="1"/>
  <c r="L4" i="1"/>
  <c r="P7" i="1"/>
  <c r="P9" i="1" s="1"/>
  <c r="H4" i="1"/>
  <c r="E4" i="1"/>
  <c r="I4" i="1"/>
  <c r="M4" i="1"/>
  <c r="B4" i="1"/>
</calcChain>
</file>

<file path=xl/sharedStrings.xml><?xml version="1.0" encoding="utf-8"?>
<sst xmlns="http://schemas.openxmlformats.org/spreadsheetml/2006/main" count="27" uniqueCount="27">
  <si>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</si>
  <si>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</si>
  <si>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</si>
  <si>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</si>
  <si>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</si>
  <si>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</si>
  <si>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</si>
  <si>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</si>
  <si>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</si>
  <si>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</si>
  <si>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</si>
  <si>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</si>
  <si>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horaire :</t>
  </si>
  <si>
    <t>Budget alloué</t>
  </si>
  <si>
    <t>Plan de consommation</t>
  </si>
  <si>
    <t>Consommation par mois</t>
  </si>
  <si>
    <t>Réalisé</t>
  </si>
  <si>
    <t>Heures passées</t>
  </si>
  <si>
    <t>Total nombre d'heures :</t>
  </si>
  <si>
    <t>Budget heures</t>
  </si>
  <si>
    <t>Total budget heures :</t>
  </si>
  <si>
    <t>Budget matériel</t>
  </si>
  <si>
    <t>Total budget matériel :</t>
  </si>
  <si>
    <t>Dépenses par mois</t>
  </si>
  <si>
    <t>Total dépenses :</t>
  </si>
  <si>
    <t>Ce que j'ai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</si>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</sst>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B050"/>
      <name val="Arial"/>
      <family val="2"/>
    </font>
    <font>
      <b/>
      <sz val="2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64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2" borderId="0" xfId="0" applyNumberFormat="1" applyFill="1"/>
    <xf numFmtId="0" fontId="0" fillId="0" borderId="0" xfId="0" applyNumberFormat="1"/>
    <xf numFmtId="0" fontId="1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164" fontId="0" fillId="2" borderId="0" xfId="0" applyNumberFormat="1" applyFill="1"/>
    <xf numFmtId="164" fontId="2" fillId="0" borderId="0" xfId="0" applyNumberFormat="1" applyFont="1"/>
    <xf numFmtId="0" fontId="3" fillId="0" borderId="0" xfId="0" applyFont="1"/>
  </cellXfs>
  <cellStyles count="1">
    <cellStyle name="Normal" xfId="0" builtinId="0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Budget alloué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#,##0.00\ "€"</c:formatCode>
                <c:ptCount val="12"/>
                <c:pt idx="0">
                  <c:v>110000</c:v>
                </c:pt>
                <c:pt idx="1">
                  <c:v>110000</c:v>
                </c:pt>
                <c:pt idx="2">
                  <c:v>110000</c:v>
                </c:pt>
                <c:pt idx="3">
                  <c:v>110000</c:v>
                </c:pt>
                <c:pt idx="4">
                  <c:v>110000</c:v>
                </c:pt>
                <c:pt idx="5">
                  <c:v>110000</c:v>
                </c:pt>
                <c:pt idx="6">
                  <c:v>110000</c:v>
                </c:pt>
                <c:pt idx="7">
                  <c:v>110000</c:v>
                </c:pt>
                <c:pt idx="8">
                  <c:v>110000</c:v>
                </c:pt>
                <c:pt idx="9">
                  <c:v>110000</c:v>
                </c:pt>
                <c:pt idx="10">
                  <c:v>110000</c:v>
                </c:pt>
                <c:pt idx="11">
                  <c:v>110000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Plan de consommation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#,##0.00\ "€"</c:formatCode>
                <c:ptCount val="12"/>
                <c:pt idx="0">
                  <c:v>9166.6666666666661</c:v>
                </c:pt>
                <c:pt idx="1">
                  <c:v>18333.333333333332</c:v>
                </c:pt>
                <c:pt idx="2">
                  <c:v>27500</c:v>
                </c:pt>
                <c:pt idx="3">
                  <c:v>36666.666666666664</c:v>
                </c:pt>
                <c:pt idx="4">
                  <c:v>45833.333333333336</c:v>
                </c:pt>
                <c:pt idx="5">
                  <c:v>55000</c:v>
                </c:pt>
                <c:pt idx="6">
                  <c:v>64166.666666666672</c:v>
                </c:pt>
                <c:pt idx="7">
                  <c:v>73333.333333333328</c:v>
                </c:pt>
                <c:pt idx="8">
                  <c:v>82500</c:v>
                </c:pt>
                <c:pt idx="9">
                  <c:v>91666.666666666672</c:v>
                </c:pt>
                <c:pt idx="10">
                  <c:v>100833.33333333333</c:v>
                </c:pt>
                <c:pt idx="11">
                  <c:v>110000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Feuil1!$A$5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Feuil1!$B$5:$M$5</c:f>
              <c:numCache>
                <c:formatCode>#,##0.00\ "€"</c:formatCode>
                <c:ptCount val="12"/>
                <c:pt idx="0">
                  <c:v>4129.04</c:v>
                </c:pt>
                <c:pt idx="1">
                  <c:v>13778.64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8990080"/>
        <c:axId val="389043712"/>
      </c:lineChart>
      <c:catAx>
        <c:axId val="38899008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389043712"/>
        <c:crosses val="autoZero"/>
        <c:auto val="1"/>
        <c:lblAlgn val="ctr"/>
        <c:lblOffset val="100"/>
        <c:noMultiLvlLbl val="0"/>
      </c:catAx>
      <c:valAx>
        <c:axId val="38904371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38899008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>
              <a:latin typeface="Arial" panose="020B0604020202020204" pitchFamily="34" charset="0"/>
              <a:cs typeface="Arial" panose="020B0604020202020204" pitchFamily="34" charset="0"/>
            </a:defRPr>
          </a:pPr>
          <a:endParaRPr lang="fr-FR"/>
        </a:p>
      </c:txPr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Budget alloué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#,##0.00\ "€"</c:formatCode>
                <c:ptCount val="12"/>
                <c:pt idx="0">
                  <c:v>110000</c:v>
                </c:pt>
                <c:pt idx="1">
                  <c:v>110000</c:v>
                </c:pt>
                <c:pt idx="2">
                  <c:v>110000</c:v>
                </c:pt>
                <c:pt idx="3">
                  <c:v>110000</c:v>
                </c:pt>
                <c:pt idx="4">
                  <c:v>110000</c:v>
                </c:pt>
                <c:pt idx="5">
                  <c:v>110000</c:v>
                </c:pt>
                <c:pt idx="6">
                  <c:v>110000</c:v>
                </c:pt>
                <c:pt idx="7">
                  <c:v>110000</c:v>
                </c:pt>
                <c:pt idx="8">
                  <c:v>110000</c:v>
                </c:pt>
                <c:pt idx="9">
                  <c:v>110000</c:v>
                </c:pt>
                <c:pt idx="10">
                  <c:v>110000</c:v>
                </c:pt>
                <c:pt idx="11">
                  <c:v>110000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Plan de consommation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#,##0.00\ "€"</c:formatCode>
                <c:ptCount val="12"/>
                <c:pt idx="0">
                  <c:v>9166.6666666666661</c:v>
                </c:pt>
                <c:pt idx="1">
                  <c:v>18333.333333333332</c:v>
                </c:pt>
                <c:pt idx="2">
                  <c:v>27500</c:v>
                </c:pt>
                <c:pt idx="3">
                  <c:v>36666.666666666664</c:v>
                </c:pt>
                <c:pt idx="4">
                  <c:v>45833.333333333336</c:v>
                </c:pt>
                <c:pt idx="5">
                  <c:v>55000</c:v>
                </c:pt>
                <c:pt idx="6">
                  <c:v>64166.666666666672</c:v>
                </c:pt>
                <c:pt idx="7">
                  <c:v>73333.333333333328</c:v>
                </c:pt>
                <c:pt idx="8">
                  <c:v>82500</c:v>
                </c:pt>
                <c:pt idx="9">
                  <c:v>91666.666666666672</c:v>
                </c:pt>
                <c:pt idx="10">
                  <c:v>100833.33333333333</c:v>
                </c:pt>
                <c:pt idx="11">
                  <c:v>110000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Feuil1!$A$5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Feuil1!$B$5:$C$5</c:f>
              <c:numCache>
                <c:formatCode>#,##0.00\ "€"</c:formatCode>
                <c:ptCount val="2"/>
                <c:pt idx="0">
                  <c:v>4129.04</c:v>
                </c:pt>
                <c:pt idx="1">
                  <c:v>13778.64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7965696"/>
        <c:axId val="48836608"/>
      </c:lineChart>
      <c:catAx>
        <c:axId val="34796569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48836608"/>
        <c:crosses val="autoZero"/>
        <c:auto val="1"/>
        <c:lblAlgn val="ctr"/>
        <c:lblOffset val="100"/>
        <c:noMultiLvlLbl val="0"/>
      </c:catAx>
      <c:valAx>
        <c:axId val="4883660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34796569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>
              <a:latin typeface="Arial" panose="020B0604020202020204" pitchFamily="34" charset="0"/>
              <a:cs typeface="Arial" panose="020B0604020202020204" pitchFamily="34" charset="0"/>
            </a:defRPr>
          </a:pPr>
          <a:endParaRPr lang="fr-FR"/>
        </a:p>
      </c:txPr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123826</xdr:colOff>
      <xdr:row>10</xdr:row>
      <xdr:rowOff>14286</xdr:rowOff>
    </xdr:from>
    <xdr:to>
      <xdr:col>6</xdr:col>
      <xdr:colOff>581026</xdr:colOff>
      <xdr:row>33</xdr:row>
      <xdr:rowOff>9524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257175</xdr:colOff>
      <xdr:row>9</xdr:row>
      <xdr:rowOff>85725</xdr:rowOff>
    </xdr:from>
    <xdr:to>
      <xdr:col>14</xdr:col>
      <xdr:colOff>457200</xdr:colOff>
      <xdr:row>32</xdr:row>
      <xdr:rowOff>80963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5"/>
  <sheetViews>
    <sheetView tabSelected="1" workbookViewId="0">
      <selection activeCell="D5" sqref="D5"/>
    </sheetView>
  </sheetViews>
  <sheetFormatPr baseColWidth="10" defaultRowHeight="12.75" x14ac:dyDescent="0.2"/>
  <cols>
    <col min="1" max="1" width="21.42578125" bestFit="1" customWidth="1"/>
    <col min="2" max="13" width="11.7109375" bestFit="1" customWidth="1"/>
    <col min="15" max="15" width="22.85546875" bestFit="1" customWidth="1"/>
    <col min="16" max="16" width="10.7109375" bestFit="1" customWidth="1"/>
  </cols>
  <sheetData>
    <row r="1" spans="1:16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O1" s="2" t="s">
        <v>12</v>
      </c>
      <c r="P1" s="3">
        <v>77.08</v>
      </c>
    </row>
    <row r="2" spans="1:16" x14ac:dyDescent="0.2">
      <c r="A2" t="s">
        <v>13</v>
      </c>
      <c r="B2" s="4">
        <v>110000</v>
      </c>
      <c r="C2" s="4">
        <v>110000</v>
      </c>
      <c r="D2" s="4">
        <v>110000</v>
      </c>
      <c r="E2" s="4">
        <v>110000</v>
      </c>
      <c r="F2" s="4">
        <v>110000</v>
      </c>
      <c r="G2" s="4">
        <v>110000</v>
      </c>
      <c r="H2" s="4">
        <v>110000</v>
      </c>
      <c r="I2" s="4">
        <v>110000</v>
      </c>
      <c r="J2" s="4">
        <v>110000</v>
      </c>
      <c r="K2" s="4">
        <v>110000</v>
      </c>
      <c r="L2" s="4">
        <v>110000</v>
      </c>
      <c r="M2" s="4">
        <v>110000</v>
      </c>
      <c r="O2" s="5"/>
    </row>
    <row r="3" spans="1:16" x14ac:dyDescent="0.2">
      <c r="A3" t="s">
        <v>14</v>
      </c>
      <c r="B3" s="4">
        <f>1/12*B2</f>
        <v>9166.6666666666661</v>
      </c>
      <c r="C3" s="4">
        <f>2/12*C2</f>
        <v>18333.333333333332</v>
      </c>
      <c r="D3" s="4">
        <f>3/12*D2</f>
        <v>27500</v>
      </c>
      <c r="E3" s="4">
        <f>4/12*E2</f>
        <v>36666.666666666664</v>
      </c>
      <c r="F3" s="4">
        <f>5/12*F2</f>
        <v>45833.333333333336</v>
      </c>
      <c r="G3" s="4">
        <f>6/12*G2</f>
        <v>55000</v>
      </c>
      <c r="H3" s="4">
        <f>7/12*H2</f>
        <v>64166.666666666672</v>
      </c>
      <c r="I3" s="4">
        <f>8/12*I2</f>
        <v>73333.333333333328</v>
      </c>
      <c r="J3" s="4">
        <f>9/12*J2</f>
        <v>82500</v>
      </c>
      <c r="K3" s="4">
        <f>10/12*K2</f>
        <v>91666.666666666672</v>
      </c>
      <c r="L3" s="4">
        <f>11/12*L2</f>
        <v>100833.33333333333</v>
      </c>
      <c r="M3" s="4">
        <f>M2</f>
        <v>110000</v>
      </c>
    </row>
    <row r="4" spans="1:16" x14ac:dyDescent="0.2">
      <c r="A4" t="s">
        <v>15</v>
      </c>
      <c r="B4" s="4">
        <f>$B$3</f>
        <v>9166.6666666666661</v>
      </c>
      <c r="C4" s="4">
        <f t="shared" ref="C4:M4" si="0">$B$3</f>
        <v>9166.6666666666661</v>
      </c>
      <c r="D4" s="4">
        <f t="shared" si="0"/>
        <v>9166.6666666666661</v>
      </c>
      <c r="E4" s="4">
        <f t="shared" si="0"/>
        <v>9166.6666666666661</v>
      </c>
      <c r="F4" s="4">
        <f t="shared" si="0"/>
        <v>9166.6666666666661</v>
      </c>
      <c r="G4" s="4">
        <f t="shared" si="0"/>
        <v>9166.6666666666661</v>
      </c>
      <c r="H4" s="4">
        <f t="shared" si="0"/>
        <v>9166.6666666666661</v>
      </c>
      <c r="I4" s="4">
        <f t="shared" si="0"/>
        <v>9166.6666666666661</v>
      </c>
      <c r="J4" s="4">
        <f t="shared" si="0"/>
        <v>9166.6666666666661</v>
      </c>
      <c r="K4" s="4">
        <f t="shared" si="0"/>
        <v>9166.6666666666661</v>
      </c>
      <c r="L4" s="4">
        <f t="shared" si="0"/>
        <v>9166.6666666666661</v>
      </c>
      <c r="M4" s="4">
        <f t="shared" si="0"/>
        <v>9166.6666666666661</v>
      </c>
    </row>
    <row r="5" spans="1:16" x14ac:dyDescent="0.2">
      <c r="A5" t="s">
        <v>16</v>
      </c>
      <c r="B5" s="4">
        <f>B9</f>
        <v>4129.04</v>
      </c>
      <c r="C5" s="4">
        <f t="shared" ref="C5:M5" si="1">C9+B5</f>
        <v>13778.64</v>
      </c>
      <c r="D5" s="4" t="e">
        <f ca="1">IF(DATEVALUE(1&amp;D1)&lt;TODAY(),D9+C5,NA())</f>
        <v>#N/A</v>
      </c>
      <c r="E5" s="4" t="e">
        <f t="shared" ca="1" si="1"/>
        <v>#N/A</v>
      </c>
      <c r="F5" s="4" t="e">
        <f t="shared" ca="1" si="1"/>
        <v>#N/A</v>
      </c>
      <c r="G5" s="4" t="e">
        <f t="shared" ca="1" si="1"/>
        <v>#N/A</v>
      </c>
      <c r="H5" s="4" t="e">
        <f t="shared" ca="1" si="1"/>
        <v>#N/A</v>
      </c>
      <c r="I5" s="4" t="e">
        <f t="shared" ca="1" si="1"/>
        <v>#N/A</v>
      </c>
      <c r="J5" s="4" t="e">
        <f t="shared" ca="1" si="1"/>
        <v>#N/A</v>
      </c>
      <c r="K5" s="4" t="e">
        <f t="shared" ca="1" si="1"/>
        <v>#N/A</v>
      </c>
      <c r="L5" s="4" t="e">
        <f t="shared" ca="1" si="1"/>
        <v>#N/A</v>
      </c>
      <c r="M5" s="4" t="e">
        <f t="shared" ca="1" si="1"/>
        <v>#N/A</v>
      </c>
    </row>
    <row r="6" spans="1:16" x14ac:dyDescent="0.2">
      <c r="A6" s="6" t="s">
        <v>17</v>
      </c>
      <c r="B6" s="7">
        <v>38</v>
      </c>
      <c r="C6" s="7">
        <v>120</v>
      </c>
      <c r="D6" s="7"/>
      <c r="E6" s="7"/>
      <c r="F6" s="7"/>
      <c r="G6" s="7"/>
      <c r="H6" s="7"/>
      <c r="I6" s="7"/>
      <c r="J6" s="7"/>
      <c r="K6" s="7"/>
      <c r="L6" s="7"/>
      <c r="M6" s="7"/>
      <c r="N6" s="8"/>
      <c r="O6" s="9" t="s">
        <v>18</v>
      </c>
      <c r="P6" s="8">
        <f>SUM(B6:M6)</f>
        <v>158</v>
      </c>
    </row>
    <row r="7" spans="1:16" x14ac:dyDescent="0.2">
      <c r="A7" s="10" t="s">
        <v>19</v>
      </c>
      <c r="B7" s="4">
        <f>B6*$P$1</f>
        <v>2929.04</v>
      </c>
      <c r="C7" s="4">
        <f t="shared" ref="C7:M7" si="2">C6*$P$1</f>
        <v>9249.6</v>
      </c>
      <c r="D7" s="4">
        <f t="shared" si="2"/>
        <v>0</v>
      </c>
      <c r="E7" s="4">
        <f t="shared" si="2"/>
        <v>0</v>
      </c>
      <c r="F7" s="4">
        <f t="shared" si="2"/>
        <v>0</v>
      </c>
      <c r="G7" s="4">
        <f t="shared" si="2"/>
        <v>0</v>
      </c>
      <c r="H7" s="4">
        <f t="shared" si="2"/>
        <v>0</v>
      </c>
      <c r="I7" s="4">
        <f t="shared" si="2"/>
        <v>0</v>
      </c>
      <c r="J7" s="4">
        <f t="shared" si="2"/>
        <v>0</v>
      </c>
      <c r="K7" s="4">
        <f t="shared" si="2"/>
        <v>0</v>
      </c>
      <c r="L7" s="4">
        <f t="shared" si="2"/>
        <v>0</v>
      </c>
      <c r="M7" s="4">
        <f t="shared" si="2"/>
        <v>0</v>
      </c>
      <c r="O7" s="2" t="s">
        <v>20</v>
      </c>
      <c r="P7" s="4">
        <f>SUM(B7:M7)</f>
        <v>12178.64</v>
      </c>
    </row>
    <row r="8" spans="1:16" x14ac:dyDescent="0.2">
      <c r="A8" s="5" t="s">
        <v>21</v>
      </c>
      <c r="B8" s="11">
        <v>1200</v>
      </c>
      <c r="C8" s="11">
        <v>400</v>
      </c>
      <c r="D8" s="11"/>
      <c r="E8" s="11"/>
      <c r="F8" s="11"/>
      <c r="G8" s="11"/>
      <c r="H8" s="11"/>
      <c r="I8" s="11"/>
      <c r="J8" s="11"/>
      <c r="K8" s="11"/>
      <c r="L8" s="11"/>
      <c r="M8" s="11"/>
      <c r="O8" s="2" t="s">
        <v>22</v>
      </c>
      <c r="P8" s="4">
        <f>SUM(B8:M8)</f>
        <v>1600</v>
      </c>
    </row>
    <row r="9" spans="1:16" x14ac:dyDescent="0.2">
      <c r="A9" t="s">
        <v>23</v>
      </c>
      <c r="B9" s="12">
        <f>B7+B8</f>
        <v>4129.04</v>
      </c>
      <c r="C9" s="12">
        <f>C7+C8</f>
        <v>9649.6</v>
      </c>
      <c r="D9" s="12">
        <f t="shared" ref="D9:M9" si="3">D7+D8</f>
        <v>0</v>
      </c>
      <c r="E9" s="12">
        <f t="shared" si="3"/>
        <v>0</v>
      </c>
      <c r="F9" s="12">
        <f t="shared" si="3"/>
        <v>0</v>
      </c>
      <c r="G9" s="12">
        <f t="shared" si="3"/>
        <v>0</v>
      </c>
      <c r="H9" s="12">
        <f t="shared" si="3"/>
        <v>0</v>
      </c>
      <c r="I9" s="12">
        <f t="shared" si="3"/>
        <v>0</v>
      </c>
      <c r="J9" s="12">
        <f t="shared" si="3"/>
        <v>0</v>
      </c>
      <c r="K9" s="12">
        <f t="shared" si="3"/>
        <v>0</v>
      </c>
      <c r="L9" s="12">
        <f t="shared" si="3"/>
        <v>0</v>
      </c>
      <c r="M9" s="12">
        <f t="shared" si="3"/>
        <v>0</v>
      </c>
      <c r="O9" s="2" t="s">
        <v>24</v>
      </c>
      <c r="P9" s="4">
        <f>SUM(P7:P8)</f>
        <v>13778.64</v>
      </c>
    </row>
    <row r="35" spans="2:10" ht="26.25" x14ac:dyDescent="0.4">
      <c r="B35" s="13" t="s">
        <v>25</v>
      </c>
      <c r="J35" s="13" t="s">
        <v>26</v>
      </c>
    </row>
  </sheetData>
  <conditionalFormatting sqref="B9">
    <cfRule type="expression" dxfId="11" priority="12">
      <formula>$B$9&gt;$B$4</formula>
    </cfRule>
  </conditionalFormatting>
  <conditionalFormatting sqref="C9">
    <cfRule type="expression" dxfId="10" priority="11">
      <formula>$C$9&gt;$C$4</formula>
    </cfRule>
  </conditionalFormatting>
  <conditionalFormatting sqref="D9">
    <cfRule type="expression" dxfId="9" priority="10">
      <formula>$D$9&gt;$D$4</formula>
    </cfRule>
  </conditionalFormatting>
  <conditionalFormatting sqref="E9">
    <cfRule type="expression" dxfId="8" priority="9">
      <formula>$E$9&gt;$E$4</formula>
    </cfRule>
  </conditionalFormatting>
  <conditionalFormatting sqref="F9">
    <cfRule type="expression" dxfId="7" priority="8">
      <formula>$F$9&gt;$F$4</formula>
    </cfRule>
  </conditionalFormatting>
  <conditionalFormatting sqref="G9">
    <cfRule type="expression" dxfId="6" priority="7">
      <formula>$G$9&gt;$G$4</formula>
    </cfRule>
  </conditionalFormatting>
  <conditionalFormatting sqref="H9">
    <cfRule type="expression" dxfId="5" priority="6">
      <formula>$H$9&gt;$H$4</formula>
    </cfRule>
  </conditionalFormatting>
  <conditionalFormatting sqref="I9">
    <cfRule type="expression" dxfId="4" priority="5">
      <formula>$I$9&gt;$I$4</formula>
    </cfRule>
  </conditionalFormatting>
  <conditionalFormatting sqref="J9">
    <cfRule type="expression" dxfId="3" priority="4">
      <formula>$J$9&gt;$J$4</formula>
    </cfRule>
  </conditionalFormatting>
  <conditionalFormatting sqref="K9">
    <cfRule type="expression" dxfId="2" priority="3">
      <formula>$K$9&gt;$K$4</formula>
    </cfRule>
  </conditionalFormatting>
  <conditionalFormatting sqref="L9">
    <cfRule type="expression" dxfId="1" priority="2">
      <formula>$L$9&gt;$L$4</formula>
    </cfRule>
  </conditionalFormatting>
  <conditionalFormatting sqref="M9">
    <cfRule type="expression" dxfId="0" priority="1">
      <formula>$M$9&gt;$M$4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2018-02-22T16:30:39Z</dcterms:created>
  <dcterms:modified xsi:type="dcterms:W3CDTF">2018-02-22T18:01:25Z</dcterms:modified>
</cp:coreProperties>
</file>