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300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3" i="1"/>
  <c r="J8" i="1"/>
  <c r="J2" i="1"/>
  <c r="J3" i="1" s="1"/>
  <c r="J9" i="1" l="1"/>
  <c r="J10" i="1" s="1"/>
  <c r="J11" i="1" s="1"/>
  <c r="J12" i="1" s="1"/>
  <c r="J13" i="1" s="1"/>
  <c r="J14" i="1" s="1"/>
  <c r="J15" i="1" s="1"/>
  <c r="J16" i="1" s="1"/>
  <c r="J17" i="1" s="1"/>
  <c r="J4" i="1"/>
  <c r="J5" i="1" s="1"/>
  <c r="J6" i="1" s="1"/>
  <c r="J7" i="1" s="1"/>
  <c r="G5" i="1" l="1"/>
  <c r="G4" i="1"/>
  <c r="G3" i="1"/>
  <c r="G13" i="1" l="1"/>
  <c r="G11" i="1"/>
  <c r="G10" i="1"/>
  <c r="G6" i="1"/>
  <c r="G9" i="1"/>
  <c r="G16" i="1"/>
  <c r="G8" i="1"/>
  <c r="G15" i="1"/>
  <c r="G7" i="1"/>
  <c r="G14" i="1"/>
  <c r="G12" i="1"/>
</calcChain>
</file>

<file path=xl/sharedStrings.xml><?xml version="1.0" encoding="utf-8"?>
<sst xmlns="http://schemas.openxmlformats.org/spreadsheetml/2006/main" count="34" uniqueCount="32">
  <si>
    <t>nom</t>
  </si>
  <si>
    <t>prénom</t>
  </si>
  <si>
    <t>date de naissance</t>
  </si>
  <si>
    <t>licence complète</t>
  </si>
  <si>
    <t>participation surinam</t>
  </si>
  <si>
    <t>catégories</t>
  </si>
  <si>
    <t>rang</t>
  </si>
  <si>
    <t>saison 2012/2013 minimes cadets juniors CSVB Matoury</t>
  </si>
  <si>
    <t>tartampion</t>
  </si>
  <si>
    <t>yoyo</t>
  </si>
  <si>
    <t>basile</t>
  </si>
  <si>
    <t>josée</t>
  </si>
  <si>
    <t>POUSSINS</t>
  </si>
  <si>
    <t>SENIORS</t>
  </si>
  <si>
    <t>VETERANS 1</t>
  </si>
  <si>
    <t>VETERANS 2</t>
  </si>
  <si>
    <t>VETERANS 3</t>
  </si>
  <si>
    <t>VETERANS 4</t>
  </si>
  <si>
    <t>VETERANS 5</t>
  </si>
  <si>
    <t>BENJAMIN 1</t>
  </si>
  <si>
    <t>MINIMES 1</t>
  </si>
  <si>
    <t>BENJAMIN 2</t>
  </si>
  <si>
    <t>MINIMES 2</t>
  </si>
  <si>
    <t>JUNIORS 1</t>
  </si>
  <si>
    <t>JUNIORS 2</t>
  </si>
  <si>
    <t>CADETS 1</t>
  </si>
  <si>
    <t>CADETS 2</t>
  </si>
  <si>
    <t>JUNIORS 3</t>
  </si>
  <si>
    <t>Catégorie</t>
  </si>
  <si>
    <t>Date Naissance</t>
  </si>
  <si>
    <t>age au 1er janvier</t>
  </si>
  <si>
    <t>En gras rouge les formules qui diffèent dans la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</si>
</sst>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5" borderId="4" xfId="0" applyFill="1" applyBorder="1"/>
    <xf numFmtId="0" fontId="0" fillId="5" borderId="5" xfId="0" applyFill="1" applyBorder="1"/>
    <xf numFmtId="14" fontId="0" fillId="5" borderId="0" xfId="0" applyNumberFormat="1" applyFill="1"/>
    <xf numFmtId="14" fontId="0" fillId="4" borderId="0" xfId="0" applyNumberFormat="1" applyFill="1"/>
    <xf numFmtId="0" fontId="0" fillId="4" borderId="4" xfId="0" applyFill="1" applyBorder="1"/>
    <xf numFmtId="0" fontId="0" fillId="4" borderId="3" xfId="0" applyFill="1" applyBorder="1"/>
    <xf numFmtId="0" fontId="1" fillId="2" borderId="1" xfId="0" applyFont="1" applyFill="1" applyBorder="1" applyAlignment="1">
      <alignment horizontal="center"/>
    </xf>
    <xf numFmtId="14" fontId="2" fillId="5" borderId="0" xfId="0" applyNumberFormat="1" applyFont="1" applyFill="1"/>
    <xf numFmtId="14" fontId="2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="90" zoomScaleNormal="90" workbookViewId="0">
      <selection activeCell="O26" sqref="O26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  <col min="7" max="7" width="12.7109375" customWidth="1"/>
    <col min="8" max="8" width="18.5703125" bestFit="1" customWidth="1"/>
    <col min="10" max="10" width="14.42578125" bestFit="1" customWidth="1"/>
  </cols>
  <sheetData>
    <row r="1" spans="1:13" ht="15.75" x14ac:dyDescent="0.25">
      <c r="A1" s="12" t="s">
        <v>7</v>
      </c>
      <c r="B1" s="12"/>
      <c r="C1" s="12"/>
      <c r="D1" s="12"/>
      <c r="E1" s="12"/>
      <c r="F1" s="12"/>
      <c r="G1" s="12"/>
      <c r="J1" t="s">
        <v>29</v>
      </c>
      <c r="K1" t="s">
        <v>28</v>
      </c>
    </row>
    <row r="2" spans="1:13" ht="16.5" thickBot="1" x14ac:dyDescent="0.3">
      <c r="A2" s="1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5</v>
      </c>
      <c r="H2" s="5" t="s">
        <v>30</v>
      </c>
      <c r="J2" s="13">
        <f ca="1">EDATE(DATE(YEAR(TODAY()),1,1),-12*100)</f>
        <v>6941</v>
      </c>
      <c r="K2" s="7" t="s">
        <v>18</v>
      </c>
      <c r="M2" t="s">
        <v>31</v>
      </c>
    </row>
    <row r="3" spans="1:13" x14ac:dyDescent="0.25">
      <c r="A3" s="3">
        <v>1</v>
      </c>
      <c r="B3" s="3" t="s">
        <v>8</v>
      </c>
      <c r="C3" s="3" t="s">
        <v>9</v>
      </c>
      <c r="D3" s="4">
        <v>37627</v>
      </c>
      <c r="E3" s="3"/>
      <c r="F3" s="3"/>
      <c r="G3" s="3" t="str">
        <f ca="1">VLOOKUP(D3,$J$1:$K$17,2,1)</f>
        <v>JUNIORS 1</v>
      </c>
      <c r="H3">
        <f ca="1">DATEDIF(D3,DATE(YEAR(TODAY()),1,1),"y")</f>
        <v>15</v>
      </c>
      <c r="J3" s="13">
        <f ca="1">EDATE(J2,12*20)</f>
        <v>14246</v>
      </c>
      <c r="K3" s="6" t="s">
        <v>17</v>
      </c>
    </row>
    <row r="4" spans="1:13" x14ac:dyDescent="0.25">
      <c r="A4" s="3">
        <v>2</v>
      </c>
      <c r="B4" s="3" t="s">
        <v>8</v>
      </c>
      <c r="C4" s="3" t="s">
        <v>10</v>
      </c>
      <c r="D4" s="4">
        <v>35097</v>
      </c>
      <c r="E4" s="3"/>
      <c r="F4" s="3"/>
      <c r="G4" s="3" t="str">
        <f ca="1">VLOOKUP(D4,$J$1:$K$17,2,1)</f>
        <v>SENIORS</v>
      </c>
      <c r="H4">
        <f t="shared" ref="H4:H16" ca="1" si="0">DATEDIF(D4,DATE(YEAR(TODAY()),1,1),"y")</f>
        <v>22</v>
      </c>
      <c r="J4" s="8">
        <f t="shared" ref="J4:J7" ca="1" si="1">EDATE(J3,120)</f>
        <v>17899</v>
      </c>
      <c r="K4" s="6" t="s">
        <v>16</v>
      </c>
    </row>
    <row r="5" spans="1:13" x14ac:dyDescent="0.25">
      <c r="A5" s="3">
        <v>3</v>
      </c>
      <c r="B5" s="3" t="s">
        <v>8</v>
      </c>
      <c r="C5" s="3" t="s">
        <v>11</v>
      </c>
      <c r="D5" s="4">
        <v>34732</v>
      </c>
      <c r="E5" s="3"/>
      <c r="F5" s="3"/>
      <c r="G5" s="3" t="str">
        <f ca="1">VLOOKUP(D5,$J$1:$K$17,2,1)</f>
        <v>SENIORS</v>
      </c>
      <c r="H5">
        <f t="shared" ca="1" si="0"/>
        <v>23</v>
      </c>
      <c r="J5" s="8">
        <f t="shared" ca="1" si="1"/>
        <v>21551</v>
      </c>
      <c r="K5" s="6" t="s">
        <v>15</v>
      </c>
    </row>
    <row r="6" spans="1:13" x14ac:dyDescent="0.25">
      <c r="A6" s="3">
        <v>4</v>
      </c>
      <c r="B6" s="3"/>
      <c r="C6" s="3"/>
      <c r="D6" s="4">
        <v>25982</v>
      </c>
      <c r="E6" s="3"/>
      <c r="F6" s="3"/>
      <c r="G6" s="3" t="str">
        <f ca="1">VLOOKUP(D6,$J$1:$K$17,2,1)</f>
        <v>VETERANS 1</v>
      </c>
      <c r="H6">
        <f t="shared" ca="1" si="0"/>
        <v>47</v>
      </c>
      <c r="J6" s="8">
        <f t="shared" ca="1" si="1"/>
        <v>25204</v>
      </c>
      <c r="K6" s="6" t="s">
        <v>14</v>
      </c>
    </row>
    <row r="7" spans="1:13" x14ac:dyDescent="0.25">
      <c r="A7" s="3">
        <v>5</v>
      </c>
      <c r="B7" s="3"/>
      <c r="C7" s="3"/>
      <c r="D7" s="4">
        <v>31626</v>
      </c>
      <c r="E7" s="3"/>
      <c r="F7" s="3"/>
      <c r="G7" s="3" t="str">
        <f ca="1">VLOOKUP(D7,$J$1:$K$17,2,1)</f>
        <v>SENIORS</v>
      </c>
      <c r="H7">
        <f t="shared" ca="1" si="0"/>
        <v>32</v>
      </c>
      <c r="J7" s="8">
        <f t="shared" ca="1" si="1"/>
        <v>28856</v>
      </c>
      <c r="K7" s="6" t="s">
        <v>13</v>
      </c>
    </row>
    <row r="8" spans="1:13" x14ac:dyDescent="0.25">
      <c r="A8" s="3">
        <v>6</v>
      </c>
      <c r="B8" s="3"/>
      <c r="C8" s="3"/>
      <c r="D8" s="4">
        <v>37515</v>
      </c>
      <c r="E8" s="3"/>
      <c r="F8" s="3"/>
      <c r="G8" s="3" t="str">
        <f ca="1">VLOOKUP(D8,$J$1:$K$17,2,1)</f>
        <v>JUNIORS 2</v>
      </c>
      <c r="H8">
        <f t="shared" ca="1" si="0"/>
        <v>16</v>
      </c>
      <c r="J8" s="14">
        <f ca="1">EDATE(DATE(YEAR(TODAY()),1,1),-12*18)</f>
        <v>36892</v>
      </c>
      <c r="K8" s="10" t="s">
        <v>27</v>
      </c>
    </row>
    <row r="9" spans="1:13" x14ac:dyDescent="0.25">
      <c r="A9" s="3">
        <v>7</v>
      </c>
      <c r="B9" s="3"/>
      <c r="C9" s="3"/>
      <c r="D9" s="4">
        <v>26984</v>
      </c>
      <c r="E9" s="3"/>
      <c r="F9" s="3"/>
      <c r="G9" s="3" t="str">
        <f ca="1">VLOOKUP(D9,$J$1:$K$17,2,1)</f>
        <v>VETERANS 1</v>
      </c>
      <c r="H9">
        <f t="shared" ca="1" si="0"/>
        <v>45</v>
      </c>
      <c r="J9" s="9">
        <f ca="1">EDATE(J8,12)</f>
        <v>37257</v>
      </c>
      <c r="K9" s="10" t="s">
        <v>24</v>
      </c>
    </row>
    <row r="10" spans="1:13" x14ac:dyDescent="0.25">
      <c r="A10" s="3">
        <v>8</v>
      </c>
      <c r="B10" s="3"/>
      <c r="C10" s="3"/>
      <c r="D10" s="4">
        <v>34371</v>
      </c>
      <c r="E10" s="3"/>
      <c r="F10" s="3"/>
      <c r="G10" s="3" t="str">
        <f ca="1">VLOOKUP(D10,$J$1:$K$17,2,1)</f>
        <v>SENIORS</v>
      </c>
      <c r="H10">
        <f t="shared" ca="1" si="0"/>
        <v>24</v>
      </c>
      <c r="J10" s="9">
        <f t="shared" ref="J10:J17" ca="1" si="2">EDATE(J9,12)</f>
        <v>37622</v>
      </c>
      <c r="K10" s="10" t="s">
        <v>23</v>
      </c>
    </row>
    <row r="11" spans="1:13" x14ac:dyDescent="0.25">
      <c r="A11" s="3">
        <v>9</v>
      </c>
      <c r="B11" s="3"/>
      <c r="C11" s="3"/>
      <c r="D11" s="4">
        <v>24571</v>
      </c>
      <c r="E11" s="3"/>
      <c r="F11" s="3"/>
      <c r="G11" s="3" t="str">
        <f ca="1">VLOOKUP(D11,$J$1:$K$17,2,1)</f>
        <v>VETERANS 2</v>
      </c>
      <c r="H11">
        <f t="shared" ca="1" si="0"/>
        <v>51</v>
      </c>
      <c r="J11" s="9">
        <f t="shared" ca="1" si="2"/>
        <v>37987</v>
      </c>
      <c r="K11" s="10" t="s">
        <v>26</v>
      </c>
    </row>
    <row r="12" spans="1:13" x14ac:dyDescent="0.25">
      <c r="A12" s="3">
        <v>10</v>
      </c>
      <c r="B12" s="3"/>
      <c r="C12" s="3"/>
      <c r="D12" s="4">
        <v>28191</v>
      </c>
      <c r="E12" s="3"/>
      <c r="F12" s="3"/>
      <c r="G12" s="3" t="str">
        <f ca="1">VLOOKUP(D12,$J$1:$K$17,2,1)</f>
        <v>VETERANS 1</v>
      </c>
      <c r="H12">
        <f t="shared" ca="1" si="0"/>
        <v>41</v>
      </c>
      <c r="J12" s="9">
        <f t="shared" ca="1" si="2"/>
        <v>38353</v>
      </c>
      <c r="K12" s="10" t="s">
        <v>25</v>
      </c>
    </row>
    <row r="13" spans="1:13" x14ac:dyDescent="0.25">
      <c r="A13" s="3">
        <v>11</v>
      </c>
      <c r="B13" s="3"/>
      <c r="C13" s="3"/>
      <c r="D13" s="4">
        <v>34967</v>
      </c>
      <c r="E13" s="3"/>
      <c r="F13" s="3"/>
      <c r="G13" s="3" t="str">
        <f ca="1">VLOOKUP(D13,$J$1:$K$17,2,1)</f>
        <v>SENIORS</v>
      </c>
      <c r="H13">
        <f t="shared" ca="1" si="0"/>
        <v>23</v>
      </c>
      <c r="J13" s="9">
        <f t="shared" ca="1" si="2"/>
        <v>38718</v>
      </c>
      <c r="K13" s="10" t="s">
        <v>22</v>
      </c>
    </row>
    <row r="14" spans="1:13" x14ac:dyDescent="0.25">
      <c r="A14" s="3">
        <v>12</v>
      </c>
      <c r="B14" s="3"/>
      <c r="C14" s="3"/>
      <c r="D14" s="4">
        <v>31067</v>
      </c>
      <c r="E14" s="3"/>
      <c r="F14" s="3"/>
      <c r="G14" s="3" t="str">
        <f ca="1">VLOOKUP(D14,$J$1:$K$17,2,1)</f>
        <v>SENIORS</v>
      </c>
      <c r="H14">
        <f t="shared" ca="1" si="0"/>
        <v>33</v>
      </c>
      <c r="J14" s="9">
        <f t="shared" ca="1" si="2"/>
        <v>39083</v>
      </c>
      <c r="K14" s="10" t="s">
        <v>20</v>
      </c>
    </row>
    <row r="15" spans="1:13" x14ac:dyDescent="0.25">
      <c r="A15" s="3">
        <v>13</v>
      </c>
      <c r="B15" s="3"/>
      <c r="C15" s="3"/>
      <c r="D15" s="4">
        <v>23703</v>
      </c>
      <c r="E15" s="3"/>
      <c r="F15" s="3"/>
      <c r="G15" s="3" t="str">
        <f ca="1">VLOOKUP(D15,$J$1:$K$17,2,1)</f>
        <v>VETERANS 2</v>
      </c>
      <c r="H15">
        <f t="shared" ca="1" si="0"/>
        <v>54</v>
      </c>
      <c r="J15" s="9">
        <f t="shared" ca="1" si="2"/>
        <v>39448</v>
      </c>
      <c r="K15" s="10" t="s">
        <v>21</v>
      </c>
    </row>
    <row r="16" spans="1:13" ht="15.75" thickBot="1" x14ac:dyDescent="0.3">
      <c r="A16" s="3">
        <v>14</v>
      </c>
      <c r="B16" s="3"/>
      <c r="C16" s="3"/>
      <c r="D16" s="4">
        <v>30860</v>
      </c>
      <c r="E16" s="3"/>
      <c r="F16" s="3"/>
      <c r="G16" s="3" t="str">
        <f ca="1">VLOOKUP(D16,$J$1:$K$17,2,1)</f>
        <v>SENIORS</v>
      </c>
      <c r="H16">
        <f t="shared" ca="1" si="0"/>
        <v>34</v>
      </c>
      <c r="J16" s="9">
        <f t="shared" ca="1" si="2"/>
        <v>39814</v>
      </c>
      <c r="K16" s="10" t="s">
        <v>19</v>
      </c>
    </row>
    <row r="17" spans="1:11" x14ac:dyDescent="0.25">
      <c r="A17" s="3">
        <v>15</v>
      </c>
      <c r="B17" s="3"/>
      <c r="C17" s="3"/>
      <c r="D17" s="4"/>
      <c r="E17" s="3"/>
      <c r="F17" s="3"/>
      <c r="G17" s="3"/>
      <c r="J17" s="9">
        <f t="shared" ca="1" si="2"/>
        <v>40179</v>
      </c>
      <c r="K17" s="11" t="s">
        <v>12</v>
      </c>
    </row>
    <row r="18" spans="1:11" x14ac:dyDescent="0.25">
      <c r="A18" s="3">
        <v>16</v>
      </c>
      <c r="B18" s="3"/>
      <c r="C18" s="3"/>
      <c r="D18" s="4"/>
      <c r="E18" s="3"/>
      <c r="F18" s="3"/>
      <c r="G18" s="3"/>
    </row>
    <row r="19" spans="1:11" x14ac:dyDescent="0.25">
      <c r="A19" s="3">
        <v>17</v>
      </c>
      <c r="B19" s="3"/>
      <c r="C19" s="3"/>
      <c r="D19" s="4"/>
      <c r="E19" s="3"/>
      <c r="F19" s="3"/>
      <c r="G19" s="3"/>
    </row>
    <row r="20" spans="1:11" x14ac:dyDescent="0.25">
      <c r="A20" s="3">
        <v>18</v>
      </c>
      <c r="B20" s="3"/>
      <c r="C20" s="3"/>
      <c r="D20" s="4"/>
      <c r="E20" s="3"/>
      <c r="F20" s="3"/>
      <c r="G20" s="3"/>
    </row>
    <row r="21" spans="1:11" x14ac:dyDescent="0.25">
      <c r="A21" s="3">
        <v>19</v>
      </c>
      <c r="B21" s="3"/>
      <c r="C21" s="3"/>
      <c r="D21" s="4"/>
      <c r="E21" s="3"/>
      <c r="F21" s="3"/>
      <c r="G21" s="3"/>
    </row>
    <row r="22" spans="1:11" x14ac:dyDescent="0.25">
      <c r="A22" s="3">
        <v>20</v>
      </c>
      <c r="B22" s="3"/>
      <c r="C22" s="3"/>
      <c r="D22" s="4"/>
      <c r="E22" s="3"/>
      <c r="F22" s="3"/>
      <c r="G22" s="3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CA</cp:lastModifiedBy>
  <dcterms:created xsi:type="dcterms:W3CDTF">2012-11-19T16:01:49Z</dcterms:created>
  <dcterms:modified xsi:type="dcterms:W3CDTF">2019-02-12T11:48:05Z</dcterms:modified>
</cp:coreProperties>
</file>