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28830" windowHeight="6330"/>
  </bookViews>
  <sheets>
    <sheet name="DEVIS" sheetId="1" r:id="rId1"/>
    <sheet name="DETAIL PRESTATIONS" sheetId="2" r:id="rId2"/>
  </sheets>
  <definedNames>
    <definedName name="ListeNatures">NatureT[Nature travaux]</definedName>
    <definedName name="ListePrestations">OFFSET(Tarifs[[#Headers],[PRESTATIONS]],MATCH(DEVIS!$C$20,Tarifs[TITRE],0),0,COUNTIF(Tarifs[TITRE],DEVIS!$C$20),1)</definedName>
    <definedName name="Zones">OFFSET(Tarifs[[#Headers],[TITRE]],0,2,1,COUNTA(Tarifs[#Headers])-2)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11" i="1" l="1"/>
  <c r="H24" i="1" l="1"/>
  <c r="H25" i="1"/>
  <c r="H26" i="1"/>
  <c r="H27" i="1"/>
  <c r="H28" i="1"/>
  <c r="H29" i="1"/>
  <c r="H30" i="1"/>
  <c r="H31" i="1"/>
  <c r="H32" i="1"/>
  <c r="H33" i="1"/>
  <c r="H23" i="1"/>
  <c r="H34" i="1" l="1"/>
  <c r="H35" i="1" l="1"/>
  <c r="H36" i="1" s="1"/>
  <c r="E40" i="1" l="1"/>
  <c r="E41" i="1" s="1"/>
</calcChain>
</file>

<file path=xl/sharedStrings.xml><?xml version="1.0" encoding="utf-8"?>
<sst xmlns="http://schemas.openxmlformats.org/spreadsheetml/2006/main" count="56" uniqueCount="38">
  <si>
    <t>PRESTATIONS</t>
  </si>
  <si>
    <t>Démontage et évacuation des tuiles</t>
  </si>
  <si>
    <t>Réalisation sous-toiture</t>
  </si>
  <si>
    <t>Remise en place des tuiles neuves</t>
  </si>
  <si>
    <t>Prix unitaire</t>
  </si>
  <si>
    <t>Montant H.T.</t>
  </si>
  <si>
    <t>Nature des travaux</t>
  </si>
  <si>
    <t>Montage &amp; démontage de l'échafaudage (forfait)</t>
  </si>
  <si>
    <t>Total hors taxes</t>
  </si>
  <si>
    <t>TVA</t>
  </si>
  <si>
    <t>Total TTC</t>
  </si>
  <si>
    <t xml:space="preserve">NATURE DES TRAVAUX </t>
  </si>
  <si>
    <t>Conditions de règlement :</t>
  </si>
  <si>
    <t>Acompte de 30% au commencement des travaux :</t>
  </si>
  <si>
    <t>Solde à la livraison :</t>
  </si>
  <si>
    <t>FORFAIT</t>
  </si>
  <si>
    <t>ZONE 1</t>
  </si>
  <si>
    <t>ZONE 2</t>
  </si>
  <si>
    <t>ZONE 4</t>
  </si>
  <si>
    <t>Vidange de la fosse septique</t>
  </si>
  <si>
    <t>Démolition de la fosse septique</t>
  </si>
  <si>
    <t>Remplissage de la fosse septique et compactage</t>
  </si>
  <si>
    <t>Découpe béton et enrobé</t>
  </si>
  <si>
    <t>Fouille avec évacuation</t>
  </si>
  <si>
    <t>Pose tuyaux avec accessoires</t>
  </si>
  <si>
    <t>Rebouchage et compactage</t>
  </si>
  <si>
    <t>Remise en place béton et enrobé</t>
  </si>
  <si>
    <t>Zone</t>
  </si>
  <si>
    <t>u</t>
  </si>
  <si>
    <t>Qté</t>
  </si>
  <si>
    <r>
      <t>m</t>
    </r>
    <r>
      <rPr>
        <vertAlign val="superscript"/>
        <sz val="14"/>
        <color theme="1"/>
        <rFont val="Calibri (Corps)"/>
      </rPr>
      <t>2</t>
    </r>
  </si>
  <si>
    <r>
      <t>m</t>
    </r>
    <r>
      <rPr>
        <vertAlign val="superscript"/>
        <sz val="14"/>
        <color theme="1"/>
        <rFont val="Calibri (Corps)"/>
      </rPr>
      <t>2</t>
    </r>
    <r>
      <rPr>
        <sz val="14"/>
        <color theme="1"/>
        <rFont val="Calibri"/>
        <family val="2"/>
        <scheme val="minor"/>
      </rPr>
      <t/>
    </r>
  </si>
  <si>
    <t>REMPLACEMENT DE LA TOITURE</t>
  </si>
  <si>
    <t>DEMOLITION DE LA FOSSE SEPTIQUE ET RACCORDEMENT RESEAU</t>
  </si>
  <si>
    <t>TITRE</t>
  </si>
  <si>
    <t>ZONE 3</t>
  </si>
  <si>
    <t xml:space="preserve">Madame </t>
  </si>
  <si>
    <t>Nature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</si>
</sst>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4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vertAlign val="superscript"/>
      <sz val="14"/>
      <color theme="1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9" fontId="0" fillId="0" borderId="3" xfId="0" applyNumberFormat="1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0" xfId="0"/>
    <xf numFmtId="0" fontId="0" fillId="0" borderId="3" xfId="0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1" xfId="0" applyNumberFormat="1" applyFill="1" applyBorder="1"/>
    <xf numFmtId="0" fontId="0" fillId="3" borderId="1" xfId="0" applyFill="1" applyBorder="1"/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561F6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172720</xdr:rowOff>
    </xdr:from>
    <xdr:to>
      <xdr:col>7</xdr:col>
      <xdr:colOff>1371600</xdr:colOff>
      <xdr:row>4</xdr:row>
      <xdr:rowOff>197200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9F779EFD-9A2F-5446-82BB-2AD131832C58}"/>
            </a:ext>
          </a:extLst>
        </xdr:cNvPr>
        <xdr:cNvSpPr/>
      </xdr:nvSpPr>
      <xdr:spPr>
        <a:xfrm>
          <a:off x="4094480" y="416560"/>
          <a:ext cx="3068320" cy="756000"/>
        </a:xfrm>
        <a:prstGeom prst="roundRect">
          <a:avLst/>
        </a:prstGeom>
        <a:solidFill>
          <a:srgbClr val="561F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DEVIS</a:t>
          </a:r>
        </a:p>
      </xdr:txBody>
    </xdr:sp>
    <xdr:clientData/>
  </xdr:twoCellAnchor>
  <xdr:oneCellAnchor>
    <xdr:from>
      <xdr:col>7</xdr:col>
      <xdr:colOff>162560</xdr:colOff>
      <xdr:row>26</xdr:row>
      <xdr:rowOff>66040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BAB4283-10AD-A048-8A24-727917D47C8D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162560</xdr:colOff>
      <xdr:row>26</xdr:row>
      <xdr:rowOff>66040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175C6B24-84C3-5F4A-8DE6-5A681CDFFB6E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Tarifs" displayName="Tarifs" ref="A1:G13" totalsRowShown="0">
  <autoFilter ref="A1:G13"/>
  <tableColumns count="7">
    <tableColumn id="1" name="TITRE" dataDxfId="6"/>
    <tableColumn id="2" name="PRESTATIONS" dataDxfId="5"/>
    <tableColumn id="3" name="FORFAIT" dataDxfId="4"/>
    <tableColumn id="4" name="ZONE 1" dataDxfId="3"/>
    <tableColumn id="5" name="ZONE 2" dataDxfId="2"/>
    <tableColumn id="6" name="ZONE 3" dataDxfId="1"/>
    <tableColumn id="7" name="ZONE 4" dataDxfId="0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1" name="NatureT" displayName="NatureT" ref="J2:J4" totalsRowShown="0">
  <autoFilter ref="J2:J4"/>
  <tableColumns count="1">
    <tableColumn id="1" name="Nature travau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M41"/>
  <sheetViews>
    <sheetView tabSelected="1" topLeftCell="A18" zoomScaleNormal="100" workbookViewId="0">
      <selection activeCell="M35" sqref="M35"/>
    </sheetView>
  </sheetViews>
  <sheetFormatPr baseColWidth="10" defaultRowHeight="18.75"/>
  <cols>
    <col min="1" max="1" width="3.3984375" customWidth="1"/>
    <col min="2" max="2" width="22.8984375" customWidth="1"/>
    <col min="3" max="3" width="19.69921875" customWidth="1"/>
    <col min="4" max="4" width="7.59765625" style="5" bestFit="1" customWidth="1"/>
    <col min="5" max="5" width="7.59765625" customWidth="1"/>
    <col min="6" max="6" width="4.09765625" style="5" customWidth="1"/>
    <col min="7" max="7" width="9.8984375" customWidth="1"/>
    <col min="8" max="8" width="15.59765625" customWidth="1"/>
    <col min="9" max="9" width="3.3984375" customWidth="1"/>
  </cols>
  <sheetData>
    <row r="5" spans="5:8" s="5" customFormat="1" ht="9" customHeight="1"/>
    <row r="9" spans="5:8" s="5" customFormat="1"/>
    <row r="10" spans="5:8" s="5" customFormat="1"/>
    <row r="11" spans="5:8" s="5" customFormat="1">
      <c r="G11" s="23">
        <f ca="1">TODAY()</f>
        <v>43723</v>
      </c>
      <c r="H11" s="23"/>
    </row>
    <row r="12" spans="5:8" s="5" customFormat="1"/>
    <row r="13" spans="5:8" s="5" customFormat="1"/>
    <row r="14" spans="5:8">
      <c r="E14" s="20" t="s">
        <v>36</v>
      </c>
      <c r="F14" s="20"/>
      <c r="G14" s="20"/>
      <c r="H14" s="20"/>
    </row>
    <row r="15" spans="5:8">
      <c r="E15" s="20"/>
      <c r="F15" s="20"/>
      <c r="G15" s="20"/>
      <c r="H15" s="20"/>
    </row>
    <row r="16" spans="5:8">
      <c r="E16" s="21"/>
      <c r="F16" s="21"/>
      <c r="G16" s="21"/>
      <c r="H16" s="21"/>
    </row>
    <row r="17" spans="2:13">
      <c r="E17" s="20"/>
      <c r="F17" s="20"/>
      <c r="G17" s="20"/>
      <c r="H17" s="20"/>
    </row>
    <row r="18" spans="2:13">
      <c r="M18" s="5"/>
    </row>
    <row r="20" spans="2:13">
      <c r="B20" s="4" t="s">
        <v>11</v>
      </c>
      <c r="C20" s="24" t="s">
        <v>32</v>
      </c>
      <c r="D20" s="24"/>
      <c r="E20" s="25"/>
      <c r="F20" s="25"/>
      <c r="G20" s="25"/>
      <c r="H20" s="25"/>
      <c r="L20" s="16"/>
    </row>
    <row r="22" spans="2:13" ht="37.5">
      <c r="B22" s="26" t="s">
        <v>6</v>
      </c>
      <c r="C22" s="27"/>
      <c r="D22" s="7" t="s">
        <v>27</v>
      </c>
      <c r="E22" s="8" t="s">
        <v>29</v>
      </c>
      <c r="F22" s="8" t="s">
        <v>28</v>
      </c>
      <c r="G22" s="8" t="s">
        <v>4</v>
      </c>
      <c r="H22" s="8" t="s">
        <v>5</v>
      </c>
    </row>
    <row r="23" spans="2:13">
      <c r="B23" s="18" t="s">
        <v>7</v>
      </c>
      <c r="C23" s="19"/>
      <c r="D23" s="6" t="s">
        <v>15</v>
      </c>
      <c r="E23" s="1">
        <v>1</v>
      </c>
      <c r="F23" s="13"/>
      <c r="G23" s="9">
        <f>IF(B23&lt;&gt;"",INDEX(Tarifs[],MATCH(DEVIS!B23,Tarifs[PRESTATIONS],0),MATCH(D23,Tarifs[#Headers],0)),"")</f>
        <v>550</v>
      </c>
      <c r="H23" s="9">
        <f>IF(G23="","",(E23*G23))</f>
        <v>550</v>
      </c>
    </row>
    <row r="24" spans="2:13" ht="21">
      <c r="B24" s="18" t="s">
        <v>2</v>
      </c>
      <c r="C24" s="19"/>
      <c r="D24" s="6" t="s">
        <v>16</v>
      </c>
      <c r="E24" s="1">
        <v>230</v>
      </c>
      <c r="F24" s="13" t="s">
        <v>30</v>
      </c>
      <c r="G24" s="9">
        <f>IF(B24&lt;&gt;"",INDEX(Tarifs[],MATCH(DEVIS!B24,Tarifs[PRESTATIONS],0),MATCH(D24,Tarifs[#Headers],0)),"")</f>
        <v>7</v>
      </c>
      <c r="H24" s="9">
        <f t="shared" ref="H24:H33" si="0">IF(G24="","",(E24*G24))</f>
        <v>1610</v>
      </c>
    </row>
    <row r="25" spans="2:13" ht="21">
      <c r="B25" s="18"/>
      <c r="C25" s="19"/>
      <c r="D25" s="6"/>
      <c r="E25" s="1"/>
      <c r="F25" s="13" t="s">
        <v>30</v>
      </c>
      <c r="G25" s="9" t="str">
        <f>IF(B25&lt;&gt;"",INDEX(Tarifs[],MATCH(DEVIS!B25,Tarifs[PRESTATIONS],0),MATCH(D25,Tarifs[#Headers],0)),"")</f>
        <v/>
      </c>
      <c r="H25" s="9" t="str">
        <f t="shared" si="0"/>
        <v/>
      </c>
    </row>
    <row r="26" spans="2:13" ht="21">
      <c r="B26" s="18"/>
      <c r="C26" s="19"/>
      <c r="D26" s="6"/>
      <c r="E26" s="1"/>
      <c r="F26" s="13" t="s">
        <v>31</v>
      </c>
      <c r="G26" s="9" t="str">
        <f>IF(B26&lt;&gt;"",INDEX(Tarifs[],MATCH(DEVIS!B26,Tarifs[PRESTATIONS],0),MATCH(D26,Tarifs[#Headers],0)),"")</f>
        <v/>
      </c>
      <c r="H26" s="9" t="str">
        <f t="shared" si="0"/>
        <v/>
      </c>
    </row>
    <row r="27" spans="2:13">
      <c r="B27" s="18"/>
      <c r="C27" s="19"/>
      <c r="D27" s="6"/>
      <c r="E27" s="1"/>
      <c r="F27" s="13"/>
      <c r="G27" s="9" t="str">
        <f>IF(B27&lt;&gt;"",INDEX(Tarifs[],MATCH(DEVIS!B27,Tarifs[PRESTATIONS],0),MATCH(D27,Tarifs[#Headers],0)),"")</f>
        <v/>
      </c>
      <c r="H27" s="9" t="str">
        <f t="shared" si="0"/>
        <v/>
      </c>
    </row>
    <row r="28" spans="2:13">
      <c r="B28" s="18"/>
      <c r="C28" s="19"/>
      <c r="D28" s="6"/>
      <c r="E28" s="1"/>
      <c r="F28" s="13"/>
      <c r="G28" s="9" t="str">
        <f>IF(B28&lt;&gt;"",INDEX(Tarifs[],MATCH(DEVIS!B28,Tarifs[PRESTATIONS],0),MATCH(D28,Tarifs[#Headers],0)),"")</f>
        <v/>
      </c>
      <c r="H28" s="9" t="str">
        <f t="shared" si="0"/>
        <v/>
      </c>
    </row>
    <row r="29" spans="2:13">
      <c r="B29" s="18"/>
      <c r="C29" s="19"/>
      <c r="D29" s="6"/>
      <c r="E29" s="1"/>
      <c r="F29" s="13"/>
      <c r="G29" s="9" t="str">
        <f>IF(B29&lt;&gt;"",INDEX(Tarifs[],MATCH(DEVIS!B29,Tarifs[PRESTATIONS],0),MATCH(D29,Tarifs[#Headers],0)),"")</f>
        <v/>
      </c>
      <c r="H29" s="9" t="str">
        <f t="shared" si="0"/>
        <v/>
      </c>
    </row>
    <row r="30" spans="2:13">
      <c r="B30" s="18"/>
      <c r="C30" s="19"/>
      <c r="D30" s="6"/>
      <c r="E30" s="1"/>
      <c r="F30" s="13"/>
      <c r="G30" s="9" t="str">
        <f>IF(B30&lt;&gt;"",INDEX(Tarifs[],MATCH(DEVIS!B30,Tarifs[PRESTATIONS],0),MATCH(D30,Tarifs[#Headers],0)),"")</f>
        <v/>
      </c>
      <c r="H30" s="9" t="str">
        <f t="shared" si="0"/>
        <v/>
      </c>
    </row>
    <row r="31" spans="2:13">
      <c r="B31" s="18"/>
      <c r="C31" s="19"/>
      <c r="D31" s="6"/>
      <c r="E31" s="1"/>
      <c r="F31" s="13"/>
      <c r="G31" s="9" t="str">
        <f>IF(B31&lt;&gt;"",INDEX(Tarifs[],MATCH(DEVIS!B31,Tarifs[PRESTATIONS],0),MATCH(D31,Tarifs[#Headers],0)),"")</f>
        <v/>
      </c>
      <c r="H31" s="9" t="str">
        <f t="shared" si="0"/>
        <v/>
      </c>
    </row>
    <row r="32" spans="2:13">
      <c r="B32" s="18"/>
      <c r="C32" s="19"/>
      <c r="D32" s="6"/>
      <c r="E32" s="1"/>
      <c r="F32" s="13"/>
      <c r="G32" s="9" t="str">
        <f>IF(B32&lt;&gt;"",INDEX(Tarifs[],MATCH(DEVIS!B32,Tarifs[PRESTATIONS],0),MATCH(D32,Tarifs[#Headers],0)),"")</f>
        <v/>
      </c>
      <c r="H32" s="9" t="str">
        <f t="shared" si="0"/>
        <v/>
      </c>
    </row>
    <row r="33" spans="2:8">
      <c r="B33" s="18"/>
      <c r="C33" s="19"/>
      <c r="D33" s="6"/>
      <c r="E33" s="1"/>
      <c r="F33" s="13"/>
      <c r="G33" s="9" t="str">
        <f>IF(B33&lt;&gt;"",INDEX(Tarifs[],MATCH(DEVIS!B33,Tarifs[PRESTATIONS],0),MATCH(D33,Tarifs[#Headers],0)),"")</f>
        <v/>
      </c>
      <c r="H33" s="9" t="str">
        <f t="shared" si="0"/>
        <v/>
      </c>
    </row>
    <row r="34" spans="2:8">
      <c r="E34" s="17" t="s">
        <v>8</v>
      </c>
      <c r="F34" s="17"/>
      <c r="G34" s="17"/>
      <c r="H34" s="9">
        <f>SUM(H23:H33)</f>
        <v>2160</v>
      </c>
    </row>
    <row r="35" spans="2:8">
      <c r="E35" s="3" t="s">
        <v>9</v>
      </c>
      <c r="F35" s="12"/>
      <c r="G35" s="2">
        <v>0.1</v>
      </c>
      <c r="H35" s="10">
        <f>H34*G35</f>
        <v>216</v>
      </c>
    </row>
    <row r="36" spans="2:8">
      <c r="E36" s="17" t="s">
        <v>10</v>
      </c>
      <c r="F36" s="17"/>
      <c r="G36" s="17"/>
      <c r="H36" s="9">
        <f>SUM(H34:H35)</f>
        <v>2376</v>
      </c>
    </row>
    <row r="39" spans="2:8">
      <c r="B39" t="s">
        <v>12</v>
      </c>
    </row>
    <row r="40" spans="2:8">
      <c r="B40" t="s">
        <v>13</v>
      </c>
      <c r="E40" s="22">
        <f>H36*30%</f>
        <v>712.8</v>
      </c>
      <c r="F40" s="22"/>
      <c r="G40" s="22"/>
    </row>
    <row r="41" spans="2:8">
      <c r="B41" t="s">
        <v>14</v>
      </c>
      <c r="E41" s="22">
        <f>H36-E40</f>
        <v>1663.2</v>
      </c>
      <c r="F41" s="22"/>
      <c r="G41" s="22"/>
    </row>
  </sheetData>
  <mergeCells count="22">
    <mergeCell ref="E40:G40"/>
    <mergeCell ref="E41:G41"/>
    <mergeCell ref="G11:H11"/>
    <mergeCell ref="B31:C31"/>
    <mergeCell ref="B32:C32"/>
    <mergeCell ref="B33:C33"/>
    <mergeCell ref="C20:H20"/>
    <mergeCell ref="E36:G36"/>
    <mergeCell ref="B22:C22"/>
    <mergeCell ref="B23:C23"/>
    <mergeCell ref="B24:C24"/>
    <mergeCell ref="B25:C25"/>
    <mergeCell ref="B26:C26"/>
    <mergeCell ref="B27:C27"/>
    <mergeCell ref="B28:C28"/>
    <mergeCell ref="E34:G34"/>
    <mergeCell ref="B29:C29"/>
    <mergeCell ref="B30:C30"/>
    <mergeCell ref="E14:H14"/>
    <mergeCell ref="E15:H15"/>
    <mergeCell ref="E16:H16"/>
    <mergeCell ref="E17:H17"/>
  </mergeCells>
  <dataValidations count="4">
    <dataValidation type="list" allowBlank="1" showInputMessage="1" showErrorMessage="1" sqref="B34">
      <formula1>$B$3:$B$34</formula1>
    </dataValidation>
    <dataValidation type="list" allowBlank="1" showInputMessage="1" showErrorMessage="1" sqref="C20:H20">
      <formula1>ListeNatures</formula1>
    </dataValidation>
    <dataValidation type="list" allowBlank="1" showInputMessage="1" showErrorMessage="1" sqref="D23:D33">
      <formula1>Zones</formula1>
    </dataValidation>
    <dataValidation type="list" allowBlank="1" showInputMessage="1" showErrorMessage="1" sqref="B23:C33">
      <formula1>ListePrestations</formula1>
    </dataValidation>
  </dataValidations>
  <pageMargins left="0.23622047244094491" right="0.23622047244094491" top="0.19685039370078741" bottom="0.35433070866141736" header="0.11811023622047245" footer="0.31496062992125984"/>
  <pageSetup paperSize="9" scale="97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'DETAIL PRESTATIONS'!$B$2:$B$25</xm:f>
          </x14:formula1>
          <xm:sqref>C34:D34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B1" zoomScale="125" zoomScaleNormal="125" workbookViewId="0">
      <selection activeCell="J8" sqref="J8"/>
    </sheetView>
  </sheetViews>
  <sheetFormatPr baseColWidth="10" defaultRowHeight="18.75"/>
  <cols>
    <col min="1" max="1" width="52.3984375" style="5" bestFit="1" customWidth="1"/>
    <col min="2" max="2" width="46.09765625" customWidth="1"/>
    <col min="10" max="10" width="52.3984375" bestFit="1" customWidth="1"/>
    <col min="11" max="11" width="21.296875" customWidth="1"/>
  </cols>
  <sheetData>
    <row r="1" spans="1:10">
      <c r="A1" s="14" t="s">
        <v>34</v>
      </c>
      <c r="B1" s="14" t="s">
        <v>0</v>
      </c>
      <c r="C1" s="14" t="s">
        <v>15</v>
      </c>
      <c r="D1" s="14" t="s">
        <v>16</v>
      </c>
      <c r="E1" s="14" t="s">
        <v>17</v>
      </c>
      <c r="F1" s="14" t="s">
        <v>35</v>
      </c>
      <c r="G1" s="15" t="s">
        <v>18</v>
      </c>
    </row>
    <row r="2" spans="1:10">
      <c r="A2" s="1" t="s">
        <v>32</v>
      </c>
      <c r="B2" s="1" t="s">
        <v>7</v>
      </c>
      <c r="C2" s="1">
        <v>550</v>
      </c>
      <c r="D2" s="1">
        <v>550</v>
      </c>
      <c r="E2" s="1">
        <v>550</v>
      </c>
      <c r="F2" s="1">
        <v>550</v>
      </c>
      <c r="G2" s="1">
        <v>550</v>
      </c>
      <c r="J2" t="s">
        <v>37</v>
      </c>
    </row>
    <row r="3" spans="1:10">
      <c r="A3" s="1" t="s">
        <v>32</v>
      </c>
      <c r="B3" s="1" t="s">
        <v>1</v>
      </c>
      <c r="C3" s="1">
        <v>17</v>
      </c>
      <c r="D3" s="1">
        <v>17</v>
      </c>
      <c r="E3" s="1">
        <v>17</v>
      </c>
      <c r="F3" s="1">
        <v>17</v>
      </c>
      <c r="G3" s="1">
        <v>17</v>
      </c>
      <c r="J3" t="s">
        <v>32</v>
      </c>
    </row>
    <row r="4" spans="1:10">
      <c r="A4" s="1" t="s">
        <v>32</v>
      </c>
      <c r="B4" s="1" t="s">
        <v>2</v>
      </c>
      <c r="C4" s="1">
        <v>7</v>
      </c>
      <c r="D4" s="1">
        <v>7</v>
      </c>
      <c r="E4" s="1">
        <v>7</v>
      </c>
      <c r="F4" s="1">
        <v>7</v>
      </c>
      <c r="G4" s="1">
        <v>7</v>
      </c>
      <c r="J4" t="s">
        <v>33</v>
      </c>
    </row>
    <row r="5" spans="1:10">
      <c r="A5" s="1" t="s">
        <v>32</v>
      </c>
      <c r="B5" s="1" t="s">
        <v>3</v>
      </c>
      <c r="C5" s="1">
        <v>60</v>
      </c>
      <c r="D5" s="1">
        <v>60</v>
      </c>
      <c r="E5" s="1">
        <v>60</v>
      </c>
      <c r="F5" s="1">
        <v>60</v>
      </c>
      <c r="G5" s="1">
        <v>60</v>
      </c>
    </row>
    <row r="6" spans="1:10">
      <c r="A6" s="11" t="s">
        <v>33</v>
      </c>
      <c r="B6" s="11" t="s">
        <v>19</v>
      </c>
      <c r="C6" s="11">
        <v>150</v>
      </c>
      <c r="D6" s="11"/>
      <c r="E6" s="11"/>
      <c r="F6" s="11"/>
      <c r="G6" s="11"/>
    </row>
    <row r="7" spans="1:10">
      <c r="A7" s="11" t="s">
        <v>33</v>
      </c>
      <c r="B7" s="11" t="s">
        <v>20</v>
      </c>
      <c r="C7" s="11">
        <v>50</v>
      </c>
      <c r="D7" s="11"/>
      <c r="E7" s="11"/>
      <c r="F7" s="11"/>
      <c r="G7" s="11"/>
    </row>
    <row r="8" spans="1:10">
      <c r="A8" s="11" t="s">
        <v>33</v>
      </c>
      <c r="B8" s="11" t="s">
        <v>21</v>
      </c>
      <c r="C8" s="11"/>
      <c r="D8" s="11">
        <v>105</v>
      </c>
      <c r="E8" s="11"/>
      <c r="F8" s="11"/>
      <c r="G8" s="11"/>
    </row>
    <row r="9" spans="1:10">
      <c r="A9" s="11" t="s">
        <v>33</v>
      </c>
      <c r="B9" s="11" t="s">
        <v>22</v>
      </c>
      <c r="C9" s="11"/>
      <c r="D9" s="11">
        <v>2.15</v>
      </c>
      <c r="E9" s="11"/>
      <c r="F9" s="11"/>
      <c r="G9" s="11"/>
    </row>
    <row r="10" spans="1:10">
      <c r="A10" s="11" t="s">
        <v>33</v>
      </c>
      <c r="B10" s="11" t="s">
        <v>23</v>
      </c>
      <c r="C10" s="11"/>
      <c r="D10" s="11">
        <v>50.77</v>
      </c>
      <c r="E10" s="11"/>
      <c r="F10" s="11"/>
      <c r="G10" s="11"/>
    </row>
    <row r="11" spans="1:10">
      <c r="A11" s="11" t="s">
        <v>33</v>
      </c>
      <c r="B11" s="11" t="s">
        <v>24</v>
      </c>
      <c r="C11" s="11"/>
      <c r="D11" s="11">
        <v>12</v>
      </c>
      <c r="E11" s="11"/>
      <c r="F11" s="11"/>
      <c r="G11" s="11"/>
    </row>
    <row r="12" spans="1:10">
      <c r="A12" s="11" t="s">
        <v>33</v>
      </c>
      <c r="B12" s="11" t="s">
        <v>25</v>
      </c>
      <c r="C12" s="11"/>
      <c r="D12" s="11">
        <v>105</v>
      </c>
      <c r="E12" s="11"/>
      <c r="F12" s="11"/>
      <c r="G12" s="11"/>
    </row>
    <row r="13" spans="1:10">
      <c r="A13" s="11" t="s">
        <v>33</v>
      </c>
      <c r="B13" s="11" t="s">
        <v>26</v>
      </c>
      <c r="C13" s="11"/>
      <c r="D13" s="11">
        <v>90</v>
      </c>
      <c r="E13" s="11"/>
      <c r="F13" s="11"/>
      <c r="G13" s="1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DETAIL PRESTATIONS</vt:lpstr>
      <vt:lpstr>ListeNatures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</dc:creator>
  <cp:lastModifiedBy>CA</cp:lastModifiedBy>
  <dcterms:created xsi:type="dcterms:W3CDTF">2019-07-17T13:42:48Z</dcterms:created>
  <dcterms:modified xsi:type="dcterms:W3CDTF">2019-09-15T16:43:45Z</dcterms:modified>
</cp:coreProperties>
</file>