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M4" i="1"/>
  <c r="L4" i="1"/>
  <c r="K4" i="1"/>
  <c r="J4" i="1"/>
  <c r="I4" i="1"/>
  <c r="S6" i="1" l="1"/>
  <c r="S7" i="1"/>
  <c r="S8" i="1"/>
  <c r="S9" i="1"/>
  <c r="S10" i="1"/>
  <c r="S11" i="1"/>
  <c r="S12" i="1"/>
  <c r="S13" i="1"/>
  <c r="S5" i="1"/>
  <c r="V6" i="1"/>
  <c r="V7" i="1"/>
  <c r="V8" i="1"/>
  <c r="V9" i="1"/>
  <c r="V10" i="1"/>
  <c r="V11" i="1"/>
  <c r="V12" i="1"/>
  <c r="V13" i="1"/>
  <c r="V5" i="1"/>
  <c r="U6" i="1"/>
  <c r="U7" i="1"/>
  <c r="U8" i="1"/>
  <c r="U9" i="1"/>
  <c r="U10" i="1"/>
  <c r="U11" i="1"/>
  <c r="U12" i="1"/>
  <c r="U13" i="1"/>
  <c r="U5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</calcChain>
</file>

<file path=xl/sharedStrings.xml><?xml version="1.0" encoding="utf-8"?>
<sst xmlns="http://schemas.openxmlformats.org/spreadsheetml/2006/main" count="98" uniqueCount="18">
  <si>
    <t>ENFANTS</t>
  </si>
  <si>
    <t>MATRICULE</t>
  </si>
  <si>
    <t>Nom</t>
  </si>
  <si>
    <t>Prénom</t>
  </si>
  <si>
    <t>Enfants</t>
  </si>
  <si>
    <t>INDICE</t>
  </si>
  <si>
    <t>T.INDICIAIRE</t>
  </si>
  <si>
    <t>MONTANT</t>
  </si>
  <si>
    <t>SFT</t>
  </si>
  <si>
    <t>BULLETIN DE SALAIRE</t>
  </si>
  <si>
    <t>CONTRÔLE</t>
  </si>
  <si>
    <t>xxxxxx</t>
  </si>
  <si>
    <t>xxxxx</t>
  </si>
  <si>
    <t>Min</t>
  </si>
  <si>
    <t>Max</t>
  </si>
  <si>
    <t>Fixe</t>
  </si>
  <si>
    <t>Ratio</t>
  </si>
  <si>
    <t>Seuils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</si>
</sst>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/>
    <xf numFmtId="1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1" fontId="0" fillId="2" borderId="5" xfId="0" applyNumberFormat="1" applyFill="1" applyBorder="1" applyAlignment="1">
      <alignment horizontal="center"/>
    </xf>
    <xf numFmtId="43" fontId="0" fillId="0" borderId="0" xfId="1" applyFont="1"/>
    <xf numFmtId="43" fontId="0" fillId="0" borderId="0" xfId="1" applyFont="1" applyFill="1" applyBorder="1"/>
    <xf numFmtId="9" fontId="0" fillId="0" borderId="0" xfId="1" applyNumberFormat="1" applyFont="1"/>
    <xf numFmtId="0" fontId="0" fillId="2" borderId="0" xfId="0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" fontId="0" fillId="3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"/>
  <sheetViews>
    <sheetView tabSelected="1" workbookViewId="0">
      <selection activeCell="L10" sqref="L10"/>
    </sheetView>
  </sheetViews>
  <sheetFormatPr baseColWidth="10" defaultRowHeight="15" x14ac:dyDescent="0.25"/>
  <cols>
    <col min="2" max="2" width="13.140625" bestFit="1" customWidth="1"/>
    <col min="3" max="3" width="12.28515625" bestFit="1" customWidth="1"/>
    <col min="6" max="6" width="11.7109375" customWidth="1"/>
    <col min="14" max="16" width="11.42578125" style="1"/>
    <col min="24" max="24" width="12.7109375" bestFit="1" customWidth="1"/>
  </cols>
  <sheetData>
    <row r="1" spans="1:24" s="1" customFormat="1" x14ac:dyDescent="0.25">
      <c r="A1" s="17" t="s">
        <v>9</v>
      </c>
      <c r="B1" s="17"/>
      <c r="C1" s="17"/>
      <c r="D1" s="17"/>
      <c r="E1" s="17"/>
      <c r="F1" s="17"/>
      <c r="G1" s="17"/>
      <c r="I1" s="18" t="s">
        <v>10</v>
      </c>
      <c r="J1" s="19"/>
      <c r="K1" s="19"/>
      <c r="L1" s="19"/>
      <c r="M1" s="20"/>
      <c r="N1" s="14"/>
      <c r="O1" s="14"/>
      <c r="P1" s="14"/>
      <c r="R1" s="1" t="s">
        <v>4</v>
      </c>
      <c r="S1" s="1" t="s">
        <v>15</v>
      </c>
      <c r="T1" s="1" t="s">
        <v>16</v>
      </c>
      <c r="U1" s="1" t="s">
        <v>13</v>
      </c>
      <c r="V1" s="1" t="s">
        <v>14</v>
      </c>
      <c r="X1" s="1" t="s">
        <v>17</v>
      </c>
    </row>
    <row r="2" spans="1:24" x14ac:dyDescent="0.25">
      <c r="A2" s="4"/>
      <c r="B2" s="4"/>
      <c r="C2" s="4"/>
      <c r="D2" s="4"/>
      <c r="E2" s="4"/>
      <c r="F2" s="5"/>
      <c r="G2" s="3" t="s">
        <v>8</v>
      </c>
      <c r="H2" s="9"/>
      <c r="I2" s="16" t="s">
        <v>0</v>
      </c>
      <c r="J2" s="16"/>
      <c r="K2" s="16"/>
      <c r="L2" s="16"/>
      <c r="M2" s="16"/>
      <c r="N2" s="15"/>
      <c r="O2" s="15"/>
      <c r="P2" s="15"/>
      <c r="R2" s="2">
        <v>1</v>
      </c>
      <c r="S2" s="11">
        <v>2.29</v>
      </c>
      <c r="T2" s="11"/>
      <c r="U2" s="11">
        <v>2.29</v>
      </c>
      <c r="V2" s="11">
        <v>2.29</v>
      </c>
      <c r="X2">
        <v>449</v>
      </c>
    </row>
    <row r="3" spans="1:24" x14ac:dyDescent="0.25">
      <c r="A3" s="6" t="s">
        <v>1</v>
      </c>
      <c r="B3" s="6" t="s">
        <v>2</v>
      </c>
      <c r="C3" s="6" t="s">
        <v>3</v>
      </c>
      <c r="D3" s="6" t="s">
        <v>4</v>
      </c>
      <c r="E3" s="4" t="s">
        <v>5</v>
      </c>
      <c r="F3" s="3" t="s">
        <v>6</v>
      </c>
      <c r="G3" s="3" t="s">
        <v>7</v>
      </c>
      <c r="H3" s="9"/>
      <c r="I3" s="2">
        <v>2</v>
      </c>
      <c r="J3" s="2">
        <v>3</v>
      </c>
      <c r="K3" s="2">
        <v>4</v>
      </c>
      <c r="L3" s="2">
        <v>5</v>
      </c>
      <c r="M3" s="2">
        <v>6</v>
      </c>
      <c r="N3" s="21">
        <v>1</v>
      </c>
      <c r="O3" s="21">
        <v>2</v>
      </c>
      <c r="P3" s="21">
        <v>3</v>
      </c>
      <c r="R3" s="2">
        <v>2</v>
      </c>
      <c r="S3" s="11">
        <v>10.67</v>
      </c>
      <c r="T3" s="13">
        <v>0.03</v>
      </c>
      <c r="U3" s="11">
        <v>73.790000000000006</v>
      </c>
      <c r="V3" s="11">
        <v>111.47</v>
      </c>
      <c r="X3">
        <v>717</v>
      </c>
    </row>
    <row r="4" spans="1:24" x14ac:dyDescent="0.25">
      <c r="A4" s="7" t="s">
        <v>11</v>
      </c>
      <c r="B4" s="7" t="s">
        <v>11</v>
      </c>
      <c r="C4" s="7" t="s">
        <v>12</v>
      </c>
      <c r="D4" s="7">
        <v>2</v>
      </c>
      <c r="E4" s="7">
        <v>380</v>
      </c>
      <c r="F4" s="8">
        <v>1780.68</v>
      </c>
      <c r="G4" s="8">
        <v>73.790000000000006</v>
      </c>
      <c r="H4" s="1"/>
      <c r="I4" s="8">
        <f>10.67+($F4*0.03)</f>
        <v>64.090400000000002</v>
      </c>
      <c r="J4" s="8">
        <f>15.24+($F4*0.08)</f>
        <v>157.69440000000003</v>
      </c>
      <c r="K4" s="8">
        <f>19.81+($F4*0.06)</f>
        <v>126.6508</v>
      </c>
      <c r="L4" s="8">
        <f>24.38+($F4*0.06)</f>
        <v>131.2208</v>
      </c>
      <c r="M4" s="8">
        <f>28.95+($F4*0.06)</f>
        <v>135.79079999999999</v>
      </c>
      <c r="N4" s="22">
        <f t="shared" ref="N4:P29" si="0">ROUNDDOWN(IF($E4&lt;$X$2,VLOOKUP(N$3,$R$2:$V$13,4,0),IF($E4&gt;$X$3,MIN(VLOOKUP(N$3,$R$2:$V$13,5,0),($F4*VLOOKUP(N$3,$R$2:$V$13,3,0)+VLOOKUP(N$3,$R$2:$V$13,2,0))),$F4*VLOOKUP(N$3,$R$2:$V$13,3,0)+VLOOKUP(N$3,$R$2:$V$13,2,0))),2)</f>
        <v>2.29</v>
      </c>
      <c r="O4" s="22">
        <f t="shared" si="0"/>
        <v>73.790000000000006</v>
      </c>
      <c r="P4" s="22">
        <f t="shared" si="0"/>
        <v>183.56</v>
      </c>
      <c r="R4" s="2">
        <v>3</v>
      </c>
      <c r="S4" s="11">
        <v>15.24</v>
      </c>
      <c r="T4" s="13">
        <v>0.08</v>
      </c>
      <c r="U4" s="11">
        <v>183.56</v>
      </c>
      <c r="V4" s="11">
        <v>284.02999999999997</v>
      </c>
    </row>
    <row r="5" spans="1:24" x14ac:dyDescent="0.25">
      <c r="A5" s="7" t="s">
        <v>11</v>
      </c>
      <c r="B5" s="7" t="s">
        <v>11</v>
      </c>
      <c r="C5" s="7" t="s">
        <v>12</v>
      </c>
      <c r="D5" s="7">
        <v>2</v>
      </c>
      <c r="E5" s="7">
        <v>548</v>
      </c>
      <c r="F5" s="8">
        <v>2567.94</v>
      </c>
      <c r="G5" s="8">
        <v>89.53</v>
      </c>
      <c r="H5" s="1"/>
      <c r="I5" s="8">
        <f t="shared" ref="I5:I30" si="1">10.67+(F5*0.03)</f>
        <v>87.708200000000005</v>
      </c>
      <c r="J5" s="8">
        <f t="shared" ref="J5:J30" si="2">15.24+(F5*0.08)</f>
        <v>220.67520000000002</v>
      </c>
      <c r="K5" s="8">
        <f t="shared" ref="K5:K30" si="3">19.81+(F5*0.06)</f>
        <v>173.88640000000001</v>
      </c>
      <c r="L5" s="8">
        <f t="shared" ref="L5:L30" si="4">24.38+(F5*0.06)</f>
        <v>178.4564</v>
      </c>
      <c r="M5" s="8">
        <f t="shared" ref="M5:M30" si="5">28.95+(F5*0.06)</f>
        <v>183.0264</v>
      </c>
      <c r="N5" s="22">
        <f t="shared" si="0"/>
        <v>2.29</v>
      </c>
      <c r="O5" s="22">
        <f t="shared" si="0"/>
        <v>87.7</v>
      </c>
      <c r="P5" s="22">
        <f t="shared" si="0"/>
        <v>220.67</v>
      </c>
      <c r="R5" s="10">
        <v>4</v>
      </c>
      <c r="S5" s="11">
        <f>$S$4+(4.57*(R5-3))</f>
        <v>19.810000000000002</v>
      </c>
      <c r="T5" s="13">
        <v>0.06</v>
      </c>
      <c r="U5" s="12">
        <f>$U$4+(130.81*(R5-3))</f>
        <v>314.37</v>
      </c>
      <c r="V5" s="11">
        <f>$V$4+(206.17*(R5-3))</f>
        <v>490.19999999999993</v>
      </c>
    </row>
    <row r="6" spans="1:24" x14ac:dyDescent="0.25">
      <c r="A6" s="7" t="s">
        <v>11</v>
      </c>
      <c r="B6" s="7" t="s">
        <v>11</v>
      </c>
      <c r="C6" s="7" t="s">
        <v>12</v>
      </c>
      <c r="D6" s="7">
        <v>2</v>
      </c>
      <c r="E6" s="7">
        <v>614</v>
      </c>
      <c r="F6" s="8">
        <v>2877.21</v>
      </c>
      <c r="G6" s="8">
        <v>96.98</v>
      </c>
      <c r="H6" s="1"/>
      <c r="I6" s="8">
        <f t="shared" si="1"/>
        <v>96.9863</v>
      </c>
      <c r="J6" s="8">
        <f t="shared" si="2"/>
        <v>245.41680000000002</v>
      </c>
      <c r="K6" s="8">
        <f t="shared" si="3"/>
        <v>192.4426</v>
      </c>
      <c r="L6" s="8">
        <f t="shared" si="4"/>
        <v>197.01259999999999</v>
      </c>
      <c r="M6" s="8">
        <f t="shared" si="5"/>
        <v>201.58259999999999</v>
      </c>
      <c r="N6" s="22">
        <f t="shared" si="0"/>
        <v>2.29</v>
      </c>
      <c r="O6" s="22">
        <f t="shared" si="0"/>
        <v>96.98</v>
      </c>
      <c r="P6" s="22">
        <f t="shared" si="0"/>
        <v>245.41</v>
      </c>
      <c r="R6" s="2">
        <v>5</v>
      </c>
      <c r="S6" s="11">
        <f t="shared" ref="S6:S13" si="6">$S$4+(4.57*(R6-3))</f>
        <v>24.380000000000003</v>
      </c>
      <c r="T6" s="13">
        <v>0.06</v>
      </c>
      <c r="U6" s="12">
        <f t="shared" ref="U6:U13" si="7">$U$4+(130.81*(R6-3))</f>
        <v>445.18</v>
      </c>
      <c r="V6" s="11">
        <f t="shared" ref="V6:V13" si="8">$V$4+(206.17*(R6-3))</f>
        <v>696.36999999999989</v>
      </c>
    </row>
    <row r="7" spans="1:24" x14ac:dyDescent="0.25">
      <c r="A7" s="7" t="s">
        <v>11</v>
      </c>
      <c r="B7" s="7" t="s">
        <v>11</v>
      </c>
      <c r="C7" s="7" t="s">
        <v>12</v>
      </c>
      <c r="D7" s="7">
        <v>2</v>
      </c>
      <c r="E7" s="7">
        <v>430</v>
      </c>
      <c r="F7" s="8">
        <v>2014.99</v>
      </c>
      <c r="G7" s="8">
        <v>73.790000000000006</v>
      </c>
      <c r="H7" s="1"/>
      <c r="I7" s="8">
        <f t="shared" si="1"/>
        <v>71.119699999999995</v>
      </c>
      <c r="J7" s="8">
        <f t="shared" si="2"/>
        <v>176.4392</v>
      </c>
      <c r="K7" s="8">
        <f t="shared" si="3"/>
        <v>140.70939999999999</v>
      </c>
      <c r="L7" s="8">
        <f t="shared" si="4"/>
        <v>145.27940000000001</v>
      </c>
      <c r="M7" s="8">
        <f t="shared" si="5"/>
        <v>149.8494</v>
      </c>
      <c r="N7" s="22">
        <f t="shared" si="0"/>
        <v>2.29</v>
      </c>
      <c r="O7" s="22">
        <f t="shared" si="0"/>
        <v>73.790000000000006</v>
      </c>
      <c r="P7" s="22">
        <f t="shared" si="0"/>
        <v>183.56</v>
      </c>
      <c r="R7" s="10">
        <v>6</v>
      </c>
      <c r="S7" s="11">
        <f t="shared" si="6"/>
        <v>28.950000000000003</v>
      </c>
      <c r="T7" s="13">
        <v>0.06</v>
      </c>
      <c r="U7" s="12">
        <f t="shared" si="7"/>
        <v>575.99</v>
      </c>
      <c r="V7" s="11">
        <f t="shared" si="8"/>
        <v>902.54</v>
      </c>
    </row>
    <row r="8" spans="1:24" x14ac:dyDescent="0.25">
      <c r="A8" s="7" t="s">
        <v>11</v>
      </c>
      <c r="B8" s="7" t="s">
        <v>11</v>
      </c>
      <c r="C8" s="7" t="s">
        <v>12</v>
      </c>
      <c r="D8" s="7">
        <v>2</v>
      </c>
      <c r="E8" s="7">
        <v>416</v>
      </c>
      <c r="F8" s="8">
        <v>1949.38</v>
      </c>
      <c r="G8" s="8">
        <v>73.790000000000006</v>
      </c>
      <c r="H8" s="1"/>
      <c r="I8" s="8">
        <f t="shared" si="1"/>
        <v>69.151399999999995</v>
      </c>
      <c r="J8" s="8">
        <f t="shared" si="2"/>
        <v>171.19040000000001</v>
      </c>
      <c r="K8" s="8">
        <f t="shared" si="3"/>
        <v>136.77279999999999</v>
      </c>
      <c r="L8" s="8">
        <f t="shared" si="4"/>
        <v>141.34280000000001</v>
      </c>
      <c r="M8" s="8">
        <f t="shared" si="5"/>
        <v>145.9128</v>
      </c>
      <c r="N8" s="22">
        <f t="shared" si="0"/>
        <v>2.29</v>
      </c>
      <c r="O8" s="22">
        <f t="shared" si="0"/>
        <v>73.790000000000006</v>
      </c>
      <c r="P8" s="22">
        <f t="shared" si="0"/>
        <v>183.56</v>
      </c>
      <c r="R8" s="2">
        <v>7</v>
      </c>
      <c r="S8" s="11">
        <f t="shared" si="6"/>
        <v>33.520000000000003</v>
      </c>
      <c r="T8" s="13">
        <v>0.06</v>
      </c>
      <c r="U8" s="12">
        <f t="shared" si="7"/>
        <v>706.8</v>
      </c>
      <c r="V8" s="11">
        <f t="shared" si="8"/>
        <v>1108.71</v>
      </c>
    </row>
    <row r="9" spans="1:24" x14ac:dyDescent="0.25">
      <c r="A9" s="7" t="s">
        <v>11</v>
      </c>
      <c r="B9" s="7" t="s">
        <v>11</v>
      </c>
      <c r="C9" s="7" t="s">
        <v>12</v>
      </c>
      <c r="D9" s="7">
        <v>2</v>
      </c>
      <c r="E9" s="7">
        <v>569</v>
      </c>
      <c r="F9" s="8">
        <v>2666.34</v>
      </c>
      <c r="G9" s="8">
        <v>90.65</v>
      </c>
      <c r="H9" s="1"/>
      <c r="I9" s="8">
        <f t="shared" si="1"/>
        <v>90.660200000000003</v>
      </c>
      <c r="J9" s="8">
        <f t="shared" si="2"/>
        <v>228.54720000000003</v>
      </c>
      <c r="K9" s="8">
        <f t="shared" si="3"/>
        <v>179.79040000000001</v>
      </c>
      <c r="L9" s="8">
        <f t="shared" si="4"/>
        <v>184.3604</v>
      </c>
      <c r="M9" s="8">
        <f t="shared" si="5"/>
        <v>188.93039999999999</v>
      </c>
      <c r="N9" s="22">
        <f t="shared" si="0"/>
        <v>2.29</v>
      </c>
      <c r="O9" s="22">
        <f t="shared" si="0"/>
        <v>90.66</v>
      </c>
      <c r="P9" s="22">
        <f t="shared" si="0"/>
        <v>228.54</v>
      </c>
      <c r="R9" s="10">
        <v>8</v>
      </c>
      <c r="S9" s="11">
        <f t="shared" si="6"/>
        <v>38.090000000000003</v>
      </c>
      <c r="T9" s="13">
        <v>0.06</v>
      </c>
      <c r="U9" s="12">
        <f t="shared" si="7"/>
        <v>837.6099999999999</v>
      </c>
      <c r="V9" s="11">
        <f t="shared" si="8"/>
        <v>1314.8799999999999</v>
      </c>
    </row>
    <row r="10" spans="1:24" x14ac:dyDescent="0.25">
      <c r="A10" s="7" t="s">
        <v>11</v>
      </c>
      <c r="B10" s="7" t="s">
        <v>11</v>
      </c>
      <c r="C10" s="7" t="s">
        <v>12</v>
      </c>
      <c r="D10" s="7">
        <v>2</v>
      </c>
      <c r="E10" s="7">
        <v>582</v>
      </c>
      <c r="F10" s="8">
        <v>2727.26</v>
      </c>
      <c r="G10" s="8">
        <v>92.48</v>
      </c>
      <c r="H10" s="1"/>
      <c r="I10" s="8">
        <f t="shared" si="1"/>
        <v>92.487800000000007</v>
      </c>
      <c r="J10" s="8">
        <f t="shared" si="2"/>
        <v>233.42080000000004</v>
      </c>
      <c r="K10" s="8">
        <f t="shared" si="3"/>
        <v>183.44560000000001</v>
      </c>
      <c r="L10" s="8">
        <f t="shared" si="4"/>
        <v>188.01560000000001</v>
      </c>
      <c r="M10" s="8">
        <f t="shared" si="5"/>
        <v>192.5856</v>
      </c>
      <c r="N10" s="22">
        <f t="shared" si="0"/>
        <v>2.29</v>
      </c>
      <c r="O10" s="22">
        <f t="shared" si="0"/>
        <v>92.48</v>
      </c>
      <c r="P10" s="22">
        <f t="shared" si="0"/>
        <v>233.42</v>
      </c>
      <c r="R10" s="2">
        <v>9</v>
      </c>
      <c r="S10" s="11">
        <f t="shared" si="6"/>
        <v>42.660000000000004</v>
      </c>
      <c r="T10" s="13">
        <v>0.06</v>
      </c>
      <c r="U10" s="12">
        <f t="shared" si="7"/>
        <v>968.42000000000007</v>
      </c>
      <c r="V10" s="11">
        <f t="shared" si="8"/>
        <v>1521.05</v>
      </c>
    </row>
    <row r="11" spans="1:24" x14ac:dyDescent="0.25">
      <c r="A11" s="7" t="s">
        <v>11</v>
      </c>
      <c r="B11" s="7" t="s">
        <v>11</v>
      </c>
      <c r="C11" s="7" t="s">
        <v>12</v>
      </c>
      <c r="D11" s="7">
        <v>2</v>
      </c>
      <c r="E11" s="7">
        <v>529</v>
      </c>
      <c r="F11" s="8">
        <v>2266.42</v>
      </c>
      <c r="G11" s="8">
        <v>77.739999999999995</v>
      </c>
      <c r="H11" s="1"/>
      <c r="I11" s="8">
        <f t="shared" si="1"/>
        <v>78.662599999999998</v>
      </c>
      <c r="J11" s="8">
        <f t="shared" si="2"/>
        <v>196.55360000000002</v>
      </c>
      <c r="K11" s="8">
        <f t="shared" si="3"/>
        <v>155.79519999999999</v>
      </c>
      <c r="L11" s="8">
        <f t="shared" si="4"/>
        <v>160.36519999999999</v>
      </c>
      <c r="M11" s="8">
        <f t="shared" si="5"/>
        <v>164.93519999999998</v>
      </c>
      <c r="N11" s="22">
        <f t="shared" si="0"/>
        <v>2.29</v>
      </c>
      <c r="O11" s="22">
        <f t="shared" si="0"/>
        <v>78.66</v>
      </c>
      <c r="P11" s="22">
        <f t="shared" si="0"/>
        <v>196.55</v>
      </c>
      <c r="R11" s="10">
        <v>10</v>
      </c>
      <c r="S11" s="11">
        <f t="shared" si="6"/>
        <v>47.230000000000004</v>
      </c>
      <c r="T11" s="13">
        <v>0.06</v>
      </c>
      <c r="U11" s="12">
        <f t="shared" si="7"/>
        <v>1099.23</v>
      </c>
      <c r="V11" s="11">
        <f t="shared" si="8"/>
        <v>1727.2199999999998</v>
      </c>
    </row>
    <row r="12" spans="1:24" x14ac:dyDescent="0.25">
      <c r="A12" s="7" t="s">
        <v>11</v>
      </c>
      <c r="B12" s="7" t="s">
        <v>11</v>
      </c>
      <c r="C12" s="7" t="s">
        <v>12</v>
      </c>
      <c r="D12" s="7">
        <v>2</v>
      </c>
      <c r="E12" s="7">
        <v>380</v>
      </c>
      <c r="F12" s="8">
        <v>1780.68</v>
      </c>
      <c r="G12" s="8">
        <v>73.790000000000006</v>
      </c>
      <c r="H12" s="1"/>
      <c r="I12" s="8">
        <f t="shared" si="1"/>
        <v>64.090400000000002</v>
      </c>
      <c r="J12" s="8">
        <f t="shared" si="2"/>
        <v>157.69440000000003</v>
      </c>
      <c r="K12" s="8">
        <f t="shared" si="3"/>
        <v>126.6508</v>
      </c>
      <c r="L12" s="8">
        <f t="shared" si="4"/>
        <v>131.2208</v>
      </c>
      <c r="M12" s="8">
        <f t="shared" si="5"/>
        <v>135.79079999999999</v>
      </c>
      <c r="N12" s="22">
        <f t="shared" si="0"/>
        <v>2.29</v>
      </c>
      <c r="O12" s="22">
        <f t="shared" si="0"/>
        <v>73.790000000000006</v>
      </c>
      <c r="P12" s="22">
        <f t="shared" si="0"/>
        <v>183.56</v>
      </c>
      <c r="R12" s="2">
        <v>11</v>
      </c>
      <c r="S12" s="11">
        <f t="shared" si="6"/>
        <v>51.800000000000004</v>
      </c>
      <c r="T12" s="13">
        <v>0.06</v>
      </c>
      <c r="U12" s="12">
        <f t="shared" si="7"/>
        <v>1230.04</v>
      </c>
      <c r="V12" s="11">
        <f t="shared" si="8"/>
        <v>1933.3899999999999</v>
      </c>
    </row>
    <row r="13" spans="1:24" x14ac:dyDescent="0.25">
      <c r="A13" s="7" t="s">
        <v>11</v>
      </c>
      <c r="B13" s="7" t="s">
        <v>11</v>
      </c>
      <c r="C13" s="7" t="s">
        <v>12</v>
      </c>
      <c r="D13" s="7">
        <v>2</v>
      </c>
      <c r="E13" s="7">
        <v>354</v>
      </c>
      <c r="F13" s="8">
        <v>1658.85</v>
      </c>
      <c r="G13" s="8">
        <v>73.790000000000006</v>
      </c>
      <c r="H13" s="1"/>
      <c r="I13" s="8">
        <f t="shared" si="1"/>
        <v>60.435499999999998</v>
      </c>
      <c r="J13" s="8">
        <f t="shared" si="2"/>
        <v>147.94800000000001</v>
      </c>
      <c r="K13" s="8">
        <f t="shared" si="3"/>
        <v>119.34099999999999</v>
      </c>
      <c r="L13" s="8">
        <f t="shared" si="4"/>
        <v>123.91099999999999</v>
      </c>
      <c r="M13" s="8">
        <f t="shared" si="5"/>
        <v>128.48099999999999</v>
      </c>
      <c r="N13" s="22">
        <f t="shared" si="0"/>
        <v>2.29</v>
      </c>
      <c r="O13" s="22">
        <f t="shared" si="0"/>
        <v>73.790000000000006</v>
      </c>
      <c r="P13" s="22">
        <f t="shared" si="0"/>
        <v>183.56</v>
      </c>
      <c r="R13" s="10">
        <v>12</v>
      </c>
      <c r="S13" s="11">
        <f t="shared" si="6"/>
        <v>56.370000000000005</v>
      </c>
      <c r="T13" s="13">
        <v>0.06</v>
      </c>
      <c r="U13" s="12">
        <f t="shared" si="7"/>
        <v>1360.85</v>
      </c>
      <c r="V13" s="11">
        <f t="shared" si="8"/>
        <v>2139.56</v>
      </c>
    </row>
    <row r="14" spans="1:24" x14ac:dyDescent="0.25">
      <c r="A14" s="7" t="s">
        <v>11</v>
      </c>
      <c r="B14" s="7" t="s">
        <v>11</v>
      </c>
      <c r="C14" s="7" t="s">
        <v>12</v>
      </c>
      <c r="D14" s="7">
        <v>2</v>
      </c>
      <c r="E14" s="7">
        <v>569</v>
      </c>
      <c r="F14" s="8">
        <v>2666.34</v>
      </c>
      <c r="G14" s="8">
        <v>90.65</v>
      </c>
      <c r="H14" s="1"/>
      <c r="I14" s="8">
        <f t="shared" si="1"/>
        <v>90.660200000000003</v>
      </c>
      <c r="J14" s="8">
        <f t="shared" si="2"/>
        <v>228.54720000000003</v>
      </c>
      <c r="K14" s="8">
        <f t="shared" si="3"/>
        <v>179.79040000000001</v>
      </c>
      <c r="L14" s="8">
        <f t="shared" si="4"/>
        <v>184.3604</v>
      </c>
      <c r="M14" s="8">
        <f t="shared" si="5"/>
        <v>188.93039999999999</v>
      </c>
      <c r="N14" s="22">
        <f t="shared" si="0"/>
        <v>2.29</v>
      </c>
      <c r="O14" s="22">
        <f t="shared" si="0"/>
        <v>90.66</v>
      </c>
      <c r="P14" s="22">
        <f t="shared" si="0"/>
        <v>228.54</v>
      </c>
    </row>
    <row r="15" spans="1:24" x14ac:dyDescent="0.25">
      <c r="A15" s="7" t="s">
        <v>11</v>
      </c>
      <c r="B15" s="7" t="s">
        <v>11</v>
      </c>
      <c r="C15" s="7" t="s">
        <v>12</v>
      </c>
      <c r="D15" s="7">
        <v>2</v>
      </c>
      <c r="E15" s="7">
        <v>548</v>
      </c>
      <c r="F15" s="8">
        <v>2201.09</v>
      </c>
      <c r="G15" s="8">
        <v>76.739999999999995</v>
      </c>
      <c r="H15" s="1"/>
      <c r="I15" s="8">
        <f t="shared" si="1"/>
        <v>76.702700000000007</v>
      </c>
      <c r="J15" s="8">
        <f t="shared" si="2"/>
        <v>191.32720000000003</v>
      </c>
      <c r="K15" s="8">
        <f t="shared" si="3"/>
        <v>151.87540000000001</v>
      </c>
      <c r="L15" s="8">
        <f t="shared" si="4"/>
        <v>156.44540000000001</v>
      </c>
      <c r="M15" s="8">
        <f t="shared" si="5"/>
        <v>161.0154</v>
      </c>
      <c r="N15" s="22">
        <f t="shared" si="0"/>
        <v>2.29</v>
      </c>
      <c r="O15" s="22">
        <f t="shared" si="0"/>
        <v>76.7</v>
      </c>
      <c r="P15" s="22">
        <f t="shared" si="0"/>
        <v>191.32</v>
      </c>
    </row>
    <row r="16" spans="1:24" x14ac:dyDescent="0.25">
      <c r="A16" s="7" t="s">
        <v>11</v>
      </c>
      <c r="B16" s="7" t="s">
        <v>11</v>
      </c>
      <c r="C16" s="7" t="s">
        <v>12</v>
      </c>
      <c r="D16" s="7">
        <v>2</v>
      </c>
      <c r="E16" s="7">
        <v>528</v>
      </c>
      <c r="F16" s="8">
        <v>2474.2199999999998</v>
      </c>
      <c r="G16" s="8">
        <v>84.89</v>
      </c>
      <c r="H16" s="1"/>
      <c r="I16" s="8">
        <f t="shared" si="1"/>
        <v>84.896599999999992</v>
      </c>
      <c r="J16" s="8">
        <f t="shared" si="2"/>
        <v>213.17759999999998</v>
      </c>
      <c r="K16" s="8">
        <f t="shared" si="3"/>
        <v>168.26319999999998</v>
      </c>
      <c r="L16" s="8">
        <f t="shared" si="4"/>
        <v>172.83319999999998</v>
      </c>
      <c r="M16" s="8">
        <f t="shared" si="5"/>
        <v>177.40319999999997</v>
      </c>
      <c r="N16" s="22">
        <f t="shared" si="0"/>
        <v>2.29</v>
      </c>
      <c r="O16" s="22">
        <f t="shared" si="0"/>
        <v>84.89</v>
      </c>
      <c r="P16" s="22">
        <f t="shared" si="0"/>
        <v>213.17</v>
      </c>
    </row>
    <row r="17" spans="1:16" x14ac:dyDescent="0.25">
      <c r="A17" s="7" t="s">
        <v>11</v>
      </c>
      <c r="B17" s="7" t="s">
        <v>11</v>
      </c>
      <c r="C17" s="7" t="s">
        <v>12</v>
      </c>
      <c r="D17" s="7">
        <v>2</v>
      </c>
      <c r="E17" s="7">
        <v>614</v>
      </c>
      <c r="F17" s="8">
        <v>1315.3</v>
      </c>
      <c r="G17" s="8">
        <v>83.13</v>
      </c>
      <c r="H17" s="1"/>
      <c r="I17" s="8">
        <f t="shared" si="1"/>
        <v>50.128999999999998</v>
      </c>
      <c r="J17" s="8">
        <f t="shared" si="2"/>
        <v>120.464</v>
      </c>
      <c r="K17" s="8">
        <f t="shared" si="3"/>
        <v>98.727999999999994</v>
      </c>
      <c r="L17" s="8">
        <f t="shared" si="4"/>
        <v>103.29799999999999</v>
      </c>
      <c r="M17" s="8">
        <f t="shared" si="5"/>
        <v>107.86799999999999</v>
      </c>
      <c r="N17" s="22">
        <f t="shared" si="0"/>
        <v>2.29</v>
      </c>
      <c r="O17" s="22">
        <f t="shared" si="0"/>
        <v>50.12</v>
      </c>
      <c r="P17" s="22">
        <f t="shared" si="0"/>
        <v>120.46</v>
      </c>
    </row>
    <row r="18" spans="1:16" x14ac:dyDescent="0.25">
      <c r="A18" s="7" t="s">
        <v>11</v>
      </c>
      <c r="B18" s="7" t="s">
        <v>11</v>
      </c>
      <c r="C18" s="7" t="s">
        <v>12</v>
      </c>
      <c r="D18" s="7">
        <v>2</v>
      </c>
      <c r="E18" s="7">
        <v>718</v>
      </c>
      <c r="F18" s="8">
        <v>3364.56</v>
      </c>
      <c r="G18" s="8">
        <v>111.46</v>
      </c>
      <c r="H18" s="1"/>
      <c r="I18" s="8">
        <f t="shared" si="1"/>
        <v>111.60679999999999</v>
      </c>
      <c r="J18" s="8">
        <f t="shared" si="2"/>
        <v>284.40480000000002</v>
      </c>
      <c r="K18" s="8">
        <f t="shared" si="3"/>
        <v>221.68359999999998</v>
      </c>
      <c r="L18" s="8">
        <f t="shared" si="4"/>
        <v>226.25359999999998</v>
      </c>
      <c r="M18" s="8">
        <f t="shared" si="5"/>
        <v>230.82359999999997</v>
      </c>
      <c r="N18" s="22">
        <f t="shared" si="0"/>
        <v>2.29</v>
      </c>
      <c r="O18" s="22">
        <f t="shared" si="0"/>
        <v>111.47</v>
      </c>
      <c r="P18" s="22">
        <f t="shared" si="0"/>
        <v>284.02999999999997</v>
      </c>
    </row>
    <row r="19" spans="1:16" x14ac:dyDescent="0.25">
      <c r="A19" s="7" t="s">
        <v>11</v>
      </c>
      <c r="B19" s="7" t="s">
        <v>11</v>
      </c>
      <c r="C19" s="7" t="s">
        <v>12</v>
      </c>
      <c r="D19" s="7">
        <v>2</v>
      </c>
      <c r="E19" s="7">
        <v>500</v>
      </c>
      <c r="F19" s="8">
        <v>2343.0100000000002</v>
      </c>
      <c r="G19" s="8">
        <v>80.959999999999994</v>
      </c>
      <c r="H19" s="1"/>
      <c r="I19" s="8">
        <f t="shared" si="1"/>
        <v>80.960300000000004</v>
      </c>
      <c r="J19" s="8">
        <f t="shared" si="2"/>
        <v>202.68080000000003</v>
      </c>
      <c r="K19" s="8">
        <f t="shared" si="3"/>
        <v>160.39060000000001</v>
      </c>
      <c r="L19" s="8">
        <f t="shared" si="4"/>
        <v>164.9606</v>
      </c>
      <c r="M19" s="8">
        <f t="shared" si="5"/>
        <v>169.53059999999999</v>
      </c>
      <c r="N19" s="22">
        <f t="shared" si="0"/>
        <v>2.29</v>
      </c>
      <c r="O19" s="22">
        <f t="shared" si="0"/>
        <v>80.959999999999994</v>
      </c>
      <c r="P19" s="22">
        <f t="shared" si="0"/>
        <v>202.68</v>
      </c>
    </row>
    <row r="20" spans="1:16" x14ac:dyDescent="0.25">
      <c r="A20" s="7" t="s">
        <v>11</v>
      </c>
      <c r="B20" s="7" t="s">
        <v>11</v>
      </c>
      <c r="C20" s="7" t="s">
        <v>12</v>
      </c>
      <c r="D20" s="7">
        <v>2</v>
      </c>
      <c r="E20" s="7">
        <v>413</v>
      </c>
      <c r="F20" s="8">
        <v>1935.32</v>
      </c>
      <c r="G20" s="8">
        <v>73.790000000000006</v>
      </c>
      <c r="H20" s="1"/>
      <c r="I20" s="8">
        <f t="shared" si="1"/>
        <v>68.729599999999991</v>
      </c>
      <c r="J20" s="8">
        <f t="shared" si="2"/>
        <v>170.06560000000002</v>
      </c>
      <c r="K20" s="8">
        <f t="shared" si="3"/>
        <v>135.92919999999998</v>
      </c>
      <c r="L20" s="8">
        <f t="shared" si="4"/>
        <v>140.4992</v>
      </c>
      <c r="M20" s="8">
        <f t="shared" si="5"/>
        <v>145.0692</v>
      </c>
      <c r="N20" s="22">
        <f t="shared" si="0"/>
        <v>2.29</v>
      </c>
      <c r="O20" s="22">
        <f t="shared" si="0"/>
        <v>73.790000000000006</v>
      </c>
      <c r="P20" s="22">
        <f t="shared" si="0"/>
        <v>183.56</v>
      </c>
    </row>
    <row r="21" spans="1:16" x14ac:dyDescent="0.25">
      <c r="A21" s="7" t="s">
        <v>11</v>
      </c>
      <c r="B21" s="7" t="s">
        <v>11</v>
      </c>
      <c r="C21" s="7" t="s">
        <v>12</v>
      </c>
      <c r="D21" s="7">
        <v>2</v>
      </c>
      <c r="E21" s="7">
        <v>569</v>
      </c>
      <c r="F21" s="8">
        <v>2285.4299999999998</v>
      </c>
      <c r="G21" s="8">
        <v>79.27</v>
      </c>
      <c r="H21" s="1"/>
      <c r="I21" s="8">
        <f t="shared" si="1"/>
        <v>79.232900000000001</v>
      </c>
      <c r="J21" s="8">
        <f t="shared" si="2"/>
        <v>198.0744</v>
      </c>
      <c r="K21" s="8">
        <f t="shared" si="3"/>
        <v>156.9358</v>
      </c>
      <c r="L21" s="8">
        <f t="shared" si="4"/>
        <v>161.50579999999999</v>
      </c>
      <c r="M21" s="8">
        <f t="shared" si="5"/>
        <v>166.07579999999999</v>
      </c>
      <c r="N21" s="22">
        <f t="shared" si="0"/>
        <v>2.29</v>
      </c>
      <c r="O21" s="22">
        <f t="shared" si="0"/>
        <v>79.23</v>
      </c>
      <c r="P21" s="22">
        <f t="shared" si="0"/>
        <v>198.07</v>
      </c>
    </row>
    <row r="22" spans="1:16" x14ac:dyDescent="0.25">
      <c r="A22" s="7" t="s">
        <v>11</v>
      </c>
      <c r="B22" s="7" t="s">
        <v>11</v>
      </c>
      <c r="C22" s="7" t="s">
        <v>12</v>
      </c>
      <c r="D22" s="7">
        <v>2</v>
      </c>
      <c r="E22" s="7">
        <v>440</v>
      </c>
      <c r="F22" s="8">
        <v>2061.85</v>
      </c>
      <c r="G22" s="8">
        <v>74.63</v>
      </c>
      <c r="H22" s="1"/>
      <c r="I22" s="8">
        <f t="shared" si="1"/>
        <v>72.525499999999994</v>
      </c>
      <c r="J22" s="8">
        <f t="shared" si="2"/>
        <v>180.18800000000002</v>
      </c>
      <c r="K22" s="8">
        <f t="shared" si="3"/>
        <v>143.52099999999999</v>
      </c>
      <c r="L22" s="8">
        <f t="shared" si="4"/>
        <v>148.09099999999998</v>
      </c>
      <c r="M22" s="8">
        <f t="shared" si="5"/>
        <v>152.66099999999997</v>
      </c>
      <c r="N22" s="22">
        <f t="shared" si="0"/>
        <v>2.29</v>
      </c>
      <c r="O22" s="22">
        <f t="shared" si="0"/>
        <v>73.790000000000006</v>
      </c>
      <c r="P22" s="22">
        <f t="shared" si="0"/>
        <v>183.56</v>
      </c>
    </row>
    <row r="23" spans="1:16" x14ac:dyDescent="0.25">
      <c r="A23" s="7" t="s">
        <v>11</v>
      </c>
      <c r="B23" s="7" t="s">
        <v>11</v>
      </c>
      <c r="C23" s="7" t="s">
        <v>12</v>
      </c>
      <c r="D23" s="7">
        <v>2</v>
      </c>
      <c r="E23" s="7">
        <v>389</v>
      </c>
      <c r="F23" s="8">
        <v>1666.61</v>
      </c>
      <c r="G23" s="8">
        <v>73.790000000000006</v>
      </c>
      <c r="H23" s="1"/>
      <c r="I23" s="8">
        <f t="shared" si="1"/>
        <v>60.668299999999995</v>
      </c>
      <c r="J23" s="8">
        <f t="shared" si="2"/>
        <v>148.56880000000001</v>
      </c>
      <c r="K23" s="8">
        <f t="shared" si="3"/>
        <v>119.80659999999999</v>
      </c>
      <c r="L23" s="8">
        <f t="shared" si="4"/>
        <v>124.37659999999998</v>
      </c>
      <c r="M23" s="8">
        <f t="shared" si="5"/>
        <v>128.94659999999999</v>
      </c>
      <c r="N23" s="22">
        <f t="shared" si="0"/>
        <v>2.29</v>
      </c>
      <c r="O23" s="22">
        <f t="shared" si="0"/>
        <v>73.790000000000006</v>
      </c>
      <c r="P23" s="22">
        <f t="shared" si="0"/>
        <v>183.56</v>
      </c>
    </row>
    <row r="24" spans="1:16" x14ac:dyDescent="0.25">
      <c r="A24" s="7" t="s">
        <v>11</v>
      </c>
      <c r="B24" s="7" t="s">
        <v>11</v>
      </c>
      <c r="C24" s="7" t="s">
        <v>12</v>
      </c>
      <c r="D24" s="7">
        <v>2</v>
      </c>
      <c r="E24" s="7">
        <v>477</v>
      </c>
      <c r="F24" s="8">
        <v>2235.23</v>
      </c>
      <c r="G24" s="8">
        <v>77.72</v>
      </c>
      <c r="H24" s="1"/>
      <c r="I24" s="8">
        <f t="shared" si="1"/>
        <v>77.726900000000001</v>
      </c>
      <c r="J24" s="8">
        <f t="shared" si="2"/>
        <v>194.05840000000001</v>
      </c>
      <c r="K24" s="8">
        <f t="shared" si="3"/>
        <v>153.9238</v>
      </c>
      <c r="L24" s="8">
        <f t="shared" si="4"/>
        <v>158.49379999999999</v>
      </c>
      <c r="M24" s="8">
        <f t="shared" si="5"/>
        <v>163.06379999999999</v>
      </c>
      <c r="N24" s="22">
        <f t="shared" si="0"/>
        <v>2.29</v>
      </c>
      <c r="O24" s="22">
        <f t="shared" si="0"/>
        <v>77.72</v>
      </c>
      <c r="P24" s="22">
        <f t="shared" si="0"/>
        <v>194.05</v>
      </c>
    </row>
    <row r="25" spans="1:16" x14ac:dyDescent="0.25">
      <c r="A25" s="7" t="s">
        <v>11</v>
      </c>
      <c r="B25" s="7" t="s">
        <v>11</v>
      </c>
      <c r="C25" s="7" t="s">
        <v>12</v>
      </c>
      <c r="D25" s="7">
        <v>2</v>
      </c>
      <c r="E25" s="7">
        <v>569</v>
      </c>
      <c r="F25" s="8">
        <v>2666.34</v>
      </c>
      <c r="G25" s="8">
        <v>94.17</v>
      </c>
      <c r="H25" s="1"/>
      <c r="I25" s="8">
        <f t="shared" si="1"/>
        <v>90.660200000000003</v>
      </c>
      <c r="J25" s="8">
        <f t="shared" si="2"/>
        <v>228.54720000000003</v>
      </c>
      <c r="K25" s="8">
        <f t="shared" si="3"/>
        <v>179.79040000000001</v>
      </c>
      <c r="L25" s="8">
        <f t="shared" si="4"/>
        <v>184.3604</v>
      </c>
      <c r="M25" s="8">
        <f t="shared" si="5"/>
        <v>188.93039999999999</v>
      </c>
      <c r="N25" s="22">
        <f t="shared" si="0"/>
        <v>2.29</v>
      </c>
      <c r="O25" s="22">
        <f t="shared" si="0"/>
        <v>90.66</v>
      </c>
      <c r="P25" s="22">
        <f t="shared" si="0"/>
        <v>228.54</v>
      </c>
    </row>
    <row r="26" spans="1:16" x14ac:dyDescent="0.25">
      <c r="A26" s="7" t="s">
        <v>11</v>
      </c>
      <c r="B26" s="7" t="s">
        <v>11</v>
      </c>
      <c r="C26" s="7" t="s">
        <v>12</v>
      </c>
      <c r="D26" s="7">
        <v>2</v>
      </c>
      <c r="E26" s="7">
        <v>641</v>
      </c>
      <c r="F26" s="8">
        <v>3003.74</v>
      </c>
      <c r="G26" s="8">
        <v>100.78</v>
      </c>
      <c r="H26" s="1"/>
      <c r="I26" s="8">
        <f t="shared" si="1"/>
        <v>100.78219999999999</v>
      </c>
      <c r="J26" s="8">
        <f t="shared" si="2"/>
        <v>255.53919999999999</v>
      </c>
      <c r="K26" s="8">
        <f t="shared" si="3"/>
        <v>200.03439999999998</v>
      </c>
      <c r="L26" s="8">
        <f t="shared" si="4"/>
        <v>204.60439999999997</v>
      </c>
      <c r="M26" s="8">
        <f t="shared" si="5"/>
        <v>209.17439999999996</v>
      </c>
      <c r="N26" s="22">
        <f t="shared" si="0"/>
        <v>2.29</v>
      </c>
      <c r="O26" s="22">
        <f t="shared" si="0"/>
        <v>100.78</v>
      </c>
      <c r="P26" s="22">
        <f t="shared" si="0"/>
        <v>255.53</v>
      </c>
    </row>
    <row r="27" spans="1:16" x14ac:dyDescent="0.25">
      <c r="A27" s="7" t="s">
        <v>11</v>
      </c>
      <c r="B27" s="7" t="s">
        <v>11</v>
      </c>
      <c r="C27" s="7" t="s">
        <v>12</v>
      </c>
      <c r="D27" s="7">
        <v>2</v>
      </c>
      <c r="E27" s="7">
        <v>529</v>
      </c>
      <c r="F27" s="8">
        <v>2478.9</v>
      </c>
      <c r="G27" s="8">
        <v>85.03</v>
      </c>
      <c r="H27" s="1"/>
      <c r="I27" s="8">
        <f t="shared" si="1"/>
        <v>85.037000000000006</v>
      </c>
      <c r="J27" s="8">
        <f t="shared" si="2"/>
        <v>213.55200000000002</v>
      </c>
      <c r="K27" s="8">
        <f t="shared" si="3"/>
        <v>168.54400000000001</v>
      </c>
      <c r="L27" s="8">
        <f t="shared" si="4"/>
        <v>173.114</v>
      </c>
      <c r="M27" s="8">
        <f t="shared" si="5"/>
        <v>177.684</v>
      </c>
      <c r="N27" s="22">
        <f t="shared" si="0"/>
        <v>2.29</v>
      </c>
      <c r="O27" s="22">
        <f t="shared" si="0"/>
        <v>85.03</v>
      </c>
      <c r="P27" s="22">
        <f t="shared" si="0"/>
        <v>213.55</v>
      </c>
    </row>
    <row r="28" spans="1:16" x14ac:dyDescent="0.25">
      <c r="A28" s="7" t="s">
        <v>11</v>
      </c>
      <c r="B28" s="7" t="s">
        <v>11</v>
      </c>
      <c r="C28" s="7" t="s">
        <v>12</v>
      </c>
      <c r="D28" s="7">
        <v>2</v>
      </c>
      <c r="E28" s="7">
        <v>477</v>
      </c>
      <c r="F28" s="8">
        <v>1915.91</v>
      </c>
      <c r="G28" s="8">
        <v>73.790000000000006</v>
      </c>
      <c r="H28" s="1"/>
      <c r="I28" s="8">
        <f t="shared" si="1"/>
        <v>68.147300000000001</v>
      </c>
      <c r="J28" s="8">
        <f t="shared" si="2"/>
        <v>168.51280000000003</v>
      </c>
      <c r="K28" s="8">
        <f t="shared" si="3"/>
        <v>134.7646</v>
      </c>
      <c r="L28" s="8">
        <f t="shared" si="4"/>
        <v>139.33459999999999</v>
      </c>
      <c r="M28" s="8">
        <f t="shared" si="5"/>
        <v>143.90459999999999</v>
      </c>
      <c r="N28" s="22">
        <f t="shared" si="0"/>
        <v>2.29</v>
      </c>
      <c r="O28" s="22">
        <f t="shared" si="0"/>
        <v>68.14</v>
      </c>
      <c r="P28" s="22">
        <f t="shared" si="0"/>
        <v>168.51</v>
      </c>
    </row>
    <row r="29" spans="1:16" x14ac:dyDescent="0.25">
      <c r="A29" s="7" t="s">
        <v>11</v>
      </c>
      <c r="B29" s="7" t="s">
        <v>11</v>
      </c>
      <c r="C29" s="7" t="s">
        <v>12</v>
      </c>
      <c r="D29" s="7">
        <v>2</v>
      </c>
      <c r="E29" s="7">
        <v>580</v>
      </c>
      <c r="F29" s="8">
        <v>2329.62</v>
      </c>
      <c r="G29" s="8">
        <v>79.03</v>
      </c>
      <c r="H29" s="1"/>
      <c r="I29" s="8">
        <f t="shared" si="1"/>
        <v>80.558599999999998</v>
      </c>
      <c r="J29" s="8">
        <f t="shared" si="2"/>
        <v>201.6096</v>
      </c>
      <c r="K29" s="8">
        <f t="shared" si="3"/>
        <v>159.5872</v>
      </c>
      <c r="L29" s="8">
        <f t="shared" si="4"/>
        <v>164.15719999999999</v>
      </c>
      <c r="M29" s="8">
        <f t="shared" si="5"/>
        <v>168.72719999999998</v>
      </c>
      <c r="N29" s="22">
        <f t="shared" si="0"/>
        <v>2.29</v>
      </c>
      <c r="O29" s="22">
        <f t="shared" si="0"/>
        <v>80.55</v>
      </c>
      <c r="P29" s="22">
        <f t="shared" si="0"/>
        <v>201.6</v>
      </c>
    </row>
    <row r="30" spans="1:16" x14ac:dyDescent="0.25">
      <c r="A30" s="7" t="s">
        <v>11</v>
      </c>
      <c r="B30" s="7" t="s">
        <v>11</v>
      </c>
      <c r="C30" s="7" t="s">
        <v>12</v>
      </c>
      <c r="D30" s="7">
        <v>2</v>
      </c>
      <c r="E30" s="7">
        <v>1062</v>
      </c>
      <c r="F30" s="8">
        <v>4976.55</v>
      </c>
      <c r="G30" s="8">
        <v>111.46</v>
      </c>
      <c r="H30" s="1"/>
      <c r="I30" s="8">
        <f t="shared" si="1"/>
        <v>159.9665</v>
      </c>
      <c r="J30" s="8">
        <f t="shared" si="2"/>
        <v>413.36400000000003</v>
      </c>
      <c r="K30" s="8">
        <f t="shared" si="3"/>
        <v>318.40300000000002</v>
      </c>
      <c r="L30" s="8">
        <f t="shared" si="4"/>
        <v>322.97300000000001</v>
      </c>
      <c r="M30" s="8">
        <f t="shared" si="5"/>
        <v>327.54300000000001</v>
      </c>
      <c r="N30" s="22">
        <f t="shared" ref="N19:P30" si="9">ROUNDDOWN(IF($E30&lt;$X$2,VLOOKUP(N$3,$R$2:$V$13,4,0),IF($E30&gt;$X$3,MIN(VLOOKUP(N$3,$R$2:$V$13,5,0),($F30*VLOOKUP(N$3,$R$2:$V$13,3,0)+VLOOKUP(N$3,$R$2:$V$13,2,0))),$F30*VLOOKUP(N$3,$R$2:$V$13,3,0)+VLOOKUP(N$3,$R$2:$V$13,2,0))),2)</f>
        <v>2.29</v>
      </c>
      <c r="O30" s="22">
        <f t="shared" si="9"/>
        <v>111.47</v>
      </c>
      <c r="P30" s="22">
        <f t="shared" si="9"/>
        <v>284.02999999999997</v>
      </c>
    </row>
  </sheetData>
  <mergeCells count="3">
    <mergeCell ref="I2:M2"/>
    <mergeCell ref="A1:G1"/>
    <mergeCell ref="I1:M1"/>
  </mergeCells>
  <conditionalFormatting sqref="G4:G30">
    <cfRule type="cellIs" dxfId="0" priority="2" operator="notEqual">
      <formula>OFFSET($O4,0,MATCH($D4,$O$3:$P$3,0)-1)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CA</cp:lastModifiedBy>
  <dcterms:created xsi:type="dcterms:W3CDTF">2018-02-02T08:58:25Z</dcterms:created>
  <dcterms:modified xsi:type="dcterms:W3CDTF">2018-02-02T10:28:42Z</dcterms:modified>
</cp:coreProperties>
</file>