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6465" windowWidth="28830" windowHeight="6525"/>
  </bookViews>
  <sheets>
    <sheet name="Feuil1" sheetId="1" r:id="rId1"/>
  </sheets>
  <definedNames>
    <definedName name="_xlnm._FilterDatabase" localSheetId="0" hidden="1">Feuil1!$A$1:$CA$88</definedName>
  </definedNames>
  <calcPr calcId="145621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  <c r="M9" i="1"/>
  <c r="M10" i="1"/>
  <c r="M12" i="1"/>
  <c r="M14" i="1"/>
  <c r="M16" i="1"/>
  <c r="M17" i="1"/>
  <c r="M19" i="1"/>
  <c r="M21" i="1"/>
  <c r="M23" i="1"/>
  <c r="M24" i="1"/>
  <c r="M26" i="1"/>
  <c r="M27" i="1"/>
  <c r="M29" i="1"/>
  <c r="M31" i="1"/>
  <c r="M33" i="1"/>
  <c r="M35" i="1"/>
  <c r="M36" i="1"/>
  <c r="M38" i="1"/>
  <c r="M39" i="1"/>
  <c r="M41" i="1"/>
  <c r="M43" i="1"/>
  <c r="M44" i="1"/>
  <c r="M46" i="1"/>
  <c r="M48" i="1"/>
  <c r="M49" i="1"/>
  <c r="M51" i="1"/>
  <c r="M52" i="1"/>
  <c r="M54" i="1"/>
  <c r="M56" i="1"/>
  <c r="M57" i="1"/>
  <c r="M59" i="1"/>
  <c r="M61" i="1"/>
  <c r="M63" i="1"/>
  <c r="M64" i="1"/>
  <c r="M66" i="1"/>
  <c r="M67" i="1"/>
  <c r="M69" i="1"/>
  <c r="M70" i="1"/>
  <c r="M72" i="1"/>
  <c r="M74" i="1"/>
  <c r="M76" i="1"/>
  <c r="M77" i="1"/>
  <c r="M79" i="1"/>
  <c r="M81" i="1"/>
  <c r="M83" i="1"/>
  <c r="M85" i="1"/>
  <c r="M86" i="1"/>
  <c r="M88" i="1"/>
  <c r="M90" i="1"/>
  <c r="M92" i="1"/>
  <c r="M93" i="1"/>
  <c r="M95" i="1"/>
  <c r="M96" i="1"/>
  <c r="M98" i="1"/>
  <c r="M100" i="1"/>
  <c r="M102" i="1"/>
  <c r="M103" i="1"/>
  <c r="M105" i="1"/>
  <c r="M106" i="1"/>
  <c r="M108" i="1"/>
  <c r="M110" i="1"/>
  <c r="M111" i="1"/>
  <c r="M113" i="1"/>
  <c r="M115" i="1"/>
  <c r="M117" i="1"/>
  <c r="M118" i="1"/>
  <c r="M120" i="1"/>
  <c r="M121" i="1"/>
  <c r="M123" i="1"/>
  <c r="M124" i="1"/>
  <c r="M126" i="1"/>
  <c r="M128" i="1"/>
  <c r="M130" i="1"/>
  <c r="M131" i="1"/>
  <c r="M133" i="1"/>
  <c r="M135" i="1"/>
  <c r="M137" i="1"/>
  <c r="M138" i="1"/>
  <c r="M140" i="1"/>
  <c r="M142" i="1"/>
  <c r="M144" i="1"/>
  <c r="M145" i="1"/>
  <c r="M147" i="1"/>
  <c r="M148" i="1"/>
  <c r="M150" i="1"/>
  <c r="M152" i="1"/>
  <c r="M154" i="1"/>
  <c r="M155" i="1"/>
  <c r="M157" i="1"/>
  <c r="M158" i="1"/>
  <c r="M160" i="1"/>
  <c r="M161" i="1"/>
  <c r="M163" i="1"/>
  <c r="M164" i="1"/>
  <c r="M166" i="1"/>
  <c r="M168" i="1"/>
  <c r="M169" i="1"/>
  <c r="M171" i="1"/>
  <c r="M173" i="1"/>
  <c r="M174" i="1"/>
  <c r="M176" i="1"/>
  <c r="M178" i="1"/>
  <c r="M179" i="1"/>
  <c r="M181" i="1"/>
  <c r="M182" i="1"/>
  <c r="M184" i="1"/>
  <c r="M186" i="1"/>
  <c r="M188" i="1"/>
  <c r="M189" i="1"/>
  <c r="M191" i="1"/>
  <c r="M193" i="1"/>
  <c r="M195" i="1"/>
  <c r="M196" i="1"/>
  <c r="M198" i="1"/>
  <c r="M199" i="1"/>
  <c r="M201" i="1"/>
  <c r="M203" i="1"/>
  <c r="M204" i="1"/>
  <c r="M206" i="1"/>
  <c r="M208" i="1"/>
  <c r="M209" i="1"/>
  <c r="M211" i="1"/>
  <c r="M213" i="1"/>
  <c r="M214" i="1"/>
  <c r="M216" i="1"/>
  <c r="M218" i="1"/>
  <c r="M5" i="1"/>
  <c r="M3" i="1"/>
  <c r="M15" i="1"/>
  <c r="M47" i="1"/>
  <c r="M55" i="1"/>
  <c r="M71" i="1"/>
  <c r="M87" i="1"/>
  <c r="M119" i="1"/>
  <c r="M127" i="1"/>
  <c r="M143" i="1"/>
  <c r="M151" i="1"/>
  <c r="M159" i="1"/>
  <c r="M167" i="1"/>
  <c r="M175" i="1"/>
  <c r="M183" i="1"/>
  <c r="M207" i="1"/>
  <c r="M215" i="1"/>
  <c r="M53" i="1"/>
  <c r="M125" i="1"/>
  <c r="M78" i="1"/>
  <c r="M8" i="1"/>
  <c r="M32" i="1"/>
  <c r="M40" i="1"/>
  <c r="M80" i="1"/>
  <c r="M104" i="1"/>
  <c r="M112" i="1"/>
  <c r="M136" i="1"/>
  <c r="M192" i="1"/>
  <c r="M200" i="1"/>
  <c r="M97" i="1"/>
  <c r="M129" i="1"/>
  <c r="M177" i="1"/>
  <c r="M185" i="1"/>
  <c r="M217" i="1"/>
  <c r="M187" i="1"/>
  <c r="M28" i="1"/>
  <c r="M68" i="1"/>
  <c r="M116" i="1"/>
  <c r="M172" i="1"/>
  <c r="M149" i="1"/>
  <c r="M205" i="1"/>
  <c r="M30" i="1"/>
  <c r="M62" i="1"/>
  <c r="M94" i="1"/>
  <c r="M25" i="1"/>
  <c r="M65" i="1"/>
  <c r="M73" i="1"/>
  <c r="M89" i="1"/>
  <c r="M153" i="1"/>
  <c r="M20" i="1"/>
  <c r="M156" i="1"/>
  <c r="M180" i="1"/>
  <c r="M212" i="1"/>
  <c r="M37" i="1"/>
  <c r="M101" i="1"/>
  <c r="M134" i="1"/>
  <c r="M18" i="1"/>
  <c r="M34" i="1"/>
  <c r="M42" i="1"/>
  <c r="M50" i="1"/>
  <c r="M58" i="1"/>
  <c r="M82" i="1"/>
  <c r="M114" i="1"/>
  <c r="M122" i="1"/>
  <c r="M146" i="1"/>
  <c r="M162" i="1"/>
  <c r="M170" i="1"/>
  <c r="M194" i="1"/>
  <c r="M202" i="1"/>
  <c r="M210" i="1"/>
  <c r="M11" i="1"/>
  <c r="M75" i="1"/>
  <c r="M91" i="1"/>
  <c r="M99" i="1"/>
  <c r="M107" i="1"/>
  <c r="M139" i="1"/>
  <c r="M60" i="1"/>
  <c r="M84" i="1"/>
  <c r="M132" i="1"/>
  <c r="M13" i="1"/>
  <c r="M45" i="1"/>
  <c r="M109" i="1"/>
  <c r="M141" i="1"/>
  <c r="M165" i="1"/>
  <c r="M197" i="1"/>
  <c r="M22" i="1"/>
  <c r="M190" i="1"/>
  <c r="M4" i="1"/>
  <c r="M6" i="1"/>
  <c r="O22" i="1" l="1"/>
  <c r="O20" i="1"/>
  <c r="O15" i="1"/>
  <c r="O13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2" i="1"/>
</calcChain>
</file>

<file path=xl/sharedStrings.xml><?xml version="1.0" encoding="utf-8"?>
<sst xmlns="http://schemas.openxmlformats.org/spreadsheetml/2006/main" count="753" uniqueCount="227">
  <si>
    <t>Date</t>
  </si>
  <si>
    <t>Equipe</t>
  </si>
  <si>
    <t>Identifiant du Programme</t>
  </si>
  <si>
    <t>Durée de production</t>
  </si>
  <si>
    <t>N° Fiche</t>
  </si>
  <si>
    <t>Noir</t>
  </si>
  <si>
    <t>2265</t>
  </si>
  <si>
    <t>11:38:00</t>
  </si>
  <si>
    <t>06:17:00</t>
  </si>
  <si>
    <t>4558</t>
  </si>
  <si>
    <t>2267</t>
  </si>
  <si>
    <t>05:09:00</t>
  </si>
  <si>
    <t>03:06:00</t>
  </si>
  <si>
    <t>4557</t>
  </si>
  <si>
    <t>13:25:00</t>
  </si>
  <si>
    <t>Vert</t>
  </si>
  <si>
    <t>4556</t>
  </si>
  <si>
    <t>10:53:00</t>
  </si>
  <si>
    <t>4555</t>
  </si>
  <si>
    <t>03:10:00</t>
  </si>
  <si>
    <t>2264</t>
  </si>
  <si>
    <t>02:30:00</t>
  </si>
  <si>
    <t>01:27:00</t>
  </si>
  <si>
    <t>4554</t>
  </si>
  <si>
    <t>02:49:00</t>
  </si>
  <si>
    <t>13:13:00</t>
  </si>
  <si>
    <t>2261</t>
  </si>
  <si>
    <t>12:17:00</t>
  </si>
  <si>
    <t>08:05:00</t>
  </si>
  <si>
    <t>4553</t>
  </si>
  <si>
    <t>06:48:00</t>
  </si>
  <si>
    <t>Bleu</t>
  </si>
  <si>
    <t>01:31:00</t>
  </si>
  <si>
    <t>4552</t>
  </si>
  <si>
    <t>03:26:00</t>
  </si>
  <si>
    <t>2263</t>
  </si>
  <si>
    <t>05:28:00</t>
  </si>
  <si>
    <t>00:41:00</t>
  </si>
  <si>
    <t>4551</t>
  </si>
  <si>
    <t>01:33:00</t>
  </si>
  <si>
    <t>09:40:00</t>
  </si>
  <si>
    <t>00:16:00</t>
  </si>
  <si>
    <t>4550</t>
  </si>
  <si>
    <t>00:14:00</t>
  </si>
  <si>
    <t>08:15:00</t>
  </si>
  <si>
    <t>4549</t>
  </si>
  <si>
    <t>02:48:00</t>
  </si>
  <si>
    <t>4548</t>
  </si>
  <si>
    <t>05:53:00</t>
  </si>
  <si>
    <t>2262</t>
  </si>
  <si>
    <t>00:45:00</t>
  </si>
  <si>
    <t>4547</t>
  </si>
  <si>
    <t>14:43:00</t>
  </si>
  <si>
    <t>2260</t>
  </si>
  <si>
    <t>17:27:00</t>
  </si>
  <si>
    <t>4546</t>
  </si>
  <si>
    <t>01:18:00</t>
  </si>
  <si>
    <t>2250</t>
  </si>
  <si>
    <t>18:26:00</t>
  </si>
  <si>
    <t>4545</t>
  </si>
  <si>
    <t>00:50:00</t>
  </si>
  <si>
    <t>00:11:00</t>
  </si>
  <si>
    <t>Rouge</t>
  </si>
  <si>
    <t>4544</t>
  </si>
  <si>
    <t>10:00:00</t>
  </si>
  <si>
    <t>4543</t>
  </si>
  <si>
    <t>08:04:00</t>
  </si>
  <si>
    <t>4542</t>
  </si>
  <si>
    <t>02:05:00</t>
  </si>
  <si>
    <t>2249</t>
  </si>
  <si>
    <t>4541</t>
  </si>
  <si>
    <t>4540</t>
  </si>
  <si>
    <t>01:03:00</t>
  </si>
  <si>
    <t>2259</t>
  </si>
  <si>
    <t>4539</t>
  </si>
  <si>
    <t>02:00:00</t>
  </si>
  <si>
    <t>4538</t>
  </si>
  <si>
    <t>01:45:00</t>
  </si>
  <si>
    <t>2258</t>
  </si>
  <si>
    <t>4537</t>
  </si>
  <si>
    <t>4536</t>
  </si>
  <si>
    <t>4535</t>
  </si>
  <si>
    <t>08:03:00</t>
  </si>
  <si>
    <t>2248</t>
  </si>
  <si>
    <t>4534</t>
  </si>
  <si>
    <t>11:29:00</t>
  </si>
  <si>
    <t>2257</t>
  </si>
  <si>
    <t>4533</t>
  </si>
  <si>
    <t>09:50:00</t>
  </si>
  <si>
    <t>4532</t>
  </si>
  <si>
    <t>07:47:00</t>
  </si>
  <si>
    <t>4531</t>
  </si>
  <si>
    <t>2256</t>
  </si>
  <si>
    <t>4530</t>
  </si>
  <si>
    <t>00:29:00</t>
  </si>
  <si>
    <t>4529</t>
  </si>
  <si>
    <t>01:15:00</t>
  </si>
  <si>
    <t>4528</t>
  </si>
  <si>
    <t>2255</t>
  </si>
  <si>
    <t>4527</t>
  </si>
  <si>
    <t>11:54:00</t>
  </si>
  <si>
    <t>2247</t>
  </si>
  <si>
    <t>4526</t>
  </si>
  <si>
    <t>09:08:00</t>
  </si>
  <si>
    <t>2254</t>
  </si>
  <si>
    <t>4525</t>
  </si>
  <si>
    <t>07:17:00</t>
  </si>
  <si>
    <t>2253</t>
  </si>
  <si>
    <t>4524</t>
  </si>
  <si>
    <t>2246</t>
  </si>
  <si>
    <t>4523</t>
  </si>
  <si>
    <t>05:36:00</t>
  </si>
  <si>
    <t>2245</t>
  </si>
  <si>
    <t>4522</t>
  </si>
  <si>
    <t>12:23:00</t>
  </si>
  <si>
    <t>2252</t>
  </si>
  <si>
    <t>4521</t>
  </si>
  <si>
    <t>23:41:00</t>
  </si>
  <si>
    <t>Jaune</t>
  </si>
  <si>
    <t>4520</t>
  </si>
  <si>
    <t>09:54:00</t>
  </si>
  <si>
    <t>4519</t>
  </si>
  <si>
    <t>19:20:00</t>
  </si>
  <si>
    <t>4518</t>
  </si>
  <si>
    <t>03:00:00</t>
  </si>
  <si>
    <t>2251</t>
  </si>
  <si>
    <t>4517</t>
  </si>
  <si>
    <t>02:57:00</t>
  </si>
  <si>
    <t>4516</t>
  </si>
  <si>
    <t>13:12:00</t>
  </si>
  <si>
    <t>2243</t>
  </si>
  <si>
    <t>4515</t>
  </si>
  <si>
    <t>2240</t>
  </si>
  <si>
    <t>4514</t>
  </si>
  <si>
    <t>07:00:00</t>
  </si>
  <si>
    <t>2244</t>
  </si>
  <si>
    <t>4513</t>
  </si>
  <si>
    <t>13:36:00</t>
  </si>
  <si>
    <t>4512</t>
  </si>
  <si>
    <t>07:01:00</t>
  </si>
  <si>
    <t>4511</t>
  </si>
  <si>
    <t>4510</t>
  </si>
  <si>
    <t>03:30:00</t>
  </si>
  <si>
    <t>2242</t>
  </si>
  <si>
    <t>4509</t>
  </si>
  <si>
    <t>08:53:00</t>
  </si>
  <si>
    <t>2239</t>
  </si>
  <si>
    <t>4508</t>
  </si>
  <si>
    <t>00:34:00</t>
  </si>
  <si>
    <t>4507</t>
  </si>
  <si>
    <t>01:29:00</t>
  </si>
  <si>
    <t>4506</t>
  </si>
  <si>
    <t>02:52:00</t>
  </si>
  <si>
    <t>4505</t>
  </si>
  <si>
    <t>03:13:00</t>
  </si>
  <si>
    <t>22:11:00</t>
  </si>
  <si>
    <t>2241</t>
  </si>
  <si>
    <t>4504</t>
  </si>
  <si>
    <t>06:25:00</t>
  </si>
  <si>
    <t>4503</t>
  </si>
  <si>
    <t>04:07:00</t>
  </si>
  <si>
    <t>2238</t>
  </si>
  <si>
    <t>4502</t>
  </si>
  <si>
    <t>15:57:00</t>
  </si>
  <si>
    <t>4501</t>
  </si>
  <si>
    <t>05:58:00</t>
  </si>
  <si>
    <t>2235</t>
  </si>
  <si>
    <t>4500</t>
  </si>
  <si>
    <t>4499</t>
  </si>
  <si>
    <t>09:16:00</t>
  </si>
  <si>
    <t>4498</t>
  </si>
  <si>
    <t>09:29:00</t>
  </si>
  <si>
    <t>2237</t>
  </si>
  <si>
    <t>4497</t>
  </si>
  <si>
    <t>4496</t>
  </si>
  <si>
    <t>05:23:00</t>
  </si>
  <si>
    <t>2233</t>
  </si>
  <si>
    <t>4495</t>
  </si>
  <si>
    <t>16:47:00</t>
  </si>
  <si>
    <t>4494</t>
  </si>
  <si>
    <t>01:20:00</t>
  </si>
  <si>
    <t>2236</t>
  </si>
  <si>
    <t>4493</t>
  </si>
  <si>
    <t>04:30:00</t>
  </si>
  <si>
    <t>2229</t>
  </si>
  <si>
    <t>4492</t>
  </si>
  <si>
    <t>11:40:00</t>
  </si>
  <si>
    <t>2234</t>
  </si>
  <si>
    <t>4491</t>
  </si>
  <si>
    <t>10:55:00</t>
  </si>
  <si>
    <t>4490</t>
  </si>
  <si>
    <t>4489</t>
  </si>
  <si>
    <t>07:26:00</t>
  </si>
  <si>
    <t>2232</t>
  </si>
  <si>
    <t>4488</t>
  </si>
  <si>
    <t>09:01:00</t>
  </si>
  <si>
    <t>4487</t>
  </si>
  <si>
    <t>4486</t>
  </si>
  <si>
    <t>01:19:00</t>
  </si>
  <si>
    <t>2231</t>
  </si>
  <si>
    <t>4485</t>
  </si>
  <si>
    <t>06:13:00</t>
  </si>
  <si>
    <t>4484</t>
  </si>
  <si>
    <t>4483</t>
  </si>
  <si>
    <t>2225</t>
  </si>
  <si>
    <t>4482</t>
  </si>
  <si>
    <t>2230</t>
  </si>
  <si>
    <t>4481</t>
  </si>
  <si>
    <t>2228</t>
  </si>
  <si>
    <t>4480</t>
  </si>
  <si>
    <t>2227</t>
  </si>
  <si>
    <t>4479</t>
  </si>
  <si>
    <t>4478</t>
  </si>
  <si>
    <t>4477</t>
  </si>
  <si>
    <t>2224</t>
  </si>
  <si>
    <t>4476</t>
  </si>
  <si>
    <t>4475</t>
  </si>
  <si>
    <t>4474</t>
  </si>
  <si>
    <t>4473</t>
  </si>
  <si>
    <t>4472</t>
  </si>
  <si>
    <t>Durée production mm</t>
  </si>
  <si>
    <t>Somme de Durée production mm</t>
  </si>
  <si>
    <t>Résultat voulu</t>
  </si>
  <si>
    <t>=373</t>
  </si>
  <si>
    <t>=446-373</t>
  </si>
  <si>
    <t>=446-446</t>
  </si>
  <si>
    <t>Somme de Durée production mm2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</si>
</sst>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0" fontId="0" fillId="0" borderId="0" xfId="0" quotePrefix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ne-Laurence ALF. fernandes" refreshedDate="43005.506441550926" createdVersion="5" refreshedVersion="5" minRefreshableVersion="3" recordCount="87">
  <cacheSource type="worksheet">
    <worksheetSource ref="A1:F88" sheet="Feuil1"/>
  </cacheSource>
  <cacheFields count="6">
    <cacheField name="Identifiant du Programme" numFmtId="0">
      <sharedItems count="42">
        <s v="2265"/>
        <s v="2267"/>
        <s v="2264"/>
        <s v="2261"/>
        <s v="2263"/>
        <s v="2262"/>
        <s v="2260"/>
        <s v="2250"/>
        <s v="2249"/>
        <s v="2259"/>
        <s v="2258"/>
        <s v="2248"/>
        <s v="2257"/>
        <s v="2256"/>
        <s v="2255"/>
        <s v="2247"/>
        <s v="2254"/>
        <s v="2253"/>
        <s v="2246"/>
        <s v="2245"/>
        <s v="2252"/>
        <s v="2251"/>
        <s v="2243"/>
        <s v="2240"/>
        <s v="2244"/>
        <s v="2242"/>
        <s v="2239"/>
        <s v="2241"/>
        <s v="2238"/>
        <s v="2235"/>
        <s v="2237"/>
        <s v="2233"/>
        <s v="2236"/>
        <s v="2229"/>
        <s v="2234"/>
        <s v="2232"/>
        <s v="2231"/>
        <s v="2225"/>
        <s v="2230"/>
        <s v="2228"/>
        <s v="2227"/>
        <s v="2224"/>
      </sharedItems>
    </cacheField>
    <cacheField name="N° Fiche" numFmtId="0">
      <sharedItems count="87">
        <s v="4558"/>
        <s v="4557"/>
        <s v="4556"/>
        <s v="4555"/>
        <s v="4554"/>
        <s v="4553"/>
        <s v="4552"/>
        <s v="4551"/>
        <s v="4550"/>
        <s v="4549"/>
        <s v="4548"/>
        <s v="4547"/>
        <s v="4546"/>
        <s v="4545"/>
        <s v="4544"/>
        <s v="4543"/>
        <s v="4542"/>
        <s v="4541"/>
        <s v="4540"/>
        <s v="4539"/>
        <s v="4538"/>
        <s v="4537"/>
        <s v="4536"/>
        <s v="4535"/>
        <s v="4534"/>
        <s v="4533"/>
        <s v="4532"/>
        <s v="4531"/>
        <s v="4530"/>
        <s v="4529"/>
        <s v="4528"/>
        <s v="4527"/>
        <s v="4526"/>
        <s v="4525"/>
        <s v="4524"/>
        <s v="4523"/>
        <s v="4522"/>
        <s v="4521"/>
        <s v="4520"/>
        <s v="4519"/>
        <s v="4518"/>
        <s v="4517"/>
        <s v="4516"/>
        <s v="4515"/>
        <s v="4514"/>
        <s v="4513"/>
        <s v="4512"/>
        <s v="4511"/>
        <s v="4510"/>
        <s v="4509"/>
        <s v="4508"/>
        <s v="4507"/>
        <s v="4506"/>
        <s v="4505"/>
        <s v="4504"/>
        <s v="4503"/>
        <s v="4502"/>
        <s v="4501"/>
        <s v="4500"/>
        <s v="4499"/>
        <s v="4498"/>
        <s v="4497"/>
        <s v="4496"/>
        <s v="4495"/>
        <s v="4494"/>
        <s v="4493"/>
        <s v="4492"/>
        <s v="4491"/>
        <s v="4490"/>
        <s v="4489"/>
        <s v="4488"/>
        <s v="4487"/>
        <s v="4486"/>
        <s v="4485"/>
        <s v="4484"/>
        <s v="4483"/>
        <s v="4482"/>
        <s v="4481"/>
        <s v="4480"/>
        <s v="4479"/>
        <s v="4478"/>
        <s v="4477"/>
        <s v="4476"/>
        <s v="4475"/>
        <s v="4474"/>
        <s v="4473"/>
        <s v="4472"/>
      </sharedItems>
    </cacheField>
    <cacheField name="Date" numFmtId="14">
      <sharedItems containsSemiMixedTypes="0" containsNonDate="0" containsDate="1" containsString="0" minDate="2017-09-18T00:00:00" maxDate="2017-09-28T00:00:00"/>
    </cacheField>
    <cacheField name="Equipe" numFmtId="0">
      <sharedItems count="5">
        <s v="Noir"/>
        <s v="Vert"/>
        <s v="Bleu"/>
        <s v="Rouge"/>
        <s v="Jaune"/>
      </sharedItems>
    </cacheField>
    <cacheField name="Durée de production" numFmtId="164">
      <sharedItems/>
    </cacheField>
    <cacheField name="Durée production mm" numFmtId="0">
      <sharedItems containsSemiMixedTypes="0" containsString="0" containsNumber="1" containsInteger="1" minValue="11" maxValue="14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">
  <r>
    <x v="0"/>
    <x v="0"/>
    <d v="2017-09-27T00:00:00"/>
    <x v="0"/>
    <s v="11:38:00"/>
    <n v="698"/>
  </r>
  <r>
    <x v="1"/>
    <x v="1"/>
    <d v="2017-09-27T00:00:00"/>
    <x v="0"/>
    <s v="05:09:00"/>
    <n v="309"/>
  </r>
  <r>
    <x v="1"/>
    <x v="2"/>
    <d v="2017-09-27T00:00:00"/>
    <x v="1"/>
    <s v="03:06:00"/>
    <n v="186"/>
  </r>
  <r>
    <x v="0"/>
    <x v="3"/>
    <d v="2017-09-26T00:00:00"/>
    <x v="1"/>
    <s v="06:17:00"/>
    <n v="377"/>
  </r>
  <r>
    <x v="2"/>
    <x v="4"/>
    <d v="2017-09-26T00:00:00"/>
    <x v="1"/>
    <s v="02:30:00"/>
    <n v="150"/>
  </r>
  <r>
    <x v="3"/>
    <x v="5"/>
    <d v="2017-09-26T00:00:00"/>
    <x v="1"/>
    <s v="12:17:00"/>
    <n v="737"/>
  </r>
  <r>
    <x v="2"/>
    <x v="6"/>
    <d v="2017-09-26T00:00:00"/>
    <x v="2"/>
    <s v="01:27:00"/>
    <n v="87"/>
  </r>
  <r>
    <x v="4"/>
    <x v="7"/>
    <d v="2017-09-26T00:00:00"/>
    <x v="2"/>
    <s v="05:28:00"/>
    <n v="328"/>
  </r>
  <r>
    <x v="3"/>
    <x v="8"/>
    <d v="2017-09-26T00:00:00"/>
    <x v="2"/>
    <s v="08:05:00"/>
    <n v="485"/>
  </r>
  <r>
    <x v="3"/>
    <x v="9"/>
    <d v="2017-09-26T00:00:00"/>
    <x v="0"/>
    <s v="00:16:00"/>
    <n v="16"/>
  </r>
  <r>
    <x v="4"/>
    <x v="10"/>
    <d v="2017-09-26T00:00:00"/>
    <x v="0"/>
    <s v="00:41:00"/>
    <n v="41"/>
  </r>
  <r>
    <x v="5"/>
    <x v="11"/>
    <d v="2017-09-26T00:00:00"/>
    <x v="0"/>
    <s v="00:45:00"/>
    <n v="45"/>
  </r>
  <r>
    <x v="6"/>
    <x v="12"/>
    <d v="2017-09-26T00:00:00"/>
    <x v="0"/>
    <s v="17:27:00"/>
    <n v="1047"/>
  </r>
  <r>
    <x v="7"/>
    <x v="13"/>
    <d v="2017-09-26T00:00:00"/>
    <x v="0"/>
    <s v="18:26:00"/>
    <n v="1106"/>
  </r>
  <r>
    <x v="6"/>
    <x v="14"/>
    <d v="2017-09-25T00:00:00"/>
    <x v="3"/>
    <s v="13:25:00"/>
    <n v="805"/>
  </r>
  <r>
    <x v="7"/>
    <x v="15"/>
    <d v="2017-09-25T00:00:00"/>
    <x v="3"/>
    <s v="10:53:00"/>
    <n v="653"/>
  </r>
  <r>
    <x v="7"/>
    <x v="16"/>
    <d v="2017-09-25T00:00:00"/>
    <x v="1"/>
    <s v="03:10:00"/>
    <n v="190"/>
  </r>
  <r>
    <x v="8"/>
    <x v="17"/>
    <d v="2017-09-25T00:00:00"/>
    <x v="1"/>
    <s v="13:13:00"/>
    <n v="793"/>
  </r>
  <r>
    <x v="6"/>
    <x v="18"/>
    <d v="2017-09-25T00:00:00"/>
    <x v="1"/>
    <s v="06:48:00"/>
    <n v="408"/>
  </r>
  <r>
    <x v="9"/>
    <x v="19"/>
    <d v="2017-09-25T00:00:00"/>
    <x v="2"/>
    <s v="03:26:00"/>
    <n v="206"/>
  </r>
  <r>
    <x v="8"/>
    <x v="20"/>
    <d v="2017-09-25T00:00:00"/>
    <x v="2"/>
    <s v="09:40:00"/>
    <n v="580"/>
  </r>
  <r>
    <x v="10"/>
    <x v="21"/>
    <d v="2017-09-25T00:00:00"/>
    <x v="2"/>
    <s v="08:15:00"/>
    <n v="495"/>
  </r>
  <r>
    <x v="8"/>
    <x v="22"/>
    <d v="2017-09-25T00:00:00"/>
    <x v="3"/>
    <s v="02:48:00"/>
    <n v="168"/>
  </r>
  <r>
    <x v="10"/>
    <x v="23"/>
    <d v="2017-09-24T00:00:00"/>
    <x v="3"/>
    <s v="05:53:00"/>
    <n v="353"/>
  </r>
  <r>
    <x v="11"/>
    <x v="24"/>
    <d v="2017-09-24T00:00:00"/>
    <x v="3"/>
    <s v="14:43:00"/>
    <n v="883"/>
  </r>
  <r>
    <x v="12"/>
    <x v="25"/>
    <d v="2017-09-24T00:00:00"/>
    <x v="3"/>
    <s v="01:18:00"/>
    <n v="78"/>
  </r>
  <r>
    <x v="12"/>
    <x v="26"/>
    <d v="2017-09-24T00:00:00"/>
    <x v="1"/>
    <s v="00:11:00"/>
    <n v="11"/>
  </r>
  <r>
    <x v="11"/>
    <x v="27"/>
    <d v="2017-09-24T00:00:00"/>
    <x v="1"/>
    <s v="10:00:00"/>
    <n v="600"/>
  </r>
  <r>
    <x v="13"/>
    <x v="28"/>
    <d v="2017-09-24T00:00:00"/>
    <x v="1"/>
    <s v="08:04:00"/>
    <n v="484"/>
  </r>
  <r>
    <x v="11"/>
    <x v="29"/>
    <d v="2017-09-24T00:00:00"/>
    <x v="2"/>
    <s v="02:05:00"/>
    <n v="125"/>
  </r>
  <r>
    <x v="13"/>
    <x v="30"/>
    <d v="2017-09-24T00:00:00"/>
    <x v="2"/>
    <s v="02:05:00"/>
    <n v="125"/>
  </r>
  <r>
    <x v="14"/>
    <x v="31"/>
    <d v="2017-09-24T00:00:00"/>
    <x v="2"/>
    <s v="01:03:00"/>
    <n v="63"/>
  </r>
  <r>
    <x v="15"/>
    <x v="32"/>
    <d v="2017-09-24T00:00:00"/>
    <x v="2"/>
    <s v="02:00:00"/>
    <n v="120"/>
  </r>
  <r>
    <x v="16"/>
    <x v="33"/>
    <d v="2017-09-24T00:00:00"/>
    <x v="2"/>
    <s v="01:45:00"/>
    <n v="105"/>
  </r>
  <r>
    <x v="17"/>
    <x v="34"/>
    <d v="2017-09-24T00:00:00"/>
    <x v="2"/>
    <s v="00:14:00"/>
    <n v="14"/>
  </r>
  <r>
    <x v="18"/>
    <x v="35"/>
    <d v="2017-09-24T00:00:00"/>
    <x v="2"/>
    <s v="01:33:00"/>
    <n v="93"/>
  </r>
  <r>
    <x v="19"/>
    <x v="36"/>
    <d v="2017-09-24T00:00:00"/>
    <x v="2"/>
    <s v="08:03:00"/>
    <n v="483"/>
  </r>
  <r>
    <x v="20"/>
    <x v="37"/>
    <d v="2017-09-24T00:00:00"/>
    <x v="2"/>
    <s v="11:29:00"/>
    <n v="689"/>
  </r>
  <r>
    <x v="20"/>
    <x v="38"/>
    <d v="2017-09-23T00:00:00"/>
    <x v="4"/>
    <s v="09:50:00"/>
    <n v="590"/>
  </r>
  <r>
    <x v="19"/>
    <x v="39"/>
    <d v="2017-09-23T00:00:00"/>
    <x v="4"/>
    <s v="07:47:00"/>
    <n v="467"/>
  </r>
  <r>
    <x v="20"/>
    <x v="40"/>
    <d v="2017-09-23T00:00:00"/>
    <x v="3"/>
    <s v="02:00:00"/>
    <n v="120"/>
  </r>
  <r>
    <x v="21"/>
    <x v="41"/>
    <d v="2017-09-23T00:00:00"/>
    <x v="3"/>
    <s v="00:29:00"/>
    <n v="29"/>
  </r>
  <r>
    <x v="19"/>
    <x v="42"/>
    <d v="2017-09-23T00:00:00"/>
    <x v="3"/>
    <s v="01:15:00"/>
    <n v="75"/>
  </r>
  <r>
    <x v="22"/>
    <x v="43"/>
    <d v="2017-09-23T00:00:00"/>
    <x v="3"/>
    <s v="00:50:00"/>
    <n v="50"/>
  </r>
  <r>
    <x v="23"/>
    <x v="44"/>
    <d v="2017-09-23T00:00:00"/>
    <x v="3"/>
    <s v="11:54:00"/>
    <n v="714"/>
  </r>
  <r>
    <x v="24"/>
    <x v="45"/>
    <d v="2017-09-23T00:00:00"/>
    <x v="1"/>
    <s v="09:08:00"/>
    <n v="548"/>
  </r>
  <r>
    <x v="23"/>
    <x v="46"/>
    <d v="2017-09-23T00:00:00"/>
    <x v="1"/>
    <s v="07:17:00"/>
    <n v="437"/>
  </r>
  <r>
    <x v="23"/>
    <x v="47"/>
    <d v="2017-09-23T00:00:00"/>
    <x v="4"/>
    <s v="01:31:00"/>
    <n v="91"/>
  </r>
  <r>
    <x v="24"/>
    <x v="48"/>
    <d v="2017-09-22T00:00:00"/>
    <x v="4"/>
    <s v="05:36:00"/>
    <n v="336"/>
  </r>
  <r>
    <x v="25"/>
    <x v="49"/>
    <d v="2017-09-22T00:00:00"/>
    <x v="2"/>
    <s v="12:23:00"/>
    <n v="743"/>
  </r>
  <r>
    <x v="26"/>
    <x v="50"/>
    <d v="2017-09-22T00:00:00"/>
    <x v="4"/>
    <s v="23:41:00"/>
    <n v="1421"/>
  </r>
  <r>
    <x v="25"/>
    <x v="51"/>
    <d v="2017-09-22T00:00:00"/>
    <x v="3"/>
    <s v="09:54:00"/>
    <n v="594"/>
  </r>
  <r>
    <x v="26"/>
    <x v="52"/>
    <d v="2017-09-22T00:00:00"/>
    <x v="3"/>
    <s v="19:20:00"/>
    <n v="1160"/>
  </r>
  <r>
    <x v="25"/>
    <x v="53"/>
    <d v="2017-09-22T00:00:00"/>
    <x v="1"/>
    <s v="03:00:00"/>
    <n v="180"/>
  </r>
  <r>
    <x v="27"/>
    <x v="54"/>
    <d v="2017-09-22T00:00:00"/>
    <x v="1"/>
    <s v="02:57:00"/>
    <n v="177"/>
  </r>
  <r>
    <x v="26"/>
    <x v="55"/>
    <d v="2017-09-22T00:00:00"/>
    <x v="1"/>
    <s v="13:12:00"/>
    <n v="792"/>
  </r>
  <r>
    <x v="28"/>
    <x v="56"/>
    <d v="2017-09-21T00:00:00"/>
    <x v="0"/>
    <s v="13:25:00"/>
    <n v="805"/>
  </r>
  <r>
    <x v="26"/>
    <x v="57"/>
    <d v="2017-09-21T00:00:00"/>
    <x v="0"/>
    <s v="07:00:00"/>
    <n v="420"/>
  </r>
  <r>
    <x v="29"/>
    <x v="58"/>
    <d v="2017-09-21T00:00:00"/>
    <x v="4"/>
    <s v="13:36:00"/>
    <n v="816"/>
  </r>
  <r>
    <x v="28"/>
    <x v="59"/>
    <d v="2017-09-21T00:00:00"/>
    <x v="4"/>
    <s v="07:01:00"/>
    <n v="421"/>
  </r>
  <r>
    <x v="28"/>
    <x v="60"/>
    <d v="2017-09-21T00:00:00"/>
    <x v="3"/>
    <s v="00:16:00"/>
    <n v="16"/>
  </r>
  <r>
    <x v="30"/>
    <x v="61"/>
    <d v="2017-09-21T00:00:00"/>
    <x v="3"/>
    <s v="03:30:00"/>
    <n v="210"/>
  </r>
  <r>
    <x v="29"/>
    <x v="62"/>
    <d v="2017-09-21T00:00:00"/>
    <x v="3"/>
    <s v="08:53:00"/>
    <n v="533"/>
  </r>
  <r>
    <x v="31"/>
    <x v="63"/>
    <d v="2017-09-21T00:00:00"/>
    <x v="0"/>
    <s v="00:34:00"/>
    <n v="34"/>
  </r>
  <r>
    <x v="29"/>
    <x v="64"/>
    <d v="2017-09-21T00:00:00"/>
    <x v="0"/>
    <s v="01:29:00"/>
    <n v="89"/>
  </r>
  <r>
    <x v="32"/>
    <x v="65"/>
    <d v="2017-09-20T00:00:00"/>
    <x v="0"/>
    <s v="02:52:00"/>
    <n v="172"/>
  </r>
  <r>
    <x v="33"/>
    <x v="66"/>
    <d v="2017-09-20T00:00:00"/>
    <x v="0"/>
    <s v="22:11:00"/>
    <n v="1331"/>
  </r>
  <r>
    <x v="34"/>
    <x v="67"/>
    <d v="2017-09-20T00:00:00"/>
    <x v="0"/>
    <s v="06:25:00"/>
    <n v="385"/>
  </r>
  <r>
    <x v="34"/>
    <x v="68"/>
    <d v="2017-09-20T00:00:00"/>
    <x v="4"/>
    <s v="04:07:00"/>
    <n v="247"/>
  </r>
  <r>
    <x v="33"/>
    <x v="69"/>
    <d v="2017-09-20T00:00:00"/>
    <x v="4"/>
    <s v="15:57:00"/>
    <n v="957"/>
  </r>
  <r>
    <x v="35"/>
    <x v="70"/>
    <d v="2017-09-20T00:00:00"/>
    <x v="4"/>
    <s v="05:58:00"/>
    <n v="358"/>
  </r>
  <r>
    <x v="35"/>
    <x v="71"/>
    <d v="2017-09-20T00:00:00"/>
    <x v="3"/>
    <s v="02:49:00"/>
    <n v="169"/>
  </r>
  <r>
    <x v="33"/>
    <x v="72"/>
    <d v="2017-09-20T00:00:00"/>
    <x v="3"/>
    <s v="09:16:00"/>
    <n v="556"/>
  </r>
  <r>
    <x v="36"/>
    <x v="73"/>
    <d v="2017-09-20T00:00:00"/>
    <x v="3"/>
    <s v="09:29:00"/>
    <n v="569"/>
  </r>
  <r>
    <x v="33"/>
    <x v="74"/>
    <d v="2017-09-20T00:00:00"/>
    <x v="2"/>
    <s v="02:05:00"/>
    <n v="125"/>
  </r>
  <r>
    <x v="36"/>
    <x v="75"/>
    <d v="2017-09-19T00:00:00"/>
    <x v="2"/>
    <s v="05:23:00"/>
    <n v="323"/>
  </r>
  <r>
    <x v="37"/>
    <x v="76"/>
    <d v="2017-09-19T00:00:00"/>
    <x v="2"/>
    <s v="16:47:00"/>
    <n v="1007"/>
  </r>
  <r>
    <x v="38"/>
    <x v="77"/>
    <d v="2017-09-19T00:00:00"/>
    <x v="2"/>
    <s v="01:20:00"/>
    <n v="80"/>
  </r>
  <r>
    <x v="39"/>
    <x v="78"/>
    <d v="2017-09-19T00:00:00"/>
    <x v="0"/>
    <s v="04:30:00"/>
    <n v="270"/>
  </r>
  <r>
    <x v="40"/>
    <x v="79"/>
    <d v="2017-09-19T00:00:00"/>
    <x v="0"/>
    <s v="11:40:00"/>
    <n v="700"/>
  </r>
  <r>
    <x v="37"/>
    <x v="80"/>
    <d v="2017-09-19T00:00:00"/>
    <x v="0"/>
    <s v="10:55:00"/>
    <n v="655"/>
  </r>
  <r>
    <x v="37"/>
    <x v="81"/>
    <d v="2017-09-19T00:00:00"/>
    <x v="4"/>
    <s v="03:13:00"/>
    <n v="193"/>
  </r>
  <r>
    <x v="41"/>
    <x v="82"/>
    <d v="2017-09-19T00:00:00"/>
    <x v="2"/>
    <s v="07:26:00"/>
    <n v="446"/>
  </r>
  <r>
    <x v="40"/>
    <x v="83"/>
    <d v="2017-09-19T00:00:00"/>
    <x v="4"/>
    <s v="09:01:00"/>
    <n v="541"/>
  </r>
  <r>
    <x v="41"/>
    <x v="84"/>
    <d v="2017-09-19T00:00:00"/>
    <x v="4"/>
    <s v="07:26:00"/>
    <n v="446"/>
  </r>
  <r>
    <x v="40"/>
    <x v="85"/>
    <d v="2017-09-19T00:00:00"/>
    <x v="2"/>
    <s v="01:19:00"/>
    <n v="79"/>
  </r>
  <r>
    <x v="41"/>
    <x v="86"/>
    <d v="2017-09-18T00:00:00"/>
    <x v="2"/>
    <s v="06:13:00"/>
    <n v="3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5" indent="0" compact="0" outline="1" outlineData="1" compactData="0" multipleFieldFilters="0">
  <location ref="H2:L218" firstHeaderRow="0" firstDataRow="1" firstDataCol="3"/>
  <pivotFields count="6">
    <pivotField axis="axisRow" compact="0" showAll="0">
      <items count="43">
        <item x="41"/>
        <item x="37"/>
        <item x="40"/>
        <item x="39"/>
        <item x="33"/>
        <item x="38"/>
        <item x="36"/>
        <item x="35"/>
        <item x="31"/>
        <item x="34"/>
        <item x="29"/>
        <item x="32"/>
        <item x="30"/>
        <item x="28"/>
        <item x="26"/>
        <item x="23"/>
        <item x="27"/>
        <item x="25"/>
        <item x="22"/>
        <item x="24"/>
        <item x="19"/>
        <item x="18"/>
        <item x="15"/>
        <item x="11"/>
        <item x="8"/>
        <item x="7"/>
        <item x="21"/>
        <item x="20"/>
        <item x="17"/>
        <item x="16"/>
        <item x="14"/>
        <item x="13"/>
        <item x="12"/>
        <item x="10"/>
        <item x="9"/>
        <item x="6"/>
        <item x="3"/>
        <item x="5"/>
        <item x="4"/>
        <item x="2"/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>
      <items count="88"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compact="0" numFmtId="14" showAll="0" defaultSubtotal="0"/>
    <pivotField axis="axisRow" compact="0" showAll="0" defaultSubtotal="0">
      <items count="5">
        <item x="2"/>
        <item x="4"/>
        <item x="0"/>
        <item x="3"/>
        <item x="1"/>
      </items>
    </pivotField>
    <pivotField compact="0" showAll="0" defaultSubtotal="0"/>
    <pivotField dataField="1" compact="0" showAll="0" defaultSubtotal="0"/>
  </pivotFields>
  <rowFields count="3">
    <field x="0"/>
    <field x="1"/>
    <field x="3"/>
  </rowFields>
  <rowItems count="216">
    <i>
      <x/>
    </i>
    <i r="1">
      <x/>
    </i>
    <i r="2">
      <x/>
    </i>
    <i r="1">
      <x v="2"/>
    </i>
    <i r="2">
      <x v="1"/>
    </i>
    <i r="1">
      <x v="4"/>
    </i>
    <i r="2">
      <x/>
    </i>
    <i>
      <x v="1"/>
    </i>
    <i r="1">
      <x v="5"/>
    </i>
    <i r="2">
      <x v="1"/>
    </i>
    <i r="1">
      <x v="6"/>
    </i>
    <i r="2">
      <x v="2"/>
    </i>
    <i r="1">
      <x v="10"/>
    </i>
    <i r="2">
      <x/>
    </i>
    <i>
      <x v="2"/>
    </i>
    <i r="1">
      <x v="1"/>
    </i>
    <i r="2">
      <x/>
    </i>
    <i r="1">
      <x v="3"/>
    </i>
    <i r="2">
      <x v="1"/>
    </i>
    <i r="1">
      <x v="7"/>
    </i>
    <i r="2">
      <x v="2"/>
    </i>
    <i>
      <x v="3"/>
    </i>
    <i r="1">
      <x v="8"/>
    </i>
    <i r="2">
      <x v="2"/>
    </i>
    <i>
      <x v="4"/>
    </i>
    <i r="1">
      <x v="12"/>
    </i>
    <i r="2">
      <x/>
    </i>
    <i r="1">
      <x v="14"/>
    </i>
    <i r="2">
      <x v="3"/>
    </i>
    <i r="1">
      <x v="17"/>
    </i>
    <i r="2">
      <x v="1"/>
    </i>
    <i r="1">
      <x v="20"/>
    </i>
    <i r="2">
      <x v="2"/>
    </i>
    <i>
      <x v="5"/>
    </i>
    <i r="1">
      <x v="9"/>
    </i>
    <i r="2">
      <x/>
    </i>
    <i>
      <x v="6"/>
    </i>
    <i r="1">
      <x v="11"/>
    </i>
    <i r="2">
      <x/>
    </i>
    <i r="1">
      <x v="13"/>
    </i>
    <i r="2">
      <x v="3"/>
    </i>
    <i>
      <x v="7"/>
    </i>
    <i r="1">
      <x v="15"/>
    </i>
    <i r="2">
      <x v="3"/>
    </i>
    <i r="1">
      <x v="16"/>
    </i>
    <i r="2">
      <x v="1"/>
    </i>
    <i>
      <x v="8"/>
    </i>
    <i r="1">
      <x v="23"/>
    </i>
    <i r="2">
      <x v="2"/>
    </i>
    <i>
      <x v="9"/>
    </i>
    <i r="1">
      <x v="18"/>
    </i>
    <i r="2">
      <x v="1"/>
    </i>
    <i r="1">
      <x v="19"/>
    </i>
    <i r="2">
      <x v="2"/>
    </i>
    <i>
      <x v="10"/>
    </i>
    <i r="1">
      <x v="22"/>
    </i>
    <i r="2">
      <x v="2"/>
    </i>
    <i r="1">
      <x v="24"/>
    </i>
    <i r="2">
      <x v="3"/>
    </i>
    <i r="1">
      <x v="28"/>
    </i>
    <i r="2">
      <x v="1"/>
    </i>
    <i>
      <x v="11"/>
    </i>
    <i r="1">
      <x v="21"/>
    </i>
    <i r="2">
      <x v="2"/>
    </i>
    <i>
      <x v="12"/>
    </i>
    <i r="1">
      <x v="25"/>
    </i>
    <i r="2">
      <x v="3"/>
    </i>
    <i>
      <x v="13"/>
    </i>
    <i r="1">
      <x v="26"/>
    </i>
    <i r="2">
      <x v="3"/>
    </i>
    <i r="1">
      <x v="27"/>
    </i>
    <i r="2">
      <x v="1"/>
    </i>
    <i r="1">
      <x v="30"/>
    </i>
    <i r="2">
      <x v="2"/>
    </i>
    <i>
      <x v="14"/>
    </i>
    <i r="1">
      <x v="29"/>
    </i>
    <i r="2">
      <x v="2"/>
    </i>
    <i r="1">
      <x v="31"/>
    </i>
    <i r="2">
      <x v="4"/>
    </i>
    <i r="1">
      <x v="34"/>
    </i>
    <i r="2">
      <x v="3"/>
    </i>
    <i r="1">
      <x v="36"/>
    </i>
    <i r="2">
      <x v="1"/>
    </i>
    <i>
      <x v="15"/>
    </i>
    <i r="1">
      <x v="39"/>
    </i>
    <i r="2">
      <x v="1"/>
    </i>
    <i r="1">
      <x v="40"/>
    </i>
    <i r="2">
      <x v="4"/>
    </i>
    <i r="1">
      <x v="42"/>
    </i>
    <i r="2">
      <x v="3"/>
    </i>
    <i>
      <x v="16"/>
    </i>
    <i r="1">
      <x v="32"/>
    </i>
    <i r="2">
      <x v="4"/>
    </i>
    <i>
      <x v="17"/>
    </i>
    <i r="1">
      <x v="33"/>
    </i>
    <i r="2">
      <x v="4"/>
    </i>
    <i r="1">
      <x v="35"/>
    </i>
    <i r="2">
      <x v="3"/>
    </i>
    <i r="1">
      <x v="37"/>
    </i>
    <i r="2">
      <x/>
    </i>
    <i>
      <x v="18"/>
    </i>
    <i r="1">
      <x v="43"/>
    </i>
    <i r="2">
      <x v="3"/>
    </i>
    <i>
      <x v="19"/>
    </i>
    <i r="1">
      <x v="38"/>
    </i>
    <i r="2">
      <x v="1"/>
    </i>
    <i r="1">
      <x v="41"/>
    </i>
    <i r="2">
      <x v="4"/>
    </i>
    <i>
      <x v="20"/>
    </i>
    <i r="1">
      <x v="44"/>
    </i>
    <i r="2">
      <x v="3"/>
    </i>
    <i r="1">
      <x v="47"/>
    </i>
    <i r="2">
      <x v="1"/>
    </i>
    <i r="1">
      <x v="50"/>
    </i>
    <i r="2">
      <x/>
    </i>
    <i>
      <x v="21"/>
    </i>
    <i r="1">
      <x v="51"/>
    </i>
    <i r="2">
      <x/>
    </i>
    <i>
      <x v="22"/>
    </i>
    <i r="1">
      <x v="54"/>
    </i>
    <i r="2">
      <x/>
    </i>
    <i>
      <x v="23"/>
    </i>
    <i r="1">
      <x v="57"/>
    </i>
    <i r="2">
      <x/>
    </i>
    <i r="1">
      <x v="59"/>
    </i>
    <i r="2">
      <x v="4"/>
    </i>
    <i r="1">
      <x v="62"/>
    </i>
    <i r="2">
      <x v="3"/>
    </i>
    <i>
      <x v="24"/>
    </i>
    <i r="1">
      <x v="64"/>
    </i>
    <i r="2">
      <x v="3"/>
    </i>
    <i r="1">
      <x v="66"/>
    </i>
    <i r="2">
      <x/>
    </i>
    <i r="1">
      <x v="69"/>
    </i>
    <i r="2">
      <x v="4"/>
    </i>
    <i>
      <x v="25"/>
    </i>
    <i r="1">
      <x v="70"/>
    </i>
    <i r="2">
      <x v="4"/>
    </i>
    <i r="1">
      <x v="71"/>
    </i>
    <i r="2">
      <x v="3"/>
    </i>
    <i r="1">
      <x v="73"/>
    </i>
    <i r="2">
      <x v="2"/>
    </i>
    <i>
      <x v="26"/>
    </i>
    <i r="1">
      <x v="45"/>
    </i>
    <i r="2">
      <x v="3"/>
    </i>
    <i>
      <x v="27"/>
    </i>
    <i r="1">
      <x v="46"/>
    </i>
    <i r="2">
      <x v="3"/>
    </i>
    <i r="1">
      <x v="48"/>
    </i>
    <i r="2">
      <x v="1"/>
    </i>
    <i r="1">
      <x v="49"/>
    </i>
    <i r="2">
      <x/>
    </i>
    <i>
      <x v="28"/>
    </i>
    <i r="1">
      <x v="52"/>
    </i>
    <i r="2">
      <x/>
    </i>
    <i>
      <x v="29"/>
    </i>
    <i r="1">
      <x v="53"/>
    </i>
    <i r="2">
      <x/>
    </i>
    <i>
      <x v="30"/>
    </i>
    <i r="1">
      <x v="55"/>
    </i>
    <i r="2">
      <x/>
    </i>
    <i>
      <x v="31"/>
    </i>
    <i r="1">
      <x v="56"/>
    </i>
    <i r="2">
      <x/>
    </i>
    <i r="1">
      <x v="58"/>
    </i>
    <i r="2">
      <x v="4"/>
    </i>
    <i>
      <x v="32"/>
    </i>
    <i r="1">
      <x v="60"/>
    </i>
    <i r="2">
      <x v="4"/>
    </i>
    <i r="1">
      <x v="61"/>
    </i>
    <i r="2">
      <x v="3"/>
    </i>
    <i>
      <x v="33"/>
    </i>
    <i r="1">
      <x v="63"/>
    </i>
    <i r="2">
      <x v="3"/>
    </i>
    <i r="1">
      <x v="65"/>
    </i>
    <i r="2">
      <x/>
    </i>
    <i>
      <x v="34"/>
    </i>
    <i r="1">
      <x v="67"/>
    </i>
    <i r="2">
      <x/>
    </i>
    <i>
      <x v="35"/>
    </i>
    <i r="1">
      <x v="68"/>
    </i>
    <i r="2">
      <x v="4"/>
    </i>
    <i r="1">
      <x v="72"/>
    </i>
    <i r="2">
      <x v="3"/>
    </i>
    <i r="1">
      <x v="74"/>
    </i>
    <i r="2">
      <x v="2"/>
    </i>
    <i>
      <x v="36"/>
    </i>
    <i r="1">
      <x v="77"/>
    </i>
    <i r="2">
      <x v="2"/>
    </i>
    <i r="1">
      <x v="78"/>
    </i>
    <i r="2">
      <x/>
    </i>
    <i r="1">
      <x v="81"/>
    </i>
    <i r="2">
      <x v="4"/>
    </i>
    <i>
      <x v="37"/>
    </i>
    <i r="1">
      <x v="75"/>
    </i>
    <i r="2">
      <x v="2"/>
    </i>
    <i>
      <x v="38"/>
    </i>
    <i r="1">
      <x v="76"/>
    </i>
    <i r="2">
      <x v="2"/>
    </i>
    <i r="1">
      <x v="79"/>
    </i>
    <i r="2">
      <x/>
    </i>
    <i>
      <x v="39"/>
    </i>
    <i r="1">
      <x v="80"/>
    </i>
    <i r="2">
      <x/>
    </i>
    <i r="1">
      <x v="82"/>
    </i>
    <i r="2">
      <x v="4"/>
    </i>
    <i>
      <x v="40"/>
    </i>
    <i r="1">
      <x v="83"/>
    </i>
    <i r="2">
      <x v="4"/>
    </i>
    <i r="1">
      <x v="86"/>
    </i>
    <i r="2">
      <x v="2"/>
    </i>
    <i>
      <x v="41"/>
    </i>
    <i r="1">
      <x v="84"/>
    </i>
    <i r="2">
      <x v="4"/>
    </i>
    <i r="1">
      <x v="85"/>
    </i>
    <i r="2">
      <x v="2"/>
    </i>
  </rowItems>
  <colFields count="1">
    <field x="-2"/>
  </colFields>
  <colItems count="2">
    <i>
      <x/>
    </i>
    <i i="1">
      <x v="1"/>
    </i>
  </colItems>
  <dataFields count="2">
    <dataField name="Somme de Durée production mm" fld="5" showDataAs="difference" baseField="1" baseItem="1048828"/>
    <dataField name="Somme de Durée production mm2" fld="5" baseField="0" baseItem="0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8"/>
  <sheetViews>
    <sheetView tabSelected="1" topLeftCell="F1" workbookViewId="0">
      <selection activeCell="K3" sqref="K3"/>
    </sheetView>
  </sheetViews>
  <sheetFormatPr baseColWidth="10" defaultRowHeight="15" x14ac:dyDescent="0.25"/>
  <cols>
    <col min="3" max="3" width="11.42578125" style="1"/>
    <col min="5" max="5" width="26.5703125" style="4" customWidth="1"/>
    <col min="6" max="6" width="22.85546875" bestFit="1" customWidth="1"/>
    <col min="8" max="8" width="21" bestFit="1" customWidth="1"/>
    <col min="9" max="9" width="30.7109375" customWidth="1"/>
    <col min="10" max="10" width="9.42578125" customWidth="1"/>
    <col min="11" max="11" width="30.7109375" customWidth="1"/>
    <col min="12" max="12" width="31.85546875" customWidth="1"/>
    <col min="13" max="14" width="9.85546875" customWidth="1"/>
    <col min="15" max="15" width="13.7109375" bestFit="1" customWidth="1"/>
  </cols>
  <sheetData>
    <row r="1" spans="1:16" x14ac:dyDescent="0.25">
      <c r="A1" t="s">
        <v>2</v>
      </c>
      <c r="B1" t="s">
        <v>4</v>
      </c>
      <c r="C1" s="1" t="s">
        <v>0</v>
      </c>
      <c r="D1" t="s">
        <v>1</v>
      </c>
      <c r="E1" s="4" t="s">
        <v>3</v>
      </c>
      <c r="F1" t="s">
        <v>220</v>
      </c>
    </row>
    <row r="2" spans="1:16" x14ac:dyDescent="0.25">
      <c r="A2" t="s">
        <v>6</v>
      </c>
      <c r="B2" t="s">
        <v>9</v>
      </c>
      <c r="C2" s="1">
        <v>43005</v>
      </c>
      <c r="D2" t="s">
        <v>5</v>
      </c>
      <c r="E2" s="4" t="s">
        <v>7</v>
      </c>
      <c r="F2">
        <f>IF(E2="-","-",VALUE(TEXT(E2,"[mm]")))</f>
        <v>698</v>
      </c>
      <c r="H2" s="2" t="s">
        <v>2</v>
      </c>
      <c r="I2" s="2" t="s">
        <v>4</v>
      </c>
      <c r="J2" s="2" t="s">
        <v>1</v>
      </c>
      <c r="K2" t="s">
        <v>221</v>
      </c>
      <c r="L2" t="s">
        <v>226</v>
      </c>
      <c r="O2" t="s">
        <v>222</v>
      </c>
    </row>
    <row r="3" spans="1:16" x14ac:dyDescent="0.25">
      <c r="A3" t="s">
        <v>10</v>
      </c>
      <c r="B3" t="s">
        <v>13</v>
      </c>
      <c r="C3" s="1">
        <v>43005</v>
      </c>
      <c r="D3" t="s">
        <v>5</v>
      </c>
      <c r="E3" s="4" t="s">
        <v>11</v>
      </c>
      <c r="F3">
        <f t="shared" ref="F3:F66" si="0">IF(E3="-","-",VALUE(TEXT(E3,"[mm]")))</f>
        <v>309</v>
      </c>
      <c r="H3" t="s">
        <v>214</v>
      </c>
      <c r="K3" s="3"/>
      <c r="L3" s="3">
        <v>1265</v>
      </c>
      <c r="M3" s="3" t="str">
        <f>IF(I3="","",IF(GETPIVOTDATA("Somme de Durée production mm",$H$2,"Identifiant du Programme",H3)="",GETPIVOTDATA("Somme de Durée production mm2",$H$2,"Identifiant du Programme",H3,"N° Fiche",I3),GETPIVOTDATA("Somme de Durée production mm",$H$2,"Identifiant du Programme",H3,"N° Fiche",I3)))</f>
        <v/>
      </c>
      <c r="N3" s="3"/>
    </row>
    <row r="4" spans="1:16" x14ac:dyDescent="0.25">
      <c r="A4" t="s">
        <v>10</v>
      </c>
      <c r="B4" t="s">
        <v>16</v>
      </c>
      <c r="C4" s="1">
        <v>43005</v>
      </c>
      <c r="D4" t="s">
        <v>15</v>
      </c>
      <c r="E4" s="4" t="s">
        <v>12</v>
      </c>
      <c r="F4">
        <f t="shared" si="0"/>
        <v>186</v>
      </c>
      <c r="H4" t="s">
        <v>214</v>
      </c>
      <c r="I4" t="s">
        <v>219</v>
      </c>
      <c r="K4" s="3"/>
      <c r="L4" s="3">
        <v>373</v>
      </c>
      <c r="M4" s="3">
        <f t="shared" ref="M4:M5" si="1">IF(I4="","",IF(GETPIVOTDATA("Somme de Durée production mm",$H$2,"Identifiant du Programme",H4,"N° Fiche",I4)="",GETPIVOTDATA("Somme de Durée production mm2",$H$2,"Identifiant du Programme",H4,"N° Fiche",I4),GETPIVOTDATA("Somme de Durée production mm",$H$2,"Identifiant du Programme",H4,"N° Fiche",I4)))</f>
        <v>373</v>
      </c>
      <c r="N4" s="3"/>
      <c r="O4">
        <v>373</v>
      </c>
      <c r="P4" s="5" t="s">
        <v>223</v>
      </c>
    </row>
    <row r="5" spans="1:16" x14ac:dyDescent="0.25">
      <c r="A5" t="s">
        <v>6</v>
      </c>
      <c r="B5" t="s">
        <v>18</v>
      </c>
      <c r="C5" s="1">
        <v>43004</v>
      </c>
      <c r="D5" t="s">
        <v>15</v>
      </c>
      <c r="E5" s="4" t="s">
        <v>8</v>
      </c>
      <c r="F5">
        <f t="shared" si="0"/>
        <v>377</v>
      </c>
      <c r="H5" t="s">
        <v>214</v>
      </c>
      <c r="J5" t="s">
        <v>31</v>
      </c>
      <c r="K5" s="3"/>
      <c r="L5" s="3">
        <v>373</v>
      </c>
      <c r="M5" s="3" t="str">
        <f t="shared" si="1"/>
        <v/>
      </c>
      <c r="N5" s="3"/>
    </row>
    <row r="6" spans="1:16" x14ac:dyDescent="0.25">
      <c r="A6" t="s">
        <v>20</v>
      </c>
      <c r="B6" t="s">
        <v>23</v>
      </c>
      <c r="C6" s="1">
        <v>43004</v>
      </c>
      <c r="D6" t="s">
        <v>15</v>
      </c>
      <c r="E6" s="4" t="s">
        <v>21</v>
      </c>
      <c r="F6">
        <f t="shared" si="0"/>
        <v>150</v>
      </c>
      <c r="H6" t="s">
        <v>214</v>
      </c>
      <c r="I6" t="s">
        <v>217</v>
      </c>
      <c r="K6" s="3">
        <v>73</v>
      </c>
      <c r="L6" s="3">
        <v>446</v>
      </c>
      <c r="M6" s="3">
        <f>IF(I6="","",IF(GETPIVOTDATA("Somme de Durée production mm",$H$2,"Identifiant du Programme",H6,"N° Fiche",I6)="",GETPIVOTDATA("Somme de Durée production mm2",$H$2,"Identifiant du Programme",H6,"N° Fiche",I6),GETPIVOTDATA("Somme de Durée production mm",$H$2,"Identifiant du Programme",H6,"N° Fiche",I6)))</f>
        <v>73</v>
      </c>
      <c r="N6" s="3"/>
      <c r="O6">
        <v>73</v>
      </c>
      <c r="P6" s="5" t="s">
        <v>224</v>
      </c>
    </row>
    <row r="7" spans="1:16" x14ac:dyDescent="0.25">
      <c r="A7" t="s">
        <v>26</v>
      </c>
      <c r="B7" t="s">
        <v>29</v>
      </c>
      <c r="C7" s="1">
        <v>43004</v>
      </c>
      <c r="D7" t="s">
        <v>15</v>
      </c>
      <c r="E7" s="4" t="s">
        <v>27</v>
      </c>
      <c r="F7">
        <f t="shared" si="0"/>
        <v>737</v>
      </c>
      <c r="H7" t="s">
        <v>214</v>
      </c>
      <c r="J7" t="s">
        <v>118</v>
      </c>
      <c r="K7" s="3"/>
      <c r="L7" s="3">
        <v>446</v>
      </c>
      <c r="M7" s="3" t="str">
        <f t="shared" ref="M7:M70" si="2">IF(I7="","",IF(GETPIVOTDATA("Somme de Durée production mm",$H$2,"Identifiant du Programme",H7,"N° Fiche",I7)="",GETPIVOTDATA("Somme de Durée production mm2",$H$2,"Identifiant du Programme",H7,"N° Fiche",I7),GETPIVOTDATA("Somme de Durée production mm",$H$2,"Identifiant du Programme",H7,"N° Fiche",I7)))</f>
        <v/>
      </c>
      <c r="N7" s="3"/>
    </row>
    <row r="8" spans="1:16" x14ac:dyDescent="0.25">
      <c r="A8" t="s">
        <v>20</v>
      </c>
      <c r="B8" t="s">
        <v>33</v>
      </c>
      <c r="C8" s="1">
        <v>43004</v>
      </c>
      <c r="D8" t="s">
        <v>31</v>
      </c>
      <c r="E8" s="4" t="s">
        <v>22</v>
      </c>
      <c r="F8">
        <f t="shared" si="0"/>
        <v>87</v>
      </c>
      <c r="H8" t="s">
        <v>214</v>
      </c>
      <c r="I8" t="s">
        <v>215</v>
      </c>
      <c r="K8" s="3">
        <v>0</v>
      </c>
      <c r="L8" s="3">
        <v>446</v>
      </c>
      <c r="M8" s="3">
        <f t="shared" si="2"/>
        <v>0</v>
      </c>
      <c r="N8" s="3"/>
      <c r="O8">
        <v>0</v>
      </c>
      <c r="P8" s="5" t="s">
        <v>225</v>
      </c>
    </row>
    <row r="9" spans="1:16" x14ac:dyDescent="0.25">
      <c r="A9" t="s">
        <v>35</v>
      </c>
      <c r="B9" t="s">
        <v>38</v>
      </c>
      <c r="C9" s="1">
        <v>43004</v>
      </c>
      <c r="D9" t="s">
        <v>31</v>
      </c>
      <c r="E9" s="4" t="s">
        <v>36</v>
      </c>
      <c r="F9">
        <f t="shared" si="0"/>
        <v>328</v>
      </c>
      <c r="H9" t="s">
        <v>214</v>
      </c>
      <c r="J9" t="s">
        <v>31</v>
      </c>
      <c r="K9" s="3">
        <v>73</v>
      </c>
      <c r="L9" s="3">
        <v>446</v>
      </c>
      <c r="M9" s="3" t="str">
        <f t="shared" si="2"/>
        <v/>
      </c>
      <c r="N9" s="3"/>
    </row>
    <row r="10" spans="1:16" x14ac:dyDescent="0.25">
      <c r="A10" t="s">
        <v>26</v>
      </c>
      <c r="B10" t="s">
        <v>42</v>
      </c>
      <c r="C10" s="1">
        <v>43004</v>
      </c>
      <c r="D10" t="s">
        <v>31</v>
      </c>
      <c r="E10" s="4" t="s">
        <v>28</v>
      </c>
      <c r="F10">
        <f t="shared" si="0"/>
        <v>485</v>
      </c>
      <c r="H10" t="s">
        <v>204</v>
      </c>
      <c r="K10" s="3"/>
      <c r="L10" s="3">
        <v>1855</v>
      </c>
      <c r="M10" s="3" t="str">
        <f t="shared" si="2"/>
        <v/>
      </c>
      <c r="N10" s="3"/>
    </row>
    <row r="11" spans="1:16" x14ac:dyDescent="0.25">
      <c r="A11" t="s">
        <v>26</v>
      </c>
      <c r="B11" t="s">
        <v>45</v>
      </c>
      <c r="C11" s="1">
        <v>43004</v>
      </c>
      <c r="D11" t="s">
        <v>5</v>
      </c>
      <c r="E11" s="4" t="s">
        <v>41</v>
      </c>
      <c r="F11">
        <f t="shared" si="0"/>
        <v>16</v>
      </c>
      <c r="H11" t="s">
        <v>204</v>
      </c>
      <c r="I11" t="s">
        <v>213</v>
      </c>
      <c r="K11" s="3"/>
      <c r="L11" s="3">
        <v>193</v>
      </c>
      <c r="M11" s="3">
        <f t="shared" si="2"/>
        <v>193</v>
      </c>
      <c r="N11" s="3"/>
      <c r="O11">
        <v>193</v>
      </c>
    </row>
    <row r="12" spans="1:16" x14ac:dyDescent="0.25">
      <c r="A12" t="s">
        <v>35</v>
      </c>
      <c r="B12" t="s">
        <v>47</v>
      </c>
      <c r="C12" s="1">
        <v>43004</v>
      </c>
      <c r="D12" t="s">
        <v>5</v>
      </c>
      <c r="E12" s="4" t="s">
        <v>37</v>
      </c>
      <c r="F12">
        <f t="shared" si="0"/>
        <v>41</v>
      </c>
      <c r="H12" t="s">
        <v>204</v>
      </c>
      <c r="J12" t="s">
        <v>118</v>
      </c>
      <c r="K12" s="3"/>
      <c r="L12" s="3">
        <v>193</v>
      </c>
      <c r="M12" s="3" t="str">
        <f t="shared" si="2"/>
        <v/>
      </c>
      <c r="N12" s="3"/>
    </row>
    <row r="13" spans="1:16" x14ac:dyDescent="0.25">
      <c r="A13" t="s">
        <v>49</v>
      </c>
      <c r="B13" t="s">
        <v>51</v>
      </c>
      <c r="C13" s="1">
        <v>43004</v>
      </c>
      <c r="D13" t="s">
        <v>5</v>
      </c>
      <c r="E13" s="4" t="s">
        <v>50</v>
      </c>
      <c r="F13">
        <f t="shared" si="0"/>
        <v>45</v>
      </c>
      <c r="H13" t="s">
        <v>204</v>
      </c>
      <c r="I13" t="s">
        <v>212</v>
      </c>
      <c r="K13" s="3">
        <v>462</v>
      </c>
      <c r="L13" s="3">
        <v>655</v>
      </c>
      <c r="M13" s="3">
        <f t="shared" si="2"/>
        <v>462</v>
      </c>
      <c r="N13" s="3"/>
      <c r="O13">
        <f>655-193</f>
        <v>462</v>
      </c>
    </row>
    <row r="14" spans="1:16" x14ac:dyDescent="0.25">
      <c r="A14" t="s">
        <v>53</v>
      </c>
      <c r="B14" t="s">
        <v>55</v>
      </c>
      <c r="C14" s="1">
        <v>43004</v>
      </c>
      <c r="D14" t="s">
        <v>5</v>
      </c>
      <c r="E14" s="4" t="s">
        <v>54</v>
      </c>
      <c r="F14">
        <f t="shared" si="0"/>
        <v>1047</v>
      </c>
      <c r="H14" t="s">
        <v>204</v>
      </c>
      <c r="J14" t="s">
        <v>5</v>
      </c>
      <c r="K14" s="3"/>
      <c r="L14" s="3">
        <v>655</v>
      </c>
      <c r="M14" s="3" t="str">
        <f t="shared" si="2"/>
        <v/>
      </c>
      <c r="N14" s="3"/>
    </row>
    <row r="15" spans="1:16" x14ac:dyDescent="0.25">
      <c r="A15" t="s">
        <v>57</v>
      </c>
      <c r="B15" t="s">
        <v>59</v>
      </c>
      <c r="C15" s="1">
        <v>43004</v>
      </c>
      <c r="D15" t="s">
        <v>5</v>
      </c>
      <c r="E15" s="4" t="s">
        <v>58</v>
      </c>
      <c r="F15">
        <f t="shared" si="0"/>
        <v>1106</v>
      </c>
      <c r="H15" t="s">
        <v>204</v>
      </c>
      <c r="I15" t="s">
        <v>205</v>
      </c>
      <c r="K15" s="3">
        <v>352</v>
      </c>
      <c r="L15" s="3">
        <v>1007</v>
      </c>
      <c r="M15" s="3">
        <f t="shared" si="2"/>
        <v>352</v>
      </c>
      <c r="N15" s="3"/>
      <c r="O15">
        <f>1007-655</f>
        <v>352</v>
      </c>
    </row>
    <row r="16" spans="1:16" x14ac:dyDescent="0.25">
      <c r="A16" t="s">
        <v>53</v>
      </c>
      <c r="B16" t="s">
        <v>63</v>
      </c>
      <c r="C16" s="1">
        <v>43003</v>
      </c>
      <c r="D16" t="s">
        <v>62</v>
      </c>
      <c r="E16" s="4" t="s">
        <v>14</v>
      </c>
      <c r="F16">
        <f t="shared" si="0"/>
        <v>805</v>
      </c>
      <c r="H16" t="s">
        <v>204</v>
      </c>
      <c r="J16" t="s">
        <v>31</v>
      </c>
      <c r="K16" s="3"/>
      <c r="L16" s="3">
        <v>1007</v>
      </c>
      <c r="M16" s="3" t="str">
        <f t="shared" si="2"/>
        <v/>
      </c>
      <c r="N16" s="3"/>
    </row>
    <row r="17" spans="1:15" x14ac:dyDescent="0.25">
      <c r="A17" t="s">
        <v>57</v>
      </c>
      <c r="B17" t="s">
        <v>65</v>
      </c>
      <c r="C17" s="1">
        <v>43003</v>
      </c>
      <c r="D17" t="s">
        <v>62</v>
      </c>
      <c r="E17" s="4" t="s">
        <v>17</v>
      </c>
      <c r="F17">
        <f t="shared" si="0"/>
        <v>653</v>
      </c>
      <c r="H17" t="s">
        <v>210</v>
      </c>
      <c r="K17" s="3"/>
      <c r="L17" s="3">
        <v>1320</v>
      </c>
      <c r="M17" s="3" t="str">
        <f t="shared" si="2"/>
        <v/>
      </c>
      <c r="N17" s="3"/>
    </row>
    <row r="18" spans="1:15" x14ac:dyDescent="0.25">
      <c r="A18" t="s">
        <v>57</v>
      </c>
      <c r="B18" t="s">
        <v>67</v>
      </c>
      <c r="C18" s="1">
        <v>43003</v>
      </c>
      <c r="D18" t="s">
        <v>15</v>
      </c>
      <c r="E18" s="4" t="s">
        <v>19</v>
      </c>
      <c r="F18">
        <f t="shared" si="0"/>
        <v>190</v>
      </c>
      <c r="H18" t="s">
        <v>210</v>
      </c>
      <c r="I18" t="s">
        <v>218</v>
      </c>
      <c r="K18" s="3"/>
      <c r="L18" s="3">
        <v>79</v>
      </c>
      <c r="M18" s="3">
        <f t="shared" si="2"/>
        <v>79</v>
      </c>
      <c r="N18" s="3"/>
      <c r="O18">
        <v>79</v>
      </c>
    </row>
    <row r="19" spans="1:15" x14ac:dyDescent="0.25">
      <c r="A19" t="s">
        <v>69</v>
      </c>
      <c r="B19" t="s">
        <v>70</v>
      </c>
      <c r="C19" s="1">
        <v>43003</v>
      </c>
      <c r="D19" t="s">
        <v>15</v>
      </c>
      <c r="E19" s="4" t="s">
        <v>25</v>
      </c>
      <c r="F19">
        <f t="shared" si="0"/>
        <v>793</v>
      </c>
      <c r="H19" t="s">
        <v>210</v>
      </c>
      <c r="J19" t="s">
        <v>31</v>
      </c>
      <c r="K19" s="3"/>
      <c r="L19" s="3">
        <v>79</v>
      </c>
      <c r="M19" s="3" t="str">
        <f t="shared" si="2"/>
        <v/>
      </c>
      <c r="N19" s="3"/>
    </row>
    <row r="20" spans="1:15" x14ac:dyDescent="0.25">
      <c r="A20" t="s">
        <v>53</v>
      </c>
      <c r="B20" t="s">
        <v>71</v>
      </c>
      <c r="C20" s="1">
        <v>43003</v>
      </c>
      <c r="D20" t="s">
        <v>15</v>
      </c>
      <c r="E20" s="4" t="s">
        <v>30</v>
      </c>
      <c r="F20">
        <f t="shared" si="0"/>
        <v>408</v>
      </c>
      <c r="H20" t="s">
        <v>210</v>
      </c>
      <c r="I20" t="s">
        <v>216</v>
      </c>
      <c r="K20" s="3">
        <v>462</v>
      </c>
      <c r="L20" s="3">
        <v>541</v>
      </c>
      <c r="M20" s="3">
        <f t="shared" si="2"/>
        <v>462</v>
      </c>
      <c r="N20" s="3"/>
      <c r="O20">
        <f>541-79</f>
        <v>462</v>
      </c>
    </row>
    <row r="21" spans="1:15" x14ac:dyDescent="0.25">
      <c r="A21" t="s">
        <v>73</v>
      </c>
      <c r="B21" t="s">
        <v>74</v>
      </c>
      <c r="C21" s="1">
        <v>43003</v>
      </c>
      <c r="D21" t="s">
        <v>31</v>
      </c>
      <c r="E21" s="4" t="s">
        <v>34</v>
      </c>
      <c r="F21">
        <f t="shared" si="0"/>
        <v>206</v>
      </c>
      <c r="H21" t="s">
        <v>210</v>
      </c>
      <c r="J21" t="s">
        <v>118</v>
      </c>
      <c r="K21" s="3"/>
      <c r="L21" s="3">
        <v>541</v>
      </c>
      <c r="M21" s="3" t="str">
        <f t="shared" si="2"/>
        <v/>
      </c>
      <c r="N21" s="3"/>
    </row>
    <row r="22" spans="1:15" x14ac:dyDescent="0.25">
      <c r="A22" t="s">
        <v>69</v>
      </c>
      <c r="B22" t="s">
        <v>76</v>
      </c>
      <c r="C22" s="1">
        <v>43003</v>
      </c>
      <c r="D22" t="s">
        <v>31</v>
      </c>
      <c r="E22" s="4" t="s">
        <v>40</v>
      </c>
      <c r="F22">
        <f t="shared" si="0"/>
        <v>580</v>
      </c>
      <c r="H22" t="s">
        <v>210</v>
      </c>
      <c r="I22" t="s">
        <v>211</v>
      </c>
      <c r="K22" s="3">
        <v>159</v>
      </c>
      <c r="L22" s="3">
        <v>700</v>
      </c>
      <c r="M22" s="3">
        <f t="shared" si="2"/>
        <v>159</v>
      </c>
      <c r="N22" s="3"/>
      <c r="O22">
        <f>700-541</f>
        <v>159</v>
      </c>
    </row>
    <row r="23" spans="1:15" x14ac:dyDescent="0.25">
      <c r="A23" t="s">
        <v>78</v>
      </c>
      <c r="B23" t="s">
        <v>79</v>
      </c>
      <c r="C23" s="1">
        <v>43003</v>
      </c>
      <c r="D23" t="s">
        <v>31</v>
      </c>
      <c r="E23" s="4" t="s">
        <v>44</v>
      </c>
      <c r="F23">
        <f t="shared" si="0"/>
        <v>495</v>
      </c>
      <c r="H23" t="s">
        <v>210</v>
      </c>
      <c r="J23" t="s">
        <v>5</v>
      </c>
      <c r="K23" s="3"/>
      <c r="L23" s="3">
        <v>700</v>
      </c>
      <c r="M23" s="3" t="str">
        <f t="shared" si="2"/>
        <v/>
      </c>
      <c r="N23" s="3"/>
    </row>
    <row r="24" spans="1:15" x14ac:dyDescent="0.25">
      <c r="A24" t="s">
        <v>69</v>
      </c>
      <c r="B24" t="s">
        <v>80</v>
      </c>
      <c r="C24" s="1">
        <v>43003</v>
      </c>
      <c r="D24" t="s">
        <v>62</v>
      </c>
      <c r="E24" s="4" t="s">
        <v>46</v>
      </c>
      <c r="F24">
        <f t="shared" si="0"/>
        <v>168</v>
      </c>
      <c r="H24" t="s">
        <v>208</v>
      </c>
      <c r="K24" s="3"/>
      <c r="L24" s="3">
        <v>270</v>
      </c>
      <c r="M24" s="3" t="str">
        <f t="shared" si="2"/>
        <v/>
      </c>
      <c r="N24" s="3"/>
    </row>
    <row r="25" spans="1:15" x14ac:dyDescent="0.25">
      <c r="A25" t="s">
        <v>78</v>
      </c>
      <c r="B25" t="s">
        <v>81</v>
      </c>
      <c r="C25" s="1">
        <v>43002</v>
      </c>
      <c r="D25" t="s">
        <v>62</v>
      </c>
      <c r="E25" s="4" t="s">
        <v>48</v>
      </c>
      <c r="F25">
        <f t="shared" si="0"/>
        <v>353</v>
      </c>
      <c r="H25" t="s">
        <v>208</v>
      </c>
      <c r="I25" t="s">
        <v>209</v>
      </c>
      <c r="K25" s="3"/>
      <c r="L25" s="3">
        <v>270</v>
      </c>
      <c r="M25" s="3">
        <f t="shared" si="2"/>
        <v>270</v>
      </c>
      <c r="N25" s="3"/>
    </row>
    <row r="26" spans="1:15" x14ac:dyDescent="0.25">
      <c r="A26" t="s">
        <v>83</v>
      </c>
      <c r="B26" t="s">
        <v>84</v>
      </c>
      <c r="C26" s="1">
        <v>43002</v>
      </c>
      <c r="D26" t="s">
        <v>62</v>
      </c>
      <c r="E26" s="4" t="s">
        <v>52</v>
      </c>
      <c r="F26">
        <f t="shared" si="0"/>
        <v>883</v>
      </c>
      <c r="H26" t="s">
        <v>208</v>
      </c>
      <c r="J26" t="s">
        <v>5</v>
      </c>
      <c r="K26" s="3"/>
      <c r="L26" s="3">
        <v>270</v>
      </c>
      <c r="M26" s="3" t="str">
        <f t="shared" si="2"/>
        <v/>
      </c>
      <c r="N26" s="3"/>
    </row>
    <row r="27" spans="1:15" x14ac:dyDescent="0.25">
      <c r="A27" t="s">
        <v>86</v>
      </c>
      <c r="B27" t="s">
        <v>87</v>
      </c>
      <c r="C27" s="1">
        <v>43002</v>
      </c>
      <c r="D27" t="s">
        <v>62</v>
      </c>
      <c r="E27" s="4" t="s">
        <v>56</v>
      </c>
      <c r="F27">
        <f t="shared" si="0"/>
        <v>78</v>
      </c>
      <c r="H27" t="s">
        <v>184</v>
      </c>
      <c r="K27" s="3"/>
      <c r="L27" s="3">
        <v>2969</v>
      </c>
      <c r="M27" s="3" t="str">
        <f t="shared" si="2"/>
        <v/>
      </c>
      <c r="N27" s="3"/>
    </row>
    <row r="28" spans="1:15" x14ac:dyDescent="0.25">
      <c r="A28" t="s">
        <v>86</v>
      </c>
      <c r="B28" t="s">
        <v>89</v>
      </c>
      <c r="C28" s="1">
        <v>43002</v>
      </c>
      <c r="D28" t="s">
        <v>15</v>
      </c>
      <c r="E28" s="4" t="s">
        <v>61</v>
      </c>
      <c r="F28">
        <f t="shared" si="0"/>
        <v>11</v>
      </c>
      <c r="H28" t="s">
        <v>184</v>
      </c>
      <c r="I28" t="s">
        <v>202</v>
      </c>
      <c r="K28" s="3"/>
      <c r="L28" s="3">
        <v>125</v>
      </c>
      <c r="M28" s="3">
        <f t="shared" si="2"/>
        <v>125</v>
      </c>
      <c r="N28" s="3"/>
    </row>
    <row r="29" spans="1:15" x14ac:dyDescent="0.25">
      <c r="A29" t="s">
        <v>83</v>
      </c>
      <c r="B29" t="s">
        <v>91</v>
      </c>
      <c r="C29" s="1">
        <v>43002</v>
      </c>
      <c r="D29" t="s">
        <v>15</v>
      </c>
      <c r="E29" s="4" t="s">
        <v>64</v>
      </c>
      <c r="F29">
        <f t="shared" si="0"/>
        <v>600</v>
      </c>
      <c r="H29" t="s">
        <v>184</v>
      </c>
      <c r="J29" t="s">
        <v>31</v>
      </c>
      <c r="K29" s="3"/>
      <c r="L29" s="3">
        <v>125</v>
      </c>
      <c r="M29" s="3" t="str">
        <f t="shared" si="2"/>
        <v/>
      </c>
      <c r="N29" s="3"/>
    </row>
    <row r="30" spans="1:15" x14ac:dyDescent="0.25">
      <c r="A30" t="s">
        <v>92</v>
      </c>
      <c r="B30" t="s">
        <v>93</v>
      </c>
      <c r="C30" s="1">
        <v>43002</v>
      </c>
      <c r="D30" t="s">
        <v>15</v>
      </c>
      <c r="E30" s="4" t="s">
        <v>66</v>
      </c>
      <c r="F30">
        <f t="shared" si="0"/>
        <v>484</v>
      </c>
      <c r="H30" t="s">
        <v>184</v>
      </c>
      <c r="I30" t="s">
        <v>197</v>
      </c>
      <c r="K30" s="3">
        <v>431</v>
      </c>
      <c r="L30" s="3">
        <v>556</v>
      </c>
      <c r="M30" s="3">
        <f t="shared" si="2"/>
        <v>431</v>
      </c>
      <c r="N30" s="3"/>
    </row>
    <row r="31" spans="1:15" x14ac:dyDescent="0.25">
      <c r="A31" t="s">
        <v>83</v>
      </c>
      <c r="B31" t="s">
        <v>95</v>
      </c>
      <c r="C31" s="1">
        <v>43002</v>
      </c>
      <c r="D31" t="s">
        <v>31</v>
      </c>
      <c r="E31" s="4" t="s">
        <v>68</v>
      </c>
      <c r="F31">
        <f t="shared" si="0"/>
        <v>125</v>
      </c>
      <c r="H31" t="s">
        <v>184</v>
      </c>
      <c r="J31" t="s">
        <v>62</v>
      </c>
      <c r="K31" s="3"/>
      <c r="L31" s="3">
        <v>556</v>
      </c>
      <c r="M31" s="3" t="str">
        <f t="shared" si="2"/>
        <v/>
      </c>
      <c r="N31" s="3"/>
    </row>
    <row r="32" spans="1:15" x14ac:dyDescent="0.25">
      <c r="A32" t="s">
        <v>92</v>
      </c>
      <c r="B32" t="s">
        <v>97</v>
      </c>
      <c r="C32" s="1">
        <v>43002</v>
      </c>
      <c r="D32" t="s">
        <v>31</v>
      </c>
      <c r="E32" s="4" t="s">
        <v>68</v>
      </c>
      <c r="F32">
        <f t="shared" si="0"/>
        <v>125</v>
      </c>
      <c r="H32" t="s">
        <v>184</v>
      </c>
      <c r="I32" t="s">
        <v>191</v>
      </c>
      <c r="K32" s="3">
        <v>401</v>
      </c>
      <c r="L32" s="3">
        <v>957</v>
      </c>
      <c r="M32" s="3">
        <f t="shared" si="2"/>
        <v>401</v>
      </c>
      <c r="N32" s="3"/>
    </row>
    <row r="33" spans="1:14" x14ac:dyDescent="0.25">
      <c r="A33" t="s">
        <v>98</v>
      </c>
      <c r="B33" t="s">
        <v>99</v>
      </c>
      <c r="C33" s="1">
        <v>43002</v>
      </c>
      <c r="D33" t="s">
        <v>31</v>
      </c>
      <c r="E33" s="4" t="s">
        <v>72</v>
      </c>
      <c r="F33">
        <f t="shared" si="0"/>
        <v>63</v>
      </c>
      <c r="H33" t="s">
        <v>184</v>
      </c>
      <c r="J33" t="s">
        <v>118</v>
      </c>
      <c r="K33" s="3"/>
      <c r="L33" s="3">
        <v>957</v>
      </c>
      <c r="M33" s="3" t="str">
        <f t="shared" si="2"/>
        <v/>
      </c>
      <c r="N33" s="3"/>
    </row>
    <row r="34" spans="1:14" x14ac:dyDescent="0.25">
      <c r="A34" t="s">
        <v>101</v>
      </c>
      <c r="B34" t="s">
        <v>102</v>
      </c>
      <c r="C34" s="1">
        <v>43002</v>
      </c>
      <c r="D34" t="s">
        <v>31</v>
      </c>
      <c r="E34" s="4" t="s">
        <v>75</v>
      </c>
      <c r="F34">
        <f t="shared" si="0"/>
        <v>120</v>
      </c>
      <c r="H34" t="s">
        <v>184</v>
      </c>
      <c r="I34" t="s">
        <v>185</v>
      </c>
      <c r="K34" s="3">
        <v>374</v>
      </c>
      <c r="L34" s="3">
        <v>1331</v>
      </c>
      <c r="M34" s="3">
        <f t="shared" si="2"/>
        <v>374</v>
      </c>
      <c r="N34" s="3"/>
    </row>
    <row r="35" spans="1:14" x14ac:dyDescent="0.25">
      <c r="A35" t="s">
        <v>104</v>
      </c>
      <c r="B35" t="s">
        <v>105</v>
      </c>
      <c r="C35" s="1">
        <v>43002</v>
      </c>
      <c r="D35" t="s">
        <v>31</v>
      </c>
      <c r="E35" s="4" t="s">
        <v>77</v>
      </c>
      <c r="F35">
        <f t="shared" si="0"/>
        <v>105</v>
      </c>
      <c r="H35" t="s">
        <v>184</v>
      </c>
      <c r="J35" t="s">
        <v>5</v>
      </c>
      <c r="K35" s="3"/>
      <c r="L35" s="3">
        <v>1331</v>
      </c>
      <c r="M35" s="3" t="str">
        <f t="shared" si="2"/>
        <v/>
      </c>
      <c r="N35" s="3"/>
    </row>
    <row r="36" spans="1:14" x14ac:dyDescent="0.25">
      <c r="A36" t="s">
        <v>107</v>
      </c>
      <c r="B36" t="s">
        <v>108</v>
      </c>
      <c r="C36" s="1">
        <v>43002</v>
      </c>
      <c r="D36" t="s">
        <v>31</v>
      </c>
      <c r="E36" s="4" t="s">
        <v>43</v>
      </c>
      <c r="F36">
        <f t="shared" si="0"/>
        <v>14</v>
      </c>
      <c r="H36" t="s">
        <v>206</v>
      </c>
      <c r="K36" s="3"/>
      <c r="L36" s="3">
        <v>80</v>
      </c>
      <c r="M36" s="3" t="str">
        <f t="shared" si="2"/>
        <v/>
      </c>
      <c r="N36" s="3"/>
    </row>
    <row r="37" spans="1:14" x14ac:dyDescent="0.25">
      <c r="A37" t="s">
        <v>109</v>
      </c>
      <c r="B37" t="s">
        <v>110</v>
      </c>
      <c r="C37" s="1">
        <v>43002</v>
      </c>
      <c r="D37" t="s">
        <v>31</v>
      </c>
      <c r="E37" s="4" t="s">
        <v>39</v>
      </c>
      <c r="F37">
        <f t="shared" si="0"/>
        <v>93</v>
      </c>
      <c r="H37" t="s">
        <v>206</v>
      </c>
      <c r="I37" t="s">
        <v>207</v>
      </c>
      <c r="K37" s="3"/>
      <c r="L37" s="3">
        <v>80</v>
      </c>
      <c r="M37" s="3">
        <f t="shared" si="2"/>
        <v>80</v>
      </c>
      <c r="N37" s="3"/>
    </row>
    <row r="38" spans="1:14" x14ac:dyDescent="0.25">
      <c r="A38" t="s">
        <v>112</v>
      </c>
      <c r="B38" t="s">
        <v>113</v>
      </c>
      <c r="C38" s="1">
        <v>43002</v>
      </c>
      <c r="D38" t="s">
        <v>31</v>
      </c>
      <c r="E38" s="4" t="s">
        <v>82</v>
      </c>
      <c r="F38">
        <f t="shared" si="0"/>
        <v>483</v>
      </c>
      <c r="H38" t="s">
        <v>206</v>
      </c>
      <c r="J38" t="s">
        <v>31</v>
      </c>
      <c r="K38" s="3"/>
      <c r="L38" s="3">
        <v>80</v>
      </c>
      <c r="M38" s="3" t="str">
        <f t="shared" si="2"/>
        <v/>
      </c>
      <c r="N38" s="3"/>
    </row>
    <row r="39" spans="1:14" x14ac:dyDescent="0.25">
      <c r="A39" t="s">
        <v>115</v>
      </c>
      <c r="B39" t="s">
        <v>116</v>
      </c>
      <c r="C39" s="1">
        <v>43002</v>
      </c>
      <c r="D39" t="s">
        <v>31</v>
      </c>
      <c r="E39" s="4" t="s">
        <v>85</v>
      </c>
      <c r="F39">
        <f t="shared" si="0"/>
        <v>689</v>
      </c>
      <c r="H39" t="s">
        <v>199</v>
      </c>
      <c r="K39" s="3"/>
      <c r="L39" s="3">
        <v>892</v>
      </c>
      <c r="M39" s="3" t="str">
        <f t="shared" si="2"/>
        <v/>
      </c>
      <c r="N39" s="3"/>
    </row>
    <row r="40" spans="1:14" x14ac:dyDescent="0.25">
      <c r="A40" t="s">
        <v>115</v>
      </c>
      <c r="B40" t="s">
        <v>119</v>
      </c>
      <c r="C40" s="1">
        <v>43001</v>
      </c>
      <c r="D40" t="s">
        <v>118</v>
      </c>
      <c r="E40" s="4" t="s">
        <v>88</v>
      </c>
      <c r="F40">
        <f t="shared" si="0"/>
        <v>590</v>
      </c>
      <c r="H40" t="s">
        <v>199</v>
      </c>
      <c r="I40" t="s">
        <v>203</v>
      </c>
      <c r="K40" s="3"/>
      <c r="L40" s="3">
        <v>323</v>
      </c>
      <c r="M40" s="3">
        <f t="shared" si="2"/>
        <v>323</v>
      </c>
      <c r="N40" s="3"/>
    </row>
    <row r="41" spans="1:14" x14ac:dyDescent="0.25">
      <c r="A41" t="s">
        <v>112</v>
      </c>
      <c r="B41" t="s">
        <v>121</v>
      </c>
      <c r="C41" s="1">
        <v>43001</v>
      </c>
      <c r="D41" t="s">
        <v>118</v>
      </c>
      <c r="E41" s="4" t="s">
        <v>90</v>
      </c>
      <c r="F41">
        <f t="shared" si="0"/>
        <v>467</v>
      </c>
      <c r="H41" t="s">
        <v>199</v>
      </c>
      <c r="J41" t="s">
        <v>31</v>
      </c>
      <c r="K41" s="3"/>
      <c r="L41" s="3">
        <v>323</v>
      </c>
      <c r="M41" s="3" t="str">
        <f t="shared" si="2"/>
        <v/>
      </c>
      <c r="N41" s="3"/>
    </row>
    <row r="42" spans="1:14" x14ac:dyDescent="0.25">
      <c r="A42" t="s">
        <v>115</v>
      </c>
      <c r="B42" t="s">
        <v>123</v>
      </c>
      <c r="C42" s="1">
        <v>43001</v>
      </c>
      <c r="D42" t="s">
        <v>62</v>
      </c>
      <c r="E42" s="4" t="s">
        <v>75</v>
      </c>
      <c r="F42">
        <f t="shared" si="0"/>
        <v>120</v>
      </c>
      <c r="H42" t="s">
        <v>199</v>
      </c>
      <c r="I42" t="s">
        <v>200</v>
      </c>
      <c r="K42" s="3">
        <v>246</v>
      </c>
      <c r="L42" s="3">
        <v>569</v>
      </c>
      <c r="M42" s="3">
        <f t="shared" si="2"/>
        <v>246</v>
      </c>
      <c r="N42" s="3"/>
    </row>
    <row r="43" spans="1:14" x14ac:dyDescent="0.25">
      <c r="A43" t="s">
        <v>125</v>
      </c>
      <c r="B43" t="s">
        <v>126</v>
      </c>
      <c r="C43" s="1">
        <v>43001</v>
      </c>
      <c r="D43" t="s">
        <v>62</v>
      </c>
      <c r="E43" s="4" t="s">
        <v>94</v>
      </c>
      <c r="F43">
        <f t="shared" si="0"/>
        <v>29</v>
      </c>
      <c r="H43" t="s">
        <v>199</v>
      </c>
      <c r="J43" t="s">
        <v>62</v>
      </c>
      <c r="K43" s="3"/>
      <c r="L43" s="3">
        <v>569</v>
      </c>
      <c r="M43" s="3" t="str">
        <f t="shared" si="2"/>
        <v/>
      </c>
      <c r="N43" s="3"/>
    </row>
    <row r="44" spans="1:14" x14ac:dyDescent="0.25">
      <c r="A44" t="s">
        <v>112</v>
      </c>
      <c r="B44" t="s">
        <v>128</v>
      </c>
      <c r="C44" s="1">
        <v>43001</v>
      </c>
      <c r="D44" t="s">
        <v>62</v>
      </c>
      <c r="E44" s="4" t="s">
        <v>96</v>
      </c>
      <c r="F44">
        <f t="shared" si="0"/>
        <v>75</v>
      </c>
      <c r="H44" t="s">
        <v>193</v>
      </c>
      <c r="K44" s="3"/>
      <c r="L44" s="3">
        <v>527</v>
      </c>
      <c r="M44" s="3" t="str">
        <f t="shared" si="2"/>
        <v/>
      </c>
      <c r="N44" s="3"/>
    </row>
    <row r="45" spans="1:14" x14ac:dyDescent="0.25">
      <c r="A45" t="s">
        <v>130</v>
      </c>
      <c r="B45" t="s">
        <v>131</v>
      </c>
      <c r="C45" s="1">
        <v>43001</v>
      </c>
      <c r="D45" t="s">
        <v>62</v>
      </c>
      <c r="E45" s="4" t="s">
        <v>60</v>
      </c>
      <c r="F45">
        <f t="shared" si="0"/>
        <v>50</v>
      </c>
      <c r="H45" t="s">
        <v>193</v>
      </c>
      <c r="I45" t="s">
        <v>196</v>
      </c>
      <c r="K45" s="3"/>
      <c r="L45" s="3">
        <v>169</v>
      </c>
      <c r="M45" s="3">
        <f t="shared" si="2"/>
        <v>169</v>
      </c>
      <c r="N45" s="3"/>
    </row>
    <row r="46" spans="1:14" x14ac:dyDescent="0.25">
      <c r="A46" t="s">
        <v>132</v>
      </c>
      <c r="B46" t="s">
        <v>133</v>
      </c>
      <c r="C46" s="1">
        <v>43001</v>
      </c>
      <c r="D46" t="s">
        <v>62</v>
      </c>
      <c r="E46" s="4" t="s">
        <v>100</v>
      </c>
      <c r="F46">
        <f t="shared" si="0"/>
        <v>714</v>
      </c>
      <c r="H46" t="s">
        <v>193</v>
      </c>
      <c r="J46" t="s">
        <v>62</v>
      </c>
      <c r="K46" s="3"/>
      <c r="L46" s="3">
        <v>169</v>
      </c>
      <c r="M46" s="3" t="str">
        <f t="shared" si="2"/>
        <v/>
      </c>
      <c r="N46" s="3"/>
    </row>
    <row r="47" spans="1:14" x14ac:dyDescent="0.25">
      <c r="A47" t="s">
        <v>135</v>
      </c>
      <c r="B47" t="s">
        <v>136</v>
      </c>
      <c r="C47" s="1">
        <v>43001</v>
      </c>
      <c r="D47" t="s">
        <v>15</v>
      </c>
      <c r="E47" s="4" t="s">
        <v>103</v>
      </c>
      <c r="F47">
        <f t="shared" si="0"/>
        <v>548</v>
      </c>
      <c r="H47" t="s">
        <v>193</v>
      </c>
      <c r="I47" t="s">
        <v>194</v>
      </c>
      <c r="K47" s="3">
        <v>189</v>
      </c>
      <c r="L47" s="3">
        <v>358</v>
      </c>
      <c r="M47" s="3">
        <f t="shared" si="2"/>
        <v>189</v>
      </c>
      <c r="N47" s="3"/>
    </row>
    <row r="48" spans="1:14" x14ac:dyDescent="0.25">
      <c r="A48" t="s">
        <v>132</v>
      </c>
      <c r="B48" t="s">
        <v>138</v>
      </c>
      <c r="C48" s="1">
        <v>43001</v>
      </c>
      <c r="D48" t="s">
        <v>15</v>
      </c>
      <c r="E48" s="4" t="s">
        <v>106</v>
      </c>
      <c r="F48">
        <f t="shared" si="0"/>
        <v>437</v>
      </c>
      <c r="H48" t="s">
        <v>193</v>
      </c>
      <c r="J48" t="s">
        <v>118</v>
      </c>
      <c r="K48" s="3"/>
      <c r="L48" s="3">
        <v>358</v>
      </c>
      <c r="M48" s="3" t="str">
        <f t="shared" si="2"/>
        <v/>
      </c>
      <c r="N48" s="3"/>
    </row>
    <row r="49" spans="1:14" x14ac:dyDescent="0.25">
      <c r="A49" t="s">
        <v>132</v>
      </c>
      <c r="B49" t="s">
        <v>140</v>
      </c>
      <c r="C49" s="1">
        <v>43001</v>
      </c>
      <c r="D49" t="s">
        <v>118</v>
      </c>
      <c r="E49" s="4" t="s">
        <v>32</v>
      </c>
      <c r="F49">
        <f t="shared" si="0"/>
        <v>91</v>
      </c>
      <c r="H49" t="s">
        <v>176</v>
      </c>
      <c r="K49" s="3"/>
      <c r="L49" s="3">
        <v>34</v>
      </c>
      <c r="M49" s="3" t="str">
        <f t="shared" si="2"/>
        <v/>
      </c>
      <c r="N49" s="3"/>
    </row>
    <row r="50" spans="1:14" x14ac:dyDescent="0.25">
      <c r="A50" t="s">
        <v>135</v>
      </c>
      <c r="B50" t="s">
        <v>141</v>
      </c>
      <c r="C50" s="1">
        <v>43000</v>
      </c>
      <c r="D50" t="s">
        <v>118</v>
      </c>
      <c r="E50" s="4" t="s">
        <v>111</v>
      </c>
      <c r="F50">
        <f t="shared" si="0"/>
        <v>336</v>
      </c>
      <c r="H50" t="s">
        <v>176</v>
      </c>
      <c r="I50" t="s">
        <v>177</v>
      </c>
      <c r="K50" s="3"/>
      <c r="L50" s="3">
        <v>34</v>
      </c>
      <c r="M50" s="3">
        <f t="shared" si="2"/>
        <v>34</v>
      </c>
      <c r="N50" s="3"/>
    </row>
    <row r="51" spans="1:14" x14ac:dyDescent="0.25">
      <c r="A51" t="s">
        <v>143</v>
      </c>
      <c r="B51" t="s">
        <v>144</v>
      </c>
      <c r="C51" s="1">
        <v>43000</v>
      </c>
      <c r="D51" t="s">
        <v>31</v>
      </c>
      <c r="E51" s="4" t="s">
        <v>114</v>
      </c>
      <c r="F51">
        <f t="shared" si="0"/>
        <v>743</v>
      </c>
      <c r="H51" t="s">
        <v>176</v>
      </c>
      <c r="J51" t="s">
        <v>5</v>
      </c>
      <c r="K51" s="3"/>
      <c r="L51" s="3">
        <v>34</v>
      </c>
      <c r="M51" s="3" t="str">
        <f t="shared" si="2"/>
        <v/>
      </c>
      <c r="N51" s="3"/>
    </row>
    <row r="52" spans="1:14" x14ac:dyDescent="0.25">
      <c r="A52" t="s">
        <v>146</v>
      </c>
      <c r="B52" t="s">
        <v>147</v>
      </c>
      <c r="C52" s="1">
        <v>43000</v>
      </c>
      <c r="D52" t="s">
        <v>118</v>
      </c>
      <c r="E52" s="4" t="s">
        <v>117</v>
      </c>
      <c r="F52">
        <f t="shared" si="0"/>
        <v>1421</v>
      </c>
      <c r="H52" t="s">
        <v>187</v>
      </c>
      <c r="K52" s="3"/>
      <c r="L52" s="3">
        <v>632</v>
      </c>
      <c r="M52" s="3" t="str">
        <f t="shared" si="2"/>
        <v/>
      </c>
      <c r="N52" s="3"/>
    </row>
    <row r="53" spans="1:14" x14ac:dyDescent="0.25">
      <c r="A53" t="s">
        <v>143</v>
      </c>
      <c r="B53" t="s">
        <v>149</v>
      </c>
      <c r="C53" s="1">
        <v>43000</v>
      </c>
      <c r="D53" t="s">
        <v>62</v>
      </c>
      <c r="E53" s="4" t="s">
        <v>120</v>
      </c>
      <c r="F53">
        <f t="shared" si="0"/>
        <v>594</v>
      </c>
      <c r="H53" t="s">
        <v>187</v>
      </c>
      <c r="I53" t="s">
        <v>190</v>
      </c>
      <c r="K53" s="3"/>
      <c r="L53" s="3">
        <v>247</v>
      </c>
      <c r="M53" s="3">
        <f t="shared" si="2"/>
        <v>247</v>
      </c>
      <c r="N53" s="3"/>
    </row>
    <row r="54" spans="1:14" x14ac:dyDescent="0.25">
      <c r="A54" t="s">
        <v>146</v>
      </c>
      <c r="B54" t="s">
        <v>151</v>
      </c>
      <c r="C54" s="1">
        <v>43000</v>
      </c>
      <c r="D54" t="s">
        <v>62</v>
      </c>
      <c r="E54" s="4" t="s">
        <v>122</v>
      </c>
      <c r="F54">
        <f t="shared" si="0"/>
        <v>1160</v>
      </c>
      <c r="H54" t="s">
        <v>187</v>
      </c>
      <c r="J54" t="s">
        <v>118</v>
      </c>
      <c r="K54" s="3"/>
      <c r="L54" s="3">
        <v>247</v>
      </c>
      <c r="M54" s="3" t="str">
        <f t="shared" si="2"/>
        <v/>
      </c>
      <c r="N54" s="3"/>
    </row>
    <row r="55" spans="1:14" x14ac:dyDescent="0.25">
      <c r="A55" t="s">
        <v>143</v>
      </c>
      <c r="B55" t="s">
        <v>153</v>
      </c>
      <c r="C55" s="1">
        <v>43000</v>
      </c>
      <c r="D55" t="s">
        <v>15</v>
      </c>
      <c r="E55" s="4" t="s">
        <v>124</v>
      </c>
      <c r="F55">
        <f t="shared" si="0"/>
        <v>180</v>
      </c>
      <c r="H55" t="s">
        <v>187</v>
      </c>
      <c r="I55" t="s">
        <v>188</v>
      </c>
      <c r="K55" s="3">
        <v>138</v>
      </c>
      <c r="L55" s="3">
        <v>385</v>
      </c>
      <c r="M55" s="3">
        <f t="shared" si="2"/>
        <v>138</v>
      </c>
      <c r="N55" s="3"/>
    </row>
    <row r="56" spans="1:14" x14ac:dyDescent="0.25">
      <c r="A56" t="s">
        <v>156</v>
      </c>
      <c r="B56" t="s">
        <v>157</v>
      </c>
      <c r="C56" s="1">
        <v>43000</v>
      </c>
      <c r="D56" t="s">
        <v>15</v>
      </c>
      <c r="E56" s="4" t="s">
        <v>127</v>
      </c>
      <c r="F56">
        <f t="shared" si="0"/>
        <v>177</v>
      </c>
      <c r="H56" t="s">
        <v>187</v>
      </c>
      <c r="J56" t="s">
        <v>5</v>
      </c>
      <c r="K56" s="3"/>
      <c r="L56" s="3">
        <v>385</v>
      </c>
      <c r="M56" s="3" t="str">
        <f t="shared" si="2"/>
        <v/>
      </c>
      <c r="N56" s="3"/>
    </row>
    <row r="57" spans="1:14" x14ac:dyDescent="0.25">
      <c r="A57" t="s">
        <v>146</v>
      </c>
      <c r="B57" t="s">
        <v>159</v>
      </c>
      <c r="C57" s="1">
        <v>43000</v>
      </c>
      <c r="D57" t="s">
        <v>15</v>
      </c>
      <c r="E57" s="4" t="s">
        <v>129</v>
      </c>
      <c r="F57">
        <f t="shared" si="0"/>
        <v>792</v>
      </c>
      <c r="H57" t="s">
        <v>166</v>
      </c>
      <c r="K57" s="3"/>
      <c r="L57" s="3">
        <v>1438</v>
      </c>
      <c r="M57" s="3" t="str">
        <f t="shared" si="2"/>
        <v/>
      </c>
      <c r="N57" s="3"/>
    </row>
    <row r="58" spans="1:14" x14ac:dyDescent="0.25">
      <c r="A58" t="s">
        <v>161</v>
      </c>
      <c r="B58" t="s">
        <v>162</v>
      </c>
      <c r="C58" s="1">
        <v>42999</v>
      </c>
      <c r="D58" t="s">
        <v>5</v>
      </c>
      <c r="E58" s="4" t="s">
        <v>14</v>
      </c>
      <c r="F58">
        <f t="shared" si="0"/>
        <v>805</v>
      </c>
      <c r="H58" t="s">
        <v>166</v>
      </c>
      <c r="I58" t="s">
        <v>179</v>
      </c>
      <c r="K58" s="3"/>
      <c r="L58" s="3">
        <v>89</v>
      </c>
      <c r="M58" s="3">
        <f t="shared" si="2"/>
        <v>89</v>
      </c>
      <c r="N58" s="3"/>
    </row>
    <row r="59" spans="1:14" x14ac:dyDescent="0.25">
      <c r="A59" t="s">
        <v>146</v>
      </c>
      <c r="B59" t="s">
        <v>164</v>
      </c>
      <c r="C59" s="1">
        <v>42999</v>
      </c>
      <c r="D59" t="s">
        <v>5</v>
      </c>
      <c r="E59" s="4" t="s">
        <v>134</v>
      </c>
      <c r="F59">
        <f t="shared" si="0"/>
        <v>420</v>
      </c>
      <c r="H59" t="s">
        <v>166</v>
      </c>
      <c r="J59" t="s">
        <v>5</v>
      </c>
      <c r="K59" s="3"/>
      <c r="L59" s="3">
        <v>89</v>
      </c>
      <c r="M59" s="3" t="str">
        <f t="shared" si="2"/>
        <v/>
      </c>
      <c r="N59" s="3"/>
    </row>
    <row r="60" spans="1:14" x14ac:dyDescent="0.25">
      <c r="A60" t="s">
        <v>166</v>
      </c>
      <c r="B60" t="s">
        <v>167</v>
      </c>
      <c r="C60" s="1">
        <v>42999</v>
      </c>
      <c r="D60" t="s">
        <v>118</v>
      </c>
      <c r="E60" s="4" t="s">
        <v>137</v>
      </c>
      <c r="F60">
        <f t="shared" si="0"/>
        <v>816</v>
      </c>
      <c r="H60" t="s">
        <v>166</v>
      </c>
      <c r="I60" t="s">
        <v>174</v>
      </c>
      <c r="K60" s="3">
        <v>444</v>
      </c>
      <c r="L60" s="3">
        <v>533</v>
      </c>
      <c r="M60" s="3">
        <f t="shared" si="2"/>
        <v>444</v>
      </c>
      <c r="N60" s="3"/>
    </row>
    <row r="61" spans="1:14" x14ac:dyDescent="0.25">
      <c r="A61" t="s">
        <v>161</v>
      </c>
      <c r="B61" t="s">
        <v>168</v>
      </c>
      <c r="C61" s="1">
        <v>42999</v>
      </c>
      <c r="D61" t="s">
        <v>118</v>
      </c>
      <c r="E61" s="4" t="s">
        <v>139</v>
      </c>
      <c r="F61">
        <f t="shared" si="0"/>
        <v>421</v>
      </c>
      <c r="H61" t="s">
        <v>166</v>
      </c>
      <c r="J61" t="s">
        <v>62</v>
      </c>
      <c r="K61" s="3"/>
      <c r="L61" s="3">
        <v>533</v>
      </c>
      <c r="M61" s="3" t="str">
        <f t="shared" si="2"/>
        <v/>
      </c>
      <c r="N61" s="3"/>
    </row>
    <row r="62" spans="1:14" x14ac:dyDescent="0.25">
      <c r="A62" t="s">
        <v>161</v>
      </c>
      <c r="B62" t="s">
        <v>170</v>
      </c>
      <c r="C62" s="1">
        <v>42999</v>
      </c>
      <c r="D62" t="s">
        <v>62</v>
      </c>
      <c r="E62" s="4" t="s">
        <v>41</v>
      </c>
      <c r="F62">
        <f t="shared" si="0"/>
        <v>16</v>
      </c>
      <c r="H62" t="s">
        <v>166</v>
      </c>
      <c r="I62" t="s">
        <v>167</v>
      </c>
      <c r="K62" s="3">
        <v>283</v>
      </c>
      <c r="L62" s="3">
        <v>816</v>
      </c>
      <c r="M62" s="3">
        <f t="shared" si="2"/>
        <v>283</v>
      </c>
      <c r="N62" s="3"/>
    </row>
    <row r="63" spans="1:14" x14ac:dyDescent="0.25">
      <c r="A63" t="s">
        <v>172</v>
      </c>
      <c r="B63" t="s">
        <v>173</v>
      </c>
      <c r="C63" s="1">
        <v>42999</v>
      </c>
      <c r="D63" t="s">
        <v>62</v>
      </c>
      <c r="E63" s="4" t="s">
        <v>142</v>
      </c>
      <c r="F63">
        <f t="shared" si="0"/>
        <v>210</v>
      </c>
      <c r="H63" t="s">
        <v>166</v>
      </c>
      <c r="J63" t="s">
        <v>118</v>
      </c>
      <c r="K63" s="3"/>
      <c r="L63" s="3">
        <v>816</v>
      </c>
      <c r="M63" s="3" t="str">
        <f t="shared" si="2"/>
        <v/>
      </c>
      <c r="N63" s="3"/>
    </row>
    <row r="64" spans="1:14" x14ac:dyDescent="0.25">
      <c r="A64" t="s">
        <v>166</v>
      </c>
      <c r="B64" t="s">
        <v>174</v>
      </c>
      <c r="C64" s="1">
        <v>42999</v>
      </c>
      <c r="D64" t="s">
        <v>62</v>
      </c>
      <c r="E64" s="4" t="s">
        <v>145</v>
      </c>
      <c r="F64">
        <f t="shared" si="0"/>
        <v>533</v>
      </c>
      <c r="H64" t="s">
        <v>181</v>
      </c>
      <c r="K64" s="3"/>
      <c r="L64" s="3">
        <v>172</v>
      </c>
      <c r="M64" s="3" t="str">
        <f t="shared" si="2"/>
        <v/>
      </c>
      <c r="N64" s="3"/>
    </row>
    <row r="65" spans="1:14" x14ac:dyDescent="0.25">
      <c r="A65" t="s">
        <v>176</v>
      </c>
      <c r="B65" t="s">
        <v>177</v>
      </c>
      <c r="C65" s="1">
        <v>42999</v>
      </c>
      <c r="D65" t="s">
        <v>5</v>
      </c>
      <c r="E65" s="4" t="s">
        <v>148</v>
      </c>
      <c r="F65">
        <f t="shared" si="0"/>
        <v>34</v>
      </c>
      <c r="H65" t="s">
        <v>181</v>
      </c>
      <c r="I65" t="s">
        <v>182</v>
      </c>
      <c r="K65" s="3"/>
      <c r="L65" s="3">
        <v>172</v>
      </c>
      <c r="M65" s="3">
        <f t="shared" si="2"/>
        <v>172</v>
      </c>
      <c r="N65" s="3"/>
    </row>
    <row r="66" spans="1:14" x14ac:dyDescent="0.25">
      <c r="A66" t="s">
        <v>166</v>
      </c>
      <c r="B66" t="s">
        <v>179</v>
      </c>
      <c r="C66" s="1">
        <v>42999</v>
      </c>
      <c r="D66" t="s">
        <v>5</v>
      </c>
      <c r="E66" s="4" t="s">
        <v>150</v>
      </c>
      <c r="F66">
        <f t="shared" si="0"/>
        <v>89</v>
      </c>
      <c r="H66" t="s">
        <v>181</v>
      </c>
      <c r="J66" t="s">
        <v>5</v>
      </c>
      <c r="K66" s="3"/>
      <c r="L66" s="3">
        <v>172</v>
      </c>
      <c r="M66" s="3" t="str">
        <f t="shared" si="2"/>
        <v/>
      </c>
      <c r="N66" s="3"/>
    </row>
    <row r="67" spans="1:14" x14ac:dyDescent="0.25">
      <c r="A67" t="s">
        <v>181</v>
      </c>
      <c r="B67" t="s">
        <v>182</v>
      </c>
      <c r="C67" s="1">
        <v>42998</v>
      </c>
      <c r="D67" t="s">
        <v>5</v>
      </c>
      <c r="E67" s="4" t="s">
        <v>152</v>
      </c>
      <c r="F67">
        <f t="shared" ref="F67:F88" si="3">IF(E67="-","-",VALUE(TEXT(E67,"[mm]")))</f>
        <v>172</v>
      </c>
      <c r="H67" t="s">
        <v>172</v>
      </c>
      <c r="K67" s="3"/>
      <c r="L67" s="3">
        <v>210</v>
      </c>
      <c r="M67" s="3" t="str">
        <f t="shared" si="2"/>
        <v/>
      </c>
      <c r="N67" s="3"/>
    </row>
    <row r="68" spans="1:14" x14ac:dyDescent="0.25">
      <c r="A68" t="s">
        <v>184</v>
      </c>
      <c r="B68" t="s">
        <v>185</v>
      </c>
      <c r="C68" s="1">
        <v>42998</v>
      </c>
      <c r="D68" t="s">
        <v>5</v>
      </c>
      <c r="E68" s="4" t="s">
        <v>155</v>
      </c>
      <c r="F68">
        <f t="shared" si="3"/>
        <v>1331</v>
      </c>
      <c r="H68" t="s">
        <v>172</v>
      </c>
      <c r="I68" t="s">
        <v>173</v>
      </c>
      <c r="K68" s="3"/>
      <c r="L68" s="3">
        <v>210</v>
      </c>
      <c r="M68" s="3">
        <f t="shared" si="2"/>
        <v>210</v>
      </c>
      <c r="N68" s="3"/>
    </row>
    <row r="69" spans="1:14" x14ac:dyDescent="0.25">
      <c r="A69" t="s">
        <v>187</v>
      </c>
      <c r="B69" t="s">
        <v>188</v>
      </c>
      <c r="C69" s="1">
        <v>42998</v>
      </c>
      <c r="D69" t="s">
        <v>5</v>
      </c>
      <c r="E69" s="4" t="s">
        <v>158</v>
      </c>
      <c r="F69">
        <f t="shared" si="3"/>
        <v>385</v>
      </c>
      <c r="H69" t="s">
        <v>172</v>
      </c>
      <c r="J69" t="s">
        <v>62</v>
      </c>
      <c r="K69" s="3"/>
      <c r="L69" s="3">
        <v>210</v>
      </c>
      <c r="M69" s="3" t="str">
        <f t="shared" si="2"/>
        <v/>
      </c>
      <c r="N69" s="3"/>
    </row>
    <row r="70" spans="1:14" x14ac:dyDescent="0.25">
      <c r="A70" t="s">
        <v>187</v>
      </c>
      <c r="B70" t="s">
        <v>190</v>
      </c>
      <c r="C70" s="1">
        <v>42998</v>
      </c>
      <c r="D70" t="s">
        <v>118</v>
      </c>
      <c r="E70" s="4" t="s">
        <v>160</v>
      </c>
      <c r="F70">
        <f t="shared" si="3"/>
        <v>247</v>
      </c>
      <c r="H70" t="s">
        <v>161</v>
      </c>
      <c r="K70" s="3"/>
      <c r="L70" s="3">
        <v>1242</v>
      </c>
      <c r="M70" s="3" t="str">
        <f t="shared" si="2"/>
        <v/>
      </c>
      <c r="N70" s="3"/>
    </row>
    <row r="71" spans="1:14" x14ac:dyDescent="0.25">
      <c r="A71" t="s">
        <v>184</v>
      </c>
      <c r="B71" t="s">
        <v>191</v>
      </c>
      <c r="C71" s="1">
        <v>42998</v>
      </c>
      <c r="D71" t="s">
        <v>118</v>
      </c>
      <c r="E71" s="4" t="s">
        <v>163</v>
      </c>
      <c r="F71">
        <f t="shared" si="3"/>
        <v>957</v>
      </c>
      <c r="H71" t="s">
        <v>161</v>
      </c>
      <c r="I71" t="s">
        <v>170</v>
      </c>
      <c r="K71" s="3"/>
      <c r="L71" s="3">
        <v>16</v>
      </c>
      <c r="M71" s="3">
        <f t="shared" ref="M71:M134" si="4">IF(I71="","",IF(GETPIVOTDATA("Somme de Durée production mm",$H$2,"Identifiant du Programme",H71,"N° Fiche",I71)="",GETPIVOTDATA("Somme de Durée production mm2",$H$2,"Identifiant du Programme",H71,"N° Fiche",I71),GETPIVOTDATA("Somme de Durée production mm",$H$2,"Identifiant du Programme",H71,"N° Fiche",I71)))</f>
        <v>16</v>
      </c>
      <c r="N71" s="3"/>
    </row>
    <row r="72" spans="1:14" x14ac:dyDescent="0.25">
      <c r="A72" t="s">
        <v>193</v>
      </c>
      <c r="B72" t="s">
        <v>194</v>
      </c>
      <c r="C72" s="1">
        <v>42998</v>
      </c>
      <c r="D72" t="s">
        <v>118</v>
      </c>
      <c r="E72" s="4" t="s">
        <v>165</v>
      </c>
      <c r="F72">
        <f t="shared" si="3"/>
        <v>358</v>
      </c>
      <c r="H72" t="s">
        <v>161</v>
      </c>
      <c r="J72" t="s">
        <v>62</v>
      </c>
      <c r="K72" s="3"/>
      <c r="L72" s="3">
        <v>16</v>
      </c>
      <c r="M72" s="3" t="str">
        <f t="shared" si="4"/>
        <v/>
      </c>
      <c r="N72" s="3"/>
    </row>
    <row r="73" spans="1:14" x14ac:dyDescent="0.25">
      <c r="A73" t="s">
        <v>193</v>
      </c>
      <c r="B73" t="s">
        <v>196</v>
      </c>
      <c r="C73" s="1">
        <v>42998</v>
      </c>
      <c r="D73" t="s">
        <v>62</v>
      </c>
      <c r="E73" s="4" t="s">
        <v>24</v>
      </c>
      <c r="F73">
        <f t="shared" si="3"/>
        <v>169</v>
      </c>
      <c r="H73" t="s">
        <v>161</v>
      </c>
      <c r="I73" t="s">
        <v>168</v>
      </c>
      <c r="K73" s="3">
        <v>405</v>
      </c>
      <c r="L73" s="3">
        <v>421</v>
      </c>
      <c r="M73" s="3">
        <f t="shared" si="4"/>
        <v>405</v>
      </c>
      <c r="N73" s="3"/>
    </row>
    <row r="74" spans="1:14" x14ac:dyDescent="0.25">
      <c r="A74" t="s">
        <v>184</v>
      </c>
      <c r="B74" t="s">
        <v>197</v>
      </c>
      <c r="C74" s="1">
        <v>42998</v>
      </c>
      <c r="D74" t="s">
        <v>62</v>
      </c>
      <c r="E74" s="4" t="s">
        <v>169</v>
      </c>
      <c r="F74">
        <f t="shared" si="3"/>
        <v>556</v>
      </c>
      <c r="H74" t="s">
        <v>161</v>
      </c>
      <c r="J74" t="s">
        <v>118</v>
      </c>
      <c r="K74" s="3"/>
      <c r="L74" s="3">
        <v>421</v>
      </c>
      <c r="M74" s="3" t="str">
        <f t="shared" si="4"/>
        <v/>
      </c>
      <c r="N74" s="3"/>
    </row>
    <row r="75" spans="1:14" x14ac:dyDescent="0.25">
      <c r="A75" t="s">
        <v>199</v>
      </c>
      <c r="B75" t="s">
        <v>200</v>
      </c>
      <c r="C75" s="1">
        <v>42998</v>
      </c>
      <c r="D75" t="s">
        <v>62</v>
      </c>
      <c r="E75" s="4" t="s">
        <v>171</v>
      </c>
      <c r="F75">
        <f t="shared" si="3"/>
        <v>569</v>
      </c>
      <c r="H75" t="s">
        <v>161</v>
      </c>
      <c r="I75" t="s">
        <v>162</v>
      </c>
      <c r="K75" s="3">
        <v>384</v>
      </c>
      <c r="L75" s="3">
        <v>805</v>
      </c>
      <c r="M75" s="3">
        <f t="shared" si="4"/>
        <v>384</v>
      </c>
      <c r="N75" s="3"/>
    </row>
    <row r="76" spans="1:14" x14ac:dyDescent="0.25">
      <c r="A76" t="s">
        <v>184</v>
      </c>
      <c r="B76" t="s">
        <v>202</v>
      </c>
      <c r="C76" s="1">
        <v>42998</v>
      </c>
      <c r="D76" t="s">
        <v>31</v>
      </c>
      <c r="E76" s="4" t="s">
        <v>68</v>
      </c>
      <c r="F76">
        <f t="shared" si="3"/>
        <v>125</v>
      </c>
      <c r="H76" t="s">
        <v>161</v>
      </c>
      <c r="J76" t="s">
        <v>5</v>
      </c>
      <c r="K76" s="3"/>
      <c r="L76" s="3">
        <v>805</v>
      </c>
      <c r="M76" s="3" t="str">
        <f t="shared" si="4"/>
        <v/>
      </c>
      <c r="N76" s="3"/>
    </row>
    <row r="77" spans="1:14" x14ac:dyDescent="0.25">
      <c r="A77" t="s">
        <v>199</v>
      </c>
      <c r="B77" t="s">
        <v>203</v>
      </c>
      <c r="C77" s="1">
        <v>42997</v>
      </c>
      <c r="D77" t="s">
        <v>31</v>
      </c>
      <c r="E77" s="4" t="s">
        <v>175</v>
      </c>
      <c r="F77">
        <f t="shared" si="3"/>
        <v>323</v>
      </c>
      <c r="H77" t="s">
        <v>146</v>
      </c>
      <c r="K77" s="3"/>
      <c r="L77" s="3">
        <v>3793</v>
      </c>
      <c r="M77" s="3" t="str">
        <f t="shared" si="4"/>
        <v/>
      </c>
      <c r="N77" s="3"/>
    </row>
    <row r="78" spans="1:14" x14ac:dyDescent="0.25">
      <c r="A78" t="s">
        <v>204</v>
      </c>
      <c r="B78" t="s">
        <v>205</v>
      </c>
      <c r="C78" s="1">
        <v>42997</v>
      </c>
      <c r="D78" t="s">
        <v>31</v>
      </c>
      <c r="E78" s="4" t="s">
        <v>178</v>
      </c>
      <c r="F78">
        <f t="shared" si="3"/>
        <v>1007</v>
      </c>
      <c r="H78" t="s">
        <v>146</v>
      </c>
      <c r="I78" t="s">
        <v>164</v>
      </c>
      <c r="K78" s="3"/>
      <c r="L78" s="3">
        <v>420</v>
      </c>
      <c r="M78" s="3">
        <f t="shared" si="4"/>
        <v>420</v>
      </c>
      <c r="N78" s="3"/>
    </row>
    <row r="79" spans="1:14" x14ac:dyDescent="0.25">
      <c r="A79" t="s">
        <v>206</v>
      </c>
      <c r="B79" t="s">
        <v>207</v>
      </c>
      <c r="C79" s="1">
        <v>42997</v>
      </c>
      <c r="D79" t="s">
        <v>31</v>
      </c>
      <c r="E79" s="4" t="s">
        <v>180</v>
      </c>
      <c r="F79">
        <f t="shared" si="3"/>
        <v>80</v>
      </c>
      <c r="H79" t="s">
        <v>146</v>
      </c>
      <c r="J79" t="s">
        <v>5</v>
      </c>
      <c r="K79" s="3"/>
      <c r="L79" s="3">
        <v>420</v>
      </c>
      <c r="M79" s="3" t="str">
        <f t="shared" si="4"/>
        <v/>
      </c>
      <c r="N79" s="3"/>
    </row>
    <row r="80" spans="1:14" x14ac:dyDescent="0.25">
      <c r="A80" t="s">
        <v>208</v>
      </c>
      <c r="B80" t="s">
        <v>209</v>
      </c>
      <c r="C80" s="1">
        <v>42997</v>
      </c>
      <c r="D80" t="s">
        <v>5</v>
      </c>
      <c r="E80" s="4" t="s">
        <v>183</v>
      </c>
      <c r="F80">
        <f t="shared" si="3"/>
        <v>270</v>
      </c>
      <c r="H80" t="s">
        <v>146</v>
      </c>
      <c r="I80" t="s">
        <v>159</v>
      </c>
      <c r="K80" s="3">
        <v>372</v>
      </c>
      <c r="L80" s="3">
        <v>792</v>
      </c>
      <c r="M80" s="3">
        <f t="shared" si="4"/>
        <v>372</v>
      </c>
      <c r="N80" s="3"/>
    </row>
    <row r="81" spans="1:14" x14ac:dyDescent="0.25">
      <c r="A81" t="s">
        <v>210</v>
      </c>
      <c r="B81" t="s">
        <v>211</v>
      </c>
      <c r="C81" s="1">
        <v>42997</v>
      </c>
      <c r="D81" t="s">
        <v>5</v>
      </c>
      <c r="E81" s="4" t="s">
        <v>186</v>
      </c>
      <c r="F81">
        <f t="shared" si="3"/>
        <v>700</v>
      </c>
      <c r="H81" t="s">
        <v>146</v>
      </c>
      <c r="J81" t="s">
        <v>15</v>
      </c>
      <c r="K81" s="3"/>
      <c r="L81" s="3">
        <v>792</v>
      </c>
      <c r="M81" s="3" t="str">
        <f t="shared" si="4"/>
        <v/>
      </c>
      <c r="N81" s="3"/>
    </row>
    <row r="82" spans="1:14" x14ac:dyDescent="0.25">
      <c r="A82" t="s">
        <v>204</v>
      </c>
      <c r="B82" t="s">
        <v>212</v>
      </c>
      <c r="C82" s="1">
        <v>42997</v>
      </c>
      <c r="D82" t="s">
        <v>5</v>
      </c>
      <c r="E82" s="4" t="s">
        <v>189</v>
      </c>
      <c r="F82">
        <f t="shared" si="3"/>
        <v>655</v>
      </c>
      <c r="H82" t="s">
        <v>146</v>
      </c>
      <c r="I82" t="s">
        <v>151</v>
      </c>
      <c r="K82" s="3">
        <v>368</v>
      </c>
      <c r="L82" s="3">
        <v>1160</v>
      </c>
      <c r="M82" s="3">
        <f t="shared" si="4"/>
        <v>368</v>
      </c>
      <c r="N82" s="3"/>
    </row>
    <row r="83" spans="1:14" x14ac:dyDescent="0.25">
      <c r="A83" t="s">
        <v>204</v>
      </c>
      <c r="B83" t="s">
        <v>213</v>
      </c>
      <c r="C83" s="1">
        <v>42997</v>
      </c>
      <c r="D83" t="s">
        <v>118</v>
      </c>
      <c r="E83" s="4" t="s">
        <v>154</v>
      </c>
      <c r="F83">
        <f t="shared" si="3"/>
        <v>193</v>
      </c>
      <c r="H83" t="s">
        <v>146</v>
      </c>
      <c r="J83" t="s">
        <v>62</v>
      </c>
      <c r="K83" s="3"/>
      <c r="L83" s="3">
        <v>1160</v>
      </c>
      <c r="M83" s="3" t="str">
        <f t="shared" si="4"/>
        <v/>
      </c>
      <c r="N83" s="3"/>
    </row>
    <row r="84" spans="1:14" x14ac:dyDescent="0.25">
      <c r="A84" t="s">
        <v>214</v>
      </c>
      <c r="B84" t="s">
        <v>215</v>
      </c>
      <c r="C84" s="1">
        <v>42997</v>
      </c>
      <c r="D84" t="s">
        <v>31</v>
      </c>
      <c r="E84" s="4" t="s">
        <v>192</v>
      </c>
      <c r="F84">
        <f t="shared" si="3"/>
        <v>446</v>
      </c>
      <c r="H84" t="s">
        <v>146</v>
      </c>
      <c r="I84" t="s">
        <v>147</v>
      </c>
      <c r="K84" s="3">
        <v>261</v>
      </c>
      <c r="L84" s="3">
        <v>1421</v>
      </c>
      <c r="M84" s="3">
        <f t="shared" si="4"/>
        <v>261</v>
      </c>
      <c r="N84" s="3"/>
    </row>
    <row r="85" spans="1:14" x14ac:dyDescent="0.25">
      <c r="A85" t="s">
        <v>210</v>
      </c>
      <c r="B85" t="s">
        <v>216</v>
      </c>
      <c r="C85" s="1">
        <v>42997</v>
      </c>
      <c r="D85" t="s">
        <v>118</v>
      </c>
      <c r="E85" s="4" t="s">
        <v>195</v>
      </c>
      <c r="F85">
        <f t="shared" si="3"/>
        <v>541</v>
      </c>
      <c r="H85" t="s">
        <v>146</v>
      </c>
      <c r="J85" t="s">
        <v>118</v>
      </c>
      <c r="K85" s="3"/>
      <c r="L85" s="3">
        <v>1421</v>
      </c>
      <c r="M85" s="3" t="str">
        <f t="shared" si="4"/>
        <v/>
      </c>
      <c r="N85" s="3"/>
    </row>
    <row r="86" spans="1:14" x14ac:dyDescent="0.25">
      <c r="A86" t="s">
        <v>214</v>
      </c>
      <c r="B86" t="s">
        <v>217</v>
      </c>
      <c r="C86" s="1">
        <v>42997</v>
      </c>
      <c r="D86" t="s">
        <v>118</v>
      </c>
      <c r="E86" s="4" t="s">
        <v>192</v>
      </c>
      <c r="F86">
        <f t="shared" si="3"/>
        <v>446</v>
      </c>
      <c r="H86" t="s">
        <v>132</v>
      </c>
      <c r="K86" s="3"/>
      <c r="L86" s="3">
        <v>1242</v>
      </c>
      <c r="M86" s="3" t="str">
        <f t="shared" si="4"/>
        <v/>
      </c>
      <c r="N86" s="3"/>
    </row>
    <row r="87" spans="1:14" x14ac:dyDescent="0.25">
      <c r="A87" t="s">
        <v>210</v>
      </c>
      <c r="B87" t="s">
        <v>218</v>
      </c>
      <c r="C87" s="1">
        <v>42997</v>
      </c>
      <c r="D87" t="s">
        <v>31</v>
      </c>
      <c r="E87" s="4" t="s">
        <v>198</v>
      </c>
      <c r="F87">
        <f t="shared" si="3"/>
        <v>79</v>
      </c>
      <c r="H87" t="s">
        <v>132</v>
      </c>
      <c r="I87" t="s">
        <v>140</v>
      </c>
      <c r="K87" s="3"/>
      <c r="L87" s="3">
        <v>91</v>
      </c>
      <c r="M87" s="3">
        <f t="shared" si="4"/>
        <v>91</v>
      </c>
      <c r="N87" s="3"/>
    </row>
    <row r="88" spans="1:14" x14ac:dyDescent="0.25">
      <c r="A88" t="s">
        <v>214</v>
      </c>
      <c r="B88" t="s">
        <v>219</v>
      </c>
      <c r="C88" s="1">
        <v>42996</v>
      </c>
      <c r="D88" t="s">
        <v>31</v>
      </c>
      <c r="E88" s="4" t="s">
        <v>201</v>
      </c>
      <c r="F88">
        <f t="shared" si="3"/>
        <v>373</v>
      </c>
      <c r="H88" t="s">
        <v>132</v>
      </c>
      <c r="J88" t="s">
        <v>118</v>
      </c>
      <c r="K88" s="3"/>
      <c r="L88" s="3">
        <v>91</v>
      </c>
      <c r="M88" s="3" t="str">
        <f t="shared" si="4"/>
        <v/>
      </c>
      <c r="N88" s="3"/>
    </row>
    <row r="89" spans="1:14" x14ac:dyDescent="0.25">
      <c r="H89" t="s">
        <v>132</v>
      </c>
      <c r="I89" t="s">
        <v>138</v>
      </c>
      <c r="K89" s="3">
        <v>346</v>
      </c>
      <c r="L89" s="3">
        <v>437</v>
      </c>
      <c r="M89" s="3">
        <f t="shared" si="4"/>
        <v>346</v>
      </c>
      <c r="N89" s="3"/>
    </row>
    <row r="90" spans="1:14" x14ac:dyDescent="0.25">
      <c r="H90" t="s">
        <v>132</v>
      </c>
      <c r="J90" t="s">
        <v>15</v>
      </c>
      <c r="K90" s="3"/>
      <c r="L90" s="3">
        <v>437</v>
      </c>
      <c r="M90" s="3" t="str">
        <f t="shared" si="4"/>
        <v/>
      </c>
      <c r="N90" s="3"/>
    </row>
    <row r="91" spans="1:14" x14ac:dyDescent="0.25">
      <c r="H91" t="s">
        <v>132</v>
      </c>
      <c r="I91" t="s">
        <v>133</v>
      </c>
      <c r="K91" s="3">
        <v>277</v>
      </c>
      <c r="L91" s="3">
        <v>714</v>
      </c>
      <c r="M91" s="3">
        <f t="shared" si="4"/>
        <v>277</v>
      </c>
      <c r="N91" s="3"/>
    </row>
    <row r="92" spans="1:14" x14ac:dyDescent="0.25">
      <c r="H92" t="s">
        <v>132</v>
      </c>
      <c r="J92" t="s">
        <v>62</v>
      </c>
      <c r="K92" s="3"/>
      <c r="L92" s="3">
        <v>714</v>
      </c>
      <c r="M92" s="3" t="str">
        <f t="shared" si="4"/>
        <v/>
      </c>
      <c r="N92" s="3"/>
    </row>
    <row r="93" spans="1:14" x14ac:dyDescent="0.25">
      <c r="H93" t="s">
        <v>156</v>
      </c>
      <c r="K93" s="3"/>
      <c r="L93" s="3">
        <v>177</v>
      </c>
      <c r="M93" s="3" t="str">
        <f t="shared" si="4"/>
        <v/>
      </c>
      <c r="N93" s="3"/>
    </row>
    <row r="94" spans="1:14" x14ac:dyDescent="0.25">
      <c r="H94" t="s">
        <v>156</v>
      </c>
      <c r="I94" t="s">
        <v>157</v>
      </c>
      <c r="K94" s="3"/>
      <c r="L94" s="3">
        <v>177</v>
      </c>
      <c r="M94" s="3">
        <f t="shared" si="4"/>
        <v>177</v>
      </c>
      <c r="N94" s="3"/>
    </row>
    <row r="95" spans="1:14" x14ac:dyDescent="0.25">
      <c r="H95" t="s">
        <v>156</v>
      </c>
      <c r="J95" t="s">
        <v>15</v>
      </c>
      <c r="K95" s="3"/>
      <c r="L95" s="3">
        <v>177</v>
      </c>
      <c r="M95" s="3" t="str">
        <f t="shared" si="4"/>
        <v/>
      </c>
      <c r="N95" s="3"/>
    </row>
    <row r="96" spans="1:14" x14ac:dyDescent="0.25">
      <c r="H96" t="s">
        <v>143</v>
      </c>
      <c r="K96" s="3"/>
      <c r="L96" s="3">
        <v>1517</v>
      </c>
      <c r="M96" s="3" t="str">
        <f t="shared" si="4"/>
        <v/>
      </c>
      <c r="N96" s="3"/>
    </row>
    <row r="97" spans="8:14" x14ac:dyDescent="0.25">
      <c r="H97" t="s">
        <v>143</v>
      </c>
      <c r="I97" t="s">
        <v>153</v>
      </c>
      <c r="K97" s="3"/>
      <c r="L97" s="3">
        <v>180</v>
      </c>
      <c r="M97" s="3">
        <f t="shared" si="4"/>
        <v>180</v>
      </c>
      <c r="N97" s="3"/>
    </row>
    <row r="98" spans="8:14" x14ac:dyDescent="0.25">
      <c r="H98" t="s">
        <v>143</v>
      </c>
      <c r="J98" t="s">
        <v>15</v>
      </c>
      <c r="K98" s="3"/>
      <c r="L98" s="3">
        <v>180</v>
      </c>
      <c r="M98" s="3" t="str">
        <f t="shared" si="4"/>
        <v/>
      </c>
      <c r="N98" s="3"/>
    </row>
    <row r="99" spans="8:14" x14ac:dyDescent="0.25">
      <c r="H99" t="s">
        <v>143</v>
      </c>
      <c r="I99" t="s">
        <v>149</v>
      </c>
      <c r="K99" s="3">
        <v>414</v>
      </c>
      <c r="L99" s="3">
        <v>594</v>
      </c>
      <c r="M99" s="3">
        <f t="shared" si="4"/>
        <v>414</v>
      </c>
      <c r="N99" s="3"/>
    </row>
    <row r="100" spans="8:14" x14ac:dyDescent="0.25">
      <c r="H100" t="s">
        <v>143</v>
      </c>
      <c r="J100" t="s">
        <v>62</v>
      </c>
      <c r="K100" s="3"/>
      <c r="L100" s="3">
        <v>594</v>
      </c>
      <c r="M100" s="3" t="str">
        <f t="shared" si="4"/>
        <v/>
      </c>
      <c r="N100" s="3"/>
    </row>
    <row r="101" spans="8:14" x14ac:dyDescent="0.25">
      <c r="H101" t="s">
        <v>143</v>
      </c>
      <c r="I101" t="s">
        <v>144</v>
      </c>
      <c r="K101" s="3">
        <v>149</v>
      </c>
      <c r="L101" s="3">
        <v>743</v>
      </c>
      <c r="M101" s="3">
        <f t="shared" si="4"/>
        <v>149</v>
      </c>
      <c r="N101" s="3"/>
    </row>
    <row r="102" spans="8:14" x14ac:dyDescent="0.25">
      <c r="H102" t="s">
        <v>143</v>
      </c>
      <c r="J102" t="s">
        <v>31</v>
      </c>
      <c r="K102" s="3"/>
      <c r="L102" s="3">
        <v>743</v>
      </c>
      <c r="M102" s="3" t="str">
        <f t="shared" si="4"/>
        <v/>
      </c>
      <c r="N102" s="3"/>
    </row>
    <row r="103" spans="8:14" x14ac:dyDescent="0.25">
      <c r="H103" t="s">
        <v>130</v>
      </c>
      <c r="K103" s="3"/>
      <c r="L103" s="3">
        <v>50</v>
      </c>
      <c r="M103" s="3" t="str">
        <f t="shared" si="4"/>
        <v/>
      </c>
      <c r="N103" s="3"/>
    </row>
    <row r="104" spans="8:14" x14ac:dyDescent="0.25">
      <c r="H104" t="s">
        <v>130</v>
      </c>
      <c r="I104" t="s">
        <v>131</v>
      </c>
      <c r="K104" s="3"/>
      <c r="L104" s="3">
        <v>50</v>
      </c>
      <c r="M104" s="3">
        <f t="shared" si="4"/>
        <v>50</v>
      </c>
      <c r="N104" s="3"/>
    </row>
    <row r="105" spans="8:14" x14ac:dyDescent="0.25">
      <c r="H105" t="s">
        <v>130</v>
      </c>
      <c r="J105" t="s">
        <v>62</v>
      </c>
      <c r="K105" s="3"/>
      <c r="L105" s="3">
        <v>50</v>
      </c>
      <c r="M105" s="3" t="str">
        <f t="shared" si="4"/>
        <v/>
      </c>
      <c r="N105" s="3"/>
    </row>
    <row r="106" spans="8:14" x14ac:dyDescent="0.25">
      <c r="H106" t="s">
        <v>135</v>
      </c>
      <c r="K106" s="3"/>
      <c r="L106" s="3">
        <v>884</v>
      </c>
      <c r="M106" s="3" t="str">
        <f t="shared" si="4"/>
        <v/>
      </c>
      <c r="N106" s="3"/>
    </row>
    <row r="107" spans="8:14" x14ac:dyDescent="0.25">
      <c r="H107" t="s">
        <v>135</v>
      </c>
      <c r="I107" t="s">
        <v>141</v>
      </c>
      <c r="K107" s="3"/>
      <c r="L107" s="3">
        <v>336</v>
      </c>
      <c r="M107" s="3">
        <f t="shared" si="4"/>
        <v>336</v>
      </c>
      <c r="N107" s="3"/>
    </row>
    <row r="108" spans="8:14" x14ac:dyDescent="0.25">
      <c r="H108" t="s">
        <v>135</v>
      </c>
      <c r="J108" t="s">
        <v>118</v>
      </c>
      <c r="K108" s="3"/>
      <c r="L108" s="3">
        <v>336</v>
      </c>
      <c r="M108" s="3" t="str">
        <f t="shared" si="4"/>
        <v/>
      </c>
      <c r="N108" s="3"/>
    </row>
    <row r="109" spans="8:14" x14ac:dyDescent="0.25">
      <c r="H109" t="s">
        <v>135</v>
      </c>
      <c r="I109" t="s">
        <v>136</v>
      </c>
      <c r="K109" s="3">
        <v>212</v>
      </c>
      <c r="L109" s="3">
        <v>548</v>
      </c>
      <c r="M109" s="3">
        <f t="shared" si="4"/>
        <v>212</v>
      </c>
      <c r="N109" s="3"/>
    </row>
    <row r="110" spans="8:14" x14ac:dyDescent="0.25">
      <c r="H110" t="s">
        <v>135</v>
      </c>
      <c r="J110" t="s">
        <v>15</v>
      </c>
      <c r="K110" s="3"/>
      <c r="L110" s="3">
        <v>548</v>
      </c>
      <c r="M110" s="3" t="str">
        <f t="shared" si="4"/>
        <v/>
      </c>
      <c r="N110" s="3"/>
    </row>
    <row r="111" spans="8:14" x14ac:dyDescent="0.25">
      <c r="H111" t="s">
        <v>112</v>
      </c>
      <c r="K111" s="3"/>
      <c r="L111" s="3">
        <v>1025</v>
      </c>
      <c r="M111" s="3" t="str">
        <f t="shared" si="4"/>
        <v/>
      </c>
      <c r="N111" s="3"/>
    </row>
    <row r="112" spans="8:14" x14ac:dyDescent="0.25">
      <c r="H112" t="s">
        <v>112</v>
      </c>
      <c r="I112" t="s">
        <v>128</v>
      </c>
      <c r="K112" s="3"/>
      <c r="L112" s="3">
        <v>75</v>
      </c>
      <c r="M112" s="3">
        <f t="shared" si="4"/>
        <v>75</v>
      </c>
      <c r="N112" s="3"/>
    </row>
    <row r="113" spans="8:14" x14ac:dyDescent="0.25">
      <c r="H113" t="s">
        <v>112</v>
      </c>
      <c r="J113" t="s">
        <v>62</v>
      </c>
      <c r="K113" s="3"/>
      <c r="L113" s="3">
        <v>75</v>
      </c>
      <c r="M113" s="3" t="str">
        <f t="shared" si="4"/>
        <v/>
      </c>
      <c r="N113" s="3"/>
    </row>
    <row r="114" spans="8:14" x14ac:dyDescent="0.25">
      <c r="H114" t="s">
        <v>112</v>
      </c>
      <c r="I114" t="s">
        <v>121</v>
      </c>
      <c r="K114" s="3">
        <v>392</v>
      </c>
      <c r="L114" s="3">
        <v>467</v>
      </c>
      <c r="M114" s="3">
        <f t="shared" si="4"/>
        <v>392</v>
      </c>
      <c r="N114" s="3"/>
    </row>
    <row r="115" spans="8:14" x14ac:dyDescent="0.25">
      <c r="H115" t="s">
        <v>112</v>
      </c>
      <c r="J115" t="s">
        <v>118</v>
      </c>
      <c r="K115" s="3"/>
      <c r="L115" s="3">
        <v>467</v>
      </c>
      <c r="M115" s="3" t="str">
        <f t="shared" si="4"/>
        <v/>
      </c>
      <c r="N115" s="3"/>
    </row>
    <row r="116" spans="8:14" x14ac:dyDescent="0.25">
      <c r="H116" t="s">
        <v>112</v>
      </c>
      <c r="I116" t="s">
        <v>113</v>
      </c>
      <c r="K116" s="3">
        <v>16</v>
      </c>
      <c r="L116" s="3">
        <v>483</v>
      </c>
      <c r="M116" s="3">
        <f t="shared" si="4"/>
        <v>16</v>
      </c>
      <c r="N116" s="3"/>
    </row>
    <row r="117" spans="8:14" x14ac:dyDescent="0.25">
      <c r="H117" t="s">
        <v>112</v>
      </c>
      <c r="J117" t="s">
        <v>31</v>
      </c>
      <c r="K117" s="3"/>
      <c r="L117" s="3">
        <v>483</v>
      </c>
      <c r="M117" s="3" t="str">
        <f t="shared" si="4"/>
        <v/>
      </c>
      <c r="N117" s="3"/>
    </row>
    <row r="118" spans="8:14" x14ac:dyDescent="0.25">
      <c r="H118" t="s">
        <v>109</v>
      </c>
      <c r="K118" s="3"/>
      <c r="L118" s="3">
        <v>93</v>
      </c>
      <c r="M118" s="3" t="str">
        <f t="shared" si="4"/>
        <v/>
      </c>
      <c r="N118" s="3"/>
    </row>
    <row r="119" spans="8:14" x14ac:dyDescent="0.25">
      <c r="H119" t="s">
        <v>109</v>
      </c>
      <c r="I119" t="s">
        <v>110</v>
      </c>
      <c r="K119" s="3"/>
      <c r="L119" s="3">
        <v>93</v>
      </c>
      <c r="M119" s="3">
        <f t="shared" si="4"/>
        <v>93</v>
      </c>
      <c r="N119" s="3"/>
    </row>
    <row r="120" spans="8:14" x14ac:dyDescent="0.25">
      <c r="H120" t="s">
        <v>109</v>
      </c>
      <c r="J120" t="s">
        <v>31</v>
      </c>
      <c r="K120" s="3"/>
      <c r="L120" s="3">
        <v>93</v>
      </c>
      <c r="M120" s="3" t="str">
        <f t="shared" si="4"/>
        <v/>
      </c>
      <c r="N120" s="3"/>
    </row>
    <row r="121" spans="8:14" x14ac:dyDescent="0.25">
      <c r="H121" t="s">
        <v>101</v>
      </c>
      <c r="K121" s="3"/>
      <c r="L121" s="3">
        <v>120</v>
      </c>
      <c r="M121" s="3" t="str">
        <f t="shared" si="4"/>
        <v/>
      </c>
      <c r="N121" s="3"/>
    </row>
    <row r="122" spans="8:14" x14ac:dyDescent="0.25">
      <c r="H122" t="s">
        <v>101</v>
      </c>
      <c r="I122" t="s">
        <v>102</v>
      </c>
      <c r="K122" s="3"/>
      <c r="L122" s="3">
        <v>120</v>
      </c>
      <c r="M122" s="3">
        <f t="shared" si="4"/>
        <v>120</v>
      </c>
      <c r="N122" s="3"/>
    </row>
    <row r="123" spans="8:14" x14ac:dyDescent="0.25">
      <c r="H123" t="s">
        <v>101</v>
      </c>
      <c r="J123" t="s">
        <v>31</v>
      </c>
      <c r="K123" s="3"/>
      <c r="L123" s="3">
        <v>120</v>
      </c>
      <c r="M123" s="3" t="str">
        <f t="shared" si="4"/>
        <v/>
      </c>
      <c r="N123" s="3"/>
    </row>
    <row r="124" spans="8:14" x14ac:dyDescent="0.25">
      <c r="H124" t="s">
        <v>83</v>
      </c>
      <c r="K124" s="3"/>
      <c r="L124" s="3">
        <v>1608</v>
      </c>
      <c r="M124" s="3" t="str">
        <f t="shared" si="4"/>
        <v/>
      </c>
      <c r="N124" s="3"/>
    </row>
    <row r="125" spans="8:14" x14ac:dyDescent="0.25">
      <c r="H125" t="s">
        <v>83</v>
      </c>
      <c r="I125" t="s">
        <v>95</v>
      </c>
      <c r="K125" s="3"/>
      <c r="L125" s="3">
        <v>125</v>
      </c>
      <c r="M125" s="3">
        <f t="shared" si="4"/>
        <v>125</v>
      </c>
      <c r="N125" s="3"/>
    </row>
    <row r="126" spans="8:14" x14ac:dyDescent="0.25">
      <c r="H126" t="s">
        <v>83</v>
      </c>
      <c r="J126" t="s">
        <v>31</v>
      </c>
      <c r="K126" s="3"/>
      <c r="L126" s="3">
        <v>125</v>
      </c>
      <c r="M126" s="3" t="str">
        <f t="shared" si="4"/>
        <v/>
      </c>
      <c r="N126" s="3"/>
    </row>
    <row r="127" spans="8:14" x14ac:dyDescent="0.25">
      <c r="H127" t="s">
        <v>83</v>
      </c>
      <c r="I127" t="s">
        <v>91</v>
      </c>
      <c r="K127" s="3">
        <v>475</v>
      </c>
      <c r="L127" s="3">
        <v>600</v>
      </c>
      <c r="M127" s="3">
        <f t="shared" si="4"/>
        <v>475</v>
      </c>
      <c r="N127" s="3"/>
    </row>
    <row r="128" spans="8:14" x14ac:dyDescent="0.25">
      <c r="H128" t="s">
        <v>83</v>
      </c>
      <c r="J128" t="s">
        <v>15</v>
      </c>
      <c r="K128" s="3"/>
      <c r="L128" s="3">
        <v>600</v>
      </c>
      <c r="M128" s="3" t="str">
        <f t="shared" si="4"/>
        <v/>
      </c>
      <c r="N128" s="3"/>
    </row>
    <row r="129" spans="8:14" x14ac:dyDescent="0.25">
      <c r="H129" t="s">
        <v>83</v>
      </c>
      <c r="I129" t="s">
        <v>84</v>
      </c>
      <c r="K129" s="3">
        <v>283</v>
      </c>
      <c r="L129" s="3">
        <v>883</v>
      </c>
      <c r="M129" s="3">
        <f t="shared" si="4"/>
        <v>283</v>
      </c>
      <c r="N129" s="3"/>
    </row>
    <row r="130" spans="8:14" x14ac:dyDescent="0.25">
      <c r="H130" t="s">
        <v>83</v>
      </c>
      <c r="J130" t="s">
        <v>62</v>
      </c>
      <c r="K130" s="3"/>
      <c r="L130" s="3">
        <v>883</v>
      </c>
      <c r="M130" s="3" t="str">
        <f t="shared" si="4"/>
        <v/>
      </c>
      <c r="N130" s="3"/>
    </row>
    <row r="131" spans="8:14" x14ac:dyDescent="0.25">
      <c r="H131" t="s">
        <v>69</v>
      </c>
      <c r="K131" s="3"/>
      <c r="L131" s="3">
        <v>1541</v>
      </c>
      <c r="M131" s="3" t="str">
        <f t="shared" si="4"/>
        <v/>
      </c>
      <c r="N131" s="3"/>
    </row>
    <row r="132" spans="8:14" x14ac:dyDescent="0.25">
      <c r="H132" t="s">
        <v>69</v>
      </c>
      <c r="I132" t="s">
        <v>80</v>
      </c>
      <c r="K132" s="3"/>
      <c r="L132" s="3">
        <v>168</v>
      </c>
      <c r="M132" s="3">
        <f t="shared" si="4"/>
        <v>168</v>
      </c>
      <c r="N132" s="3"/>
    </row>
    <row r="133" spans="8:14" x14ac:dyDescent="0.25">
      <c r="H133" t="s">
        <v>69</v>
      </c>
      <c r="J133" t="s">
        <v>62</v>
      </c>
      <c r="K133" s="3"/>
      <c r="L133" s="3">
        <v>168</v>
      </c>
      <c r="M133" s="3" t="str">
        <f t="shared" si="4"/>
        <v/>
      </c>
      <c r="N133" s="3"/>
    </row>
    <row r="134" spans="8:14" x14ac:dyDescent="0.25">
      <c r="H134" t="s">
        <v>69</v>
      </c>
      <c r="I134" t="s">
        <v>76</v>
      </c>
      <c r="K134" s="3">
        <v>412</v>
      </c>
      <c r="L134" s="3">
        <v>580</v>
      </c>
      <c r="M134" s="3">
        <f t="shared" si="4"/>
        <v>412</v>
      </c>
      <c r="N134" s="3"/>
    </row>
    <row r="135" spans="8:14" x14ac:dyDescent="0.25">
      <c r="H135" t="s">
        <v>69</v>
      </c>
      <c r="J135" t="s">
        <v>31</v>
      </c>
      <c r="K135" s="3"/>
      <c r="L135" s="3">
        <v>580</v>
      </c>
      <c r="M135" s="3" t="str">
        <f t="shared" ref="M135:M198" si="5">IF(I135="","",IF(GETPIVOTDATA("Somme de Durée production mm",$H$2,"Identifiant du Programme",H135,"N° Fiche",I135)="",GETPIVOTDATA("Somme de Durée production mm2",$H$2,"Identifiant du Programme",H135,"N° Fiche",I135),GETPIVOTDATA("Somme de Durée production mm",$H$2,"Identifiant du Programme",H135,"N° Fiche",I135)))</f>
        <v/>
      </c>
      <c r="N135" s="3"/>
    </row>
    <row r="136" spans="8:14" x14ac:dyDescent="0.25">
      <c r="H136" t="s">
        <v>69</v>
      </c>
      <c r="I136" t="s">
        <v>70</v>
      </c>
      <c r="K136" s="3">
        <v>213</v>
      </c>
      <c r="L136" s="3">
        <v>793</v>
      </c>
      <c r="M136" s="3">
        <f t="shared" si="5"/>
        <v>213</v>
      </c>
      <c r="N136" s="3"/>
    </row>
    <row r="137" spans="8:14" x14ac:dyDescent="0.25">
      <c r="H137" t="s">
        <v>69</v>
      </c>
      <c r="J137" t="s">
        <v>15</v>
      </c>
      <c r="K137" s="3"/>
      <c r="L137" s="3">
        <v>793</v>
      </c>
      <c r="M137" s="3" t="str">
        <f t="shared" si="5"/>
        <v/>
      </c>
      <c r="N137" s="3"/>
    </row>
    <row r="138" spans="8:14" x14ac:dyDescent="0.25">
      <c r="H138" t="s">
        <v>57</v>
      </c>
      <c r="K138" s="3"/>
      <c r="L138" s="3">
        <v>1949</v>
      </c>
      <c r="M138" s="3" t="str">
        <f t="shared" si="5"/>
        <v/>
      </c>
      <c r="N138" s="3"/>
    </row>
    <row r="139" spans="8:14" x14ac:dyDescent="0.25">
      <c r="H139" t="s">
        <v>57</v>
      </c>
      <c r="I139" t="s">
        <v>67</v>
      </c>
      <c r="K139" s="3"/>
      <c r="L139" s="3">
        <v>190</v>
      </c>
      <c r="M139" s="3">
        <f t="shared" si="5"/>
        <v>190</v>
      </c>
      <c r="N139" s="3"/>
    </row>
    <row r="140" spans="8:14" x14ac:dyDescent="0.25">
      <c r="H140" t="s">
        <v>57</v>
      </c>
      <c r="J140" t="s">
        <v>15</v>
      </c>
      <c r="K140" s="3"/>
      <c r="L140" s="3">
        <v>190</v>
      </c>
      <c r="M140" s="3" t="str">
        <f t="shared" si="5"/>
        <v/>
      </c>
      <c r="N140" s="3"/>
    </row>
    <row r="141" spans="8:14" x14ac:dyDescent="0.25">
      <c r="H141" t="s">
        <v>57</v>
      </c>
      <c r="I141" t="s">
        <v>65</v>
      </c>
      <c r="K141" s="3">
        <v>463</v>
      </c>
      <c r="L141" s="3">
        <v>653</v>
      </c>
      <c r="M141" s="3">
        <f t="shared" si="5"/>
        <v>463</v>
      </c>
      <c r="N141" s="3"/>
    </row>
    <row r="142" spans="8:14" x14ac:dyDescent="0.25">
      <c r="H142" t="s">
        <v>57</v>
      </c>
      <c r="J142" t="s">
        <v>62</v>
      </c>
      <c r="K142" s="3"/>
      <c r="L142" s="3">
        <v>653</v>
      </c>
      <c r="M142" s="3" t="str">
        <f t="shared" si="5"/>
        <v/>
      </c>
      <c r="N142" s="3"/>
    </row>
    <row r="143" spans="8:14" x14ac:dyDescent="0.25">
      <c r="H143" t="s">
        <v>57</v>
      </c>
      <c r="I143" t="s">
        <v>59</v>
      </c>
      <c r="K143" s="3">
        <v>453</v>
      </c>
      <c r="L143" s="3">
        <v>1106</v>
      </c>
      <c r="M143" s="3">
        <f t="shared" si="5"/>
        <v>453</v>
      </c>
      <c r="N143" s="3"/>
    </row>
    <row r="144" spans="8:14" x14ac:dyDescent="0.25">
      <c r="H144" t="s">
        <v>57</v>
      </c>
      <c r="J144" t="s">
        <v>5</v>
      </c>
      <c r="K144" s="3"/>
      <c r="L144" s="3">
        <v>1106</v>
      </c>
      <c r="M144" s="3" t="str">
        <f t="shared" si="5"/>
        <v/>
      </c>
      <c r="N144" s="3"/>
    </row>
    <row r="145" spans="8:14" x14ac:dyDescent="0.25">
      <c r="H145" t="s">
        <v>125</v>
      </c>
      <c r="K145" s="3"/>
      <c r="L145" s="3">
        <v>29</v>
      </c>
      <c r="M145" s="3" t="str">
        <f t="shared" si="5"/>
        <v/>
      </c>
      <c r="N145" s="3"/>
    </row>
    <row r="146" spans="8:14" x14ac:dyDescent="0.25">
      <c r="H146" t="s">
        <v>125</v>
      </c>
      <c r="I146" t="s">
        <v>126</v>
      </c>
      <c r="K146" s="3"/>
      <c r="L146" s="3">
        <v>29</v>
      </c>
      <c r="M146" s="3">
        <f t="shared" si="5"/>
        <v>29</v>
      </c>
      <c r="N146" s="3"/>
    </row>
    <row r="147" spans="8:14" x14ac:dyDescent="0.25">
      <c r="H147" t="s">
        <v>125</v>
      </c>
      <c r="J147" t="s">
        <v>62</v>
      </c>
      <c r="K147" s="3"/>
      <c r="L147" s="3">
        <v>29</v>
      </c>
      <c r="M147" s="3" t="str">
        <f t="shared" si="5"/>
        <v/>
      </c>
      <c r="N147" s="3"/>
    </row>
    <row r="148" spans="8:14" x14ac:dyDescent="0.25">
      <c r="H148" t="s">
        <v>115</v>
      </c>
      <c r="K148" s="3"/>
      <c r="L148" s="3">
        <v>1399</v>
      </c>
      <c r="M148" s="3" t="str">
        <f t="shared" si="5"/>
        <v/>
      </c>
      <c r="N148" s="3"/>
    </row>
    <row r="149" spans="8:14" x14ac:dyDescent="0.25">
      <c r="H149" t="s">
        <v>115</v>
      </c>
      <c r="I149" t="s">
        <v>123</v>
      </c>
      <c r="K149" s="3"/>
      <c r="L149" s="3">
        <v>120</v>
      </c>
      <c r="M149" s="3">
        <f t="shared" si="5"/>
        <v>120</v>
      </c>
      <c r="N149" s="3"/>
    </row>
    <row r="150" spans="8:14" x14ac:dyDescent="0.25">
      <c r="H150" t="s">
        <v>115</v>
      </c>
      <c r="J150" t="s">
        <v>62</v>
      </c>
      <c r="K150" s="3"/>
      <c r="L150" s="3">
        <v>120</v>
      </c>
      <c r="M150" s="3" t="str">
        <f t="shared" si="5"/>
        <v/>
      </c>
      <c r="N150" s="3"/>
    </row>
    <row r="151" spans="8:14" x14ac:dyDescent="0.25">
      <c r="H151" t="s">
        <v>115</v>
      </c>
      <c r="I151" t="s">
        <v>119</v>
      </c>
      <c r="K151" s="3">
        <v>470</v>
      </c>
      <c r="L151" s="3">
        <v>590</v>
      </c>
      <c r="M151" s="3">
        <f t="shared" si="5"/>
        <v>470</v>
      </c>
      <c r="N151" s="3"/>
    </row>
    <row r="152" spans="8:14" x14ac:dyDescent="0.25">
      <c r="H152" t="s">
        <v>115</v>
      </c>
      <c r="J152" t="s">
        <v>118</v>
      </c>
      <c r="K152" s="3"/>
      <c r="L152" s="3">
        <v>590</v>
      </c>
      <c r="M152" s="3" t="str">
        <f t="shared" si="5"/>
        <v/>
      </c>
      <c r="N152" s="3"/>
    </row>
    <row r="153" spans="8:14" x14ac:dyDescent="0.25">
      <c r="H153" t="s">
        <v>115</v>
      </c>
      <c r="I153" t="s">
        <v>116</v>
      </c>
      <c r="K153" s="3">
        <v>99</v>
      </c>
      <c r="L153" s="3">
        <v>689</v>
      </c>
      <c r="M153" s="3">
        <f t="shared" si="5"/>
        <v>99</v>
      </c>
      <c r="N153" s="3"/>
    </row>
    <row r="154" spans="8:14" x14ac:dyDescent="0.25">
      <c r="H154" t="s">
        <v>115</v>
      </c>
      <c r="J154" t="s">
        <v>31</v>
      </c>
      <c r="K154" s="3"/>
      <c r="L154" s="3">
        <v>689</v>
      </c>
      <c r="M154" s="3" t="str">
        <f t="shared" si="5"/>
        <v/>
      </c>
      <c r="N154" s="3"/>
    </row>
    <row r="155" spans="8:14" x14ac:dyDescent="0.25">
      <c r="H155" t="s">
        <v>107</v>
      </c>
      <c r="K155" s="3"/>
      <c r="L155" s="3">
        <v>14</v>
      </c>
      <c r="M155" s="3" t="str">
        <f t="shared" si="5"/>
        <v/>
      </c>
      <c r="N155" s="3"/>
    </row>
    <row r="156" spans="8:14" x14ac:dyDescent="0.25">
      <c r="H156" t="s">
        <v>107</v>
      </c>
      <c r="I156" t="s">
        <v>108</v>
      </c>
      <c r="K156" s="3"/>
      <c r="L156" s="3">
        <v>14</v>
      </c>
      <c r="M156" s="3">
        <f t="shared" si="5"/>
        <v>14</v>
      </c>
      <c r="N156" s="3"/>
    </row>
    <row r="157" spans="8:14" x14ac:dyDescent="0.25">
      <c r="H157" t="s">
        <v>107</v>
      </c>
      <c r="J157" t="s">
        <v>31</v>
      </c>
      <c r="K157" s="3"/>
      <c r="L157" s="3">
        <v>14</v>
      </c>
      <c r="M157" s="3" t="str">
        <f t="shared" si="5"/>
        <v/>
      </c>
      <c r="N157" s="3"/>
    </row>
    <row r="158" spans="8:14" x14ac:dyDescent="0.25">
      <c r="H158" t="s">
        <v>104</v>
      </c>
      <c r="K158" s="3"/>
      <c r="L158" s="3">
        <v>105</v>
      </c>
      <c r="M158" s="3" t="str">
        <f t="shared" si="5"/>
        <v/>
      </c>
      <c r="N158" s="3"/>
    </row>
    <row r="159" spans="8:14" x14ac:dyDescent="0.25">
      <c r="H159" t="s">
        <v>104</v>
      </c>
      <c r="I159" t="s">
        <v>105</v>
      </c>
      <c r="K159" s="3"/>
      <c r="L159" s="3">
        <v>105</v>
      </c>
      <c r="M159" s="3">
        <f t="shared" si="5"/>
        <v>105</v>
      </c>
      <c r="N159" s="3"/>
    </row>
    <row r="160" spans="8:14" x14ac:dyDescent="0.25">
      <c r="H160" t="s">
        <v>104</v>
      </c>
      <c r="J160" t="s">
        <v>31</v>
      </c>
      <c r="K160" s="3"/>
      <c r="L160" s="3">
        <v>105</v>
      </c>
      <c r="M160" s="3" t="str">
        <f t="shared" si="5"/>
        <v/>
      </c>
      <c r="N160" s="3"/>
    </row>
    <row r="161" spans="8:14" x14ac:dyDescent="0.25">
      <c r="H161" t="s">
        <v>98</v>
      </c>
      <c r="K161" s="3"/>
      <c r="L161" s="3">
        <v>63</v>
      </c>
      <c r="M161" s="3" t="str">
        <f t="shared" si="5"/>
        <v/>
      </c>
      <c r="N161" s="3"/>
    </row>
    <row r="162" spans="8:14" x14ac:dyDescent="0.25">
      <c r="H162" t="s">
        <v>98</v>
      </c>
      <c r="I162" t="s">
        <v>99</v>
      </c>
      <c r="K162" s="3"/>
      <c r="L162" s="3">
        <v>63</v>
      </c>
      <c r="M162" s="3">
        <f t="shared" si="5"/>
        <v>63</v>
      </c>
      <c r="N162" s="3"/>
    </row>
    <row r="163" spans="8:14" x14ac:dyDescent="0.25">
      <c r="H163" t="s">
        <v>98</v>
      </c>
      <c r="J163" t="s">
        <v>31</v>
      </c>
      <c r="K163" s="3"/>
      <c r="L163" s="3">
        <v>63</v>
      </c>
      <c r="M163" s="3" t="str">
        <f t="shared" si="5"/>
        <v/>
      </c>
      <c r="N163" s="3"/>
    </row>
    <row r="164" spans="8:14" x14ac:dyDescent="0.25">
      <c r="H164" t="s">
        <v>92</v>
      </c>
      <c r="K164" s="3"/>
      <c r="L164" s="3">
        <v>609</v>
      </c>
      <c r="M164" s="3" t="str">
        <f t="shared" si="5"/>
        <v/>
      </c>
      <c r="N164" s="3"/>
    </row>
    <row r="165" spans="8:14" x14ac:dyDescent="0.25">
      <c r="H165" t="s">
        <v>92</v>
      </c>
      <c r="I165" t="s">
        <v>97</v>
      </c>
      <c r="K165" s="3"/>
      <c r="L165" s="3">
        <v>125</v>
      </c>
      <c r="M165" s="3">
        <f t="shared" si="5"/>
        <v>125</v>
      </c>
      <c r="N165" s="3"/>
    </row>
    <row r="166" spans="8:14" x14ac:dyDescent="0.25">
      <c r="H166" t="s">
        <v>92</v>
      </c>
      <c r="J166" t="s">
        <v>31</v>
      </c>
      <c r="K166" s="3"/>
      <c r="L166" s="3">
        <v>125</v>
      </c>
      <c r="M166" s="3" t="str">
        <f t="shared" si="5"/>
        <v/>
      </c>
      <c r="N166" s="3"/>
    </row>
    <row r="167" spans="8:14" x14ac:dyDescent="0.25">
      <c r="H167" t="s">
        <v>92</v>
      </c>
      <c r="I167" t="s">
        <v>93</v>
      </c>
      <c r="K167" s="3">
        <v>359</v>
      </c>
      <c r="L167" s="3">
        <v>484</v>
      </c>
      <c r="M167" s="3">
        <f t="shared" si="5"/>
        <v>359</v>
      </c>
      <c r="N167" s="3"/>
    </row>
    <row r="168" spans="8:14" x14ac:dyDescent="0.25">
      <c r="H168" t="s">
        <v>92</v>
      </c>
      <c r="J168" t="s">
        <v>15</v>
      </c>
      <c r="K168" s="3"/>
      <c r="L168" s="3">
        <v>484</v>
      </c>
      <c r="M168" s="3" t="str">
        <f t="shared" si="5"/>
        <v/>
      </c>
      <c r="N168" s="3"/>
    </row>
    <row r="169" spans="8:14" x14ac:dyDescent="0.25">
      <c r="H169" t="s">
        <v>86</v>
      </c>
      <c r="K169" s="3"/>
      <c r="L169" s="3">
        <v>89</v>
      </c>
      <c r="M169" s="3" t="str">
        <f t="shared" si="5"/>
        <v/>
      </c>
      <c r="N169" s="3"/>
    </row>
    <row r="170" spans="8:14" x14ac:dyDescent="0.25">
      <c r="H170" t="s">
        <v>86</v>
      </c>
      <c r="I170" t="s">
        <v>89</v>
      </c>
      <c r="K170" s="3"/>
      <c r="L170" s="3">
        <v>11</v>
      </c>
      <c r="M170" s="3">
        <f t="shared" si="5"/>
        <v>11</v>
      </c>
      <c r="N170" s="3"/>
    </row>
    <row r="171" spans="8:14" x14ac:dyDescent="0.25">
      <c r="H171" t="s">
        <v>86</v>
      </c>
      <c r="J171" t="s">
        <v>15</v>
      </c>
      <c r="K171" s="3"/>
      <c r="L171" s="3">
        <v>11</v>
      </c>
      <c r="M171" s="3" t="str">
        <f t="shared" si="5"/>
        <v/>
      </c>
      <c r="N171" s="3"/>
    </row>
    <row r="172" spans="8:14" x14ac:dyDescent="0.25">
      <c r="H172" t="s">
        <v>86</v>
      </c>
      <c r="I172" t="s">
        <v>87</v>
      </c>
      <c r="K172" s="3">
        <v>67</v>
      </c>
      <c r="L172" s="3">
        <v>78</v>
      </c>
      <c r="M172" s="3">
        <f t="shared" si="5"/>
        <v>67</v>
      </c>
      <c r="N172" s="3"/>
    </row>
    <row r="173" spans="8:14" x14ac:dyDescent="0.25">
      <c r="H173" t="s">
        <v>86</v>
      </c>
      <c r="J173" t="s">
        <v>62</v>
      </c>
      <c r="K173" s="3"/>
      <c r="L173" s="3">
        <v>78</v>
      </c>
      <c r="M173" s="3" t="str">
        <f t="shared" si="5"/>
        <v/>
      </c>
      <c r="N173" s="3"/>
    </row>
    <row r="174" spans="8:14" x14ac:dyDescent="0.25">
      <c r="H174" t="s">
        <v>78</v>
      </c>
      <c r="K174" s="3"/>
      <c r="L174" s="3">
        <v>848</v>
      </c>
      <c r="M174" s="3" t="str">
        <f t="shared" si="5"/>
        <v/>
      </c>
      <c r="N174" s="3"/>
    </row>
    <row r="175" spans="8:14" x14ac:dyDescent="0.25">
      <c r="H175" t="s">
        <v>78</v>
      </c>
      <c r="I175" t="s">
        <v>81</v>
      </c>
      <c r="K175" s="3"/>
      <c r="L175" s="3">
        <v>353</v>
      </c>
      <c r="M175" s="3">
        <f t="shared" si="5"/>
        <v>353</v>
      </c>
      <c r="N175" s="3"/>
    </row>
    <row r="176" spans="8:14" x14ac:dyDescent="0.25">
      <c r="H176" t="s">
        <v>78</v>
      </c>
      <c r="J176" t="s">
        <v>62</v>
      </c>
      <c r="K176" s="3"/>
      <c r="L176" s="3">
        <v>353</v>
      </c>
      <c r="M176" s="3" t="str">
        <f t="shared" si="5"/>
        <v/>
      </c>
      <c r="N176" s="3"/>
    </row>
    <row r="177" spans="8:14" x14ac:dyDescent="0.25">
      <c r="H177" t="s">
        <v>78</v>
      </c>
      <c r="I177" t="s">
        <v>79</v>
      </c>
      <c r="K177" s="3">
        <v>142</v>
      </c>
      <c r="L177" s="3">
        <v>495</v>
      </c>
      <c r="M177" s="3">
        <f t="shared" si="5"/>
        <v>142</v>
      </c>
      <c r="N177" s="3"/>
    </row>
    <row r="178" spans="8:14" x14ac:dyDescent="0.25">
      <c r="H178" t="s">
        <v>78</v>
      </c>
      <c r="J178" t="s">
        <v>31</v>
      </c>
      <c r="K178" s="3"/>
      <c r="L178" s="3">
        <v>495</v>
      </c>
      <c r="M178" s="3" t="str">
        <f t="shared" si="5"/>
        <v/>
      </c>
      <c r="N178" s="3"/>
    </row>
    <row r="179" spans="8:14" x14ac:dyDescent="0.25">
      <c r="H179" t="s">
        <v>73</v>
      </c>
      <c r="K179" s="3"/>
      <c r="L179" s="3">
        <v>206</v>
      </c>
      <c r="M179" s="3" t="str">
        <f t="shared" si="5"/>
        <v/>
      </c>
      <c r="N179" s="3"/>
    </row>
    <row r="180" spans="8:14" x14ac:dyDescent="0.25">
      <c r="H180" t="s">
        <v>73</v>
      </c>
      <c r="I180" t="s">
        <v>74</v>
      </c>
      <c r="K180" s="3"/>
      <c r="L180" s="3">
        <v>206</v>
      </c>
      <c r="M180" s="3">
        <f t="shared" si="5"/>
        <v>206</v>
      </c>
      <c r="N180" s="3"/>
    </row>
    <row r="181" spans="8:14" x14ac:dyDescent="0.25">
      <c r="H181" t="s">
        <v>73</v>
      </c>
      <c r="J181" t="s">
        <v>31</v>
      </c>
      <c r="K181" s="3"/>
      <c r="L181" s="3">
        <v>206</v>
      </c>
      <c r="M181" s="3" t="str">
        <f t="shared" si="5"/>
        <v/>
      </c>
      <c r="N181" s="3"/>
    </row>
    <row r="182" spans="8:14" x14ac:dyDescent="0.25">
      <c r="H182" t="s">
        <v>53</v>
      </c>
      <c r="K182" s="3"/>
      <c r="L182" s="3">
        <v>2260</v>
      </c>
      <c r="M182" s="3" t="str">
        <f t="shared" si="5"/>
        <v/>
      </c>
      <c r="N182" s="3"/>
    </row>
    <row r="183" spans="8:14" x14ac:dyDescent="0.25">
      <c r="H183" t="s">
        <v>53</v>
      </c>
      <c r="I183" t="s">
        <v>71</v>
      </c>
      <c r="K183" s="3"/>
      <c r="L183" s="3">
        <v>408</v>
      </c>
      <c r="M183" s="3">
        <f t="shared" si="5"/>
        <v>408</v>
      </c>
      <c r="N183" s="3"/>
    </row>
    <row r="184" spans="8:14" x14ac:dyDescent="0.25">
      <c r="H184" t="s">
        <v>53</v>
      </c>
      <c r="J184" t="s">
        <v>15</v>
      </c>
      <c r="K184" s="3"/>
      <c r="L184" s="3">
        <v>408</v>
      </c>
      <c r="M184" s="3" t="str">
        <f t="shared" si="5"/>
        <v/>
      </c>
      <c r="N184" s="3"/>
    </row>
    <row r="185" spans="8:14" x14ac:dyDescent="0.25">
      <c r="H185" t="s">
        <v>53</v>
      </c>
      <c r="I185" t="s">
        <v>63</v>
      </c>
      <c r="K185" s="3">
        <v>397</v>
      </c>
      <c r="L185" s="3">
        <v>805</v>
      </c>
      <c r="M185" s="3">
        <f t="shared" si="5"/>
        <v>397</v>
      </c>
      <c r="N185" s="3"/>
    </row>
    <row r="186" spans="8:14" x14ac:dyDescent="0.25">
      <c r="H186" t="s">
        <v>53</v>
      </c>
      <c r="J186" t="s">
        <v>62</v>
      </c>
      <c r="K186" s="3"/>
      <c r="L186" s="3">
        <v>805</v>
      </c>
      <c r="M186" s="3" t="str">
        <f t="shared" si="5"/>
        <v/>
      </c>
      <c r="N186" s="3"/>
    </row>
    <row r="187" spans="8:14" x14ac:dyDescent="0.25">
      <c r="H187" t="s">
        <v>53</v>
      </c>
      <c r="I187" t="s">
        <v>55</v>
      </c>
      <c r="K187" s="3">
        <v>242</v>
      </c>
      <c r="L187" s="3">
        <v>1047</v>
      </c>
      <c r="M187" s="3">
        <f t="shared" si="5"/>
        <v>242</v>
      </c>
      <c r="N187" s="3"/>
    </row>
    <row r="188" spans="8:14" x14ac:dyDescent="0.25">
      <c r="H188" t="s">
        <v>53</v>
      </c>
      <c r="J188" t="s">
        <v>5</v>
      </c>
      <c r="K188" s="3"/>
      <c r="L188" s="3">
        <v>1047</v>
      </c>
      <c r="M188" s="3" t="str">
        <f t="shared" si="5"/>
        <v/>
      </c>
      <c r="N188" s="3"/>
    </row>
    <row r="189" spans="8:14" x14ac:dyDescent="0.25">
      <c r="H189" t="s">
        <v>26</v>
      </c>
      <c r="K189" s="3"/>
      <c r="L189" s="3">
        <v>1238</v>
      </c>
      <c r="M189" s="3" t="str">
        <f t="shared" si="5"/>
        <v/>
      </c>
      <c r="N189" s="3"/>
    </row>
    <row r="190" spans="8:14" x14ac:dyDescent="0.25">
      <c r="H190" t="s">
        <v>26</v>
      </c>
      <c r="I190" t="s">
        <v>45</v>
      </c>
      <c r="K190" s="3"/>
      <c r="L190" s="3">
        <v>16</v>
      </c>
      <c r="M190" s="3">
        <f t="shared" si="5"/>
        <v>16</v>
      </c>
      <c r="N190" s="3"/>
    </row>
    <row r="191" spans="8:14" x14ac:dyDescent="0.25">
      <c r="H191" t="s">
        <v>26</v>
      </c>
      <c r="J191" t="s">
        <v>5</v>
      </c>
      <c r="K191" s="3"/>
      <c r="L191" s="3">
        <v>16</v>
      </c>
      <c r="M191" s="3" t="str">
        <f t="shared" si="5"/>
        <v/>
      </c>
      <c r="N191" s="3"/>
    </row>
    <row r="192" spans="8:14" x14ac:dyDescent="0.25">
      <c r="H192" t="s">
        <v>26</v>
      </c>
      <c r="I192" t="s">
        <v>42</v>
      </c>
      <c r="K192" s="3">
        <v>469</v>
      </c>
      <c r="L192" s="3">
        <v>485</v>
      </c>
      <c r="M192" s="3">
        <f t="shared" si="5"/>
        <v>469</v>
      </c>
      <c r="N192" s="3"/>
    </row>
    <row r="193" spans="8:14" x14ac:dyDescent="0.25">
      <c r="H193" t="s">
        <v>26</v>
      </c>
      <c r="J193" t="s">
        <v>31</v>
      </c>
      <c r="K193" s="3"/>
      <c r="L193" s="3">
        <v>485</v>
      </c>
      <c r="M193" s="3" t="str">
        <f t="shared" si="5"/>
        <v/>
      </c>
      <c r="N193" s="3"/>
    </row>
    <row r="194" spans="8:14" x14ac:dyDescent="0.25">
      <c r="H194" t="s">
        <v>26</v>
      </c>
      <c r="I194" t="s">
        <v>29</v>
      </c>
      <c r="K194" s="3">
        <v>252</v>
      </c>
      <c r="L194" s="3">
        <v>737</v>
      </c>
      <c r="M194" s="3">
        <f t="shared" si="5"/>
        <v>252</v>
      </c>
      <c r="N194" s="3"/>
    </row>
    <row r="195" spans="8:14" x14ac:dyDescent="0.25">
      <c r="H195" t="s">
        <v>26</v>
      </c>
      <c r="J195" t="s">
        <v>15</v>
      </c>
      <c r="K195" s="3"/>
      <c r="L195" s="3">
        <v>737</v>
      </c>
      <c r="M195" s="3" t="str">
        <f t="shared" si="5"/>
        <v/>
      </c>
      <c r="N195" s="3"/>
    </row>
    <row r="196" spans="8:14" x14ac:dyDescent="0.25">
      <c r="H196" t="s">
        <v>49</v>
      </c>
      <c r="K196" s="3"/>
      <c r="L196" s="3">
        <v>45</v>
      </c>
      <c r="M196" s="3" t="str">
        <f t="shared" si="5"/>
        <v/>
      </c>
      <c r="N196" s="3"/>
    </row>
    <row r="197" spans="8:14" x14ac:dyDescent="0.25">
      <c r="H197" t="s">
        <v>49</v>
      </c>
      <c r="I197" t="s">
        <v>51</v>
      </c>
      <c r="K197" s="3"/>
      <c r="L197" s="3">
        <v>45</v>
      </c>
      <c r="M197" s="3">
        <f t="shared" si="5"/>
        <v>45</v>
      </c>
      <c r="N197" s="3"/>
    </row>
    <row r="198" spans="8:14" x14ac:dyDescent="0.25">
      <c r="H198" t="s">
        <v>49</v>
      </c>
      <c r="J198" t="s">
        <v>5</v>
      </c>
      <c r="K198" s="3"/>
      <c r="L198" s="3">
        <v>45</v>
      </c>
      <c r="M198" s="3" t="str">
        <f t="shared" si="5"/>
        <v/>
      </c>
      <c r="N198" s="3"/>
    </row>
    <row r="199" spans="8:14" x14ac:dyDescent="0.25">
      <c r="H199" t="s">
        <v>35</v>
      </c>
      <c r="K199" s="3"/>
      <c r="L199" s="3">
        <v>369</v>
      </c>
      <c r="M199" s="3" t="str">
        <f t="shared" ref="M199:M218" si="6">IF(I199="","",IF(GETPIVOTDATA("Somme de Durée production mm",$H$2,"Identifiant du Programme",H199,"N° Fiche",I199)="",GETPIVOTDATA("Somme de Durée production mm2",$H$2,"Identifiant du Programme",H199,"N° Fiche",I199),GETPIVOTDATA("Somme de Durée production mm",$H$2,"Identifiant du Programme",H199,"N° Fiche",I199)))</f>
        <v/>
      </c>
      <c r="N199" s="3"/>
    </row>
    <row r="200" spans="8:14" x14ac:dyDescent="0.25">
      <c r="H200" t="s">
        <v>35</v>
      </c>
      <c r="I200" t="s">
        <v>47</v>
      </c>
      <c r="K200" s="3"/>
      <c r="L200" s="3">
        <v>41</v>
      </c>
      <c r="M200" s="3">
        <f t="shared" si="6"/>
        <v>41</v>
      </c>
      <c r="N200" s="3"/>
    </row>
    <row r="201" spans="8:14" x14ac:dyDescent="0.25">
      <c r="H201" t="s">
        <v>35</v>
      </c>
      <c r="J201" t="s">
        <v>5</v>
      </c>
      <c r="K201" s="3"/>
      <c r="L201" s="3">
        <v>41</v>
      </c>
      <c r="M201" s="3" t="str">
        <f t="shared" si="6"/>
        <v/>
      </c>
      <c r="N201" s="3"/>
    </row>
    <row r="202" spans="8:14" x14ac:dyDescent="0.25">
      <c r="H202" t="s">
        <v>35</v>
      </c>
      <c r="I202" t="s">
        <v>38</v>
      </c>
      <c r="K202" s="3">
        <v>287</v>
      </c>
      <c r="L202" s="3">
        <v>328</v>
      </c>
      <c r="M202" s="3">
        <f t="shared" si="6"/>
        <v>287</v>
      </c>
      <c r="N202" s="3"/>
    </row>
    <row r="203" spans="8:14" x14ac:dyDescent="0.25">
      <c r="H203" t="s">
        <v>35</v>
      </c>
      <c r="J203" t="s">
        <v>31</v>
      </c>
      <c r="K203" s="3"/>
      <c r="L203" s="3">
        <v>328</v>
      </c>
      <c r="M203" s="3" t="str">
        <f t="shared" si="6"/>
        <v/>
      </c>
      <c r="N203" s="3"/>
    </row>
    <row r="204" spans="8:14" x14ac:dyDescent="0.25">
      <c r="H204" t="s">
        <v>20</v>
      </c>
      <c r="K204" s="3"/>
      <c r="L204" s="3">
        <v>237</v>
      </c>
      <c r="M204" s="3" t="str">
        <f t="shared" si="6"/>
        <v/>
      </c>
      <c r="N204" s="3"/>
    </row>
    <row r="205" spans="8:14" x14ac:dyDescent="0.25">
      <c r="H205" t="s">
        <v>20</v>
      </c>
      <c r="I205" t="s">
        <v>33</v>
      </c>
      <c r="K205" s="3"/>
      <c r="L205" s="3">
        <v>87</v>
      </c>
      <c r="M205" s="3">
        <f t="shared" si="6"/>
        <v>87</v>
      </c>
      <c r="N205" s="3"/>
    </row>
    <row r="206" spans="8:14" x14ac:dyDescent="0.25">
      <c r="H206" t="s">
        <v>20</v>
      </c>
      <c r="J206" t="s">
        <v>31</v>
      </c>
      <c r="K206" s="3"/>
      <c r="L206" s="3">
        <v>87</v>
      </c>
      <c r="M206" s="3" t="str">
        <f t="shared" si="6"/>
        <v/>
      </c>
      <c r="N206" s="3"/>
    </row>
    <row r="207" spans="8:14" x14ac:dyDescent="0.25">
      <c r="H207" t="s">
        <v>20</v>
      </c>
      <c r="I207" t="s">
        <v>23</v>
      </c>
      <c r="K207" s="3">
        <v>63</v>
      </c>
      <c r="L207" s="3">
        <v>150</v>
      </c>
      <c r="M207" s="3">
        <f t="shared" si="6"/>
        <v>63</v>
      </c>
      <c r="N207" s="3"/>
    </row>
    <row r="208" spans="8:14" x14ac:dyDescent="0.25">
      <c r="H208" t="s">
        <v>20</v>
      </c>
      <c r="J208" t="s">
        <v>15</v>
      </c>
      <c r="K208" s="3"/>
      <c r="L208" s="3">
        <v>150</v>
      </c>
      <c r="M208" s="3" t="str">
        <f t="shared" si="6"/>
        <v/>
      </c>
      <c r="N208" s="3"/>
    </row>
    <row r="209" spans="8:14" x14ac:dyDescent="0.25">
      <c r="H209" t="s">
        <v>6</v>
      </c>
      <c r="K209" s="3"/>
      <c r="L209" s="3">
        <v>1075</v>
      </c>
      <c r="M209" s="3" t="str">
        <f t="shared" si="6"/>
        <v/>
      </c>
      <c r="N209" s="3"/>
    </row>
    <row r="210" spans="8:14" x14ac:dyDescent="0.25">
      <c r="H210" t="s">
        <v>6</v>
      </c>
      <c r="I210" t="s">
        <v>18</v>
      </c>
      <c r="K210" s="3"/>
      <c r="L210" s="3">
        <v>377</v>
      </c>
      <c r="M210" s="3">
        <f t="shared" si="6"/>
        <v>377</v>
      </c>
      <c r="N210" s="3"/>
    </row>
    <row r="211" spans="8:14" x14ac:dyDescent="0.25">
      <c r="H211" t="s">
        <v>6</v>
      </c>
      <c r="J211" t="s">
        <v>15</v>
      </c>
      <c r="K211" s="3"/>
      <c r="L211" s="3">
        <v>377</v>
      </c>
      <c r="M211" s="3" t="str">
        <f t="shared" si="6"/>
        <v/>
      </c>
      <c r="N211" s="3"/>
    </row>
    <row r="212" spans="8:14" x14ac:dyDescent="0.25">
      <c r="H212" t="s">
        <v>6</v>
      </c>
      <c r="I212" t="s">
        <v>9</v>
      </c>
      <c r="K212" s="3">
        <v>321</v>
      </c>
      <c r="L212" s="3">
        <v>698</v>
      </c>
      <c r="M212" s="3">
        <f t="shared" si="6"/>
        <v>321</v>
      </c>
      <c r="N212" s="3"/>
    </row>
    <row r="213" spans="8:14" x14ac:dyDescent="0.25">
      <c r="H213" t="s">
        <v>6</v>
      </c>
      <c r="J213" t="s">
        <v>5</v>
      </c>
      <c r="K213" s="3"/>
      <c r="L213" s="3">
        <v>698</v>
      </c>
      <c r="M213" s="3" t="str">
        <f t="shared" si="6"/>
        <v/>
      </c>
      <c r="N213" s="3"/>
    </row>
    <row r="214" spans="8:14" x14ac:dyDescent="0.25">
      <c r="H214" t="s">
        <v>10</v>
      </c>
      <c r="K214" s="3"/>
      <c r="L214" s="3">
        <v>495</v>
      </c>
      <c r="M214" s="3" t="str">
        <f t="shared" si="6"/>
        <v/>
      </c>
      <c r="N214" s="3"/>
    </row>
    <row r="215" spans="8:14" x14ac:dyDescent="0.25">
      <c r="H215" t="s">
        <v>10</v>
      </c>
      <c r="I215" t="s">
        <v>16</v>
      </c>
      <c r="K215" s="3"/>
      <c r="L215" s="3">
        <v>186</v>
      </c>
      <c r="M215" s="3">
        <f t="shared" si="6"/>
        <v>186</v>
      </c>
      <c r="N215" s="3"/>
    </row>
    <row r="216" spans="8:14" x14ac:dyDescent="0.25">
      <c r="H216" t="s">
        <v>10</v>
      </c>
      <c r="J216" t="s">
        <v>15</v>
      </c>
      <c r="K216" s="3"/>
      <c r="L216" s="3">
        <v>186</v>
      </c>
      <c r="M216" s="3" t="str">
        <f t="shared" si="6"/>
        <v/>
      </c>
      <c r="N216" s="3"/>
    </row>
    <row r="217" spans="8:14" x14ac:dyDescent="0.25">
      <c r="H217" t="s">
        <v>10</v>
      </c>
      <c r="I217" t="s">
        <v>13</v>
      </c>
      <c r="K217" s="3">
        <v>123</v>
      </c>
      <c r="L217" s="3">
        <v>309</v>
      </c>
      <c r="M217" s="3">
        <f t="shared" si="6"/>
        <v>123</v>
      </c>
      <c r="N217" s="3"/>
    </row>
    <row r="218" spans="8:14" x14ac:dyDescent="0.25">
      <c r="H218" t="s">
        <v>10</v>
      </c>
      <c r="J218" t="s">
        <v>5</v>
      </c>
      <c r="K218" s="3"/>
      <c r="L218" s="3">
        <v>309</v>
      </c>
      <c r="M218" s="3" t="str">
        <f t="shared" si="6"/>
        <v/>
      </c>
      <c r="N218" s="3"/>
    </row>
  </sheetData>
  <autoFilter ref="A1:CA88"/>
  <conditionalFormatting sqref="H2:H1000">
    <cfRule type="cellIs" dxfId="1" priority="1" operator="equal">
      <formula>H1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Anne-Laurence ALF. fernandes</dc:creator>
  <cp:lastModifiedBy>CA</cp:lastModifiedBy>
  <dcterms:created xsi:type="dcterms:W3CDTF">2017-09-27T09:44:34Z</dcterms:created>
  <dcterms:modified xsi:type="dcterms:W3CDTF">2017-09-27T15:31:24Z</dcterms:modified>
</cp:coreProperties>
</file>