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40" yWindow="0" windowWidth="25600" windowHeight="14100" tabRatio="500"/>
  </bookViews>
  <sheets>
    <sheet name="Feuil1" sheetId="1" r:id="rId1"/>
    <sheet name="Feuil2" sheetId="2" r:id="rId2"/>
  </sheets>
  <definedNames>
    <definedName name="_xlnm._FilterDatabase" localSheetId="0" hidden="1">Feuil1!$C$6:$H$32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2" i="1" l="1"/>
  <c r="G30" i="1"/>
  <c r="H30" i="1"/>
  <c r="I30" i="1"/>
  <c r="K19" i="2"/>
  <c r="G8" i="1"/>
  <c r="H8" i="1"/>
  <c r="G9" i="1"/>
  <c r="H9" i="1"/>
  <c r="I8" i="1"/>
  <c r="G10" i="1"/>
  <c r="H10" i="1"/>
  <c r="I9" i="1"/>
  <c r="G11" i="1"/>
  <c r="H11" i="1"/>
  <c r="I10" i="1"/>
  <c r="M19" i="2"/>
  <c r="G12" i="1"/>
  <c r="H12" i="1"/>
  <c r="I11" i="1"/>
  <c r="M21" i="2"/>
  <c r="G13" i="1"/>
  <c r="H13" i="1"/>
  <c r="I12" i="1"/>
  <c r="G14" i="1"/>
  <c r="H14" i="1"/>
  <c r="I13" i="1"/>
  <c r="G15" i="1"/>
  <c r="H15" i="1"/>
  <c r="I14" i="1"/>
  <c r="G16" i="1"/>
  <c r="H16" i="1"/>
  <c r="I15" i="1"/>
  <c r="G17" i="1"/>
  <c r="H17" i="1"/>
  <c r="I16" i="1"/>
  <c r="N21" i="2"/>
  <c r="G18" i="1"/>
  <c r="H18" i="1"/>
  <c r="I17" i="1"/>
  <c r="N22" i="2"/>
  <c r="G19" i="1"/>
  <c r="H19" i="1"/>
  <c r="I18" i="1"/>
  <c r="G20" i="1"/>
  <c r="H20" i="1"/>
  <c r="I19" i="1"/>
  <c r="G21" i="1"/>
  <c r="H21" i="1"/>
  <c r="I20" i="1"/>
  <c r="G22" i="1"/>
  <c r="H22" i="1"/>
  <c r="I21" i="1"/>
  <c r="O22" i="2"/>
  <c r="G23" i="1"/>
  <c r="H23" i="1"/>
  <c r="I22" i="1"/>
  <c r="P23" i="2"/>
  <c r="G24" i="1"/>
  <c r="H24" i="1"/>
  <c r="I23" i="1"/>
  <c r="P24" i="2"/>
  <c r="G25" i="1"/>
  <c r="H25" i="1"/>
  <c r="I24" i="1"/>
  <c r="G26" i="1"/>
  <c r="H26" i="1"/>
  <c r="I25" i="1"/>
  <c r="Q24" i="2"/>
  <c r="G27" i="1"/>
  <c r="H27" i="1"/>
  <c r="I26" i="1"/>
  <c r="R25" i="2"/>
  <c r="G28" i="1"/>
  <c r="H28" i="1"/>
  <c r="I27" i="1"/>
  <c r="R26" i="2"/>
  <c r="G29" i="1"/>
  <c r="H29" i="1"/>
  <c r="I28" i="1"/>
  <c r="I29" i="1"/>
  <c r="G7" i="1"/>
  <c r="H7" i="1"/>
  <c r="I7" i="1"/>
  <c r="K20" i="2"/>
  <c r="K21" i="2"/>
  <c r="K22" i="2"/>
  <c r="M23" i="2"/>
  <c r="M26" i="2"/>
  <c r="L21" i="2"/>
  <c r="L22" i="2"/>
  <c r="L23" i="2"/>
  <c r="N24" i="2"/>
  <c r="L20" i="2"/>
  <c r="L25" i="2"/>
  <c r="L26" i="2"/>
  <c r="R20" i="2"/>
  <c r="R21" i="2"/>
  <c r="R22" i="2"/>
  <c r="R23" i="2"/>
  <c r="R24" i="2"/>
  <c r="Q20" i="2"/>
  <c r="Q21" i="2"/>
  <c r="Q22" i="2"/>
  <c r="Q23" i="2"/>
  <c r="Q25" i="2"/>
  <c r="Q26" i="2"/>
  <c r="P20" i="2"/>
  <c r="P21" i="2"/>
  <c r="P22" i="2"/>
  <c r="P25" i="2"/>
  <c r="P26" i="2"/>
  <c r="O20" i="2"/>
  <c r="O21" i="2"/>
  <c r="O23" i="2"/>
  <c r="O24" i="2"/>
  <c r="O25" i="2"/>
  <c r="O26" i="2"/>
  <c r="N20" i="2"/>
  <c r="N23" i="2"/>
  <c r="N25" i="2"/>
  <c r="N26" i="2"/>
  <c r="M20" i="2"/>
  <c r="M22" i="2"/>
  <c r="M24" i="2"/>
  <c r="M25" i="2"/>
  <c r="L24" i="2"/>
  <c r="K26" i="2"/>
  <c r="K23" i="2"/>
  <c r="K24" i="2"/>
  <c r="K25" i="2"/>
  <c r="L19" i="2"/>
  <c r="N19" i="2"/>
  <c r="O19" i="2"/>
  <c r="P19" i="2"/>
  <c r="Q19" i="2"/>
  <c r="R19" i="2"/>
</calcChain>
</file>

<file path=xl/sharedStrings.xml><?xml version="1.0" encoding="utf-8"?>
<sst xmlns="http://schemas.openxmlformats.org/spreadsheetml/2006/main" count="111" uniqueCount="45">
  <si>
    <t>Réf</t>
  </si>
  <si>
    <t>Désignation</t>
  </si>
  <si>
    <t>QTE en stock</t>
  </si>
  <si>
    <t>QTE à commander</t>
  </si>
  <si>
    <t>Bobine Papier 6x450 feuilles</t>
  </si>
  <si>
    <t>Vittel 6x50cl x4</t>
  </si>
  <si>
    <t>Liptonic 24x33cl</t>
  </si>
  <si>
    <t>Canada dry 24x33cl</t>
  </si>
  <si>
    <t>Coca Cola 24x33cl</t>
  </si>
  <si>
    <t>Coca Cola Zéro 24x33cl</t>
  </si>
  <si>
    <t>Ch'ti Blonde 6x25cl x4</t>
  </si>
  <si>
    <r>
      <t xml:space="preserve">Cristaline 24*50 cl </t>
    </r>
    <r>
      <rPr>
        <b/>
        <sz val="14"/>
        <color indexed="8"/>
        <rFont val="Didot"/>
      </rPr>
      <t>NON GAZEUSE</t>
    </r>
  </si>
  <si>
    <t>GRANINI POMME 25CL lot de 12</t>
  </si>
  <si>
    <t>GRANINI ORANGE 25CL lot de 12</t>
  </si>
  <si>
    <t>Perrier Slimcan 6X33cl X4</t>
  </si>
  <si>
    <t>LALANDE BORIE 11 ST JUL 75CL</t>
  </si>
  <si>
    <t>Petit Chablis Vignot 2015 37,5cl</t>
  </si>
  <si>
    <t>Côtes de Provences Rosé "Château de l'Aumérade" 2013 x6</t>
  </si>
  <si>
    <t>Château le Bonnat Graves 2012 x6</t>
  </si>
  <si>
    <t>Maucaillou N°2 x6</t>
  </si>
  <si>
    <t>Sucre Poudre Dosette x500</t>
  </si>
  <si>
    <t>Pur Sirop d'Erable 1L quebecois</t>
  </si>
  <si>
    <t>Farine de Blé T55 x6</t>
  </si>
  <si>
    <t>Maïzena 700gr</t>
  </si>
  <si>
    <t>Oréo MINI BISCUIT PAQUET x3</t>
  </si>
  <si>
    <t>Spéculoos biscuit 175grX4</t>
  </si>
  <si>
    <t>0543892</t>
  </si>
  <si>
    <t>Vinaigre d'alcool Cristal 12X 1L</t>
  </si>
  <si>
    <t>12 Mini sel et poivre</t>
  </si>
  <si>
    <t>o</t>
  </si>
  <si>
    <t>A1</t>
  </si>
  <si>
    <t>A2</t>
  </si>
  <si>
    <t>A3</t>
  </si>
  <si>
    <t>B1</t>
  </si>
  <si>
    <t>B2</t>
  </si>
  <si>
    <t>B3</t>
  </si>
  <si>
    <t>C1</t>
  </si>
  <si>
    <t>zone</t>
  </si>
  <si>
    <t>ordre</t>
  </si>
  <si>
    <t>O</t>
  </si>
  <si>
    <t>distance</t>
  </si>
  <si>
    <t>Total</t>
  </si>
  <si>
    <t>derniere case</t>
  </si>
  <si>
    <t>Probleme lorsque il y a deux fois la meme quantité il ne me met pas la derniere</t>
  </si>
  <si>
    <t>Probleme pas les bonnes distances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</si>
</sst>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b/>
      <sz val="14"/>
      <color indexed="8"/>
      <name val="Didot"/>
    </font>
    <font>
      <sz val="14"/>
      <color indexed="8"/>
      <name val="Didot"/>
    </font>
    <font>
      <b/>
      <sz val="20"/>
      <color indexed="8"/>
      <name val="Didot"/>
    </font>
    <font>
      <sz val="24"/>
      <color indexed="8"/>
      <name val="Didot"/>
    </font>
    <font>
      <sz val="14"/>
      <color theme="1"/>
      <name val="Didot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indexed="8"/>
      <name val="Verdana"/>
      <family val="2"/>
    </font>
    <font>
      <sz val="12"/>
      <color indexed="8"/>
      <name val="Verdana"/>
    </font>
    <font>
      <sz val="12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51">
    <xf numFmtId="0" fontId="0" fillId="0" borderId="0" xfId="0"/>
    <xf numFmtId="0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/>
    </xf>
    <xf numFmtId="0" fontId="1" fillId="3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left" vertical="center"/>
    </xf>
    <xf numFmtId="0" fontId="1" fillId="3" borderId="3" xfId="0" applyNumberFormat="1" applyFont="1" applyFill="1" applyBorder="1" applyAlignment="1">
      <alignment horizontal="left" vertical="center" wrapText="1"/>
    </xf>
    <xf numFmtId="0" fontId="2" fillId="2" borderId="3" xfId="0" applyNumberFormat="1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left" vertical="center"/>
    </xf>
    <xf numFmtId="0" fontId="5" fillId="5" borderId="1" xfId="0" applyNumberFormat="1" applyFont="1" applyFill="1" applyBorder="1" applyAlignment="1">
      <alignment horizontal="left" vertical="center" wrapText="1"/>
    </xf>
    <xf numFmtId="0" fontId="5" fillId="5" borderId="0" xfId="0" applyNumberFormat="1" applyFont="1" applyFill="1" applyBorder="1" applyAlignment="1">
      <alignment horizontal="left" vertical="center" wrapText="1"/>
    </xf>
    <xf numFmtId="0" fontId="1" fillId="3" borderId="4" xfId="0" applyNumberFormat="1" applyFont="1" applyFill="1" applyBorder="1" applyAlignment="1">
      <alignment horizontal="left" vertical="center" wrapText="1"/>
    </xf>
    <xf numFmtId="0" fontId="2" fillId="2" borderId="4" xfId="0" applyNumberFormat="1" applyFont="1" applyFill="1" applyBorder="1" applyAlignment="1">
      <alignment horizontal="left" vertical="center"/>
    </xf>
    <xf numFmtId="1" fontId="2" fillId="2" borderId="4" xfId="0" applyNumberFormat="1" applyFont="1" applyFill="1" applyBorder="1" applyAlignment="1">
      <alignment horizontal="left" vertical="center"/>
    </xf>
    <xf numFmtId="0" fontId="1" fillId="6" borderId="4" xfId="0" applyNumberFormat="1" applyFont="1" applyFill="1" applyBorder="1" applyAlignment="1">
      <alignment horizontal="left" vertical="center" wrapText="1"/>
    </xf>
    <xf numFmtId="0" fontId="2" fillId="6" borderId="4" xfId="0" applyNumberFormat="1" applyFont="1" applyFill="1" applyBorder="1" applyAlignment="1">
      <alignment horizontal="left" vertical="center"/>
    </xf>
    <xf numFmtId="1" fontId="2" fillId="6" borderId="4" xfId="0" applyNumberFormat="1" applyFont="1" applyFill="1" applyBorder="1" applyAlignment="1">
      <alignment horizontal="left" vertical="center"/>
    </xf>
    <xf numFmtId="0" fontId="2" fillId="5" borderId="4" xfId="0" applyNumberFormat="1" applyFont="1" applyFill="1" applyBorder="1" applyAlignment="1">
      <alignment horizontal="left" vertical="center"/>
    </xf>
    <xf numFmtId="0" fontId="1" fillId="3" borderId="0" xfId="0" applyNumberFormat="1" applyFont="1" applyFill="1" applyBorder="1" applyAlignment="1">
      <alignment horizontal="left" vertical="center" wrapText="1"/>
    </xf>
    <xf numFmtId="0" fontId="1" fillId="6" borderId="2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left" vertical="center" wrapText="1"/>
    </xf>
    <xf numFmtId="1" fontId="3" fillId="2" borderId="4" xfId="0" applyNumberFormat="1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right" vertical="top" wrapText="1"/>
    </xf>
    <xf numFmtId="0" fontId="0" fillId="0" borderId="4" xfId="0" applyFont="1" applyBorder="1" applyAlignment="1">
      <alignment vertical="top" wrapText="1"/>
    </xf>
    <xf numFmtId="0" fontId="9" fillId="7" borderId="4" xfId="0" applyFont="1" applyFill="1" applyBorder="1" applyAlignment="1">
      <alignment horizontal="right" vertical="top" wrapText="1"/>
    </xf>
    <xf numFmtId="0" fontId="0" fillId="7" borderId="4" xfId="0" applyFont="1" applyFill="1" applyBorder="1" applyAlignment="1">
      <alignment horizontal="right" vertical="top" wrapText="1"/>
    </xf>
    <xf numFmtId="0" fontId="0" fillId="8" borderId="4" xfId="0" applyFont="1" applyFill="1" applyBorder="1" applyAlignment="1">
      <alignment horizontal="right" vertical="top" wrapText="1"/>
    </xf>
    <xf numFmtId="0" fontId="0" fillId="9" borderId="4" xfId="0" applyFont="1" applyFill="1" applyBorder="1" applyAlignment="1">
      <alignment horizontal="right" vertical="top" wrapText="1"/>
    </xf>
    <xf numFmtId="0" fontId="9" fillId="8" borderId="4" xfId="0" applyFont="1" applyFill="1" applyBorder="1" applyAlignment="1">
      <alignment horizontal="right" vertical="top" wrapText="1"/>
    </xf>
    <xf numFmtId="0" fontId="0" fillId="10" borderId="4" xfId="0" applyFont="1" applyFill="1" applyBorder="1" applyAlignment="1">
      <alignment horizontal="right" vertical="top" wrapText="1"/>
    </xf>
    <xf numFmtId="0" fontId="0" fillId="0" borderId="4" xfId="0" applyBorder="1"/>
    <xf numFmtId="0" fontId="8" fillId="6" borderId="5" xfId="0" applyFont="1" applyFill="1" applyBorder="1" applyAlignment="1">
      <alignment horizontal="right" vertical="top" wrapText="1"/>
    </xf>
    <xf numFmtId="0" fontId="9" fillId="7" borderId="5" xfId="0" applyFont="1" applyFill="1" applyBorder="1" applyAlignment="1">
      <alignment horizontal="right" vertical="top" wrapText="1"/>
    </xf>
    <xf numFmtId="0" fontId="0" fillId="7" borderId="5" xfId="0" applyFont="1" applyFill="1" applyBorder="1" applyAlignment="1">
      <alignment horizontal="right" vertical="top" wrapText="1"/>
    </xf>
    <xf numFmtId="0" fontId="0" fillId="8" borderId="5" xfId="0" applyFont="1" applyFill="1" applyBorder="1" applyAlignment="1">
      <alignment horizontal="right" vertical="top" wrapText="1"/>
    </xf>
    <xf numFmtId="0" fontId="0" fillId="9" borderId="5" xfId="0" applyFont="1" applyFill="1" applyBorder="1" applyAlignment="1">
      <alignment horizontal="right" vertical="top" wrapText="1"/>
    </xf>
    <xf numFmtId="0" fontId="9" fillId="8" borderId="5" xfId="0" applyFont="1" applyFill="1" applyBorder="1" applyAlignment="1">
      <alignment horizontal="right" vertical="top" wrapText="1"/>
    </xf>
    <xf numFmtId="0" fontId="0" fillId="10" borderId="5" xfId="0" applyFont="1" applyFill="1" applyBorder="1" applyAlignment="1">
      <alignment horizontal="right" vertical="top" wrapText="1"/>
    </xf>
    <xf numFmtId="0" fontId="0" fillId="4" borderId="4" xfId="0" applyFill="1" applyBorder="1"/>
    <xf numFmtId="0" fontId="1" fillId="6" borderId="1" xfId="0" applyNumberFormat="1" applyFont="1" applyFill="1" applyBorder="1" applyAlignment="1">
      <alignment horizontal="left" vertical="center" wrapText="1"/>
    </xf>
    <xf numFmtId="0" fontId="1" fillId="3" borderId="2" xfId="0" applyNumberFormat="1" applyFont="1" applyFill="1" applyBorder="1" applyAlignment="1">
      <alignment horizontal="left" vertical="center" wrapText="1"/>
    </xf>
    <xf numFmtId="0" fontId="2" fillId="2" borderId="0" xfId="0" applyNumberFormat="1" applyFont="1" applyFill="1" applyBorder="1" applyAlignment="1">
      <alignment horizontal="left" vertical="center"/>
    </xf>
    <xf numFmtId="0" fontId="2" fillId="6" borderId="1" xfId="0" applyNumberFormat="1" applyFont="1" applyFill="1" applyBorder="1" applyAlignment="1">
      <alignment horizontal="left" vertical="center"/>
    </xf>
    <xf numFmtId="1" fontId="2" fillId="6" borderId="1" xfId="0" applyNumberFormat="1" applyFont="1" applyFill="1" applyBorder="1" applyAlignment="1">
      <alignment horizontal="left" vertical="center"/>
    </xf>
    <xf numFmtId="0" fontId="1" fillId="5" borderId="2" xfId="0" applyNumberFormat="1" applyFont="1" applyFill="1" applyBorder="1" applyAlignment="1">
      <alignment horizontal="left" vertical="center"/>
    </xf>
    <xf numFmtId="1" fontId="4" fillId="5" borderId="2" xfId="0" applyNumberFormat="1" applyFont="1" applyFill="1" applyBorder="1" applyAlignment="1">
      <alignment horizontal="center" vertical="center"/>
    </xf>
    <xf numFmtId="0" fontId="10" fillId="11" borderId="0" xfId="0" applyFont="1" applyFill="1"/>
    <xf numFmtId="0" fontId="0" fillId="11" borderId="0" xfId="0" applyFill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C4:I33"/>
  <sheetViews>
    <sheetView tabSelected="1" topLeftCell="D1" workbookViewId="0">
      <selection activeCell="I5" sqref="I5"/>
    </sheetView>
  </sheetViews>
  <sheetFormatPr baseColWidth="10" defaultRowHeight="15" x14ac:dyDescent="0"/>
  <cols>
    <col min="3" max="3" width="10.1640625" bestFit="1" customWidth="1"/>
    <col min="4" max="4" width="39" bestFit="1" customWidth="1"/>
    <col min="5" max="5" width="16" bestFit="1" customWidth="1"/>
    <col min="6" max="6" width="21.83203125" bestFit="1" customWidth="1"/>
  </cols>
  <sheetData>
    <row r="4" spans="3:9">
      <c r="I4" t="s">
        <v>44</v>
      </c>
    </row>
    <row r="6" spans="3:9" ht="19">
      <c r="C6" s="1" t="s">
        <v>0</v>
      </c>
      <c r="D6" s="2" t="s">
        <v>1</v>
      </c>
      <c r="E6" s="2" t="s">
        <v>2</v>
      </c>
      <c r="F6" s="47" t="s">
        <v>3</v>
      </c>
      <c r="G6" t="s">
        <v>37</v>
      </c>
      <c r="H6" t="s">
        <v>38</v>
      </c>
      <c r="I6" s="49" t="s">
        <v>40</v>
      </c>
    </row>
    <row r="7" spans="3:9" ht="31" hidden="1">
      <c r="C7" s="3">
        <v>41097</v>
      </c>
      <c r="D7" s="4" t="s">
        <v>6</v>
      </c>
      <c r="E7" s="5"/>
      <c r="F7" s="48"/>
      <c r="G7" s="33" t="str">
        <f>VLOOKUP(C7,Feuil2!$C$6:$E$29,3,FALSE)</f>
        <v>o</v>
      </c>
      <c r="H7" s="33">
        <f>VLOOKUP(G7,Feuil2!$M$5:$N$12,2,FALSE)</f>
        <v>1</v>
      </c>
      <c r="I7" s="50">
        <f ca="1">INDEX(Feuil2!$J$18:$R$26,Feuil1!H7+1,Feuil1!H8+1)</f>
        <v>24</v>
      </c>
    </row>
    <row r="8" spans="3:9" ht="31" hidden="1">
      <c r="C8" s="3">
        <v>38248</v>
      </c>
      <c r="D8" s="4" t="s">
        <v>7</v>
      </c>
      <c r="E8" s="5"/>
      <c r="F8" s="48"/>
      <c r="G8" s="33" t="str">
        <f>VLOOKUP(C8,Feuil2!$C$6:$E$29,3,FALSE)</f>
        <v>o</v>
      </c>
      <c r="H8" s="33">
        <f>VLOOKUP(G8,Feuil2!$M$5:$N$12,2,FALSE)</f>
        <v>1</v>
      </c>
      <c r="I8" s="50">
        <f ca="1">INDEX(Feuil2!$J$18:$R$26,Feuil1!H8+1,Feuil1!H9+1)</f>
        <v>24</v>
      </c>
    </row>
    <row r="9" spans="3:9" ht="31">
      <c r="C9" s="3">
        <v>51050</v>
      </c>
      <c r="D9" s="4" t="s">
        <v>8</v>
      </c>
      <c r="E9" s="5"/>
      <c r="F9" s="48">
        <v>5</v>
      </c>
      <c r="G9" s="33" t="str">
        <f>VLOOKUP(C9,Feuil2!$C$6:$E$29,3,FALSE)</f>
        <v>o</v>
      </c>
      <c r="H9" s="33">
        <f>VLOOKUP(G9,Feuil2!$M$5:$N$12,2,FALSE)</f>
        <v>1</v>
      </c>
      <c r="I9" s="50">
        <f ca="1">INDEX(Feuil2!$J$18:$R$26,Feuil1!H9+1,Feuil1!H10+1)</f>
        <v>24</v>
      </c>
    </row>
    <row r="10" spans="3:9" ht="31" hidden="1">
      <c r="C10" s="3">
        <v>51052</v>
      </c>
      <c r="D10" s="4" t="s">
        <v>9</v>
      </c>
      <c r="E10" s="5"/>
      <c r="F10" s="48"/>
      <c r="G10" s="33" t="str">
        <f>VLOOKUP(C10,Feuil2!$C$6:$E$29,3,FALSE)</f>
        <v>o</v>
      </c>
      <c r="H10" s="33">
        <f>VLOOKUP(G10,Feuil2!$M$5:$N$12,2,FALSE)</f>
        <v>1</v>
      </c>
      <c r="I10" s="50">
        <f ca="1">INDEX(Feuil2!$J$18:$R$26,Feuil1!H10+1,Feuil1!H11+1)</f>
        <v>24</v>
      </c>
    </row>
    <row r="11" spans="3:9" ht="31" hidden="1">
      <c r="C11" s="6">
        <v>175547</v>
      </c>
      <c r="D11" s="7" t="s">
        <v>10</v>
      </c>
      <c r="E11" s="8"/>
      <c r="F11" s="48"/>
      <c r="G11" s="33" t="str">
        <f>VLOOKUP(C11,Feuil2!$C$6:$E$29,3,FALSE)</f>
        <v>o</v>
      </c>
      <c r="H11" s="33">
        <f>VLOOKUP(G11,Feuil2!$M$5:$N$12,2,FALSE)</f>
        <v>1</v>
      </c>
      <c r="I11" s="50">
        <f ca="1">INDEX(Feuil2!$J$18:$R$26,Feuil1!H11+1,Feuil1!H12+1)</f>
        <v>12</v>
      </c>
    </row>
    <row r="12" spans="3:9" ht="31" hidden="1">
      <c r="C12" s="3">
        <v>173039</v>
      </c>
      <c r="D12" s="4" t="s">
        <v>15</v>
      </c>
      <c r="E12" s="5"/>
      <c r="F12" s="48"/>
      <c r="G12" s="33" t="str">
        <f>VLOOKUP(C12,Feuil2!$C$6:$E$29,3,FALSE)</f>
        <v>A2</v>
      </c>
      <c r="H12" s="33">
        <f>VLOOKUP(G12,Feuil2!$M$5:$N$12,2,FALSE)</f>
        <v>3</v>
      </c>
      <c r="I12" s="50">
        <f ca="1">INDEX(Feuil2!$J$18:$R$26,Feuil1!H12+1,Feuil1!H13+1)</f>
        <v>21</v>
      </c>
    </row>
    <row r="13" spans="3:9" ht="31" hidden="1">
      <c r="C13" s="9">
        <v>4444</v>
      </c>
      <c r="D13" s="10" t="s">
        <v>16</v>
      </c>
      <c r="E13" s="11"/>
      <c r="F13" s="48"/>
      <c r="G13" s="33" t="str">
        <f>VLOOKUP(C13,Feuil2!$C$6:$E$29,3,FALSE)</f>
        <v>A2</v>
      </c>
      <c r="H13" s="33">
        <f>VLOOKUP(G13,Feuil2!$M$5:$N$12,2,FALSE)</f>
        <v>3</v>
      </c>
      <c r="I13" s="50">
        <f ca="1">INDEX(Feuil2!$J$18:$R$26,Feuil1!H13+1,Feuil1!H14+1)</f>
        <v>21</v>
      </c>
    </row>
    <row r="14" spans="3:9" ht="31" hidden="1">
      <c r="C14" s="3">
        <v>7777</v>
      </c>
      <c r="D14" s="12" t="s">
        <v>17</v>
      </c>
      <c r="E14" s="5"/>
      <c r="F14" s="48"/>
      <c r="G14" s="33" t="str">
        <f>VLOOKUP(C14,Feuil2!$C$6:$E$29,3,FALSE)</f>
        <v>A2</v>
      </c>
      <c r="H14" s="33">
        <f>VLOOKUP(G14,Feuil2!$M$5:$N$12,2,FALSE)</f>
        <v>3</v>
      </c>
      <c r="I14" s="50">
        <f ca="1">INDEX(Feuil2!$J$18:$R$26,Feuil1!H14+1,Feuil1!H15+1)</f>
        <v>21</v>
      </c>
    </row>
    <row r="15" spans="3:9" ht="31">
      <c r="C15" s="3">
        <v>0</v>
      </c>
      <c r="D15" s="12" t="s">
        <v>18</v>
      </c>
      <c r="E15" s="5"/>
      <c r="F15" s="48">
        <v>6</v>
      </c>
      <c r="G15" s="33" t="str">
        <f>VLOOKUP(C15,Feuil2!$C$6:$E$29,3,FALSE)</f>
        <v>A2</v>
      </c>
      <c r="H15" s="33">
        <f>VLOOKUP(G15,Feuil2!$M$5:$N$12,2,FALSE)</f>
        <v>3</v>
      </c>
      <c r="I15" s="50">
        <f ca="1">INDEX(Feuil2!$J$18:$R$26,Feuil1!H15+1,Feuil1!H16+1)</f>
        <v>21</v>
      </c>
    </row>
    <row r="16" spans="3:9" ht="31" hidden="1">
      <c r="C16" s="3">
        <v>99</v>
      </c>
      <c r="D16" s="12" t="s">
        <v>19</v>
      </c>
      <c r="E16" s="5"/>
      <c r="F16" s="48"/>
      <c r="G16" s="33" t="str">
        <f>VLOOKUP(C16,Feuil2!$C$6:$E$29,3,FALSE)</f>
        <v>A2</v>
      </c>
      <c r="H16" s="33">
        <f>VLOOKUP(G16,Feuil2!$M$5:$N$12,2,FALSE)</f>
        <v>3</v>
      </c>
      <c r="I16" s="50">
        <f ca="1">INDEX(Feuil2!$J$18:$R$26,Feuil1!H16+1,Feuil1!H17+1)</f>
        <v>21</v>
      </c>
    </row>
    <row r="17" spans="3:9" ht="31" hidden="1">
      <c r="C17" s="42">
        <v>73505</v>
      </c>
      <c r="D17" s="45" t="s">
        <v>25</v>
      </c>
      <c r="E17" s="46"/>
      <c r="F17" s="48"/>
      <c r="G17" s="33" t="str">
        <f>VLOOKUP(C17,Feuil2!$C$6:$E$29,3,FALSE)</f>
        <v>A2</v>
      </c>
      <c r="H17" s="33">
        <f>VLOOKUP(G17,Feuil2!$M$5:$N$12,2,FALSE)</f>
        <v>3</v>
      </c>
      <c r="I17" s="50">
        <f ca="1">INDEX(Feuil2!$J$18:$R$26,Feuil1!H17+1,Feuil1!H18+1)</f>
        <v>20</v>
      </c>
    </row>
    <row r="18" spans="3:9" ht="31" hidden="1">
      <c r="C18" s="3">
        <v>54757</v>
      </c>
      <c r="D18" s="4" t="s">
        <v>5</v>
      </c>
      <c r="E18" s="5"/>
      <c r="F18" s="48"/>
      <c r="G18" s="33" t="str">
        <f>VLOOKUP(C18,Feuil2!$C$6:$E$29,3,FALSE)</f>
        <v>A1</v>
      </c>
      <c r="H18" s="33">
        <f>VLOOKUP(G18,Feuil2!$M$5:$N$12,2,FALSE)</f>
        <v>4</v>
      </c>
      <c r="I18" s="50">
        <f ca="1">INDEX(Feuil2!$J$18:$R$26,Feuil1!H18+1,Feuil1!H19+1)</f>
        <v>37</v>
      </c>
    </row>
    <row r="19" spans="3:9" ht="31">
      <c r="C19" s="3">
        <v>57604</v>
      </c>
      <c r="D19" s="4" t="s">
        <v>11</v>
      </c>
      <c r="E19" s="5"/>
      <c r="F19" s="48">
        <v>6</v>
      </c>
      <c r="G19" s="33" t="str">
        <f>VLOOKUP(C19,Feuil2!$C$6:$E$29,3,FALSE)</f>
        <v>A1</v>
      </c>
      <c r="H19" s="33">
        <f>VLOOKUP(G19,Feuil2!$M$5:$N$12,2,FALSE)</f>
        <v>4</v>
      </c>
      <c r="I19" s="50">
        <f ca="1">INDEX(Feuil2!$J$18:$R$26,Feuil1!H19+1,Feuil1!H20+1)</f>
        <v>37</v>
      </c>
    </row>
    <row r="20" spans="3:9" ht="36" hidden="1">
      <c r="C20" s="3">
        <v>373456</v>
      </c>
      <c r="D20" s="4" t="s">
        <v>12</v>
      </c>
      <c r="E20" s="5"/>
      <c r="F20" s="48"/>
      <c r="G20" s="33" t="str">
        <f>VLOOKUP(C20,Feuil2!$C$6:$E$29,3,FALSE)</f>
        <v>A1</v>
      </c>
      <c r="H20" s="33">
        <f>VLOOKUP(G20,Feuil2!$M$5:$N$12,2,FALSE)</f>
        <v>4</v>
      </c>
      <c r="I20" s="50">
        <f ca="1">INDEX(Feuil2!$J$18:$R$26,Feuil1!H20+1,Feuil1!H21+1)</f>
        <v>37</v>
      </c>
    </row>
    <row r="21" spans="3:9" ht="31" hidden="1">
      <c r="C21" s="3">
        <v>37322</v>
      </c>
      <c r="D21" s="4" t="s">
        <v>13</v>
      </c>
      <c r="E21" s="5"/>
      <c r="F21" s="48"/>
      <c r="G21" s="33" t="str">
        <f>VLOOKUP(C21,Feuil2!$C$6:$E$29,3,FALSE)</f>
        <v>A1</v>
      </c>
      <c r="H21" s="33">
        <f>VLOOKUP(G21,Feuil2!$M$5:$N$12,2,FALSE)</f>
        <v>4</v>
      </c>
      <c r="I21" s="50">
        <f ca="1">INDEX(Feuil2!$J$18:$R$26,Feuil1!H21+1,Feuil1!H22+1)</f>
        <v>37</v>
      </c>
    </row>
    <row r="22" spans="3:9" ht="31" hidden="1">
      <c r="C22" s="3">
        <v>156851</v>
      </c>
      <c r="D22" s="44" t="s">
        <v>14</v>
      </c>
      <c r="E22" s="5"/>
      <c r="F22" s="48"/>
      <c r="G22" s="33" t="str">
        <f>VLOOKUP(C22,Feuil2!$C$6:$E$29,3,FALSE)</f>
        <v>A1</v>
      </c>
      <c r="H22" s="33">
        <f>VLOOKUP(G22,Feuil2!$M$5:$N$12,2,FALSE)</f>
        <v>4</v>
      </c>
      <c r="I22" s="50">
        <f ca="1">INDEX(Feuil2!$J$18:$R$26,Feuil1!H22+1,Feuil1!H23+1)</f>
        <v>35</v>
      </c>
    </row>
    <row r="23" spans="3:9" ht="31" hidden="1">
      <c r="C23" s="14">
        <v>734442</v>
      </c>
      <c r="D23" s="20" t="s">
        <v>22</v>
      </c>
      <c r="E23" s="16"/>
      <c r="F23" s="48"/>
      <c r="G23" s="33" t="str">
        <f>VLOOKUP(C23,Feuil2!$C$6:$E$29,3,FALSE)</f>
        <v>B2</v>
      </c>
      <c r="H23" s="33">
        <f>VLOOKUP(G23,Feuil2!$M$5:$N$12,2,FALSE)</f>
        <v>5</v>
      </c>
      <c r="I23" s="50">
        <f ca="1">INDEX(Feuil2!$J$18:$R$26,Feuil1!H23+1,Feuil1!H24+1)</f>
        <v>24</v>
      </c>
    </row>
    <row r="24" spans="3:9" ht="31" hidden="1">
      <c r="C24" s="14">
        <v>60463</v>
      </c>
      <c r="D24" s="15" t="s">
        <v>20</v>
      </c>
      <c r="E24" s="16"/>
      <c r="F24" s="48"/>
      <c r="G24" s="33" t="str">
        <f>VLOOKUP(C24,Feuil2!$C$6:$E$29,3,FALSE)</f>
        <v>B1</v>
      </c>
      <c r="H24" s="33">
        <f>VLOOKUP(G24,Feuil2!$M$5:$N$12,2,FALSE)</f>
        <v>6</v>
      </c>
      <c r="I24" s="50">
        <f ca="1">INDEX(Feuil2!$J$18:$R$26,Feuil1!H24+1,Feuil1!H25+1)</f>
        <v>21</v>
      </c>
    </row>
    <row r="25" spans="3:9" ht="31" hidden="1">
      <c r="C25" s="17">
        <v>60471</v>
      </c>
      <c r="D25" s="18" t="s">
        <v>21</v>
      </c>
      <c r="E25" s="19"/>
      <c r="F25" s="48"/>
      <c r="G25" s="33" t="str">
        <f>VLOOKUP(C25,Feuil2!$C$6:$E$29,3,FALSE)</f>
        <v>B1</v>
      </c>
      <c r="H25" s="33">
        <f>VLOOKUP(G25,Feuil2!$M$5:$N$12,2,FALSE)</f>
        <v>6</v>
      </c>
      <c r="I25" s="50">
        <f ca="1">INDEX(Feuil2!$J$18:$R$26,Feuil1!H25+1,Feuil1!H26+1)</f>
        <v>21</v>
      </c>
    </row>
    <row r="26" spans="3:9" ht="31" hidden="1">
      <c r="C26" s="21">
        <v>645762</v>
      </c>
      <c r="D26" s="15" t="s">
        <v>28</v>
      </c>
      <c r="E26" s="24"/>
      <c r="F26" s="48"/>
      <c r="G26" s="33" t="str">
        <f>VLOOKUP(C26,Feuil2!$C$6:$E$29,3,FALSE)</f>
        <v>B1</v>
      </c>
      <c r="H26" s="33">
        <f>VLOOKUP(G26,Feuil2!$M$5:$N$12,2,FALSE)</f>
        <v>6</v>
      </c>
      <c r="I26" s="50">
        <f ca="1">INDEX(Feuil2!$J$18:$R$26,Feuil1!H26+1,Feuil1!H27+1)</f>
        <v>38</v>
      </c>
    </row>
    <row r="27" spans="3:9" ht="31" hidden="1">
      <c r="C27" s="43">
        <v>54990</v>
      </c>
      <c r="D27" s="20" t="s">
        <v>23</v>
      </c>
      <c r="E27" s="16"/>
      <c r="F27" s="48"/>
      <c r="G27" s="33" t="str">
        <f>VLOOKUP(C27,Feuil2!$C$6:$E$29,3,FALSE)</f>
        <v>B3</v>
      </c>
      <c r="H27" s="33">
        <f>VLOOKUP(G27,Feuil2!$M$5:$N$12,2,FALSE)</f>
        <v>7</v>
      </c>
      <c r="I27" s="50">
        <f ca="1">INDEX(Feuil2!$J$18:$R$26,Feuil1!H27+1,Feuil1!H28+1)</f>
        <v>33</v>
      </c>
    </row>
    <row r="28" spans="3:9" ht="31" hidden="1">
      <c r="C28" s="14">
        <v>95907</v>
      </c>
      <c r="D28" s="15" t="s">
        <v>4</v>
      </c>
      <c r="E28" s="24"/>
      <c r="F28" s="48"/>
      <c r="G28" s="33" t="str">
        <f>VLOOKUP(C28,Feuil2!$C$6:$E$29,3,FALSE)</f>
        <v>C1</v>
      </c>
      <c r="H28" s="33">
        <f>VLOOKUP(G28,Feuil2!$M$5:$N$12,2,FALSE)</f>
        <v>8</v>
      </c>
      <c r="I28" s="50">
        <f ca="1">INDEX(Feuil2!$J$18:$R$26,Feuil1!H28+1,Feuil1!H29+1)</f>
        <v>16</v>
      </c>
    </row>
    <row r="29" spans="3:9" ht="31" hidden="1">
      <c r="C29" s="17">
        <v>965889</v>
      </c>
      <c r="D29" s="18" t="s">
        <v>24</v>
      </c>
      <c r="E29" s="19"/>
      <c r="F29" s="48"/>
      <c r="G29" s="33" t="str">
        <f>VLOOKUP(C29,Feuil2!$C$6:$E$29,3,FALSE)</f>
        <v>C1</v>
      </c>
      <c r="H29" s="33">
        <f>VLOOKUP(G29,Feuil2!$M$5:$N$12,2,FALSE)</f>
        <v>8</v>
      </c>
      <c r="I29" s="50">
        <f ca="1">INDEX(Feuil2!$J$18:$R$26,Feuil1!H29+1,Feuil1!H30+1)</f>
        <v>16</v>
      </c>
    </row>
    <row r="30" spans="3:9" ht="31" hidden="1">
      <c r="C30" s="23" t="s">
        <v>26</v>
      </c>
      <c r="D30" s="15" t="s">
        <v>27</v>
      </c>
      <c r="E30" s="24"/>
      <c r="F30" s="48"/>
      <c r="G30" s="33" t="str">
        <f>VLOOKUP(C30,Feuil2!$C$6:$E$29,3,FALSE)</f>
        <v>C1</v>
      </c>
      <c r="H30" s="33">
        <f>VLOOKUP(G30,Feuil2!$M$5:$N$12,2,FALSE)</f>
        <v>8</v>
      </c>
      <c r="I30" s="50" t="str">
        <f>INDEX(Feuil2!$J$18:$R$26,Feuil1!H30,Feuil1!H31+1)</f>
        <v>B3</v>
      </c>
    </row>
    <row r="31" spans="3:9" hidden="1">
      <c r="I31" t="s">
        <v>41</v>
      </c>
    </row>
    <row r="32" spans="3:9">
      <c r="F32" t="s">
        <v>42</v>
      </c>
      <c r="G32" s="50">
        <f>LOOKUP(9^9,F7:F30)</f>
        <v>6</v>
      </c>
    </row>
    <row r="33" spans="7:7">
      <c r="G33" t="s">
        <v>43</v>
      </c>
    </row>
  </sheetData>
  <autoFilter ref="C6:H32">
    <filterColumn colId="3">
      <customFilters>
        <customFilter operator="notEqual" val=" "/>
      </customFilters>
    </filterColumn>
  </autoFilter>
  <sortState ref="C7:H30">
    <sortCondition ref="H7:H30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R29"/>
  <sheetViews>
    <sheetView topLeftCell="C4" workbookViewId="0">
      <selection activeCell="I10" sqref="I10"/>
    </sheetView>
  </sheetViews>
  <sheetFormatPr baseColWidth="10" defaultRowHeight="15" x14ac:dyDescent="0"/>
  <cols>
    <col min="3" max="3" width="10.1640625" bestFit="1" customWidth="1"/>
    <col min="4" max="4" width="39" bestFit="1" customWidth="1"/>
    <col min="11" max="18" width="4.33203125" customWidth="1"/>
  </cols>
  <sheetData>
    <row r="5" spans="3:14" ht="19">
      <c r="C5" s="1" t="s">
        <v>0</v>
      </c>
      <c r="D5" s="2" t="s">
        <v>1</v>
      </c>
      <c r="M5" s="25" t="s">
        <v>29</v>
      </c>
      <c r="N5" s="26">
        <v>1</v>
      </c>
    </row>
    <row r="6" spans="3:14" ht="19">
      <c r="C6" s="3">
        <v>95907</v>
      </c>
      <c r="D6" s="4" t="s">
        <v>4</v>
      </c>
      <c r="E6" t="s">
        <v>36</v>
      </c>
      <c r="M6" s="27" t="s">
        <v>30</v>
      </c>
      <c r="N6" s="26">
        <v>4</v>
      </c>
    </row>
    <row r="7" spans="3:14" ht="19">
      <c r="C7" s="3">
        <v>54757</v>
      </c>
      <c r="D7" s="4" t="s">
        <v>5</v>
      </c>
      <c r="E7" t="s">
        <v>30</v>
      </c>
      <c r="M7" s="28" t="s">
        <v>31</v>
      </c>
      <c r="N7" s="26">
        <v>3</v>
      </c>
    </row>
    <row r="8" spans="3:14" ht="19">
      <c r="C8" s="3">
        <v>41097</v>
      </c>
      <c r="D8" s="4" t="s">
        <v>6</v>
      </c>
      <c r="E8" t="s">
        <v>29</v>
      </c>
      <c r="M8" s="28" t="s">
        <v>32</v>
      </c>
      <c r="N8" s="26">
        <v>2</v>
      </c>
    </row>
    <row r="9" spans="3:14" ht="19">
      <c r="C9" s="3">
        <v>38248</v>
      </c>
      <c r="D9" s="4" t="s">
        <v>7</v>
      </c>
      <c r="E9" t="s">
        <v>29</v>
      </c>
      <c r="M9" s="29" t="s">
        <v>33</v>
      </c>
      <c r="N9" s="26">
        <v>6</v>
      </c>
    </row>
    <row r="10" spans="3:14" ht="19">
      <c r="C10" s="6">
        <v>51050</v>
      </c>
      <c r="D10" s="7" t="s">
        <v>8</v>
      </c>
      <c r="E10" t="s">
        <v>29</v>
      </c>
      <c r="M10" s="30" t="s">
        <v>34</v>
      </c>
      <c r="N10" s="26">
        <v>5</v>
      </c>
    </row>
    <row r="11" spans="3:14" ht="19">
      <c r="C11" s="3">
        <v>51052</v>
      </c>
      <c r="D11" s="4" t="s">
        <v>9</v>
      </c>
      <c r="E11" t="s">
        <v>29</v>
      </c>
      <c r="M11" s="31" t="s">
        <v>35</v>
      </c>
      <c r="N11" s="26">
        <v>7</v>
      </c>
    </row>
    <row r="12" spans="3:14" ht="19">
      <c r="C12" s="3">
        <v>175547</v>
      </c>
      <c r="D12" s="4" t="s">
        <v>10</v>
      </c>
      <c r="E12" t="s">
        <v>29</v>
      </c>
      <c r="M12" s="32" t="s">
        <v>36</v>
      </c>
      <c r="N12" s="26">
        <v>8</v>
      </c>
    </row>
    <row r="13" spans="3:14" ht="19">
      <c r="C13" s="3">
        <v>57604</v>
      </c>
      <c r="D13" s="4" t="s">
        <v>11</v>
      </c>
      <c r="E13" t="s">
        <v>30</v>
      </c>
    </row>
    <row r="14" spans="3:14" ht="19">
      <c r="C14" s="3">
        <v>373456</v>
      </c>
      <c r="D14" s="4" t="s">
        <v>12</v>
      </c>
      <c r="E14" t="s">
        <v>30</v>
      </c>
    </row>
    <row r="15" spans="3:14" ht="19">
      <c r="C15" s="3">
        <v>37322</v>
      </c>
      <c r="D15" s="4" t="s">
        <v>13</v>
      </c>
      <c r="E15" t="s">
        <v>30</v>
      </c>
    </row>
    <row r="16" spans="3:14" ht="19">
      <c r="C16" s="3">
        <v>156851</v>
      </c>
      <c r="D16" s="4" t="s">
        <v>14</v>
      </c>
      <c r="E16" t="s">
        <v>30</v>
      </c>
    </row>
    <row r="17" spans="3:18" ht="19">
      <c r="C17" s="3">
        <v>173039</v>
      </c>
      <c r="D17" s="4" t="s">
        <v>15</v>
      </c>
      <c r="E17" t="s">
        <v>31</v>
      </c>
    </row>
    <row r="18" spans="3:18" ht="19">
      <c r="C18" s="9">
        <v>4444</v>
      </c>
      <c r="D18" s="10" t="s">
        <v>16</v>
      </c>
      <c r="E18" t="s">
        <v>31</v>
      </c>
      <c r="K18" s="41" t="s">
        <v>39</v>
      </c>
      <c r="L18" s="41" t="s">
        <v>30</v>
      </c>
      <c r="M18" s="41" t="s">
        <v>31</v>
      </c>
      <c r="N18" s="41" t="s">
        <v>32</v>
      </c>
      <c r="O18" s="41" t="s">
        <v>33</v>
      </c>
      <c r="P18" s="41" t="s">
        <v>34</v>
      </c>
      <c r="Q18" s="41" t="s">
        <v>35</v>
      </c>
      <c r="R18" s="41" t="s">
        <v>36</v>
      </c>
    </row>
    <row r="19" spans="3:18" ht="36">
      <c r="C19" s="3">
        <v>7777</v>
      </c>
      <c r="D19" s="12" t="s">
        <v>17</v>
      </c>
      <c r="E19" t="s">
        <v>31</v>
      </c>
      <c r="J19" s="34" t="s">
        <v>29</v>
      </c>
      <c r="K19" s="33">
        <f ca="1">RANDBETWEEN(5,40)</f>
        <v>24</v>
      </c>
      <c r="L19" s="33">
        <f t="shared" ref="L19:R26" ca="1" si="0">RANDBETWEEN(5,40)</f>
        <v>15</v>
      </c>
      <c r="M19" s="33">
        <f t="shared" ca="1" si="0"/>
        <v>12</v>
      </c>
      <c r="N19" s="33">
        <f t="shared" ca="1" si="0"/>
        <v>25</v>
      </c>
      <c r="O19" s="33">
        <f t="shared" ca="1" si="0"/>
        <v>28</v>
      </c>
      <c r="P19" s="33">
        <f t="shared" ca="1" si="0"/>
        <v>18</v>
      </c>
      <c r="Q19" s="33">
        <f t="shared" ca="1" si="0"/>
        <v>28</v>
      </c>
      <c r="R19" s="33">
        <f t="shared" ca="1" si="0"/>
        <v>14</v>
      </c>
    </row>
    <row r="20" spans="3:18" ht="19">
      <c r="C20" s="3">
        <v>0</v>
      </c>
      <c r="D20" s="12" t="s">
        <v>18</v>
      </c>
      <c r="E20" t="s">
        <v>31</v>
      </c>
      <c r="J20" s="35" t="s">
        <v>30</v>
      </c>
      <c r="K20" s="33">
        <f t="shared" ref="K20:K26" ca="1" si="1">RANDBETWEEN(5,40)</f>
        <v>13</v>
      </c>
      <c r="L20" s="33">
        <f t="shared" ca="1" si="0"/>
        <v>7</v>
      </c>
      <c r="M20" s="33">
        <f t="shared" ca="1" si="0"/>
        <v>9</v>
      </c>
      <c r="N20" s="33">
        <f t="shared" ca="1" si="0"/>
        <v>22</v>
      </c>
      <c r="O20" s="33">
        <f t="shared" ca="1" si="0"/>
        <v>16</v>
      </c>
      <c r="P20" s="33">
        <f t="shared" ca="1" si="0"/>
        <v>21</v>
      </c>
      <c r="Q20" s="33">
        <f t="shared" ca="1" si="0"/>
        <v>33</v>
      </c>
      <c r="R20" s="33">
        <f t="shared" ca="1" si="0"/>
        <v>33</v>
      </c>
    </row>
    <row r="21" spans="3:18" ht="19">
      <c r="C21" s="3">
        <v>99</v>
      </c>
      <c r="D21" s="13" t="s">
        <v>19</v>
      </c>
      <c r="E21" t="s">
        <v>31</v>
      </c>
      <c r="J21" s="36" t="s">
        <v>31</v>
      </c>
      <c r="K21" s="33">
        <f t="shared" ca="1" si="1"/>
        <v>14</v>
      </c>
      <c r="L21" s="33">
        <f t="shared" ca="1" si="0"/>
        <v>5</v>
      </c>
      <c r="M21" s="33">
        <f t="shared" ca="1" si="0"/>
        <v>21</v>
      </c>
      <c r="N21" s="33">
        <f t="shared" ca="1" si="0"/>
        <v>20</v>
      </c>
      <c r="O21" s="33">
        <f t="shared" ca="1" si="0"/>
        <v>12</v>
      </c>
      <c r="P21" s="33">
        <f t="shared" ca="1" si="0"/>
        <v>11</v>
      </c>
      <c r="Q21" s="33">
        <f t="shared" ca="1" si="0"/>
        <v>23</v>
      </c>
      <c r="R21" s="33">
        <f t="shared" ca="1" si="0"/>
        <v>16</v>
      </c>
    </row>
    <row r="22" spans="3:18" ht="19">
      <c r="C22" s="14">
        <v>60463</v>
      </c>
      <c r="D22" s="15" t="s">
        <v>20</v>
      </c>
      <c r="E22" t="s">
        <v>33</v>
      </c>
      <c r="J22" s="36" t="s">
        <v>32</v>
      </c>
      <c r="K22" s="33">
        <f t="shared" ca="1" si="1"/>
        <v>17</v>
      </c>
      <c r="L22" s="33">
        <f t="shared" ca="1" si="0"/>
        <v>27</v>
      </c>
      <c r="M22" s="33">
        <f t="shared" ca="1" si="0"/>
        <v>18</v>
      </c>
      <c r="N22" s="33">
        <f t="shared" ca="1" si="0"/>
        <v>37</v>
      </c>
      <c r="O22" s="33">
        <f t="shared" ca="1" si="0"/>
        <v>35</v>
      </c>
      <c r="P22" s="33">
        <f t="shared" ca="1" si="0"/>
        <v>12</v>
      </c>
      <c r="Q22" s="33">
        <f t="shared" ca="1" si="0"/>
        <v>34</v>
      </c>
      <c r="R22" s="33">
        <f t="shared" ca="1" si="0"/>
        <v>14</v>
      </c>
    </row>
    <row r="23" spans="3:18" ht="19">
      <c r="C23" s="17">
        <v>60471</v>
      </c>
      <c r="D23" s="18" t="s">
        <v>21</v>
      </c>
      <c r="E23" t="s">
        <v>33</v>
      </c>
      <c r="J23" s="37" t="s">
        <v>33</v>
      </c>
      <c r="K23" s="33">
        <f t="shared" ca="1" si="1"/>
        <v>32</v>
      </c>
      <c r="L23" s="33">
        <f t="shared" ca="1" si="0"/>
        <v>7</v>
      </c>
      <c r="M23" s="33">
        <f t="shared" ca="1" si="0"/>
        <v>16</v>
      </c>
      <c r="N23" s="33">
        <f t="shared" ca="1" si="0"/>
        <v>31</v>
      </c>
      <c r="O23" s="33">
        <f t="shared" ca="1" si="0"/>
        <v>24</v>
      </c>
      <c r="P23" s="33">
        <f t="shared" ca="1" si="0"/>
        <v>24</v>
      </c>
      <c r="Q23" s="33">
        <f t="shared" ca="1" si="0"/>
        <v>13</v>
      </c>
      <c r="R23" s="33">
        <f t="shared" ca="1" si="0"/>
        <v>15</v>
      </c>
    </row>
    <row r="24" spans="3:18" ht="19">
      <c r="C24" s="14">
        <v>734442</v>
      </c>
      <c r="D24" s="20" t="s">
        <v>22</v>
      </c>
      <c r="E24" t="s">
        <v>34</v>
      </c>
      <c r="J24" s="38" t="s">
        <v>34</v>
      </c>
      <c r="K24" s="33">
        <f t="shared" ca="1" si="1"/>
        <v>24</v>
      </c>
      <c r="L24" s="33">
        <f t="shared" ca="1" si="0"/>
        <v>24</v>
      </c>
      <c r="M24" s="33">
        <f t="shared" ca="1" si="0"/>
        <v>21</v>
      </c>
      <c r="N24" s="33">
        <f t="shared" ca="1" si="0"/>
        <v>33</v>
      </c>
      <c r="O24" s="33">
        <f t="shared" ca="1" si="0"/>
        <v>32</v>
      </c>
      <c r="P24" s="33">
        <f t="shared" ca="1" si="0"/>
        <v>21</v>
      </c>
      <c r="Q24" s="33">
        <f t="shared" ca="1" si="0"/>
        <v>38</v>
      </c>
      <c r="R24" s="33">
        <f t="shared" ca="1" si="0"/>
        <v>40</v>
      </c>
    </row>
    <row r="25" spans="3:18" ht="19">
      <c r="C25" s="21">
        <v>54990</v>
      </c>
      <c r="D25" s="20" t="s">
        <v>23</v>
      </c>
      <c r="E25" t="s">
        <v>35</v>
      </c>
      <c r="J25" s="39" t="s">
        <v>35</v>
      </c>
      <c r="K25" s="33">
        <f t="shared" ca="1" si="1"/>
        <v>32</v>
      </c>
      <c r="L25" s="33">
        <f t="shared" ca="1" si="0"/>
        <v>33</v>
      </c>
      <c r="M25" s="33">
        <f t="shared" ca="1" si="0"/>
        <v>7</v>
      </c>
      <c r="N25" s="33">
        <f t="shared" ca="1" si="0"/>
        <v>8</v>
      </c>
      <c r="O25" s="33">
        <f t="shared" ca="1" si="0"/>
        <v>39</v>
      </c>
      <c r="P25" s="33">
        <f t="shared" ca="1" si="0"/>
        <v>6</v>
      </c>
      <c r="Q25" s="33">
        <f t="shared" ca="1" si="0"/>
        <v>23</v>
      </c>
      <c r="R25" s="33">
        <f t="shared" ca="1" si="0"/>
        <v>33</v>
      </c>
    </row>
    <row r="26" spans="3:18" ht="19">
      <c r="C26" s="22">
        <v>965889</v>
      </c>
      <c r="D26" s="18" t="s">
        <v>24</v>
      </c>
      <c r="E26" t="s">
        <v>36</v>
      </c>
      <c r="J26" s="40" t="s">
        <v>36</v>
      </c>
      <c r="K26" s="33">
        <f t="shared" ca="1" si="1"/>
        <v>31</v>
      </c>
      <c r="L26" s="33">
        <f t="shared" ca="1" si="0"/>
        <v>24</v>
      </c>
      <c r="M26" s="33">
        <f t="shared" ca="1" si="0"/>
        <v>5</v>
      </c>
      <c r="N26" s="33">
        <f t="shared" ca="1" si="0"/>
        <v>14</v>
      </c>
      <c r="O26" s="33">
        <f t="shared" ca="1" si="0"/>
        <v>31</v>
      </c>
      <c r="P26" s="33">
        <f t="shared" ca="1" si="0"/>
        <v>18</v>
      </c>
      <c r="Q26" s="33">
        <f t="shared" ca="1" si="0"/>
        <v>27</v>
      </c>
      <c r="R26" s="33">
        <f t="shared" ca="1" si="0"/>
        <v>16</v>
      </c>
    </row>
    <row r="27" spans="3:18" ht="19">
      <c r="C27" s="17">
        <v>73505</v>
      </c>
      <c r="D27" s="18" t="s">
        <v>25</v>
      </c>
      <c r="E27" t="s">
        <v>31</v>
      </c>
    </row>
    <row r="28" spans="3:18" ht="19">
      <c r="C28" s="23" t="s">
        <v>26</v>
      </c>
      <c r="D28" s="15" t="s">
        <v>27</v>
      </c>
      <c r="E28" t="s">
        <v>36</v>
      </c>
    </row>
    <row r="29" spans="3:18" ht="19">
      <c r="C29" s="14">
        <v>645762</v>
      </c>
      <c r="D29" s="15" t="s">
        <v>28</v>
      </c>
      <c r="E29" t="s">
        <v>33</v>
      </c>
    </row>
  </sheetData>
  <dataValidations count="1">
    <dataValidation type="list" allowBlank="1" showInputMessage="1" showErrorMessage="1" sqref="E5:E31">
      <formula1>$M$5:$M$12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Hamadi</dc:creator>
  <cp:lastModifiedBy>Sofiane Hamadi</cp:lastModifiedBy>
  <dcterms:created xsi:type="dcterms:W3CDTF">2017-07-06T10:16:32Z</dcterms:created>
  <dcterms:modified xsi:type="dcterms:W3CDTF">2017-07-06T10:51:41Z</dcterms:modified>
</cp:coreProperties>
</file>