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384" yWindow="144" windowWidth="18372" windowHeight="7176" firstSheet="2" activeTab="38"/>
  </bookViews>
  <sheets>
    <sheet name="30" sheetId="1" r:id="rId1"/>
    <sheet name="35" sheetId="2" r:id="rId2"/>
    <sheet name="40" sheetId="3" r:id="rId3"/>
    <sheet name="45" sheetId="4" r:id="rId4"/>
    <sheet name="50 55" sheetId="5" r:id="rId5"/>
    <sheet name="55" sheetId="6" state="hidden" r:id="rId6"/>
    <sheet name="60 65" sheetId="7" r:id="rId7"/>
    <sheet name="65" sheetId="8" state="hidden" r:id="rId8"/>
    <sheet name="70 100" sheetId="9" r:id="rId9"/>
    <sheet name="105 200" sheetId="10" r:id="rId10"/>
    <sheet name="80" sheetId="11" r:id="rId11"/>
    <sheet name="85" sheetId="12" r:id="rId12"/>
    <sheet name="90" sheetId="13" r:id="rId13"/>
    <sheet name="95" sheetId="14" r:id="rId14"/>
    <sheet name="100" sheetId="15" r:id="rId15"/>
    <sheet name="105" sheetId="16" r:id="rId16"/>
    <sheet name="110" sheetId="17" r:id="rId17"/>
    <sheet name="115" sheetId="18" r:id="rId18"/>
    <sheet name="120" sheetId="19" state="hidden" r:id="rId19"/>
    <sheet name="125" sheetId="20" state="hidden" r:id="rId20"/>
    <sheet name="130" sheetId="21" state="hidden" r:id="rId21"/>
    <sheet name="135" sheetId="22" state="hidden" r:id="rId22"/>
    <sheet name="140" sheetId="23" state="hidden" r:id="rId23"/>
    <sheet name="145" sheetId="24" state="hidden" r:id="rId24"/>
    <sheet name="150" sheetId="25" state="hidden" r:id="rId25"/>
    <sheet name="155" sheetId="26" state="hidden" r:id="rId26"/>
    <sheet name="160" sheetId="27" state="hidden" r:id="rId27"/>
    <sheet name="165" sheetId="28" state="hidden" r:id="rId28"/>
    <sheet name="170" sheetId="29" state="hidden" r:id="rId29"/>
    <sheet name="175" sheetId="30" state="hidden" r:id="rId30"/>
    <sheet name="180" sheetId="31" state="hidden" r:id="rId31"/>
    <sheet name="185" sheetId="32" state="hidden" r:id="rId32"/>
    <sheet name="190" sheetId="33" state="hidden" r:id="rId33"/>
    <sheet name="195" sheetId="34" state="hidden" r:id="rId34"/>
    <sheet name="200" sheetId="35" state="hidden" r:id="rId35"/>
    <sheet name="200 Grand coin" sheetId="36" state="hidden" r:id="rId36"/>
    <sheet name="Feuil37" sheetId="37" state="hidden" r:id="rId37"/>
    <sheet name="Feuil1" sheetId="38" r:id="rId38"/>
    <sheet name="Feuil2" sheetId="39" r:id="rId39"/>
  </sheets>
  <externalReferences>
    <externalReference r:id="rId40"/>
  </externalReferences>
  <calcPr calcId="145621"/>
</workbook>
</file>

<file path=xl/calcChain.xml><?xml version="1.0" encoding="utf-8"?>
<calcChain xmlns="http://schemas.openxmlformats.org/spreadsheetml/2006/main">
  <c r="E6" i="39" l="1"/>
  <c r="E5" i="39"/>
  <c r="E4" i="39"/>
  <c r="E3" i="39"/>
  <c r="D6" i="39" l="1"/>
  <c r="D5" i="39"/>
  <c r="D4" i="39"/>
  <c r="D3" i="39"/>
  <c r="G11" i="38" l="1"/>
  <c r="D11" i="38"/>
  <c r="G10" i="38"/>
  <c r="G9" i="38"/>
  <c r="G8" i="38"/>
  <c r="D9" i="38"/>
  <c r="D10" i="38"/>
  <c r="D8" i="38"/>
  <c r="G7" i="38"/>
  <c r="D7" i="38"/>
  <c r="C4" i="38" l="1"/>
  <c r="C5" i="38"/>
  <c r="C6" i="38"/>
  <c r="C3" i="38"/>
  <c r="B4" i="38"/>
  <c r="B5" i="38"/>
  <c r="B6" i="38"/>
  <c r="B3" i="38"/>
  <c r="G5" i="38" l="1"/>
  <c r="G6" i="38"/>
  <c r="G4" i="38"/>
  <c r="G3" i="38"/>
  <c r="D5" i="38"/>
  <c r="D6" i="38"/>
  <c r="D4" i="38"/>
  <c r="D3" i="38"/>
  <c r="AH5" i="10" l="1"/>
  <c r="AH9" i="10"/>
  <c r="AH11" i="10"/>
  <c r="AH15" i="10"/>
  <c r="AH17" i="10"/>
  <c r="AH2" i="10"/>
  <c r="AF5" i="10"/>
  <c r="AF8" i="10"/>
  <c r="AH8" i="10" s="1"/>
  <c r="AF9" i="10"/>
  <c r="AF10" i="10"/>
  <c r="AH10" i="10" s="1"/>
  <c r="AF11" i="10"/>
  <c r="AF14" i="10"/>
  <c r="AH14" i="10" s="1"/>
  <c r="AF15" i="10"/>
  <c r="AF16" i="10"/>
  <c r="AH16" i="10" s="1"/>
  <c r="AF17" i="10"/>
  <c r="AF2" i="10"/>
  <c r="AH3" i="7" l="1"/>
  <c r="AH5" i="7"/>
  <c r="AH6" i="7"/>
  <c r="AH9" i="7"/>
  <c r="AH10" i="7"/>
  <c r="AH12" i="7"/>
  <c r="AH13" i="7"/>
  <c r="AH17" i="7"/>
  <c r="AH18" i="7"/>
  <c r="AH2" i="7"/>
  <c r="AF3" i="7"/>
  <c r="AF4" i="7"/>
  <c r="AH4" i="7" s="1"/>
  <c r="AF5" i="7"/>
  <c r="AF6" i="7"/>
  <c r="AF8" i="7"/>
  <c r="AH8" i="7" s="1"/>
  <c r="AF9" i="7"/>
  <c r="AF10" i="7"/>
  <c r="AF11" i="7"/>
  <c r="AH11" i="7" s="1"/>
  <c r="AF2" i="7"/>
  <c r="AF13" i="7"/>
  <c r="AF14" i="7"/>
  <c r="AH14" i="7" s="1"/>
  <c r="AF15" i="7"/>
  <c r="AH15" i="7" s="1"/>
  <c r="AF16" i="7"/>
  <c r="AH16" i="7" s="1"/>
  <c r="AF17" i="7"/>
  <c r="AF18" i="7"/>
  <c r="AF12" i="7"/>
  <c r="AF23" i="9" l="1"/>
  <c r="AF7" i="9"/>
  <c r="AF8" i="9"/>
  <c r="AF9" i="9"/>
  <c r="AF10" i="9"/>
  <c r="AF11" i="9"/>
  <c r="AF12" i="9"/>
  <c r="AF13" i="9"/>
  <c r="AF14" i="9"/>
  <c r="AF15" i="9"/>
  <c r="AF16" i="9"/>
  <c r="AF17" i="9"/>
  <c r="AF18" i="9"/>
  <c r="AF19" i="9"/>
  <c r="AF20" i="9"/>
  <c r="AF21" i="9"/>
  <c r="AF22" i="9"/>
  <c r="AF4" i="9"/>
  <c r="AF5" i="9"/>
  <c r="AF6" i="9"/>
  <c r="AF3" i="9"/>
  <c r="AF2" i="9"/>
  <c r="AG9" i="2"/>
  <c r="AN9" i="2"/>
  <c r="AO15" i="2"/>
  <c r="AN15" i="2"/>
  <c r="AF15" i="2"/>
  <c r="AF9" i="2" s="1"/>
  <c r="AM9" i="2" s="1"/>
  <c r="AT4" i="2" l="1"/>
  <c r="AT3" i="2"/>
  <c r="AT2" i="2"/>
  <c r="AR6" i="2" l="1"/>
  <c r="AR7" i="2"/>
  <c r="AR8" i="2"/>
  <c r="AR9" i="2"/>
  <c r="AR10" i="2"/>
  <c r="AR11" i="2"/>
  <c r="AR12" i="2"/>
  <c r="AR13" i="2"/>
  <c r="AR14" i="2"/>
  <c r="AQ6" i="2"/>
  <c r="AQ7" i="2"/>
  <c r="AQ8" i="2"/>
  <c r="AQ9" i="2"/>
  <c r="AQ10" i="2"/>
  <c r="AQ11" i="2"/>
  <c r="AQ12" i="2"/>
  <c r="AQ13" i="2"/>
  <c r="AQ14" i="2"/>
  <c r="AP6" i="2"/>
  <c r="AP7" i="2"/>
  <c r="AP8" i="2"/>
  <c r="AP9" i="2"/>
  <c r="AP10" i="2"/>
  <c r="AP11" i="2"/>
  <c r="AP12" i="2"/>
  <c r="AP13" i="2"/>
  <c r="AP14" i="2"/>
  <c r="AO6" i="2"/>
  <c r="AO7" i="2"/>
  <c r="AO8" i="2"/>
  <c r="AO13" i="2"/>
  <c r="AO14" i="2"/>
  <c r="AN7" i="2"/>
  <c r="AN8" i="2"/>
  <c r="AN10" i="2"/>
  <c r="AN11" i="2"/>
  <c r="AN12" i="2"/>
  <c r="AN13" i="2"/>
  <c r="AN14" i="2"/>
  <c r="AM6" i="2"/>
  <c r="AM7" i="2"/>
  <c r="AM8" i="2"/>
  <c r="AM13" i="2"/>
  <c r="AM14" i="2"/>
  <c r="AR3" i="2"/>
  <c r="AR4" i="2"/>
  <c r="AR5" i="2"/>
  <c r="AQ3" i="2"/>
  <c r="AQ4" i="2"/>
  <c r="AQ5" i="2"/>
  <c r="AP3" i="2"/>
  <c r="AP4" i="2"/>
  <c r="AP5" i="2"/>
  <c r="AO3" i="2"/>
  <c r="AO4" i="2"/>
  <c r="AO5" i="2"/>
  <c r="AN3" i="2"/>
  <c r="AN4" i="2"/>
  <c r="AN5" i="2"/>
  <c r="AN6" i="2"/>
  <c r="AM3" i="2"/>
  <c r="AM4" i="2"/>
  <c r="AM5" i="2"/>
  <c r="AR2" i="2"/>
  <c r="AQ2" i="2"/>
  <c r="AP2" i="2"/>
  <c r="AN2" i="2"/>
  <c r="AV29" i="1" l="1"/>
  <c r="AV30" i="1"/>
  <c r="AV31" i="1"/>
  <c r="AV32" i="1"/>
  <c r="AV33" i="1"/>
  <c r="AV34" i="1"/>
  <c r="AV35" i="1"/>
  <c r="AV36" i="1"/>
  <c r="AV37" i="1"/>
  <c r="AV38" i="1"/>
  <c r="AV39" i="1"/>
  <c r="AV40" i="1"/>
  <c r="AV41" i="1"/>
  <c r="AV42" i="1"/>
  <c r="AV43" i="1"/>
  <c r="AV44" i="1"/>
  <c r="AV45" i="1"/>
  <c r="AV46" i="1"/>
  <c r="AV47" i="1"/>
  <c r="AV48" i="1"/>
  <c r="AV49" i="1"/>
  <c r="AV50" i="1"/>
  <c r="AV51" i="1"/>
  <c r="AV52" i="1"/>
  <c r="AV53" i="1"/>
  <c r="AV54" i="1"/>
  <c r="AV55" i="1"/>
  <c r="AV56" i="1"/>
  <c r="AV57" i="1"/>
  <c r="AV58" i="1"/>
  <c r="AV59" i="1"/>
  <c r="AV60" i="1"/>
  <c r="AV61" i="1"/>
  <c r="AV62" i="1"/>
  <c r="AV63" i="1"/>
  <c r="AV64" i="1"/>
  <c r="AV65" i="1"/>
  <c r="AV66" i="1"/>
  <c r="AV67" i="1"/>
  <c r="AV27" i="1"/>
  <c r="AV28" i="1"/>
  <c r="AV23" i="1"/>
  <c r="AV24" i="1"/>
  <c r="AV25" i="1"/>
  <c r="AV26" i="1"/>
  <c r="AV22" i="1"/>
  <c r="AV21" i="1"/>
  <c r="AV12" i="1"/>
  <c r="AV13" i="1"/>
  <c r="AV14" i="1"/>
  <c r="AV15" i="1"/>
  <c r="AV16" i="1"/>
  <c r="AV17" i="1"/>
  <c r="AV18" i="1"/>
  <c r="AV19" i="1"/>
  <c r="AV20" i="1"/>
  <c r="AV10" i="1"/>
  <c r="AV11" i="1"/>
  <c r="AV9" i="1"/>
  <c r="AV5" i="1"/>
  <c r="AV6" i="1"/>
  <c r="AV7" i="1"/>
  <c r="AV8" i="1"/>
  <c r="AV4" i="1"/>
  <c r="AV3" i="1"/>
  <c r="AW66" i="1" l="1"/>
  <c r="AR23" i="1" l="1"/>
  <c r="AR24" i="1"/>
  <c r="AR25" i="1"/>
  <c r="AR26" i="1"/>
  <c r="AR27" i="1"/>
  <c r="AR28" i="1"/>
  <c r="AR29" i="1"/>
  <c r="AR30" i="1"/>
  <c r="AR31" i="1"/>
  <c r="AR32" i="1"/>
  <c r="AR33" i="1"/>
  <c r="AR34" i="1"/>
  <c r="AR35" i="1"/>
  <c r="AR36" i="1"/>
  <c r="AR37" i="1"/>
  <c r="AR38" i="1"/>
  <c r="AR39" i="1"/>
  <c r="AR40" i="1"/>
  <c r="AR41" i="1"/>
  <c r="AR42" i="1"/>
  <c r="AR43" i="1"/>
  <c r="AR44" i="1"/>
  <c r="AR45" i="1"/>
  <c r="AR46" i="1"/>
  <c r="AR47" i="1"/>
  <c r="AR48" i="1"/>
  <c r="AR49" i="1"/>
  <c r="AR50" i="1"/>
  <c r="AR51" i="1"/>
  <c r="AR52" i="1"/>
  <c r="AR53" i="1"/>
  <c r="AR54" i="1"/>
  <c r="AR55" i="1"/>
  <c r="AR56" i="1"/>
  <c r="AR57" i="1"/>
  <c r="AR58" i="1"/>
  <c r="AR59" i="1"/>
  <c r="AR60" i="1"/>
  <c r="AR61" i="1"/>
  <c r="AR62" i="1"/>
  <c r="AR63" i="1"/>
  <c r="AR64" i="1"/>
  <c r="AR65" i="1"/>
  <c r="AR66" i="1"/>
  <c r="AR67" i="1"/>
  <c r="AR22" i="1"/>
  <c r="AR9" i="1"/>
  <c r="AR10" i="1"/>
  <c r="AR11" i="1"/>
  <c r="AR12" i="1"/>
  <c r="AR13" i="1"/>
  <c r="AR14" i="1"/>
  <c r="AR15" i="1"/>
  <c r="AR16" i="1"/>
  <c r="AR17" i="1"/>
  <c r="AR18" i="1"/>
  <c r="AR19" i="1"/>
  <c r="AR20" i="1"/>
  <c r="AR21" i="1"/>
  <c r="AR4" i="1"/>
  <c r="AR5" i="1"/>
  <c r="AR6" i="1"/>
  <c r="AR7" i="1"/>
  <c r="AR8" i="1"/>
  <c r="AR3" i="1"/>
  <c r="AQ31" i="1"/>
  <c r="AQ32" i="1"/>
  <c r="AQ33" i="1"/>
  <c r="AQ34" i="1"/>
  <c r="AQ35" i="1"/>
  <c r="AQ36" i="1"/>
  <c r="AQ37" i="1"/>
  <c r="AQ38" i="1"/>
  <c r="AQ39" i="1"/>
  <c r="AQ40" i="1"/>
  <c r="AQ41" i="1"/>
  <c r="AQ42" i="1"/>
  <c r="AQ43" i="1"/>
  <c r="AQ44" i="1"/>
  <c r="AQ45" i="1"/>
  <c r="AQ46" i="1"/>
  <c r="AQ47" i="1"/>
  <c r="AQ48" i="1"/>
  <c r="AQ49" i="1"/>
  <c r="AQ50" i="1"/>
  <c r="AQ51" i="1"/>
  <c r="AQ52" i="1"/>
  <c r="AQ53" i="1"/>
  <c r="AQ54" i="1"/>
  <c r="AQ55" i="1"/>
  <c r="AQ56" i="1"/>
  <c r="AQ57" i="1"/>
  <c r="AQ58" i="1"/>
  <c r="AQ59" i="1"/>
  <c r="AQ60" i="1"/>
  <c r="AQ61" i="1"/>
  <c r="AQ62" i="1"/>
  <c r="AQ63" i="1"/>
  <c r="AQ64" i="1"/>
  <c r="AQ65" i="1"/>
  <c r="AQ66" i="1"/>
  <c r="AQ67" i="1"/>
  <c r="AQ24" i="1"/>
  <c r="AQ25" i="1"/>
  <c r="AQ26" i="1"/>
  <c r="AQ27" i="1"/>
  <c r="AQ28" i="1"/>
  <c r="AQ29" i="1"/>
  <c r="AQ30" i="1"/>
  <c r="AQ23" i="1"/>
  <c r="AQ22" i="1"/>
  <c r="AP24" i="1"/>
  <c r="AP25" i="1"/>
  <c r="AP27" i="1"/>
  <c r="AP28" i="1"/>
  <c r="AP29" i="1"/>
  <c r="AP30" i="1"/>
  <c r="AP31" i="1"/>
  <c r="AP32" i="1"/>
  <c r="AP33" i="1"/>
  <c r="AP34" i="1"/>
  <c r="AP35" i="1"/>
  <c r="AP36" i="1"/>
  <c r="AP37" i="1"/>
  <c r="AP38" i="1"/>
  <c r="AP39" i="1"/>
  <c r="AP40" i="1"/>
  <c r="AP41" i="1"/>
  <c r="AP42" i="1"/>
  <c r="AP43" i="1"/>
  <c r="AP44" i="1"/>
  <c r="AP45" i="1"/>
  <c r="AP46" i="1"/>
  <c r="AP47" i="1"/>
  <c r="AP48" i="1"/>
  <c r="AP49" i="1"/>
  <c r="AP50" i="1"/>
  <c r="AP51" i="1"/>
  <c r="AP52" i="1"/>
  <c r="AP53" i="1"/>
  <c r="AP54" i="1"/>
  <c r="AP55" i="1"/>
  <c r="AP56" i="1"/>
  <c r="AP57" i="1"/>
  <c r="AP58" i="1"/>
  <c r="AP59" i="1"/>
  <c r="AP60" i="1"/>
  <c r="AP61" i="1"/>
  <c r="AP62" i="1"/>
  <c r="AP63" i="1"/>
  <c r="AP64" i="1"/>
  <c r="AP65" i="1"/>
  <c r="AP66" i="1"/>
  <c r="AP67" i="1"/>
  <c r="AP23" i="1"/>
  <c r="AP22" i="1"/>
  <c r="AQ4" i="1"/>
  <c r="AQ5" i="1"/>
  <c r="AQ6" i="1"/>
  <c r="AQ7" i="1"/>
  <c r="AQ8" i="1"/>
  <c r="AQ9" i="1"/>
  <c r="AQ10" i="1"/>
  <c r="AQ11" i="1"/>
  <c r="AQ12" i="1"/>
  <c r="AQ13" i="1"/>
  <c r="AQ14" i="1"/>
  <c r="AQ15" i="1"/>
  <c r="AQ16" i="1"/>
  <c r="AQ17" i="1"/>
  <c r="AQ19" i="1"/>
  <c r="AQ20" i="1"/>
  <c r="AQ21" i="1"/>
  <c r="AQ3" i="1"/>
  <c r="AJ22" i="1"/>
  <c r="AJ23" i="1"/>
  <c r="AJ24" i="1"/>
  <c r="AJ25" i="1"/>
  <c r="AJ26" i="1"/>
  <c r="AJ27" i="1"/>
  <c r="AJ28" i="1"/>
  <c r="AJ29" i="1"/>
  <c r="AJ30" i="1"/>
  <c r="AJ31" i="1"/>
  <c r="AJ32" i="1"/>
  <c r="AJ33" i="1"/>
  <c r="AJ34" i="1"/>
  <c r="AJ35" i="1"/>
  <c r="AJ36" i="1"/>
  <c r="AJ37" i="1"/>
  <c r="AJ38" i="1"/>
  <c r="AJ39" i="1"/>
  <c r="AJ40" i="1"/>
  <c r="AJ41" i="1"/>
  <c r="AJ42" i="1"/>
  <c r="AJ43" i="1"/>
  <c r="AJ44" i="1"/>
  <c r="AJ45" i="1"/>
  <c r="AJ46" i="1"/>
  <c r="AJ47" i="1"/>
  <c r="AJ48" i="1"/>
  <c r="AJ49" i="1"/>
  <c r="AJ50" i="1"/>
  <c r="AJ51" i="1"/>
  <c r="AJ52" i="1"/>
  <c r="AJ53" i="1"/>
  <c r="AJ54" i="1"/>
  <c r="AJ55" i="1"/>
  <c r="AJ56" i="1"/>
  <c r="AJ57" i="1"/>
  <c r="AJ58" i="1"/>
  <c r="AJ59" i="1"/>
  <c r="AJ60" i="1"/>
  <c r="AJ61" i="1"/>
  <c r="AJ62" i="1"/>
  <c r="AJ63" i="1"/>
  <c r="AJ64" i="1"/>
  <c r="AJ65" i="1"/>
  <c r="AJ66" i="1"/>
  <c r="AJ67" i="1"/>
  <c r="AJ68" i="1"/>
  <c r="AJ4" i="1"/>
  <c r="AJ5" i="1"/>
  <c r="AJ6" i="1"/>
  <c r="AJ7" i="1"/>
  <c r="AJ8" i="1"/>
  <c r="AJ9" i="1"/>
  <c r="AJ10" i="1"/>
  <c r="AJ11" i="1"/>
  <c r="AJ12" i="1"/>
  <c r="AJ13" i="1"/>
  <c r="AJ14" i="1"/>
  <c r="AJ15" i="1"/>
  <c r="AJ16" i="1"/>
  <c r="AJ17" i="1"/>
  <c r="AJ18" i="1"/>
  <c r="AQ18" i="1" s="1"/>
  <c r="AJ19" i="1"/>
  <c r="AJ20" i="1"/>
  <c r="AJ21" i="1"/>
  <c r="AJ3" i="1"/>
  <c r="AP4" i="1"/>
  <c r="AP5" i="1"/>
  <c r="AP6" i="1"/>
  <c r="AP7" i="1"/>
  <c r="AP8" i="1"/>
  <c r="AP9" i="1"/>
  <c r="AP10" i="1"/>
  <c r="AP11" i="1"/>
  <c r="AP12" i="1"/>
  <c r="AP13" i="1"/>
  <c r="AP14" i="1"/>
  <c r="AP15" i="1"/>
  <c r="AP16" i="1"/>
  <c r="AP17" i="1"/>
  <c r="AP18" i="1"/>
  <c r="AP19" i="1"/>
  <c r="AP20" i="1"/>
  <c r="AP21" i="1"/>
  <c r="AP3" i="1"/>
  <c r="AO24" i="1"/>
  <c r="AO25" i="1"/>
  <c r="AO28" i="1"/>
  <c r="AO29" i="1"/>
  <c r="AO30" i="1"/>
  <c r="AO31" i="1"/>
  <c r="AO34" i="1"/>
  <c r="AO37" i="1"/>
  <c r="AO38" i="1"/>
  <c r="AO39" i="1"/>
  <c r="AO40" i="1"/>
  <c r="AO41" i="1"/>
  <c r="AO42" i="1"/>
  <c r="AO43" i="1"/>
  <c r="AO44" i="1"/>
  <c r="AO48" i="1"/>
  <c r="AO49" i="1"/>
  <c r="AO51" i="1"/>
  <c r="AO52" i="1"/>
  <c r="AO53" i="1"/>
  <c r="AO54" i="1"/>
  <c r="AO57" i="1"/>
  <c r="AO59" i="1"/>
  <c r="AO60" i="1"/>
  <c r="AO61" i="1"/>
  <c r="AO62" i="1"/>
  <c r="AO63" i="1"/>
  <c r="AO64" i="1"/>
  <c r="AO65" i="1"/>
  <c r="AO67" i="1"/>
  <c r="AO22" i="1"/>
  <c r="AO8" i="1"/>
  <c r="AO12" i="1"/>
  <c r="AO13" i="1"/>
  <c r="AO14" i="1"/>
  <c r="AO16" i="1"/>
  <c r="AO18" i="1"/>
  <c r="AO19" i="1"/>
  <c r="AO20" i="1"/>
  <c r="AO6" i="1"/>
  <c r="AO5" i="1"/>
  <c r="AO3" i="1"/>
  <c r="AN23" i="1"/>
  <c r="AN24" i="1"/>
  <c r="AN25" i="1"/>
  <c r="AN26" i="1"/>
  <c r="AN27" i="1"/>
  <c r="AN28" i="1"/>
  <c r="AN29" i="1"/>
  <c r="AN30" i="1"/>
  <c r="AN31" i="1"/>
  <c r="AN32" i="1"/>
  <c r="AN33" i="1"/>
  <c r="AN34" i="1"/>
  <c r="AN35" i="1"/>
  <c r="AN36" i="1"/>
  <c r="AN37" i="1"/>
  <c r="AN38" i="1"/>
  <c r="AN39" i="1"/>
  <c r="AN40" i="1"/>
  <c r="AN41" i="1"/>
  <c r="AN42" i="1"/>
  <c r="AN43" i="1"/>
  <c r="AN44" i="1"/>
  <c r="AN45" i="1"/>
  <c r="AN46" i="1"/>
  <c r="AN47" i="1"/>
  <c r="AN48" i="1"/>
  <c r="AN49" i="1"/>
  <c r="AN50" i="1"/>
  <c r="AN51" i="1"/>
  <c r="AN52" i="1"/>
  <c r="AN53" i="1"/>
  <c r="AN54" i="1"/>
  <c r="AN55" i="1"/>
  <c r="AN56" i="1"/>
  <c r="AN57" i="1"/>
  <c r="AN58" i="1"/>
  <c r="AN59" i="1"/>
  <c r="AN60" i="1"/>
  <c r="AN61" i="1"/>
  <c r="AN62" i="1"/>
  <c r="AN63" i="1"/>
  <c r="AN64" i="1"/>
  <c r="AN65" i="1"/>
  <c r="AN66" i="1"/>
  <c r="AN67" i="1"/>
  <c r="AN22" i="1"/>
  <c r="AM39" i="1"/>
  <c r="AM40" i="1"/>
  <c r="AM41" i="1"/>
  <c r="AM42" i="1"/>
  <c r="AM43" i="1"/>
  <c r="AM44" i="1"/>
  <c r="AM48" i="1"/>
  <c r="AM49" i="1"/>
  <c r="AM51" i="1"/>
  <c r="AM52" i="1"/>
  <c r="AM53" i="1"/>
  <c r="AM54" i="1"/>
  <c r="AM57" i="1"/>
  <c r="AM59" i="1"/>
  <c r="AM60" i="1"/>
  <c r="AM61" i="1"/>
  <c r="AM62" i="1"/>
  <c r="AM63" i="1"/>
  <c r="AM64" i="1"/>
  <c r="AM65" i="1"/>
  <c r="AM67" i="1"/>
  <c r="AM24" i="1"/>
  <c r="AM25" i="1"/>
  <c r="AM28" i="1"/>
  <c r="AM29" i="1"/>
  <c r="AM30" i="1"/>
  <c r="AM31" i="1"/>
  <c r="AM34" i="1"/>
  <c r="AM37" i="1"/>
  <c r="AM38" i="1"/>
  <c r="AM22" i="1"/>
  <c r="AN4" i="1"/>
  <c r="AN5" i="1"/>
  <c r="AN6" i="1"/>
  <c r="AN7" i="1"/>
  <c r="AN8" i="1"/>
  <c r="AN9" i="1"/>
  <c r="AN10" i="1"/>
  <c r="AN11" i="1"/>
  <c r="AN12" i="1"/>
  <c r="AN13" i="1"/>
  <c r="AN14" i="1"/>
  <c r="AN15" i="1"/>
  <c r="AN16" i="1"/>
  <c r="AN17" i="1"/>
  <c r="AN18" i="1"/>
  <c r="AN19" i="1"/>
  <c r="AN20" i="1"/>
  <c r="AN21" i="1"/>
  <c r="AN3" i="1"/>
  <c r="AM5" i="1"/>
  <c r="AM6" i="1"/>
  <c r="AM8" i="1"/>
  <c r="AM12" i="1"/>
  <c r="AM13" i="1"/>
  <c r="AM14" i="1"/>
  <c r="AM16" i="1"/>
  <c r="AM18" i="1"/>
  <c r="AM19" i="1"/>
  <c r="AM20" i="1"/>
  <c r="AM3" i="1"/>
  <c r="AJ4" i="4" l="1"/>
  <c r="AJ5" i="4"/>
  <c r="AJ6" i="4"/>
  <c r="AJ7" i="4"/>
  <c r="AJ8" i="4"/>
  <c r="AJ9" i="4"/>
  <c r="AJ10" i="4"/>
  <c r="AJ11" i="4"/>
  <c r="AJ12" i="4"/>
  <c r="AJ13" i="4"/>
  <c r="AJ14" i="4"/>
  <c r="AJ15" i="4"/>
  <c r="AJ16" i="4"/>
  <c r="AJ17" i="4"/>
  <c r="AJ3" i="4"/>
  <c r="AH17" i="4"/>
  <c r="AH15" i="4"/>
  <c r="AH14" i="4"/>
  <c r="AH13" i="4"/>
  <c r="AH12" i="4"/>
  <c r="AH11" i="4"/>
  <c r="AH3" i="4"/>
  <c r="AH4" i="4"/>
  <c r="AH5" i="4"/>
  <c r="AH2" i="4"/>
  <c r="AF3" i="4"/>
  <c r="AF4" i="4"/>
  <c r="AF5" i="4"/>
  <c r="AF6" i="4"/>
  <c r="AH6" i="4" s="1"/>
  <c r="AF7" i="4"/>
  <c r="AH7" i="4" s="1"/>
  <c r="AF8" i="4"/>
  <c r="AH8" i="4" s="1"/>
  <c r="AF9" i="4"/>
  <c r="AH9" i="4" s="1"/>
  <c r="AF10" i="4"/>
  <c r="AH10" i="4" s="1"/>
  <c r="AF11" i="4"/>
  <c r="AF12" i="4"/>
  <c r="AF13" i="4"/>
  <c r="AF14" i="4"/>
  <c r="AF15" i="4"/>
  <c r="AF16" i="4"/>
  <c r="AH16" i="4" s="1"/>
  <c r="AF17" i="4"/>
  <c r="AF2" i="4"/>
  <c r="AI3" i="3"/>
  <c r="AI6" i="3"/>
  <c r="AI8" i="3"/>
  <c r="AI9" i="3"/>
  <c r="AI10" i="3"/>
  <c r="AI2" i="3"/>
  <c r="AH2" i="3"/>
  <c r="AH6" i="3"/>
  <c r="AH8" i="3"/>
  <c r="AH9" i="3"/>
  <c r="AH10" i="3"/>
  <c r="AF3" i="3"/>
  <c r="AH3" i="3" s="1"/>
  <c r="AF4" i="3"/>
  <c r="AH4" i="3" s="1"/>
  <c r="AI4" i="3" s="1"/>
  <c r="AF5" i="3"/>
  <c r="AH5" i="3" s="1"/>
  <c r="AI5" i="3" s="1"/>
  <c r="AF6" i="3"/>
  <c r="AF7" i="3"/>
  <c r="AH7" i="3" s="1"/>
  <c r="AI7" i="3" s="1"/>
  <c r="AF8" i="3"/>
  <c r="AF9" i="3"/>
  <c r="AF10" i="3"/>
  <c r="AF2" i="3"/>
  <c r="AJ3" i="2"/>
  <c r="AJ4" i="2"/>
  <c r="AJ5" i="2"/>
  <c r="AJ6" i="2"/>
  <c r="AJ7" i="2"/>
  <c r="AJ8" i="2"/>
  <c r="AJ9" i="2"/>
  <c r="AJ10" i="2"/>
  <c r="AJ11" i="2"/>
  <c r="AJ12" i="2"/>
  <c r="AJ13" i="2"/>
  <c r="AJ14" i="2"/>
  <c r="AH3" i="2"/>
  <c r="AH4" i="2"/>
  <c r="AH5" i="2"/>
  <c r="AH6" i="2"/>
  <c r="AH7" i="2"/>
  <c r="AH8" i="2"/>
  <c r="AH9" i="2"/>
  <c r="AO9" i="2" s="1"/>
  <c r="AH13" i="2"/>
  <c r="AH14" i="2"/>
  <c r="AF3" i="2"/>
  <c r="AF4" i="2"/>
  <c r="AF5" i="2"/>
  <c r="AF6" i="2"/>
  <c r="AF7" i="2"/>
  <c r="AF8" i="2"/>
  <c r="AF10" i="2"/>
  <c r="AM10" i="2" s="1"/>
  <c r="AF11" i="2"/>
  <c r="AM11" i="2" s="1"/>
  <c r="AF12" i="2"/>
  <c r="AM12" i="2" s="1"/>
  <c r="AF13" i="2"/>
  <c r="AF14" i="2"/>
  <c r="AJ2" i="2"/>
  <c r="AF2" i="2"/>
  <c r="AM2" i="2" s="1"/>
  <c r="AH2" i="2" l="1"/>
  <c r="AO2" i="2" s="1"/>
  <c r="AH12" i="2"/>
  <c r="AO12" i="2" s="1"/>
  <c r="AH10" i="2"/>
  <c r="AO10" i="2" s="1"/>
  <c r="AH11" i="2"/>
  <c r="AO11" i="2" s="1"/>
  <c r="AH68" i="1"/>
  <c r="AH66" i="1"/>
  <c r="AH63" i="1"/>
  <c r="AH60" i="1"/>
  <c r="AH55" i="1"/>
  <c r="AH54" i="1"/>
  <c r="AH53" i="1"/>
  <c r="AH31" i="1"/>
  <c r="AH30" i="1"/>
  <c r="AH26" i="1"/>
  <c r="AH25" i="1"/>
  <c r="AH22" i="1"/>
  <c r="AH20" i="1"/>
  <c r="AH18" i="1"/>
  <c r="AH16" i="1"/>
  <c r="AH12" i="1"/>
  <c r="AF68" i="1"/>
  <c r="AF5" i="1"/>
  <c r="AH5" i="1" s="1"/>
  <c r="AF6" i="1"/>
  <c r="AH6" i="1" s="1"/>
  <c r="AF7" i="1"/>
  <c r="AF8" i="1"/>
  <c r="AH8" i="1" s="1"/>
  <c r="AF9" i="1"/>
  <c r="AF10" i="1"/>
  <c r="AF11" i="1"/>
  <c r="AF12" i="1"/>
  <c r="AF13" i="1"/>
  <c r="AH13" i="1" s="1"/>
  <c r="AF14" i="1"/>
  <c r="AH14" i="1" s="1"/>
  <c r="AF15" i="1"/>
  <c r="AF16" i="1"/>
  <c r="AF17" i="1"/>
  <c r="AF18" i="1"/>
  <c r="AF19" i="1"/>
  <c r="AH19" i="1" s="1"/>
  <c r="AF20" i="1"/>
  <c r="AF21" i="1"/>
  <c r="AF22" i="1"/>
  <c r="AF23" i="1"/>
  <c r="AH23" i="1" s="1"/>
  <c r="AF24" i="1"/>
  <c r="AF25" i="1"/>
  <c r="AF26" i="1"/>
  <c r="AF27" i="1"/>
  <c r="AM26" i="1" s="1"/>
  <c r="AF28" i="1"/>
  <c r="AF29" i="1"/>
  <c r="AH29" i="1" s="1"/>
  <c r="AF30" i="1"/>
  <c r="AF31" i="1"/>
  <c r="AF32" i="1"/>
  <c r="AH32" i="1" s="1"/>
  <c r="AF33" i="1"/>
  <c r="AF34" i="1"/>
  <c r="AF35" i="1"/>
  <c r="AH35" i="1" s="1"/>
  <c r="AF36" i="1"/>
  <c r="AF37" i="1"/>
  <c r="AF38" i="1"/>
  <c r="AH38" i="1" s="1"/>
  <c r="AF39" i="1"/>
  <c r="AH39" i="1" s="1"/>
  <c r="AF40" i="1"/>
  <c r="AH40" i="1" s="1"/>
  <c r="AF41" i="1"/>
  <c r="AH41" i="1" s="1"/>
  <c r="AF42" i="1"/>
  <c r="AH42" i="1" s="1"/>
  <c r="AF43" i="1"/>
  <c r="AH43" i="1" s="1"/>
  <c r="AF44" i="1"/>
  <c r="AH44" i="1" s="1"/>
  <c r="AF45" i="1"/>
  <c r="AH45" i="1" s="1"/>
  <c r="AF46" i="1"/>
  <c r="AF47" i="1"/>
  <c r="AF48" i="1"/>
  <c r="AF49" i="1"/>
  <c r="AH49" i="1" s="1"/>
  <c r="AF50" i="1"/>
  <c r="AH50" i="1" s="1"/>
  <c r="AF51" i="1"/>
  <c r="AF52" i="1"/>
  <c r="AH52" i="1" s="1"/>
  <c r="AF53" i="1"/>
  <c r="AF54" i="1"/>
  <c r="AF55" i="1"/>
  <c r="AF56" i="1"/>
  <c r="AF57" i="1"/>
  <c r="AF58" i="1"/>
  <c r="AH58" i="1" s="1"/>
  <c r="AF59" i="1"/>
  <c r="AF60" i="1"/>
  <c r="AF61" i="1"/>
  <c r="AH61" i="1" s="1"/>
  <c r="AF62" i="1"/>
  <c r="AH62" i="1" s="1"/>
  <c r="AF63" i="1"/>
  <c r="AF64" i="1"/>
  <c r="AH64" i="1" s="1"/>
  <c r="AF65" i="1"/>
  <c r="AH65" i="1" s="1"/>
  <c r="AF66" i="1"/>
  <c r="AF67" i="1"/>
  <c r="AF4" i="1"/>
  <c r="AF3" i="1"/>
  <c r="AH3" i="1" s="1"/>
  <c r="AH48" i="1" l="1"/>
  <c r="AO47" i="1" s="1"/>
  <c r="AM47" i="1"/>
  <c r="AH47" i="1"/>
  <c r="AO46" i="1" s="1"/>
  <c r="AM46" i="1"/>
  <c r="AH57" i="1"/>
  <c r="AO56" i="1" s="1"/>
  <c r="AM56" i="1"/>
  <c r="AH46" i="1"/>
  <c r="AO45" i="1" s="1"/>
  <c r="AM45" i="1"/>
  <c r="AH56" i="1"/>
  <c r="AO55" i="1" s="1"/>
  <c r="AM55" i="1"/>
  <c r="AH7" i="1"/>
  <c r="AO7" i="1" s="1"/>
  <c r="AM7" i="1"/>
  <c r="AH17" i="1"/>
  <c r="AO17" i="1" s="1"/>
  <c r="AM17" i="1"/>
  <c r="AH28" i="1"/>
  <c r="AO27" i="1" s="1"/>
  <c r="AM27" i="1"/>
  <c r="AH21" i="1"/>
  <c r="AO21" i="1" s="1"/>
  <c r="AM21" i="1"/>
  <c r="AH11" i="1"/>
  <c r="AO11" i="1" s="1"/>
  <c r="AM11" i="1"/>
  <c r="AH36" i="1"/>
  <c r="AO35" i="1" s="1"/>
  <c r="AM35" i="1"/>
  <c r="AH33" i="1"/>
  <c r="AO32" i="1" s="1"/>
  <c r="AM32" i="1"/>
  <c r="AH4" i="1"/>
  <c r="AO4" i="1" s="1"/>
  <c r="AM4" i="1"/>
  <c r="AH9" i="1"/>
  <c r="AO9" i="1" s="1"/>
  <c r="AM9" i="1"/>
  <c r="AH37" i="1"/>
  <c r="AO36" i="1" s="1"/>
  <c r="AM36" i="1"/>
  <c r="AH15" i="1"/>
  <c r="AO15" i="1" s="1"/>
  <c r="AM15" i="1"/>
  <c r="AH10" i="1"/>
  <c r="AO10" i="1" s="1"/>
  <c r="AM10" i="1"/>
  <c r="AH34" i="1"/>
  <c r="AO33" i="1" s="1"/>
  <c r="AM33" i="1"/>
  <c r="AH67" i="1"/>
  <c r="AO66" i="1" s="1"/>
  <c r="AM66" i="1"/>
  <c r="AH59" i="1"/>
  <c r="AO58" i="1" s="1"/>
  <c r="AM58" i="1"/>
  <c r="AH24" i="1"/>
  <c r="AO23" i="1" s="1"/>
  <c r="AM23" i="1"/>
  <c r="AH51" i="1"/>
  <c r="AO50" i="1" s="1"/>
  <c r="AM50" i="1"/>
  <c r="AH27" i="1"/>
  <c r="AO26" i="1" s="1"/>
</calcChain>
</file>

<file path=xl/sharedStrings.xml><?xml version="1.0" encoding="utf-8"?>
<sst xmlns="http://schemas.openxmlformats.org/spreadsheetml/2006/main" count="290" uniqueCount="181">
  <si>
    <t>ALBOURY Louis</t>
  </si>
  <si>
    <t>ALLEGRE Guy</t>
  </si>
  <si>
    <t>ANDRI Henri</t>
  </si>
  <si>
    <t>AUDIN Louis</t>
  </si>
  <si>
    <t>AZARRIN-LEBASSI D.</t>
  </si>
  <si>
    <t>BELGACEM Djelloul</t>
  </si>
  <si>
    <t>BELGUERMI Nicolas</t>
  </si>
  <si>
    <t>BERNAUD Marcel</t>
  </si>
  <si>
    <t>BERNIER Armand</t>
  </si>
  <si>
    <t>BORNE Gérard</t>
  </si>
  <si>
    <t>BOURLION Pierre</t>
  </si>
  <si>
    <t>BROUILLOUX André</t>
  </si>
  <si>
    <t>BRUYAS Antoine</t>
  </si>
  <si>
    <t>CHAMPIER Thierry</t>
  </si>
  <si>
    <t>CHANAL Marc</t>
  </si>
  <si>
    <t>CHARBONNIER Robert</t>
  </si>
  <si>
    <t>CHILLET Robert</t>
  </si>
  <si>
    <t>COUCHAUD GERARD</t>
  </si>
  <si>
    <t>D'ASCIANO Donato</t>
  </si>
  <si>
    <t>DEGRUEL Marc</t>
  </si>
  <si>
    <t>DESLANDES Pascal</t>
  </si>
  <si>
    <t>DIX NEUF Patrick</t>
  </si>
  <si>
    <t>DOUTRE Gabriel</t>
  </si>
  <si>
    <t>DREVET Joseph</t>
  </si>
  <si>
    <t>EICHENBERGER Pierre</t>
  </si>
  <si>
    <t>FERRIOL Gael</t>
  </si>
  <si>
    <t>FOURNIER Jean Marc</t>
  </si>
  <si>
    <t>FRAGNE Marcel</t>
  </si>
  <si>
    <t>GELAS Michel</t>
  </si>
  <si>
    <t>GHESMOUNE Yazid</t>
  </si>
  <si>
    <t>GRANGER Yves</t>
  </si>
  <si>
    <t>GRANGETTE Jean Pierre</t>
  </si>
  <si>
    <t>HAAS Dominique Mme</t>
  </si>
  <si>
    <t>HABAUZIT Jacques</t>
  </si>
  <si>
    <t>HOSPITAL Georges</t>
  </si>
  <si>
    <t>JACQUEMOND Eric</t>
  </si>
  <si>
    <t>JULLIARD Alain</t>
  </si>
  <si>
    <t>JUQUEL Guy</t>
  </si>
  <si>
    <t>LIBERCIER Jean</t>
  </si>
  <si>
    <t>MAGNOLON Yves</t>
  </si>
  <si>
    <t>MANCA Alain</t>
  </si>
  <si>
    <t>MARECHAL JACQUES</t>
  </si>
  <si>
    <t>MOREL Maurice</t>
  </si>
  <si>
    <t>MORLIN Guy</t>
  </si>
  <si>
    <t>PASSEREL Lionnel</t>
  </si>
  <si>
    <t>PIECUCH Stanislas</t>
  </si>
  <si>
    <t>PLOTTON André</t>
  </si>
  <si>
    <t>PORTES BERNARD</t>
  </si>
  <si>
    <t>RAMBAUX Philippe</t>
  </si>
  <si>
    <t>REYNAUD Serge</t>
  </si>
  <si>
    <t>RIOUX Henri</t>
  </si>
  <si>
    <t>ROUSSET Stéphane</t>
  </si>
  <si>
    <t>SINARDET Gérard</t>
  </si>
  <si>
    <t>SOLLE Albert</t>
  </si>
  <si>
    <t>STEFANYSZYN André</t>
  </si>
  <si>
    <t>SURY GABRIEL</t>
  </si>
  <si>
    <t>VACHER Jean Claude</t>
  </si>
  <si>
    <t>VALENZANO Dominique</t>
  </si>
  <si>
    <t>VALSIMBERT Bruno</t>
  </si>
  <si>
    <t>VERICEL Bruno</t>
  </si>
  <si>
    <t>VIALLE Max</t>
  </si>
  <si>
    <t>DEFOUR Jean Claude</t>
  </si>
  <si>
    <t>VINO Gérard</t>
  </si>
  <si>
    <t>GENEVRIER Daniel</t>
  </si>
  <si>
    <t>DUBOUCHET Christien</t>
  </si>
  <si>
    <t>LAYES Jean Luc</t>
  </si>
  <si>
    <t>KASTLER Ptrick</t>
  </si>
  <si>
    <t>AUDOUARD J. Claude</t>
  </si>
  <si>
    <t>CHAUMARAT Marc</t>
  </si>
  <si>
    <t>CORNET Antoine</t>
  </si>
  <si>
    <t>DUPUIS Pascal</t>
  </si>
  <si>
    <t>FARISSIER Georges</t>
  </si>
  <si>
    <t>FRANCE Ferdinand</t>
  </si>
  <si>
    <t>HAAS Paul</t>
  </si>
  <si>
    <t>LARDEREAU Robert</t>
  </si>
  <si>
    <t>LASCIOLI Camille</t>
  </si>
  <si>
    <t>LASSABLIERE Marc</t>
  </si>
  <si>
    <t>LINOSSIER Gérard</t>
  </si>
  <si>
    <t>LUMINET Alexandre</t>
  </si>
  <si>
    <t>PRIOLON Marc</t>
  </si>
  <si>
    <t>RIVATON Philippe</t>
  </si>
  <si>
    <t>TOME Eric</t>
  </si>
  <si>
    <t>VILLAR José</t>
  </si>
  <si>
    <t>BANIER Jean Paul</t>
  </si>
  <si>
    <t>FAYOLLE Pierre</t>
  </si>
  <si>
    <t>FRANCON Jean Louis</t>
  </si>
  <si>
    <t>BERNARD ALAIN</t>
  </si>
  <si>
    <t>RIFELDE Robert</t>
  </si>
  <si>
    <t>SINARDET Patrick</t>
  </si>
  <si>
    <t>TRAN Charly</t>
  </si>
  <si>
    <t>MIRAMAND Michel</t>
  </si>
  <si>
    <t>REY Laurent</t>
  </si>
  <si>
    <t>BALEYDIER Henri</t>
  </si>
  <si>
    <t>BAYLE Claude</t>
  </si>
  <si>
    <t>DANIS Marie Eve</t>
  </si>
  <si>
    <t>DREVET Jean Claude</t>
  </si>
  <si>
    <t>FAYARD Marcel</t>
  </si>
  <si>
    <t>GATHION René</t>
  </si>
  <si>
    <t>GIRAUD Guy</t>
  </si>
  <si>
    <t>GOUJON Vincent</t>
  </si>
  <si>
    <t>MONTAGNON Daniel</t>
  </si>
  <si>
    <t>PREHER Yves</t>
  </si>
  <si>
    <t>TEYSSIER Maurice</t>
  </si>
  <si>
    <t>VALLAT Laurent</t>
  </si>
  <si>
    <t>VIELRECOBRE Dominique</t>
  </si>
  <si>
    <t>LAGARDE David</t>
  </si>
  <si>
    <t>BENOIT Lucien</t>
  </si>
  <si>
    <t>BRION Jean</t>
  </si>
  <si>
    <t>FEUILLASTRE Alain</t>
  </si>
  <si>
    <t>PIECUCH Laurent</t>
  </si>
  <si>
    <t>RAYMOND Paul</t>
  </si>
  <si>
    <t>REY Pierre</t>
  </si>
  <si>
    <t>ROBERT Gérard</t>
  </si>
  <si>
    <t>SOUVIGNET Michel</t>
  </si>
  <si>
    <t>PERRET RICHARD</t>
  </si>
  <si>
    <t>BRET Michel</t>
  </si>
  <si>
    <t>PEREZ Martin</t>
  </si>
  <si>
    <t>SAULNIER Jacques</t>
  </si>
  <si>
    <t>SZYJKA Christian</t>
  </si>
  <si>
    <t>VICTOR David</t>
  </si>
  <si>
    <t>CHANNAUX Patrick</t>
  </si>
  <si>
    <t>COMBETTE Yves</t>
  </si>
  <si>
    <t>GROUSSON Gilbert</t>
  </si>
  <si>
    <t>MONTAGNON Gérard</t>
  </si>
  <si>
    <t>SUCHAUT Thierry</t>
  </si>
  <si>
    <t>ANGUILLI Alain</t>
  </si>
  <si>
    <t>CHAUVE Maurice</t>
  </si>
  <si>
    <t>FERREOL Emile</t>
  </si>
  <si>
    <t>GARDETTE Claude</t>
  </si>
  <si>
    <t>LORNAGE Philippe</t>
  </si>
  <si>
    <t>MANET Dominique</t>
  </si>
  <si>
    <t>MASSOTTIER Roland</t>
  </si>
  <si>
    <t>MONTAGNON Yves</t>
  </si>
  <si>
    <t>POULENARD Paul</t>
  </si>
  <si>
    <t>TRAN Auguste</t>
  </si>
  <si>
    <t>DUMAS Frédéric</t>
  </si>
  <si>
    <t>PHILIBERT  Georges</t>
  </si>
  <si>
    <t>VALLA Alain</t>
  </si>
  <si>
    <t>CATANZARO Jean</t>
  </si>
  <si>
    <t>FERRIOL Patrice</t>
  </si>
  <si>
    <t>PEPIER Alphonse</t>
  </si>
  <si>
    <t>FEOLA Jean Michel</t>
  </si>
  <si>
    <t>FOURNIER Michel</t>
  </si>
  <si>
    <t>SABILLAH Kaddour</t>
  </si>
  <si>
    <t>REBBOH Louis</t>
  </si>
  <si>
    <t>BAYET BRUNO</t>
  </si>
  <si>
    <t>BERTRAND Jean Paul</t>
  </si>
  <si>
    <t>SERAYET Frédérick</t>
  </si>
  <si>
    <t>ZAPOTOKY Jean</t>
  </si>
  <si>
    <t>REBBOH William</t>
  </si>
  <si>
    <t>DIAZ Jean Louis</t>
  </si>
  <si>
    <t>GIROMINI Guy</t>
  </si>
  <si>
    <t>PREYNAT Maurice</t>
  </si>
  <si>
    <t>VEY Thierry</t>
  </si>
  <si>
    <t xml:space="preserve">AUDONNET Jérémy </t>
  </si>
  <si>
    <t xml:space="preserve">FLORIAN DENIS </t>
  </si>
  <si>
    <t xml:space="preserve">VALLAT Daniel </t>
  </si>
  <si>
    <t xml:space="preserve">JACQUEMOND Olivier </t>
  </si>
  <si>
    <t>Nbre Pts</t>
  </si>
  <si>
    <t>Nbre Match.</t>
  </si>
  <si>
    <t>Coef.</t>
  </si>
  <si>
    <t>M.  P/M</t>
  </si>
  <si>
    <t>M.P/M</t>
  </si>
  <si>
    <t>M.G. x30</t>
  </si>
  <si>
    <t>N.Pts</t>
  </si>
  <si>
    <t>N. M.</t>
  </si>
  <si>
    <t>Cont.</t>
  </si>
  <si>
    <t>Cont. 17 18</t>
  </si>
  <si>
    <t>N. Pts</t>
  </si>
  <si>
    <t>N. Rep.</t>
  </si>
  <si>
    <t>M.G.</t>
  </si>
  <si>
    <t>17/18</t>
  </si>
  <si>
    <t>N. P.</t>
  </si>
  <si>
    <t>N.M.</t>
  </si>
  <si>
    <t>P/M</t>
  </si>
  <si>
    <t>Coef</t>
  </si>
  <si>
    <t>Contrat. Act.</t>
  </si>
  <si>
    <t>N. contrat</t>
  </si>
  <si>
    <t>REBBOH William 115</t>
  </si>
  <si>
    <t>moyenne</t>
  </si>
  <si>
    <t>ok pour E3 et E4 c'est parfait mais pour E5 et E6 c'est faux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</si>
</sst>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"/>
  </numFmts>
  <fonts count="15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b/>
      <sz val="8"/>
      <name val="Comic Sans MS"/>
      <family val="4"/>
    </font>
    <font>
      <b/>
      <sz val="8"/>
      <color theme="1"/>
      <name val="Comic Sans MS"/>
      <family val="4"/>
    </font>
    <font>
      <b/>
      <sz val="9"/>
      <name val="Comic Sans MS"/>
      <family val="4"/>
    </font>
    <font>
      <sz val="9"/>
      <color theme="1"/>
      <name val="Calibri"/>
      <family val="2"/>
      <scheme val="minor"/>
    </font>
    <font>
      <sz val="8"/>
      <color theme="1"/>
      <name val="Calibri"/>
      <family val="2"/>
      <scheme val="minor"/>
    </font>
    <font>
      <sz val="10"/>
      <color theme="1"/>
      <name val="Calibri"/>
      <family val="2"/>
      <scheme val="minor"/>
    </font>
    <font>
      <b/>
      <sz val="8"/>
      <color theme="1"/>
      <name val="Calibri"/>
      <family val="2"/>
      <scheme val="minor"/>
    </font>
    <font>
      <b/>
      <sz val="8"/>
      <color rgb="FFFF0000"/>
      <name val="Calibri"/>
      <family val="2"/>
      <scheme val="minor"/>
    </font>
    <font>
      <sz val="7"/>
      <color theme="1"/>
      <name val="Calibri"/>
      <family val="2"/>
      <scheme val="minor"/>
    </font>
    <font>
      <b/>
      <sz val="7"/>
      <name val="Comic Sans MS"/>
      <family val="4"/>
    </font>
    <font>
      <sz val="8"/>
      <name val="Comic Sans MS"/>
      <family val="4"/>
    </font>
    <font>
      <sz val="11"/>
      <color rgb="FFFF0000"/>
      <name val="Calibri"/>
      <family val="2"/>
      <scheme val="minor"/>
    </font>
    <font>
      <sz val="9"/>
      <color rgb="FFFF0000"/>
      <name val="Comic Sans MS"/>
      <family val="4"/>
    </font>
  </fonts>
  <fills count="9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FFFF99"/>
        <bgColor indexed="64"/>
      </patternFill>
    </fill>
    <fill>
      <patternFill patternType="solid">
        <fgColor rgb="FFCCFF99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1" fillId="0" borderId="0"/>
    <xf numFmtId="0" fontId="1" fillId="0" borderId="0"/>
  </cellStyleXfs>
  <cellXfs count="90">
    <xf numFmtId="0" fontId="0" fillId="0" borderId="0" xfId="0"/>
    <xf numFmtId="0" fontId="2" fillId="0" borderId="1" xfId="1" applyFont="1" applyFill="1" applyBorder="1" applyAlignment="1">
      <alignment horizontal="center"/>
    </xf>
    <xf numFmtId="0" fontId="2" fillId="0" borderId="2" xfId="1" applyFont="1" applyFill="1" applyBorder="1" applyAlignment="1">
      <alignment horizontal="center"/>
    </xf>
    <xf numFmtId="0" fontId="2" fillId="2" borderId="2" xfId="1" applyFont="1" applyFill="1" applyBorder="1" applyAlignment="1">
      <alignment horizontal="center"/>
    </xf>
    <xf numFmtId="0" fontId="2" fillId="0" borderId="2" xfId="1" applyFont="1" applyBorder="1" applyAlignment="1">
      <alignment horizontal="center"/>
    </xf>
    <xf numFmtId="0" fontId="3" fillId="0" borderId="2" xfId="0" applyFont="1" applyBorder="1"/>
    <xf numFmtId="0" fontId="3" fillId="0" borderId="2" xfId="0" applyFont="1" applyBorder="1" applyAlignment="1">
      <alignment horizontal="center"/>
    </xf>
    <xf numFmtId="0" fontId="2" fillId="0" borderId="3" xfId="1" applyFont="1" applyFill="1" applyBorder="1" applyAlignment="1">
      <alignment horizontal="center"/>
    </xf>
    <xf numFmtId="0" fontId="3" fillId="0" borderId="3" xfId="0" applyFont="1" applyFill="1" applyBorder="1" applyAlignment="1">
      <alignment horizontal="center"/>
    </xf>
    <xf numFmtId="0" fontId="0" fillId="0" borderId="0" xfId="0" applyAlignment="1">
      <alignment horizontal="center"/>
    </xf>
    <xf numFmtId="0" fontId="2" fillId="0" borderId="0" xfId="2" applyFont="1" applyFill="1" applyBorder="1" applyAlignment="1">
      <alignment horizontal="center"/>
    </xf>
    <xf numFmtId="0" fontId="2" fillId="0" borderId="2" xfId="2" applyFont="1" applyFill="1" applyBorder="1" applyAlignment="1">
      <alignment horizontal="center"/>
    </xf>
    <xf numFmtId="0" fontId="3" fillId="0" borderId="0" xfId="0" applyFont="1" applyBorder="1" applyAlignment="1">
      <alignment horizontal="center"/>
    </xf>
    <xf numFmtId="0" fontId="2" fillId="0" borderId="1" xfId="2" applyFont="1" applyFill="1" applyBorder="1" applyAlignment="1">
      <alignment horizontal="center"/>
    </xf>
    <xf numFmtId="0" fontId="2" fillId="0" borderId="2" xfId="2" applyFont="1" applyBorder="1" applyAlignment="1">
      <alignment horizontal="center"/>
    </xf>
    <xf numFmtId="0" fontId="0" fillId="0" borderId="2" xfId="0" applyBorder="1" applyAlignment="1">
      <alignment horizontal="center"/>
    </xf>
    <xf numFmtId="0" fontId="2" fillId="0" borderId="4" xfId="2" applyFont="1" applyFill="1" applyBorder="1" applyAlignment="1">
      <alignment horizontal="center"/>
    </xf>
    <xf numFmtId="0" fontId="2" fillId="0" borderId="4" xfId="1" applyFont="1" applyFill="1" applyBorder="1" applyAlignment="1">
      <alignment horizontal="center"/>
    </xf>
    <xf numFmtId="0" fontId="2" fillId="2" borderId="4" xfId="1" applyFont="1" applyFill="1" applyBorder="1" applyAlignment="1">
      <alignment horizontal="center"/>
    </xf>
    <xf numFmtId="0" fontId="2" fillId="2" borderId="2" xfId="2" applyFont="1" applyFill="1" applyBorder="1" applyAlignment="1">
      <alignment horizontal="center"/>
    </xf>
    <xf numFmtId="0" fontId="3" fillId="0" borderId="0" xfId="0" applyFont="1" applyAlignment="1">
      <alignment horizontal="center"/>
    </xf>
    <xf numFmtId="0" fontId="2" fillId="3" borderId="4" xfId="2" applyFont="1" applyFill="1" applyBorder="1" applyAlignment="1">
      <alignment horizontal="center"/>
    </xf>
    <xf numFmtId="0" fontId="3" fillId="0" borderId="4" xfId="0" applyFont="1" applyBorder="1" applyAlignment="1">
      <alignment horizontal="center"/>
    </xf>
    <xf numFmtId="0" fontId="4" fillId="0" borderId="4" xfId="1" applyFont="1" applyFill="1" applyBorder="1" applyAlignment="1">
      <alignment horizontal="center"/>
    </xf>
    <xf numFmtId="0" fontId="4" fillId="0" borderId="4" xfId="2" applyFont="1" applyFill="1" applyBorder="1" applyAlignment="1">
      <alignment horizontal="center"/>
    </xf>
    <xf numFmtId="0" fontId="2" fillId="2" borderId="4" xfId="2" applyFont="1" applyFill="1" applyBorder="1" applyAlignment="1">
      <alignment horizontal="center"/>
    </xf>
    <xf numFmtId="0" fontId="0" fillId="4" borderId="2" xfId="0" applyFill="1" applyBorder="1" applyAlignment="1">
      <alignment horizontal="center"/>
    </xf>
    <xf numFmtId="1" fontId="0" fillId="0" borderId="0" xfId="0" applyNumberFormat="1"/>
    <xf numFmtId="2" fontId="0" fillId="0" borderId="2" xfId="0" applyNumberFormat="1" applyBorder="1" applyAlignment="1">
      <alignment horizontal="center"/>
    </xf>
    <xf numFmtId="0" fontId="0" fillId="0" borderId="2" xfId="0" applyBorder="1"/>
    <xf numFmtId="1" fontId="0" fillId="0" borderId="2" xfId="0" applyNumberFormat="1" applyBorder="1" applyAlignment="1">
      <alignment horizontal="center"/>
    </xf>
    <xf numFmtId="2" fontId="0" fillId="0" borderId="2" xfId="0" applyNumberFormat="1" applyBorder="1"/>
    <xf numFmtId="0" fontId="5" fillId="0" borderId="2" xfId="0" applyFont="1" applyBorder="1" applyAlignment="1">
      <alignment horizontal="center"/>
    </xf>
    <xf numFmtId="164" fontId="0" fillId="0" borderId="2" xfId="0" applyNumberFormat="1" applyBorder="1"/>
    <xf numFmtId="1" fontId="0" fillId="0" borderId="0" xfId="0" applyNumberFormat="1" applyAlignment="1">
      <alignment horizontal="center"/>
    </xf>
    <xf numFmtId="1" fontId="0" fillId="0" borderId="2" xfId="0" applyNumberFormat="1" applyBorder="1"/>
    <xf numFmtId="0" fontId="2" fillId="5" borderId="2" xfId="1" applyFont="1" applyFill="1" applyBorder="1" applyAlignment="1">
      <alignment horizontal="center"/>
    </xf>
    <xf numFmtId="2" fontId="0" fillId="0" borderId="0" xfId="0" applyNumberFormat="1" applyAlignment="1">
      <alignment horizontal="center"/>
    </xf>
    <xf numFmtId="0" fontId="6" fillId="0" borderId="2" xfId="0" applyFont="1" applyBorder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7" fillId="0" borderId="2" xfId="0" applyFont="1" applyBorder="1" applyAlignment="1">
      <alignment horizontal="center"/>
    </xf>
    <xf numFmtId="1" fontId="6" fillId="0" borderId="2" xfId="0" applyNumberFormat="1" applyFont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6" fillId="4" borderId="2" xfId="0" applyFont="1" applyFill="1" applyBorder="1" applyAlignment="1">
      <alignment horizontal="center"/>
    </xf>
    <xf numFmtId="2" fontId="6" fillId="0" borderId="2" xfId="0" applyNumberFormat="1" applyFont="1" applyBorder="1" applyAlignment="1">
      <alignment horizontal="center"/>
    </xf>
    <xf numFmtId="2" fontId="6" fillId="0" borderId="2" xfId="0" applyNumberFormat="1" applyFont="1" applyBorder="1"/>
    <xf numFmtId="164" fontId="6" fillId="0" borderId="2" xfId="0" applyNumberFormat="1" applyFont="1" applyBorder="1" applyAlignment="1">
      <alignment horizontal="center"/>
    </xf>
    <xf numFmtId="0" fontId="9" fillId="0" borderId="2" xfId="0" applyFont="1" applyBorder="1" applyAlignment="1">
      <alignment horizontal="center"/>
    </xf>
    <xf numFmtId="0" fontId="6" fillId="5" borderId="2" xfId="0" applyFont="1" applyFill="1" applyBorder="1" applyAlignment="1">
      <alignment horizontal="center"/>
    </xf>
    <xf numFmtId="1" fontId="6" fillId="5" borderId="2" xfId="0" applyNumberFormat="1" applyFont="1" applyFill="1" applyBorder="1" applyAlignment="1">
      <alignment horizontal="center"/>
    </xf>
    <xf numFmtId="164" fontId="6" fillId="5" borderId="2" xfId="0" applyNumberFormat="1" applyFont="1" applyFill="1" applyBorder="1" applyAlignment="1">
      <alignment horizontal="center"/>
    </xf>
    <xf numFmtId="2" fontId="6" fillId="5" borderId="2" xfId="0" applyNumberFormat="1" applyFont="1" applyFill="1" applyBorder="1"/>
    <xf numFmtId="1" fontId="9" fillId="0" borderId="2" xfId="0" applyNumberFormat="1" applyFont="1" applyBorder="1" applyAlignment="1">
      <alignment horizontal="center"/>
    </xf>
    <xf numFmtId="0" fontId="6" fillId="0" borderId="2" xfId="0" applyFont="1" applyBorder="1"/>
    <xf numFmtId="0" fontId="6" fillId="5" borderId="2" xfId="0" applyFont="1" applyFill="1" applyBorder="1"/>
    <xf numFmtId="0" fontId="5" fillId="6" borderId="2" xfId="0" applyFont="1" applyFill="1" applyBorder="1" applyAlignment="1">
      <alignment horizontal="center"/>
    </xf>
    <xf numFmtId="1" fontId="8" fillId="6" borderId="2" xfId="0" applyNumberFormat="1" applyFont="1" applyFill="1" applyBorder="1" applyAlignment="1">
      <alignment horizontal="center"/>
    </xf>
    <xf numFmtId="1" fontId="6" fillId="6" borderId="2" xfId="0" applyNumberFormat="1" applyFont="1" applyFill="1" applyBorder="1" applyAlignment="1">
      <alignment horizontal="center"/>
    </xf>
    <xf numFmtId="0" fontId="6" fillId="6" borderId="2" xfId="0" applyFont="1" applyFill="1" applyBorder="1"/>
    <xf numFmtId="1" fontId="6" fillId="0" borderId="2" xfId="0" applyNumberFormat="1" applyFont="1" applyBorder="1"/>
    <xf numFmtId="164" fontId="0" fillId="0" borderId="2" xfId="0" applyNumberFormat="1" applyBorder="1" applyAlignment="1">
      <alignment horizontal="center"/>
    </xf>
    <xf numFmtId="0" fontId="6" fillId="0" borderId="2" xfId="0" applyFont="1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164" fontId="0" fillId="0" borderId="3" xfId="0" applyNumberFormat="1" applyFill="1" applyBorder="1"/>
    <xf numFmtId="164" fontId="0" fillId="0" borderId="3" xfId="0" applyNumberFormat="1" applyFill="1" applyBorder="1" applyAlignment="1">
      <alignment horizontal="center"/>
    </xf>
    <xf numFmtId="0" fontId="0" fillId="7" borderId="0" xfId="0" applyFill="1"/>
    <xf numFmtId="0" fontId="0" fillId="7" borderId="2" xfId="0" applyFill="1" applyBorder="1" applyAlignment="1">
      <alignment horizontal="center"/>
    </xf>
    <xf numFmtId="0" fontId="0" fillId="7" borderId="2" xfId="0" applyFill="1" applyBorder="1"/>
    <xf numFmtId="0" fontId="0" fillId="8" borderId="2" xfId="0" applyFill="1" applyBorder="1" applyAlignment="1">
      <alignment horizontal="center"/>
    </xf>
    <xf numFmtId="0" fontId="0" fillId="2" borderId="0" xfId="0" applyFill="1"/>
    <xf numFmtId="164" fontId="0" fillId="7" borderId="2" xfId="0" applyNumberFormat="1" applyFill="1" applyBorder="1"/>
    <xf numFmtId="0" fontId="10" fillId="0" borderId="2" xfId="0" applyFont="1" applyBorder="1" applyAlignment="1">
      <alignment horizontal="center"/>
    </xf>
    <xf numFmtId="164" fontId="10" fillId="0" borderId="2" xfId="0" applyNumberFormat="1" applyFont="1" applyBorder="1" applyAlignment="1">
      <alignment horizontal="center"/>
    </xf>
    <xf numFmtId="0" fontId="10" fillId="0" borderId="0" xfId="0" applyFont="1"/>
    <xf numFmtId="0" fontId="10" fillId="0" borderId="2" xfId="0" applyFont="1" applyBorder="1"/>
    <xf numFmtId="0" fontId="11" fillId="3" borderId="2" xfId="2" applyFont="1" applyFill="1" applyBorder="1" applyAlignment="1">
      <alignment horizontal="center"/>
    </xf>
    <xf numFmtId="0" fontId="10" fillId="0" borderId="0" xfId="0" applyFont="1" applyAlignment="1">
      <alignment horizontal="center"/>
    </xf>
    <xf numFmtId="0" fontId="2" fillId="3" borderId="2" xfId="2" applyFont="1" applyFill="1" applyBorder="1" applyAlignment="1">
      <alignment horizontal="center"/>
    </xf>
    <xf numFmtId="0" fontId="0" fillId="0" borderId="0" xfId="0" applyBorder="1"/>
    <xf numFmtId="0" fontId="5" fillId="0" borderId="5" xfId="0" applyFont="1" applyBorder="1" applyAlignment="1">
      <alignment horizontal="center"/>
    </xf>
    <xf numFmtId="0" fontId="5" fillId="0" borderId="6" xfId="0" applyFont="1" applyBorder="1" applyAlignment="1">
      <alignment horizontal="center"/>
    </xf>
    <xf numFmtId="0" fontId="5" fillId="0" borderId="7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164" fontId="10" fillId="0" borderId="7" xfId="0" applyNumberFormat="1" applyFont="1" applyBorder="1" applyAlignment="1">
      <alignment horizontal="center"/>
    </xf>
    <xf numFmtId="0" fontId="2" fillId="3" borderId="0" xfId="2" applyFont="1" applyFill="1" applyBorder="1" applyAlignment="1">
      <alignment horizontal="center"/>
    </xf>
    <xf numFmtId="0" fontId="6" fillId="0" borderId="0" xfId="0" applyFont="1"/>
    <xf numFmtId="0" fontId="12" fillId="3" borderId="0" xfId="2" applyFont="1" applyFill="1" applyBorder="1" applyAlignment="1">
      <alignment horizontal="center"/>
    </xf>
    <xf numFmtId="164" fontId="0" fillId="0" borderId="0" xfId="0" applyNumberFormat="1" applyAlignment="1">
      <alignment horizontal="center"/>
    </xf>
    <xf numFmtId="164" fontId="13" fillId="0" borderId="2" xfId="0" applyNumberFormat="1" applyFont="1" applyBorder="1"/>
    <xf numFmtId="0" fontId="14" fillId="0" borderId="0" xfId="0" applyFont="1"/>
  </cellXfs>
  <cellStyles count="3">
    <cellStyle name="Normal" xfId="0" builtinId="0"/>
    <cellStyle name="Normal 2" xfId="1"/>
    <cellStyle name="Normal 3" xfId="2"/>
  </cellStyles>
  <dxfs count="0"/>
  <tableStyles count="0" defaultTableStyle="TableStyleMedium2" defaultPivotStyle="PivotStyleLight16"/>
  <colors>
    <mruColors>
      <color rgb="FFCCFF99"/>
      <color rgb="FFFFFF99"/>
      <color rgb="FF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tyles" Target="style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externalLink" Target="externalLinks/externalLink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4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sharedStrings" Target="sharedStrings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Classement/journ&#233;e%20du%203%20juin%2004%2004%202017/contrats%20%20et%20nouv%20contrats%20%20retour%202017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30 35"/>
      <sheetName val="40 50"/>
      <sheetName val="55 95"/>
      <sheetName val="100  200"/>
      <sheetName val="moy."/>
      <sheetName val="30"/>
      <sheetName val="35"/>
      <sheetName val="40"/>
      <sheetName val="45"/>
      <sheetName val="50"/>
      <sheetName val="55"/>
      <sheetName val="60"/>
      <sheetName val="65"/>
      <sheetName val="70"/>
      <sheetName val="75"/>
      <sheetName val="80"/>
      <sheetName val="85"/>
      <sheetName val="90"/>
      <sheetName val="95"/>
      <sheetName val="100"/>
      <sheetName val="105"/>
      <sheetName val="110"/>
      <sheetName val="115"/>
      <sheetName val="120"/>
      <sheetName val="140"/>
      <sheetName val="160"/>
      <sheetName val="170"/>
      <sheetName val="200"/>
      <sheetName val="recapitulatif"/>
      <sheetName val="evolution"/>
      <sheetName val="Feuil2"/>
      <sheetName val="Feuil1"/>
      <sheetName val="Feuil3"/>
      <sheetName val="Feuil4"/>
      <sheetName val="Feuil5"/>
    </sheetNames>
    <sheetDataSet>
      <sheetData sheetId="0"/>
      <sheetData sheetId="1"/>
      <sheetData sheetId="2"/>
      <sheetData sheetId="3"/>
      <sheetData sheetId="4"/>
      <sheetData sheetId="5">
        <row r="203">
          <cell r="AI203">
            <v>46.595744680851062</v>
          </cell>
        </row>
      </sheetData>
      <sheetData sheetId="6">
        <row r="34">
          <cell r="AG34">
            <v>598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</sheetDataSet>
  </externalBook>
</externalLink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68"/>
  <sheetViews>
    <sheetView topLeftCell="A22" workbookViewId="0">
      <selection activeCell="AG48" sqref="AG48"/>
    </sheetView>
  </sheetViews>
  <sheetFormatPr baseColWidth="10" defaultRowHeight="14.4" x14ac:dyDescent="0.3"/>
  <cols>
    <col min="1" max="1" width="18.6640625" customWidth="1"/>
    <col min="2" max="31" width="2.77734375" customWidth="1"/>
    <col min="32" max="32" width="6.44140625" customWidth="1"/>
    <col min="33" max="33" width="7.88671875" customWidth="1"/>
    <col min="34" max="34" width="6.33203125" customWidth="1"/>
    <col min="35" max="35" width="4.5546875" customWidth="1"/>
    <col min="36" max="37" width="4.33203125" customWidth="1"/>
    <col min="38" max="38" width="18.21875" customWidth="1"/>
    <col min="39" max="43" width="5.77734375" customWidth="1"/>
    <col min="44" max="44" width="7" customWidth="1"/>
    <col min="45" max="45" width="0.6640625" customWidth="1"/>
    <col min="46" max="46" width="6.6640625" customWidth="1"/>
    <col min="47" max="47" width="8.77734375" customWidth="1"/>
    <col min="48" max="48" width="9" customWidth="1"/>
    <col min="49" max="49" width="10.21875" customWidth="1"/>
    <col min="50" max="50" width="5.44140625" customWidth="1"/>
  </cols>
  <sheetData>
    <row r="1" spans="1:50" ht="11.85" customHeight="1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 s="9">
        <v>29</v>
      </c>
      <c r="AE1" s="9">
        <v>30</v>
      </c>
      <c r="AF1" s="32" t="s">
        <v>158</v>
      </c>
      <c r="AG1" s="32" t="s">
        <v>159</v>
      </c>
      <c r="AH1" s="32" t="s">
        <v>161</v>
      </c>
      <c r="AI1" s="32" t="s">
        <v>160</v>
      </c>
      <c r="AJ1" s="29"/>
      <c r="AK1" s="29"/>
      <c r="AL1" s="29"/>
      <c r="AM1" s="32" t="s">
        <v>164</v>
      </c>
      <c r="AN1" s="32" t="s">
        <v>165</v>
      </c>
      <c r="AO1" s="38" t="s">
        <v>162</v>
      </c>
      <c r="AP1" s="32" t="s">
        <v>160</v>
      </c>
      <c r="AQ1" s="32" t="s">
        <v>166</v>
      </c>
      <c r="AR1" s="38" t="s">
        <v>167</v>
      </c>
      <c r="AS1" s="55"/>
      <c r="AT1" s="40" t="s">
        <v>168</v>
      </c>
      <c r="AU1" s="40" t="s">
        <v>169</v>
      </c>
      <c r="AV1" s="40" t="s">
        <v>170</v>
      </c>
      <c r="AW1" s="32" t="s">
        <v>163</v>
      </c>
      <c r="AX1" s="42" t="s">
        <v>171</v>
      </c>
    </row>
    <row r="2" spans="1:50" ht="11.85" customHeight="1" x14ac:dyDescent="0.35">
      <c r="A2" s="1" t="s">
        <v>0</v>
      </c>
      <c r="B2" s="15"/>
      <c r="C2" s="15"/>
      <c r="D2" s="15"/>
      <c r="E2" s="15"/>
      <c r="F2" s="26"/>
      <c r="G2" s="15"/>
      <c r="H2" s="26"/>
      <c r="I2" s="15"/>
      <c r="J2" s="26"/>
      <c r="K2" s="15"/>
      <c r="L2" s="26"/>
      <c r="M2" s="15"/>
      <c r="N2" s="26"/>
      <c r="O2" s="15"/>
      <c r="P2" s="26"/>
      <c r="Q2" s="15"/>
      <c r="R2" s="26"/>
      <c r="S2" s="15"/>
      <c r="T2" s="26"/>
      <c r="U2" s="15"/>
      <c r="V2" s="26"/>
      <c r="W2" s="15"/>
      <c r="X2" s="26"/>
      <c r="Y2" s="15"/>
      <c r="Z2" s="26"/>
      <c r="AA2" s="15"/>
      <c r="AB2" s="15"/>
      <c r="AC2" s="15"/>
      <c r="AD2" s="15"/>
      <c r="AE2" s="15"/>
      <c r="AF2" s="32"/>
      <c r="AG2" s="32"/>
      <c r="AH2" s="32"/>
      <c r="AI2" s="32"/>
      <c r="AJ2" s="29"/>
      <c r="AK2" s="29"/>
      <c r="AL2" s="2" t="s">
        <v>0</v>
      </c>
      <c r="AM2" s="38">
        <v>0</v>
      </c>
      <c r="AN2" s="38">
        <v>0</v>
      </c>
      <c r="AO2" s="38">
        <v>0</v>
      </c>
      <c r="AP2" s="38">
        <v>0</v>
      </c>
      <c r="AQ2" s="38">
        <v>0</v>
      </c>
      <c r="AR2" s="38">
        <v>30</v>
      </c>
      <c r="AS2" s="58"/>
      <c r="AT2" s="38"/>
      <c r="AU2" s="38"/>
      <c r="AV2" s="38"/>
      <c r="AW2" s="53"/>
      <c r="AX2" s="53"/>
    </row>
    <row r="3" spans="1:50" ht="11.85" customHeight="1" x14ac:dyDescent="0.35">
      <c r="A3" s="2" t="s">
        <v>1</v>
      </c>
      <c r="B3" s="38"/>
      <c r="C3" s="38"/>
      <c r="D3" s="38">
        <v>3</v>
      </c>
      <c r="E3" s="38">
        <v>2</v>
      </c>
      <c r="F3" s="43"/>
      <c r="G3" s="38">
        <v>0</v>
      </c>
      <c r="H3" s="43"/>
      <c r="I3" s="38">
        <v>0</v>
      </c>
      <c r="J3" s="43"/>
      <c r="K3" s="38">
        <v>0</v>
      </c>
      <c r="L3" s="43">
        <v>2</v>
      </c>
      <c r="M3" s="38"/>
      <c r="N3" s="43"/>
      <c r="O3" s="38"/>
      <c r="P3" s="43"/>
      <c r="Q3" s="38">
        <v>0</v>
      </c>
      <c r="R3" s="43"/>
      <c r="S3" s="38"/>
      <c r="T3" s="43">
        <v>0</v>
      </c>
      <c r="U3" s="38"/>
      <c r="V3" s="43">
        <v>0</v>
      </c>
      <c r="W3" s="38">
        <v>0</v>
      </c>
      <c r="X3" s="43"/>
      <c r="Y3" s="38">
        <v>0</v>
      </c>
      <c r="Z3" s="43"/>
      <c r="AA3" s="38"/>
      <c r="AB3" s="38"/>
      <c r="AC3" s="38"/>
      <c r="AD3" s="38"/>
      <c r="AE3" s="38"/>
      <c r="AF3" s="38">
        <f>SUM(B3:AE3)</f>
        <v>7</v>
      </c>
      <c r="AG3" s="41">
        <v>11</v>
      </c>
      <c r="AH3" s="44">
        <f>SUM(AF3/AG3)</f>
        <v>0.63636363636363635</v>
      </c>
      <c r="AI3" s="45">
        <v>0.8</v>
      </c>
      <c r="AJ3" s="53">
        <f>SUM(AI3*30)</f>
        <v>24</v>
      </c>
      <c r="AK3" s="53">
        <v>30</v>
      </c>
      <c r="AL3" s="2" t="s">
        <v>1</v>
      </c>
      <c r="AM3" s="38">
        <f t="shared" ref="AM3:AR3" si="0">AF3</f>
        <v>7</v>
      </c>
      <c r="AN3" s="41">
        <f t="shared" si="0"/>
        <v>11</v>
      </c>
      <c r="AO3" s="44">
        <f t="shared" si="0"/>
        <v>0.63636363636363635</v>
      </c>
      <c r="AP3" s="44">
        <f t="shared" si="0"/>
        <v>0.8</v>
      </c>
      <c r="AQ3" s="38">
        <f t="shared" si="0"/>
        <v>24</v>
      </c>
      <c r="AR3" s="38">
        <f t="shared" si="0"/>
        <v>30</v>
      </c>
      <c r="AS3" s="56"/>
      <c r="AT3" s="38">
        <v>156</v>
      </c>
      <c r="AU3" s="38">
        <v>294</v>
      </c>
      <c r="AV3" s="46">
        <f>SUM(AT3/AU3)</f>
        <v>0.53061224489795922</v>
      </c>
      <c r="AW3" s="41">
        <v>15.918367346938776</v>
      </c>
      <c r="AX3" s="38">
        <v>30</v>
      </c>
    </row>
    <row r="4" spans="1:50" ht="11.85" customHeight="1" x14ac:dyDescent="0.35">
      <c r="A4" s="2" t="s">
        <v>2</v>
      </c>
      <c r="B4" s="38">
        <v>2</v>
      </c>
      <c r="C4" s="38">
        <v>2</v>
      </c>
      <c r="D4" s="38">
        <v>2</v>
      </c>
      <c r="E4" s="38"/>
      <c r="F4" s="43">
        <v>0</v>
      </c>
      <c r="G4" s="38">
        <v>3</v>
      </c>
      <c r="H4" s="43">
        <v>0</v>
      </c>
      <c r="I4" s="38"/>
      <c r="J4" s="43">
        <v>0</v>
      </c>
      <c r="K4" s="38"/>
      <c r="L4" s="43">
        <v>0</v>
      </c>
      <c r="M4" s="38">
        <v>0</v>
      </c>
      <c r="N4" s="43">
        <v>0</v>
      </c>
      <c r="O4" s="38"/>
      <c r="P4" s="43">
        <v>0</v>
      </c>
      <c r="Q4" s="38"/>
      <c r="R4" s="43">
        <v>0</v>
      </c>
      <c r="S4" s="38">
        <v>0</v>
      </c>
      <c r="T4" s="43">
        <v>0</v>
      </c>
      <c r="U4" s="38">
        <v>0</v>
      </c>
      <c r="V4" s="43">
        <v>0</v>
      </c>
      <c r="W4" s="38">
        <v>0</v>
      </c>
      <c r="X4" s="43">
        <v>2</v>
      </c>
      <c r="Y4" s="38">
        <v>0</v>
      </c>
      <c r="Z4" s="43"/>
      <c r="AA4" s="38"/>
      <c r="AB4" s="38">
        <v>0</v>
      </c>
      <c r="AC4" s="38">
        <v>3</v>
      </c>
      <c r="AD4" s="38"/>
      <c r="AE4" s="38"/>
      <c r="AF4" s="38">
        <f>SUM(B4:AE4)</f>
        <v>14</v>
      </c>
      <c r="AG4" s="41">
        <v>21</v>
      </c>
      <c r="AH4" s="44">
        <f>SUM(AF4/AG4)</f>
        <v>0.66666666666666663</v>
      </c>
      <c r="AI4" s="45">
        <v>0.8</v>
      </c>
      <c r="AJ4" s="53">
        <f t="shared" ref="AJ4:AJ67" si="1">SUM(AI4*30)</f>
        <v>24</v>
      </c>
      <c r="AK4" s="53">
        <v>30</v>
      </c>
      <c r="AL4" s="2" t="s">
        <v>2</v>
      </c>
      <c r="AM4" s="38">
        <f>AF4</f>
        <v>14</v>
      </c>
      <c r="AN4" s="41">
        <f t="shared" ref="AN4:AN21" si="2">AG4</f>
        <v>21</v>
      </c>
      <c r="AO4" s="44">
        <f>AH4</f>
        <v>0.66666666666666663</v>
      </c>
      <c r="AP4" s="44">
        <f t="shared" ref="AP4:AP21" si="3">AI4</f>
        <v>0.8</v>
      </c>
      <c r="AQ4" s="38">
        <f t="shared" ref="AQ4:AQ21" si="4">AJ4</f>
        <v>24</v>
      </c>
      <c r="AR4" s="38">
        <f t="shared" ref="AR4:AR21" si="5">AK4</f>
        <v>30</v>
      </c>
      <c r="AS4" s="56"/>
      <c r="AT4" s="38">
        <v>388</v>
      </c>
      <c r="AU4" s="38">
        <v>491</v>
      </c>
      <c r="AV4" s="46">
        <f>SUM(AT4/AU4)</f>
        <v>0.79022403258655805</v>
      </c>
      <c r="AW4" s="41">
        <v>23.706720977596742</v>
      </c>
      <c r="AX4" s="38">
        <v>30</v>
      </c>
    </row>
    <row r="5" spans="1:50" ht="11.85" customHeight="1" x14ac:dyDescent="0.35">
      <c r="A5" s="2" t="s">
        <v>3</v>
      </c>
      <c r="B5" s="38"/>
      <c r="C5" s="38"/>
      <c r="D5" s="38"/>
      <c r="E5" s="38">
        <v>0</v>
      </c>
      <c r="F5" s="43"/>
      <c r="G5" s="38">
        <v>0</v>
      </c>
      <c r="H5" s="43"/>
      <c r="I5" s="38"/>
      <c r="J5" s="43">
        <v>0</v>
      </c>
      <c r="K5" s="38">
        <v>0</v>
      </c>
      <c r="L5" s="43"/>
      <c r="M5" s="38"/>
      <c r="N5" s="43"/>
      <c r="O5" s="38">
        <v>0</v>
      </c>
      <c r="P5" s="43"/>
      <c r="Q5" s="38"/>
      <c r="R5" s="43"/>
      <c r="S5" s="38"/>
      <c r="T5" s="43"/>
      <c r="U5" s="38"/>
      <c r="V5" s="43"/>
      <c r="W5" s="38"/>
      <c r="X5" s="43">
        <v>0</v>
      </c>
      <c r="Y5" s="38"/>
      <c r="Z5" s="43"/>
      <c r="AA5" s="38"/>
      <c r="AB5" s="38"/>
      <c r="AC5" s="38"/>
      <c r="AD5" s="38"/>
      <c r="AE5" s="38"/>
      <c r="AF5" s="38">
        <f t="shared" ref="AF5:AF68" si="6">SUM(B5:AE5)</f>
        <v>0</v>
      </c>
      <c r="AG5" s="41">
        <v>6</v>
      </c>
      <c r="AH5" s="44">
        <f t="shared" ref="AH5:AH68" si="7">SUM(AF5/AG5)</f>
        <v>0</v>
      </c>
      <c r="AI5" s="45">
        <v>1</v>
      </c>
      <c r="AJ5" s="53">
        <f t="shared" si="1"/>
        <v>30</v>
      </c>
      <c r="AK5" s="53">
        <v>30</v>
      </c>
      <c r="AL5" s="2" t="s">
        <v>3</v>
      </c>
      <c r="AM5" s="38">
        <f t="shared" ref="AM5:AM21" si="8">AF5</f>
        <v>0</v>
      </c>
      <c r="AN5" s="41">
        <f t="shared" si="2"/>
        <v>6</v>
      </c>
      <c r="AO5" s="44">
        <f>AH5</f>
        <v>0</v>
      </c>
      <c r="AP5" s="44">
        <f t="shared" si="3"/>
        <v>1</v>
      </c>
      <c r="AQ5" s="38">
        <f t="shared" si="4"/>
        <v>30</v>
      </c>
      <c r="AR5" s="38">
        <f t="shared" si="5"/>
        <v>30</v>
      </c>
      <c r="AS5" s="56"/>
      <c r="AT5" s="38">
        <v>134</v>
      </c>
      <c r="AU5" s="38">
        <v>237</v>
      </c>
      <c r="AV5" s="46">
        <f t="shared" ref="AV5:AV21" si="9">SUM(AT5/AU5)</f>
        <v>0.56540084388185652</v>
      </c>
      <c r="AW5" s="41">
        <v>16.962025316455694</v>
      </c>
      <c r="AX5" s="38">
        <v>30</v>
      </c>
    </row>
    <row r="6" spans="1:50" ht="11.85" customHeight="1" x14ac:dyDescent="0.35">
      <c r="A6" s="2" t="s">
        <v>4</v>
      </c>
      <c r="B6" s="38"/>
      <c r="C6" s="38">
        <v>0</v>
      </c>
      <c r="D6" s="38"/>
      <c r="E6" s="38"/>
      <c r="F6" s="43"/>
      <c r="G6" s="38">
        <v>0</v>
      </c>
      <c r="H6" s="43">
        <v>3</v>
      </c>
      <c r="I6" s="38"/>
      <c r="J6" s="43">
        <v>0</v>
      </c>
      <c r="K6" s="38">
        <v>0</v>
      </c>
      <c r="L6" s="43"/>
      <c r="M6" s="38"/>
      <c r="N6" s="43">
        <v>2</v>
      </c>
      <c r="O6" s="38"/>
      <c r="P6" s="43"/>
      <c r="Q6" s="38">
        <v>2</v>
      </c>
      <c r="R6" s="43"/>
      <c r="S6" s="38"/>
      <c r="T6" s="43">
        <v>0</v>
      </c>
      <c r="U6" s="38"/>
      <c r="V6" s="43"/>
      <c r="W6" s="38"/>
      <c r="X6" s="43">
        <v>0</v>
      </c>
      <c r="Y6" s="38"/>
      <c r="Z6" s="43">
        <v>0</v>
      </c>
      <c r="AA6" s="38"/>
      <c r="AB6" s="38"/>
      <c r="AC6" s="38"/>
      <c r="AD6" s="38"/>
      <c r="AE6" s="38"/>
      <c r="AF6" s="38">
        <f t="shared" si="6"/>
        <v>7</v>
      </c>
      <c r="AG6" s="41">
        <v>10</v>
      </c>
      <c r="AH6" s="44">
        <f t="shared" si="7"/>
        <v>0.7</v>
      </c>
      <c r="AI6" s="45">
        <v>0.8</v>
      </c>
      <c r="AJ6" s="53">
        <f t="shared" si="1"/>
        <v>24</v>
      </c>
      <c r="AK6" s="53">
        <v>30</v>
      </c>
      <c r="AL6" s="2" t="s">
        <v>4</v>
      </c>
      <c r="AM6" s="38">
        <f t="shared" si="8"/>
        <v>7</v>
      </c>
      <c r="AN6" s="41">
        <f t="shared" si="2"/>
        <v>10</v>
      </c>
      <c r="AO6" s="44">
        <f>AH6</f>
        <v>0.7</v>
      </c>
      <c r="AP6" s="44">
        <f t="shared" si="3"/>
        <v>0.8</v>
      </c>
      <c r="AQ6" s="38">
        <f t="shared" si="4"/>
        <v>24</v>
      </c>
      <c r="AR6" s="38">
        <f t="shared" si="5"/>
        <v>30</v>
      </c>
      <c r="AS6" s="56"/>
      <c r="AT6" s="38">
        <v>231</v>
      </c>
      <c r="AU6" s="38">
        <v>280</v>
      </c>
      <c r="AV6" s="46">
        <f t="shared" si="9"/>
        <v>0.82499999999999996</v>
      </c>
      <c r="AW6" s="41">
        <v>24.75</v>
      </c>
      <c r="AX6" s="38">
        <v>30</v>
      </c>
    </row>
    <row r="7" spans="1:50" ht="11.85" customHeight="1" x14ac:dyDescent="0.35">
      <c r="A7" s="2" t="s">
        <v>5</v>
      </c>
      <c r="B7" s="38">
        <v>0</v>
      </c>
      <c r="C7" s="38">
        <v>3</v>
      </c>
      <c r="D7" s="38"/>
      <c r="E7" s="38">
        <v>0</v>
      </c>
      <c r="F7" s="43"/>
      <c r="G7" s="38">
        <v>0</v>
      </c>
      <c r="H7" s="43">
        <v>2</v>
      </c>
      <c r="I7" s="38">
        <v>0</v>
      </c>
      <c r="J7" s="43"/>
      <c r="K7" s="38"/>
      <c r="L7" s="43">
        <v>2</v>
      </c>
      <c r="M7" s="38">
        <v>0</v>
      </c>
      <c r="N7" s="43">
        <v>2</v>
      </c>
      <c r="O7" s="38">
        <v>0</v>
      </c>
      <c r="P7" s="43"/>
      <c r="Q7" s="38"/>
      <c r="R7" s="43">
        <v>2</v>
      </c>
      <c r="S7" s="38">
        <v>2</v>
      </c>
      <c r="T7" s="43"/>
      <c r="U7" s="38"/>
      <c r="V7" s="43">
        <v>0</v>
      </c>
      <c r="W7" s="38">
        <v>0</v>
      </c>
      <c r="X7" s="43">
        <v>0</v>
      </c>
      <c r="Y7" s="38">
        <v>0</v>
      </c>
      <c r="Z7" s="43">
        <v>0</v>
      </c>
      <c r="AA7" s="38">
        <v>0</v>
      </c>
      <c r="AB7" s="38">
        <v>2</v>
      </c>
      <c r="AC7" s="38">
        <v>0</v>
      </c>
      <c r="AD7" s="38"/>
      <c r="AE7" s="38"/>
      <c r="AF7" s="38">
        <f t="shared" si="6"/>
        <v>15</v>
      </c>
      <c r="AG7" s="41">
        <v>20</v>
      </c>
      <c r="AH7" s="44">
        <f t="shared" si="7"/>
        <v>0.75</v>
      </c>
      <c r="AI7" s="45">
        <v>0.9</v>
      </c>
      <c r="AJ7" s="53">
        <f t="shared" si="1"/>
        <v>27</v>
      </c>
      <c r="AK7" s="53">
        <v>30</v>
      </c>
      <c r="AL7" s="2" t="s">
        <v>5</v>
      </c>
      <c r="AM7" s="38">
        <f t="shared" si="8"/>
        <v>15</v>
      </c>
      <c r="AN7" s="41">
        <f t="shared" si="2"/>
        <v>20</v>
      </c>
      <c r="AO7" s="44">
        <f t="shared" ref="AO7:AO21" si="10">AH7</f>
        <v>0.75</v>
      </c>
      <c r="AP7" s="44">
        <f t="shared" si="3"/>
        <v>0.9</v>
      </c>
      <c r="AQ7" s="38">
        <f t="shared" si="4"/>
        <v>27</v>
      </c>
      <c r="AR7" s="38">
        <f t="shared" si="5"/>
        <v>30</v>
      </c>
      <c r="AS7" s="56"/>
      <c r="AT7" s="38">
        <v>407</v>
      </c>
      <c r="AU7" s="38">
        <v>507</v>
      </c>
      <c r="AV7" s="46">
        <f t="shared" si="9"/>
        <v>0.80276134122287968</v>
      </c>
      <c r="AW7" s="41">
        <v>24.082840236686391</v>
      </c>
      <c r="AX7" s="38">
        <v>30</v>
      </c>
    </row>
    <row r="8" spans="1:50" ht="11.85" customHeight="1" x14ac:dyDescent="0.35">
      <c r="A8" s="2" t="s">
        <v>6</v>
      </c>
      <c r="B8" s="38">
        <v>0</v>
      </c>
      <c r="C8" s="38">
        <v>0</v>
      </c>
      <c r="D8" s="38">
        <v>2</v>
      </c>
      <c r="E8" s="38">
        <v>2</v>
      </c>
      <c r="F8" s="43">
        <v>2</v>
      </c>
      <c r="G8" s="38">
        <v>3</v>
      </c>
      <c r="H8" s="43">
        <v>0</v>
      </c>
      <c r="I8" s="38">
        <v>3</v>
      </c>
      <c r="J8" s="43">
        <v>3</v>
      </c>
      <c r="K8" s="38"/>
      <c r="L8" s="43"/>
      <c r="M8" s="38">
        <v>2</v>
      </c>
      <c r="N8" s="43"/>
      <c r="O8" s="38">
        <v>0</v>
      </c>
      <c r="P8" s="43">
        <v>3</v>
      </c>
      <c r="Q8" s="38">
        <v>0</v>
      </c>
      <c r="R8" s="43"/>
      <c r="S8" s="38">
        <v>3</v>
      </c>
      <c r="T8" s="43">
        <v>3</v>
      </c>
      <c r="U8" s="38"/>
      <c r="V8" s="43">
        <v>2</v>
      </c>
      <c r="W8" s="38">
        <v>0</v>
      </c>
      <c r="X8" s="43"/>
      <c r="Y8" s="38"/>
      <c r="Z8" s="43"/>
      <c r="AA8" s="38">
        <v>0</v>
      </c>
      <c r="AB8" s="38">
        <v>3</v>
      </c>
      <c r="AC8" s="38"/>
      <c r="AD8" s="38"/>
      <c r="AE8" s="38"/>
      <c r="AF8" s="38">
        <f t="shared" si="6"/>
        <v>31</v>
      </c>
      <c r="AG8" s="41">
        <v>19</v>
      </c>
      <c r="AH8" s="44">
        <f t="shared" si="7"/>
        <v>1.631578947368421</v>
      </c>
      <c r="AI8" s="45">
        <v>1.2</v>
      </c>
      <c r="AJ8" s="53">
        <f t="shared" si="1"/>
        <v>36</v>
      </c>
      <c r="AK8" s="53">
        <v>35</v>
      </c>
      <c r="AL8" s="2" t="s">
        <v>6</v>
      </c>
      <c r="AM8" s="38">
        <f t="shared" si="8"/>
        <v>31</v>
      </c>
      <c r="AN8" s="41">
        <f t="shared" si="2"/>
        <v>19</v>
      </c>
      <c r="AO8" s="44">
        <f t="shared" si="10"/>
        <v>1.631578947368421</v>
      </c>
      <c r="AP8" s="44">
        <f t="shared" si="3"/>
        <v>1.2</v>
      </c>
      <c r="AQ8" s="38">
        <f t="shared" si="4"/>
        <v>36</v>
      </c>
      <c r="AR8" s="47">
        <f t="shared" si="5"/>
        <v>35</v>
      </c>
      <c r="AS8" s="56"/>
      <c r="AT8" s="38">
        <v>499</v>
      </c>
      <c r="AU8" s="38">
        <v>451</v>
      </c>
      <c r="AV8" s="46">
        <f t="shared" si="9"/>
        <v>1.106430155210643</v>
      </c>
      <c r="AW8" s="41">
        <v>33.192904656319293</v>
      </c>
      <c r="AX8" s="47">
        <v>35</v>
      </c>
    </row>
    <row r="9" spans="1:50" ht="11.85" customHeight="1" x14ac:dyDescent="0.35">
      <c r="A9" s="2" t="s">
        <v>7</v>
      </c>
      <c r="B9" s="38"/>
      <c r="C9" s="38"/>
      <c r="D9" s="38"/>
      <c r="E9" s="38">
        <v>0</v>
      </c>
      <c r="F9" s="43">
        <v>2</v>
      </c>
      <c r="G9" s="38"/>
      <c r="H9" s="43"/>
      <c r="I9" s="38">
        <v>2</v>
      </c>
      <c r="J9" s="43">
        <v>0</v>
      </c>
      <c r="K9" s="38">
        <v>0</v>
      </c>
      <c r="L9" s="43">
        <v>0</v>
      </c>
      <c r="M9" s="38"/>
      <c r="N9" s="43"/>
      <c r="O9" s="38"/>
      <c r="P9" s="43"/>
      <c r="Q9" s="38">
        <v>0</v>
      </c>
      <c r="R9" s="43"/>
      <c r="S9" s="38"/>
      <c r="T9" s="43"/>
      <c r="U9" s="38">
        <v>0</v>
      </c>
      <c r="V9" s="43">
        <v>0</v>
      </c>
      <c r="W9" s="38">
        <v>0</v>
      </c>
      <c r="X9" s="43"/>
      <c r="Y9" s="38">
        <v>0</v>
      </c>
      <c r="Z9" s="43"/>
      <c r="AA9" s="38">
        <v>0</v>
      </c>
      <c r="AB9" s="38">
        <v>0</v>
      </c>
      <c r="AC9" s="38">
        <v>0</v>
      </c>
      <c r="AD9" s="38"/>
      <c r="AE9" s="38"/>
      <c r="AF9" s="38">
        <f t="shared" si="6"/>
        <v>4</v>
      </c>
      <c r="AG9" s="41">
        <v>15</v>
      </c>
      <c r="AH9" s="44">
        <f t="shared" si="7"/>
        <v>0.26666666666666666</v>
      </c>
      <c r="AI9" s="45">
        <v>0.8</v>
      </c>
      <c r="AJ9" s="53">
        <f t="shared" si="1"/>
        <v>24</v>
      </c>
      <c r="AK9" s="53">
        <v>30</v>
      </c>
      <c r="AL9" s="2" t="s">
        <v>7</v>
      </c>
      <c r="AM9" s="38">
        <f t="shared" si="8"/>
        <v>4</v>
      </c>
      <c r="AN9" s="41">
        <f t="shared" si="2"/>
        <v>15</v>
      </c>
      <c r="AO9" s="44">
        <f t="shared" si="10"/>
        <v>0.26666666666666666</v>
      </c>
      <c r="AP9" s="44">
        <f t="shared" si="3"/>
        <v>0.8</v>
      </c>
      <c r="AQ9" s="38">
        <f t="shared" si="4"/>
        <v>24</v>
      </c>
      <c r="AR9" s="38">
        <f t="shared" si="5"/>
        <v>30</v>
      </c>
      <c r="AS9" s="57"/>
      <c r="AT9" s="38">
        <v>198</v>
      </c>
      <c r="AU9" s="38">
        <v>327</v>
      </c>
      <c r="AV9" s="46">
        <f t="shared" si="9"/>
        <v>0.60550458715596334</v>
      </c>
      <c r="AW9" s="41">
        <v>18.165137614678901</v>
      </c>
      <c r="AX9" s="38">
        <v>30</v>
      </c>
    </row>
    <row r="10" spans="1:50" ht="11.85" customHeight="1" x14ac:dyDescent="0.35">
      <c r="A10" s="2" t="s">
        <v>8</v>
      </c>
      <c r="B10" s="38">
        <v>0</v>
      </c>
      <c r="C10" s="38"/>
      <c r="D10" s="38">
        <v>0</v>
      </c>
      <c r="E10" s="38"/>
      <c r="F10" s="43">
        <v>1</v>
      </c>
      <c r="G10" s="38"/>
      <c r="H10" s="43"/>
      <c r="I10" s="38"/>
      <c r="J10" s="43">
        <v>0</v>
      </c>
      <c r="K10" s="38"/>
      <c r="L10" s="43">
        <v>0</v>
      </c>
      <c r="M10" s="38"/>
      <c r="N10" s="43"/>
      <c r="O10" s="38">
        <v>2</v>
      </c>
      <c r="P10" s="43">
        <v>2</v>
      </c>
      <c r="Q10" s="38">
        <v>2</v>
      </c>
      <c r="R10" s="43">
        <v>2</v>
      </c>
      <c r="S10" s="38">
        <v>0</v>
      </c>
      <c r="T10" s="43">
        <v>3</v>
      </c>
      <c r="U10" s="38">
        <v>0</v>
      </c>
      <c r="V10" s="43"/>
      <c r="W10" s="38">
        <v>3</v>
      </c>
      <c r="X10" s="43"/>
      <c r="Y10" s="38"/>
      <c r="Z10" s="43">
        <v>0</v>
      </c>
      <c r="AA10" s="38">
        <v>0</v>
      </c>
      <c r="AB10" s="38"/>
      <c r="AC10" s="38">
        <v>2</v>
      </c>
      <c r="AD10" s="38"/>
      <c r="AE10" s="38"/>
      <c r="AF10" s="38">
        <f t="shared" si="6"/>
        <v>17</v>
      </c>
      <c r="AG10" s="41">
        <v>16</v>
      </c>
      <c r="AH10" s="44">
        <f t="shared" si="7"/>
        <v>1.0625</v>
      </c>
      <c r="AI10" s="45">
        <v>1</v>
      </c>
      <c r="AJ10" s="53">
        <f t="shared" si="1"/>
        <v>30</v>
      </c>
      <c r="AK10" s="53">
        <v>30</v>
      </c>
      <c r="AL10" s="2" t="s">
        <v>8</v>
      </c>
      <c r="AM10" s="38">
        <f t="shared" si="8"/>
        <v>17</v>
      </c>
      <c r="AN10" s="41">
        <f t="shared" si="2"/>
        <v>16</v>
      </c>
      <c r="AO10" s="44">
        <f t="shared" si="10"/>
        <v>1.0625</v>
      </c>
      <c r="AP10" s="44">
        <f t="shared" si="3"/>
        <v>1</v>
      </c>
      <c r="AQ10" s="38">
        <f t="shared" si="4"/>
        <v>30</v>
      </c>
      <c r="AR10" s="38">
        <f t="shared" si="5"/>
        <v>30</v>
      </c>
      <c r="AS10" s="57"/>
      <c r="AT10" s="38">
        <v>332</v>
      </c>
      <c r="AU10" s="38">
        <v>403</v>
      </c>
      <c r="AV10" s="46">
        <f t="shared" si="9"/>
        <v>0.82382133995037221</v>
      </c>
      <c r="AW10" s="41">
        <v>24.714640198511166</v>
      </c>
      <c r="AX10" s="38">
        <v>30</v>
      </c>
    </row>
    <row r="11" spans="1:50" ht="11.85" customHeight="1" x14ac:dyDescent="0.35">
      <c r="A11" s="2" t="s">
        <v>9</v>
      </c>
      <c r="B11" s="38"/>
      <c r="C11" s="38">
        <v>2</v>
      </c>
      <c r="D11" s="38"/>
      <c r="E11" s="38">
        <v>3</v>
      </c>
      <c r="F11" s="43">
        <v>0</v>
      </c>
      <c r="G11" s="38"/>
      <c r="H11" s="43">
        <v>2</v>
      </c>
      <c r="I11" s="38"/>
      <c r="J11" s="43">
        <v>2</v>
      </c>
      <c r="K11" s="38">
        <v>2</v>
      </c>
      <c r="L11" s="43"/>
      <c r="M11" s="38"/>
      <c r="N11" s="43">
        <v>2</v>
      </c>
      <c r="O11" s="38">
        <v>1</v>
      </c>
      <c r="P11" s="43"/>
      <c r="Q11" s="38"/>
      <c r="R11" s="43"/>
      <c r="S11" s="38">
        <v>0</v>
      </c>
      <c r="T11" s="43">
        <v>0</v>
      </c>
      <c r="U11" s="38">
        <v>0</v>
      </c>
      <c r="V11" s="43"/>
      <c r="W11" s="38">
        <v>0</v>
      </c>
      <c r="X11" s="43"/>
      <c r="Y11" s="38"/>
      <c r="Z11" s="43"/>
      <c r="AA11" s="38"/>
      <c r="AB11" s="38"/>
      <c r="AC11" s="38">
        <v>2</v>
      </c>
      <c r="AD11" s="38"/>
      <c r="AE11" s="38"/>
      <c r="AF11" s="38">
        <f t="shared" si="6"/>
        <v>16</v>
      </c>
      <c r="AG11" s="41">
        <v>13</v>
      </c>
      <c r="AH11" s="44">
        <f t="shared" si="7"/>
        <v>1.2307692307692308</v>
      </c>
      <c r="AI11" s="45">
        <v>1</v>
      </c>
      <c r="AJ11" s="53">
        <f t="shared" si="1"/>
        <v>30</v>
      </c>
      <c r="AK11" s="53">
        <v>30</v>
      </c>
      <c r="AL11" s="2" t="s">
        <v>9</v>
      </c>
      <c r="AM11" s="38">
        <f t="shared" si="8"/>
        <v>16</v>
      </c>
      <c r="AN11" s="41">
        <f t="shared" si="2"/>
        <v>13</v>
      </c>
      <c r="AO11" s="44">
        <f t="shared" si="10"/>
        <v>1.2307692307692308</v>
      </c>
      <c r="AP11" s="44">
        <f t="shared" si="3"/>
        <v>1</v>
      </c>
      <c r="AQ11" s="38">
        <f t="shared" si="4"/>
        <v>30</v>
      </c>
      <c r="AR11" s="38">
        <f t="shared" si="5"/>
        <v>30</v>
      </c>
      <c r="AS11" s="57"/>
      <c r="AT11" s="38">
        <v>289</v>
      </c>
      <c r="AU11" s="38">
        <v>324</v>
      </c>
      <c r="AV11" s="46">
        <f t="shared" si="9"/>
        <v>0.89197530864197527</v>
      </c>
      <c r="AW11" s="41">
        <v>26.75925925925926</v>
      </c>
      <c r="AX11" s="38">
        <v>30</v>
      </c>
    </row>
    <row r="12" spans="1:50" ht="11.85" customHeight="1" x14ac:dyDescent="0.35">
      <c r="A12" s="2" t="s">
        <v>10</v>
      </c>
      <c r="B12" s="38"/>
      <c r="C12" s="38"/>
      <c r="D12" s="38">
        <v>0</v>
      </c>
      <c r="E12" s="38"/>
      <c r="F12" s="43">
        <v>3</v>
      </c>
      <c r="G12" s="38">
        <v>0</v>
      </c>
      <c r="H12" s="43"/>
      <c r="I12" s="38">
        <v>0</v>
      </c>
      <c r="J12" s="43"/>
      <c r="K12" s="38"/>
      <c r="L12" s="43">
        <v>2</v>
      </c>
      <c r="M12" s="38"/>
      <c r="N12" s="43">
        <v>3</v>
      </c>
      <c r="O12" s="38">
        <v>0</v>
      </c>
      <c r="P12" s="43"/>
      <c r="Q12" s="38">
        <v>2</v>
      </c>
      <c r="R12" s="43"/>
      <c r="S12" s="38">
        <v>0</v>
      </c>
      <c r="T12" s="43"/>
      <c r="U12" s="38"/>
      <c r="V12" s="43"/>
      <c r="W12" s="38"/>
      <c r="X12" s="43"/>
      <c r="Y12" s="38"/>
      <c r="Z12" s="43"/>
      <c r="AA12" s="38">
        <v>2</v>
      </c>
      <c r="AB12" s="38"/>
      <c r="AC12" s="38"/>
      <c r="AD12" s="38"/>
      <c r="AE12" s="38"/>
      <c r="AF12" s="38">
        <f t="shared" si="6"/>
        <v>12</v>
      </c>
      <c r="AG12" s="41">
        <v>10</v>
      </c>
      <c r="AH12" s="44">
        <f t="shared" si="7"/>
        <v>1.2</v>
      </c>
      <c r="AI12" s="45">
        <v>1</v>
      </c>
      <c r="AJ12" s="53">
        <f t="shared" si="1"/>
        <v>30</v>
      </c>
      <c r="AK12" s="53">
        <v>30</v>
      </c>
      <c r="AL12" s="2" t="s">
        <v>10</v>
      </c>
      <c r="AM12" s="38">
        <f t="shared" si="8"/>
        <v>12</v>
      </c>
      <c r="AN12" s="41">
        <f t="shared" si="2"/>
        <v>10</v>
      </c>
      <c r="AO12" s="44">
        <f t="shared" si="10"/>
        <v>1.2</v>
      </c>
      <c r="AP12" s="44">
        <f t="shared" si="3"/>
        <v>1</v>
      </c>
      <c r="AQ12" s="38">
        <f t="shared" si="4"/>
        <v>30</v>
      </c>
      <c r="AR12" s="38">
        <f t="shared" si="5"/>
        <v>30</v>
      </c>
      <c r="AS12" s="57"/>
      <c r="AT12" s="38">
        <v>199</v>
      </c>
      <c r="AU12" s="38">
        <v>266</v>
      </c>
      <c r="AV12" s="46">
        <f t="shared" si="9"/>
        <v>0.74812030075187974</v>
      </c>
      <c r="AW12" s="41">
        <v>22.443609022556391</v>
      </c>
      <c r="AX12" s="38">
        <v>30</v>
      </c>
    </row>
    <row r="13" spans="1:50" ht="11.85" customHeight="1" x14ac:dyDescent="0.35">
      <c r="A13" s="3" t="s">
        <v>11</v>
      </c>
      <c r="B13" s="38"/>
      <c r="C13" s="38"/>
      <c r="D13" s="38">
        <v>0</v>
      </c>
      <c r="E13" s="38"/>
      <c r="F13" s="43">
        <v>0</v>
      </c>
      <c r="G13" s="38"/>
      <c r="H13" s="43"/>
      <c r="I13" s="38"/>
      <c r="J13" s="43">
        <v>2</v>
      </c>
      <c r="K13" s="38"/>
      <c r="L13" s="43"/>
      <c r="M13" s="38">
        <v>2</v>
      </c>
      <c r="N13" s="43">
        <v>0</v>
      </c>
      <c r="O13" s="38">
        <v>3</v>
      </c>
      <c r="P13" s="43"/>
      <c r="Q13" s="38">
        <v>2</v>
      </c>
      <c r="R13" s="43">
        <v>0</v>
      </c>
      <c r="S13" s="38"/>
      <c r="T13" s="43"/>
      <c r="U13" s="38"/>
      <c r="V13" s="43">
        <v>0</v>
      </c>
      <c r="W13" s="38"/>
      <c r="X13" s="43">
        <v>2</v>
      </c>
      <c r="Y13" s="38"/>
      <c r="Z13" s="43"/>
      <c r="AA13" s="38"/>
      <c r="AB13" s="38">
        <v>2</v>
      </c>
      <c r="AC13" s="38"/>
      <c r="AD13" s="38"/>
      <c r="AE13" s="38"/>
      <c r="AF13" s="38">
        <f t="shared" si="6"/>
        <v>13</v>
      </c>
      <c r="AG13" s="41">
        <v>11</v>
      </c>
      <c r="AH13" s="44">
        <f t="shared" si="7"/>
        <v>1.1818181818181819</v>
      </c>
      <c r="AI13" s="45">
        <v>1</v>
      </c>
      <c r="AJ13" s="53">
        <f t="shared" si="1"/>
        <v>30</v>
      </c>
      <c r="AK13" s="53">
        <v>30</v>
      </c>
      <c r="AL13" s="3" t="s">
        <v>11</v>
      </c>
      <c r="AM13" s="38">
        <f t="shared" si="8"/>
        <v>13</v>
      </c>
      <c r="AN13" s="41">
        <f t="shared" si="2"/>
        <v>11</v>
      </c>
      <c r="AO13" s="44">
        <f t="shared" si="10"/>
        <v>1.1818181818181819</v>
      </c>
      <c r="AP13" s="44">
        <f t="shared" si="3"/>
        <v>1</v>
      </c>
      <c r="AQ13" s="38">
        <f t="shared" si="4"/>
        <v>30</v>
      </c>
      <c r="AR13" s="38">
        <f t="shared" si="5"/>
        <v>30</v>
      </c>
      <c r="AS13" s="57"/>
      <c r="AT13" s="38">
        <v>260</v>
      </c>
      <c r="AU13" s="38">
        <v>315</v>
      </c>
      <c r="AV13" s="46">
        <f t="shared" si="9"/>
        <v>0.82539682539682535</v>
      </c>
      <c r="AW13" s="41">
        <v>24.761904761904759</v>
      </c>
      <c r="AX13" s="38">
        <v>30</v>
      </c>
    </row>
    <row r="14" spans="1:50" ht="11.85" customHeight="1" x14ac:dyDescent="0.35">
      <c r="A14" s="2" t="s">
        <v>12</v>
      </c>
      <c r="B14" s="38"/>
      <c r="C14" s="38"/>
      <c r="D14" s="38"/>
      <c r="E14" s="38"/>
      <c r="F14" s="43"/>
      <c r="G14" s="38">
        <v>2</v>
      </c>
      <c r="H14" s="43"/>
      <c r="I14" s="38">
        <v>0</v>
      </c>
      <c r="J14" s="43"/>
      <c r="K14" s="38">
        <v>3</v>
      </c>
      <c r="L14" s="43">
        <v>3</v>
      </c>
      <c r="M14" s="38">
        <v>3</v>
      </c>
      <c r="N14" s="43"/>
      <c r="O14" s="38"/>
      <c r="P14" s="43"/>
      <c r="Q14" s="38">
        <v>0</v>
      </c>
      <c r="R14" s="43">
        <v>3</v>
      </c>
      <c r="S14" s="38">
        <v>3</v>
      </c>
      <c r="T14" s="43">
        <v>3</v>
      </c>
      <c r="U14" s="38">
        <v>3</v>
      </c>
      <c r="V14" s="43"/>
      <c r="W14" s="38">
        <v>0</v>
      </c>
      <c r="X14" s="43">
        <v>0</v>
      </c>
      <c r="Y14" s="38"/>
      <c r="Z14" s="43"/>
      <c r="AA14" s="38"/>
      <c r="AB14" s="38">
        <v>3</v>
      </c>
      <c r="AC14" s="38"/>
      <c r="AD14" s="38"/>
      <c r="AE14" s="38"/>
      <c r="AF14" s="38">
        <f t="shared" si="6"/>
        <v>26</v>
      </c>
      <c r="AG14" s="41">
        <v>13</v>
      </c>
      <c r="AH14" s="46">
        <f t="shared" si="7"/>
        <v>2</v>
      </c>
      <c r="AI14" s="45">
        <v>1.26</v>
      </c>
      <c r="AJ14" s="59">
        <f t="shared" si="1"/>
        <v>37.799999999999997</v>
      </c>
      <c r="AK14" s="53">
        <v>40</v>
      </c>
      <c r="AL14" s="2" t="s">
        <v>12</v>
      </c>
      <c r="AM14" s="38">
        <f t="shared" si="8"/>
        <v>26</v>
      </c>
      <c r="AN14" s="41">
        <f t="shared" si="2"/>
        <v>13</v>
      </c>
      <c r="AO14" s="44">
        <f t="shared" si="10"/>
        <v>2</v>
      </c>
      <c r="AP14" s="44">
        <f t="shared" si="3"/>
        <v>1.26</v>
      </c>
      <c r="AQ14" s="38">
        <f t="shared" si="4"/>
        <v>37.799999999999997</v>
      </c>
      <c r="AR14" s="47">
        <f t="shared" si="5"/>
        <v>40</v>
      </c>
      <c r="AS14" s="57"/>
      <c r="AT14" s="38">
        <v>361</v>
      </c>
      <c r="AU14" s="38">
        <v>268</v>
      </c>
      <c r="AV14" s="46">
        <f t="shared" si="9"/>
        <v>1.3470149253731343</v>
      </c>
      <c r="AW14" s="41">
        <v>40.410447761194028</v>
      </c>
      <c r="AX14" s="47">
        <v>40</v>
      </c>
    </row>
    <row r="15" spans="1:50" ht="11.85" customHeight="1" x14ac:dyDescent="0.35">
      <c r="A15" s="2" t="s">
        <v>13</v>
      </c>
      <c r="B15" s="38"/>
      <c r="C15" s="38">
        <v>2</v>
      </c>
      <c r="D15" s="38"/>
      <c r="E15" s="38">
        <v>0</v>
      </c>
      <c r="F15" s="43">
        <v>0</v>
      </c>
      <c r="G15" s="38">
        <v>0</v>
      </c>
      <c r="H15" s="43"/>
      <c r="I15" s="38"/>
      <c r="J15" s="43">
        <v>0</v>
      </c>
      <c r="K15" s="38">
        <v>0</v>
      </c>
      <c r="L15" s="43"/>
      <c r="M15" s="38">
        <v>2</v>
      </c>
      <c r="N15" s="43">
        <v>0</v>
      </c>
      <c r="O15" s="38">
        <v>0</v>
      </c>
      <c r="P15" s="43">
        <v>2</v>
      </c>
      <c r="Q15" s="38">
        <v>1</v>
      </c>
      <c r="R15" s="43">
        <v>3</v>
      </c>
      <c r="S15" s="38">
        <v>0</v>
      </c>
      <c r="T15" s="43">
        <v>2</v>
      </c>
      <c r="U15" s="38">
        <v>0</v>
      </c>
      <c r="V15" s="43">
        <v>0</v>
      </c>
      <c r="W15" s="38"/>
      <c r="X15" s="43"/>
      <c r="Y15" s="38">
        <v>2</v>
      </c>
      <c r="Z15" s="43">
        <v>0</v>
      </c>
      <c r="AA15" s="38"/>
      <c r="AB15" s="38">
        <v>0</v>
      </c>
      <c r="AC15" s="38">
        <v>2</v>
      </c>
      <c r="AD15" s="38"/>
      <c r="AE15" s="38"/>
      <c r="AF15" s="38">
        <f t="shared" si="6"/>
        <v>16</v>
      </c>
      <c r="AG15" s="41">
        <v>20</v>
      </c>
      <c r="AH15" s="46">
        <f t="shared" si="7"/>
        <v>0.8</v>
      </c>
      <c r="AI15" s="45">
        <v>0.9</v>
      </c>
      <c r="AJ15" s="53">
        <f t="shared" si="1"/>
        <v>27</v>
      </c>
      <c r="AK15" s="53">
        <v>30</v>
      </c>
      <c r="AL15" s="2" t="s">
        <v>13</v>
      </c>
      <c r="AM15" s="38">
        <f t="shared" si="8"/>
        <v>16</v>
      </c>
      <c r="AN15" s="41">
        <f t="shared" si="2"/>
        <v>20</v>
      </c>
      <c r="AO15" s="44">
        <f t="shared" si="10"/>
        <v>0.8</v>
      </c>
      <c r="AP15" s="44">
        <f t="shared" si="3"/>
        <v>0.9</v>
      </c>
      <c r="AQ15" s="38">
        <f t="shared" si="4"/>
        <v>27</v>
      </c>
      <c r="AR15" s="38">
        <f t="shared" si="5"/>
        <v>30</v>
      </c>
      <c r="AS15" s="57"/>
      <c r="AT15" s="38">
        <v>402</v>
      </c>
      <c r="AU15" s="38">
        <v>511</v>
      </c>
      <c r="AV15" s="46">
        <f t="shared" si="9"/>
        <v>0.78669275929549898</v>
      </c>
      <c r="AW15" s="41">
        <v>23.600782778864968</v>
      </c>
      <c r="AX15" s="38">
        <v>30</v>
      </c>
    </row>
    <row r="16" spans="1:50" ht="11.85" customHeight="1" x14ac:dyDescent="0.35">
      <c r="A16" s="2" t="s">
        <v>14</v>
      </c>
      <c r="B16" s="38"/>
      <c r="C16" s="38">
        <v>0</v>
      </c>
      <c r="D16" s="38"/>
      <c r="E16" s="38"/>
      <c r="F16" s="43"/>
      <c r="G16" s="38"/>
      <c r="H16" s="43"/>
      <c r="I16" s="38"/>
      <c r="J16" s="43"/>
      <c r="K16" s="38"/>
      <c r="L16" s="43"/>
      <c r="M16" s="38"/>
      <c r="N16" s="43"/>
      <c r="O16" s="38"/>
      <c r="P16" s="43"/>
      <c r="Q16" s="38"/>
      <c r="R16" s="43"/>
      <c r="S16" s="38"/>
      <c r="T16" s="43"/>
      <c r="U16" s="38"/>
      <c r="V16" s="43"/>
      <c r="W16" s="38"/>
      <c r="X16" s="43"/>
      <c r="Y16" s="38"/>
      <c r="Z16" s="43"/>
      <c r="AA16" s="38"/>
      <c r="AB16" s="38"/>
      <c r="AC16" s="38"/>
      <c r="AD16" s="38"/>
      <c r="AE16" s="38"/>
      <c r="AF16" s="38">
        <f t="shared" si="6"/>
        <v>0</v>
      </c>
      <c r="AG16" s="41">
        <v>1</v>
      </c>
      <c r="AH16" s="46">
        <f t="shared" si="7"/>
        <v>0</v>
      </c>
      <c r="AI16" s="45">
        <v>1</v>
      </c>
      <c r="AJ16" s="53">
        <f t="shared" si="1"/>
        <v>30</v>
      </c>
      <c r="AK16" s="53">
        <v>30</v>
      </c>
      <c r="AL16" s="2" t="s">
        <v>14</v>
      </c>
      <c r="AM16" s="38">
        <f t="shared" si="8"/>
        <v>0</v>
      </c>
      <c r="AN16" s="41">
        <f t="shared" si="2"/>
        <v>1</v>
      </c>
      <c r="AO16" s="44">
        <f t="shared" si="10"/>
        <v>0</v>
      </c>
      <c r="AP16" s="44">
        <f t="shared" si="3"/>
        <v>1</v>
      </c>
      <c r="AQ16" s="38">
        <f t="shared" si="4"/>
        <v>30</v>
      </c>
      <c r="AR16" s="38">
        <f t="shared" si="5"/>
        <v>30</v>
      </c>
      <c r="AS16" s="57"/>
      <c r="AT16" s="38">
        <v>25</v>
      </c>
      <c r="AU16" s="38">
        <v>27</v>
      </c>
      <c r="AV16" s="46">
        <f t="shared" si="9"/>
        <v>0.92592592592592593</v>
      </c>
      <c r="AW16" s="41">
        <v>27.777777777777779</v>
      </c>
      <c r="AX16" s="38">
        <v>30</v>
      </c>
    </row>
    <row r="17" spans="1:50" ht="11.85" customHeight="1" x14ac:dyDescent="0.35">
      <c r="A17" s="2" t="s">
        <v>15</v>
      </c>
      <c r="B17" s="38"/>
      <c r="C17" s="38"/>
      <c r="D17" s="38"/>
      <c r="E17" s="38">
        <v>0</v>
      </c>
      <c r="F17" s="43">
        <v>0</v>
      </c>
      <c r="G17" s="38">
        <v>2</v>
      </c>
      <c r="H17" s="43"/>
      <c r="I17" s="38">
        <v>2</v>
      </c>
      <c r="J17" s="43">
        <v>0</v>
      </c>
      <c r="K17" s="38">
        <v>2</v>
      </c>
      <c r="L17" s="43">
        <v>0</v>
      </c>
      <c r="M17" s="38">
        <v>0</v>
      </c>
      <c r="N17" s="43">
        <v>2</v>
      </c>
      <c r="O17" s="38">
        <v>1</v>
      </c>
      <c r="P17" s="43"/>
      <c r="Q17" s="38">
        <v>2</v>
      </c>
      <c r="R17" s="43">
        <v>0</v>
      </c>
      <c r="S17" s="38">
        <v>2</v>
      </c>
      <c r="T17" s="43">
        <v>3</v>
      </c>
      <c r="U17" s="38">
        <v>0</v>
      </c>
      <c r="V17" s="43">
        <v>0</v>
      </c>
      <c r="W17" s="38"/>
      <c r="X17" s="43">
        <v>2</v>
      </c>
      <c r="Y17" s="38">
        <v>0</v>
      </c>
      <c r="Z17" s="43">
        <v>0</v>
      </c>
      <c r="AA17" s="38">
        <v>2</v>
      </c>
      <c r="AB17" s="38"/>
      <c r="AC17" s="38">
        <v>0</v>
      </c>
      <c r="AD17" s="38"/>
      <c r="AE17" s="38"/>
      <c r="AF17" s="38">
        <f t="shared" si="6"/>
        <v>20</v>
      </c>
      <c r="AG17" s="41">
        <v>21</v>
      </c>
      <c r="AH17" s="46">
        <f t="shared" si="7"/>
        <v>0.95238095238095233</v>
      </c>
      <c r="AI17" s="45">
        <v>1</v>
      </c>
      <c r="AJ17" s="53">
        <f t="shared" si="1"/>
        <v>30</v>
      </c>
      <c r="AK17" s="53">
        <v>30</v>
      </c>
      <c r="AL17" s="2" t="s">
        <v>15</v>
      </c>
      <c r="AM17" s="38">
        <f t="shared" si="8"/>
        <v>20</v>
      </c>
      <c r="AN17" s="41">
        <f t="shared" si="2"/>
        <v>21</v>
      </c>
      <c r="AO17" s="44">
        <f t="shared" si="10"/>
        <v>0.95238095238095233</v>
      </c>
      <c r="AP17" s="44">
        <f t="shared" si="3"/>
        <v>1</v>
      </c>
      <c r="AQ17" s="38">
        <f t="shared" si="4"/>
        <v>30</v>
      </c>
      <c r="AR17" s="38">
        <f t="shared" si="5"/>
        <v>30</v>
      </c>
      <c r="AS17" s="57"/>
      <c r="AT17" s="38">
        <v>433</v>
      </c>
      <c r="AU17" s="38">
        <v>518</v>
      </c>
      <c r="AV17" s="46">
        <f t="shared" si="9"/>
        <v>0.8359073359073359</v>
      </c>
      <c r="AW17" s="41">
        <v>25.077220077220076</v>
      </c>
      <c r="AX17" s="38">
        <v>30</v>
      </c>
    </row>
    <row r="18" spans="1:50" ht="11.85" customHeight="1" x14ac:dyDescent="0.35">
      <c r="A18" s="4" t="s">
        <v>16</v>
      </c>
      <c r="B18" s="38"/>
      <c r="C18" s="38"/>
      <c r="D18" s="38"/>
      <c r="E18" s="38"/>
      <c r="F18" s="43"/>
      <c r="G18" s="38"/>
      <c r="H18" s="43"/>
      <c r="I18" s="38"/>
      <c r="J18" s="43"/>
      <c r="K18" s="38"/>
      <c r="L18" s="43"/>
      <c r="M18" s="38"/>
      <c r="N18" s="43"/>
      <c r="O18" s="38"/>
      <c r="P18" s="43"/>
      <c r="Q18" s="38"/>
      <c r="R18" s="43"/>
      <c r="S18" s="38"/>
      <c r="T18" s="43"/>
      <c r="U18" s="38"/>
      <c r="V18" s="43"/>
      <c r="W18" s="38"/>
      <c r="X18" s="43"/>
      <c r="Y18" s="38"/>
      <c r="Z18" s="43"/>
      <c r="AA18" s="38"/>
      <c r="AB18" s="38"/>
      <c r="AC18" s="38"/>
      <c r="AD18" s="38"/>
      <c r="AE18" s="38"/>
      <c r="AF18" s="38">
        <f t="shared" si="6"/>
        <v>0</v>
      </c>
      <c r="AG18" s="41">
        <v>0</v>
      </c>
      <c r="AH18" s="46" t="e">
        <f t="shared" si="7"/>
        <v>#DIV/0!</v>
      </c>
      <c r="AI18" s="45">
        <v>0</v>
      </c>
      <c r="AJ18" s="53">
        <f t="shared" si="1"/>
        <v>0</v>
      </c>
      <c r="AK18" s="53">
        <v>30</v>
      </c>
      <c r="AL18" s="4" t="s">
        <v>16</v>
      </c>
      <c r="AM18" s="38">
        <f t="shared" si="8"/>
        <v>0</v>
      </c>
      <c r="AN18" s="41">
        <f t="shared" si="2"/>
        <v>0</v>
      </c>
      <c r="AO18" s="44" t="e">
        <f t="shared" si="10"/>
        <v>#DIV/0!</v>
      </c>
      <c r="AP18" s="44">
        <f t="shared" si="3"/>
        <v>0</v>
      </c>
      <c r="AQ18" s="38">
        <f t="shared" si="4"/>
        <v>0</v>
      </c>
      <c r="AR18" s="38">
        <f t="shared" si="5"/>
        <v>30</v>
      </c>
      <c r="AS18" s="57"/>
      <c r="AT18" s="38">
        <v>0</v>
      </c>
      <c r="AU18" s="38">
        <v>0</v>
      </c>
      <c r="AV18" s="46" t="e">
        <f t="shared" si="9"/>
        <v>#DIV/0!</v>
      </c>
      <c r="AW18" s="41" t="e">
        <v>#DIV/0!</v>
      </c>
      <c r="AX18" s="38">
        <v>30</v>
      </c>
    </row>
    <row r="19" spans="1:50" ht="11.85" customHeight="1" x14ac:dyDescent="0.35">
      <c r="A19" s="2" t="s">
        <v>17</v>
      </c>
      <c r="B19" s="38"/>
      <c r="C19" s="38"/>
      <c r="D19" s="38"/>
      <c r="E19" s="38"/>
      <c r="F19" s="43"/>
      <c r="G19" s="38"/>
      <c r="H19" s="43"/>
      <c r="I19" s="38"/>
      <c r="J19" s="43"/>
      <c r="K19" s="38"/>
      <c r="L19" s="43"/>
      <c r="M19" s="38"/>
      <c r="N19" s="43"/>
      <c r="O19" s="38"/>
      <c r="P19" s="43">
        <v>0</v>
      </c>
      <c r="Q19" s="38"/>
      <c r="R19" s="43"/>
      <c r="S19" s="38"/>
      <c r="T19" s="43"/>
      <c r="U19" s="38">
        <v>0</v>
      </c>
      <c r="V19" s="43"/>
      <c r="W19" s="38"/>
      <c r="X19" s="43">
        <v>0</v>
      </c>
      <c r="Y19" s="38"/>
      <c r="Z19" s="43"/>
      <c r="AA19" s="38">
        <v>0</v>
      </c>
      <c r="AB19" s="38">
        <v>0</v>
      </c>
      <c r="AC19" s="38"/>
      <c r="AD19" s="38"/>
      <c r="AE19" s="38"/>
      <c r="AF19" s="38">
        <f t="shared" si="6"/>
        <v>0</v>
      </c>
      <c r="AG19" s="41">
        <v>4</v>
      </c>
      <c r="AH19" s="46">
        <f t="shared" si="7"/>
        <v>0</v>
      </c>
      <c r="AI19" s="45">
        <v>1</v>
      </c>
      <c r="AJ19" s="53">
        <f t="shared" si="1"/>
        <v>30</v>
      </c>
      <c r="AK19" s="53">
        <v>30</v>
      </c>
      <c r="AL19" s="2" t="s">
        <v>17</v>
      </c>
      <c r="AM19" s="38">
        <f t="shared" si="8"/>
        <v>0</v>
      </c>
      <c r="AN19" s="41">
        <f t="shared" si="2"/>
        <v>4</v>
      </c>
      <c r="AO19" s="44">
        <f t="shared" si="10"/>
        <v>0</v>
      </c>
      <c r="AP19" s="44">
        <f t="shared" si="3"/>
        <v>1</v>
      </c>
      <c r="AQ19" s="38">
        <f t="shared" si="4"/>
        <v>30</v>
      </c>
      <c r="AR19" s="38">
        <f t="shared" si="5"/>
        <v>30</v>
      </c>
      <c r="AS19" s="57"/>
      <c r="AT19" s="38">
        <v>106</v>
      </c>
      <c r="AU19" s="38">
        <v>144</v>
      </c>
      <c r="AV19" s="46">
        <f t="shared" si="9"/>
        <v>0.73611111111111116</v>
      </c>
      <c r="AW19" s="41">
        <v>22.083333333333336</v>
      </c>
      <c r="AX19" s="38">
        <v>30</v>
      </c>
    </row>
    <row r="20" spans="1:50" ht="11.85" customHeight="1" x14ac:dyDescent="0.35">
      <c r="A20" s="2" t="s">
        <v>18</v>
      </c>
      <c r="B20" s="38"/>
      <c r="C20" s="38">
        <v>0</v>
      </c>
      <c r="D20" s="38"/>
      <c r="E20" s="38"/>
      <c r="F20" s="43"/>
      <c r="G20" s="38"/>
      <c r="H20" s="43"/>
      <c r="I20" s="38"/>
      <c r="J20" s="43"/>
      <c r="K20" s="38">
        <v>0</v>
      </c>
      <c r="L20" s="43"/>
      <c r="M20" s="38"/>
      <c r="N20" s="43"/>
      <c r="O20" s="38"/>
      <c r="P20" s="43"/>
      <c r="Q20" s="38"/>
      <c r="R20" s="43"/>
      <c r="S20" s="38"/>
      <c r="T20" s="43"/>
      <c r="U20" s="38"/>
      <c r="V20" s="43"/>
      <c r="W20" s="38"/>
      <c r="X20" s="43"/>
      <c r="Y20" s="38"/>
      <c r="Z20" s="43"/>
      <c r="AA20" s="38"/>
      <c r="AB20" s="38"/>
      <c r="AC20" s="38"/>
      <c r="AD20" s="38"/>
      <c r="AE20" s="38"/>
      <c r="AF20" s="38">
        <f t="shared" si="6"/>
        <v>0</v>
      </c>
      <c r="AG20" s="41">
        <v>2</v>
      </c>
      <c r="AH20" s="46">
        <f t="shared" si="7"/>
        <v>0</v>
      </c>
      <c r="AI20" s="45">
        <v>1</v>
      </c>
      <c r="AJ20" s="53">
        <f t="shared" si="1"/>
        <v>30</v>
      </c>
      <c r="AK20" s="53">
        <v>30</v>
      </c>
      <c r="AL20" s="2" t="s">
        <v>18</v>
      </c>
      <c r="AM20" s="38">
        <f t="shared" si="8"/>
        <v>0</v>
      </c>
      <c r="AN20" s="41">
        <f t="shared" si="2"/>
        <v>2</v>
      </c>
      <c r="AO20" s="44">
        <f t="shared" si="10"/>
        <v>0</v>
      </c>
      <c r="AP20" s="44">
        <f t="shared" si="3"/>
        <v>1</v>
      </c>
      <c r="AQ20" s="38">
        <f t="shared" si="4"/>
        <v>30</v>
      </c>
      <c r="AR20" s="38">
        <f t="shared" si="5"/>
        <v>30</v>
      </c>
      <c r="AS20" s="57"/>
      <c r="AT20" s="38">
        <v>32</v>
      </c>
      <c r="AU20" s="38">
        <v>54</v>
      </c>
      <c r="AV20" s="46">
        <f t="shared" si="9"/>
        <v>0.59259259259259256</v>
      </c>
      <c r="AW20" s="41">
        <v>17.777777777777779</v>
      </c>
      <c r="AX20" s="38">
        <v>30</v>
      </c>
    </row>
    <row r="21" spans="1:50" ht="11.85" customHeight="1" x14ac:dyDescent="0.35">
      <c r="A21" s="2" t="s">
        <v>19</v>
      </c>
      <c r="B21" s="38">
        <v>0</v>
      </c>
      <c r="C21" s="38">
        <v>2</v>
      </c>
      <c r="D21" s="38">
        <v>0</v>
      </c>
      <c r="E21" s="38">
        <v>0</v>
      </c>
      <c r="F21" s="43">
        <v>0</v>
      </c>
      <c r="G21" s="38">
        <v>3</v>
      </c>
      <c r="H21" s="43"/>
      <c r="I21" s="38"/>
      <c r="J21" s="43"/>
      <c r="K21" s="38">
        <v>2</v>
      </c>
      <c r="L21" s="43">
        <v>2</v>
      </c>
      <c r="M21" s="38"/>
      <c r="N21" s="43"/>
      <c r="O21" s="38">
        <v>2</v>
      </c>
      <c r="P21" s="43">
        <v>3</v>
      </c>
      <c r="Q21" s="38">
        <v>0</v>
      </c>
      <c r="R21" s="43"/>
      <c r="S21" s="38">
        <v>3</v>
      </c>
      <c r="T21" s="43"/>
      <c r="U21" s="38">
        <v>0</v>
      </c>
      <c r="V21" s="43">
        <v>2</v>
      </c>
      <c r="W21" s="38">
        <v>0</v>
      </c>
      <c r="X21" s="43"/>
      <c r="Y21" s="38">
        <v>3</v>
      </c>
      <c r="Z21" s="43"/>
      <c r="AA21" s="38">
        <v>0</v>
      </c>
      <c r="AB21" s="38"/>
      <c r="AC21" s="38">
        <v>3</v>
      </c>
      <c r="AD21" s="38"/>
      <c r="AE21" s="38"/>
      <c r="AF21" s="38">
        <f t="shared" si="6"/>
        <v>25</v>
      </c>
      <c r="AG21" s="41">
        <v>18</v>
      </c>
      <c r="AH21" s="46">
        <f t="shared" si="7"/>
        <v>1.3888888888888888</v>
      </c>
      <c r="AI21" s="45">
        <v>1</v>
      </c>
      <c r="AJ21" s="53">
        <f t="shared" si="1"/>
        <v>30</v>
      </c>
      <c r="AK21" s="53">
        <v>30</v>
      </c>
      <c r="AL21" s="2" t="s">
        <v>19</v>
      </c>
      <c r="AM21" s="38">
        <f t="shared" si="8"/>
        <v>25</v>
      </c>
      <c r="AN21" s="41">
        <f t="shared" si="2"/>
        <v>18</v>
      </c>
      <c r="AO21" s="44">
        <f t="shared" si="10"/>
        <v>1.3888888888888888</v>
      </c>
      <c r="AP21" s="44">
        <f t="shared" si="3"/>
        <v>1</v>
      </c>
      <c r="AQ21" s="38">
        <f t="shared" si="4"/>
        <v>30</v>
      </c>
      <c r="AR21" s="38">
        <f t="shared" si="5"/>
        <v>30</v>
      </c>
      <c r="AS21" s="57"/>
      <c r="AT21" s="38">
        <v>434</v>
      </c>
      <c r="AU21" s="38">
        <v>443</v>
      </c>
      <c r="AV21" s="46">
        <f t="shared" si="9"/>
        <v>0.97968397291196385</v>
      </c>
      <c r="AW21" s="41">
        <v>29.390519187358915</v>
      </c>
      <c r="AX21" s="38">
        <v>30</v>
      </c>
    </row>
    <row r="22" spans="1:50" ht="11.85" customHeight="1" x14ac:dyDescent="0.35">
      <c r="A22" s="36" t="s">
        <v>20</v>
      </c>
      <c r="B22" s="48"/>
      <c r="C22" s="48">
        <v>0</v>
      </c>
      <c r="D22" s="48"/>
      <c r="E22" s="48"/>
      <c r="F22" s="48"/>
      <c r="G22" s="48"/>
      <c r="H22" s="48"/>
      <c r="I22" s="48"/>
      <c r="J22" s="48"/>
      <c r="K22" s="48"/>
      <c r="L22" s="48"/>
      <c r="M22" s="48"/>
      <c r="N22" s="48"/>
      <c r="O22" s="48"/>
      <c r="P22" s="48"/>
      <c r="Q22" s="48"/>
      <c r="R22" s="48"/>
      <c r="S22" s="48"/>
      <c r="T22" s="48">
        <v>3</v>
      </c>
      <c r="U22" s="48"/>
      <c r="V22" s="48"/>
      <c r="W22" s="48"/>
      <c r="X22" s="48"/>
      <c r="Y22" s="48"/>
      <c r="Z22" s="48"/>
      <c r="AA22" s="48"/>
      <c r="AB22" s="48"/>
      <c r="AC22" s="48"/>
      <c r="AD22" s="48"/>
      <c r="AE22" s="48"/>
      <c r="AF22" s="48">
        <f t="shared" si="6"/>
        <v>3</v>
      </c>
      <c r="AG22" s="49">
        <v>2</v>
      </c>
      <c r="AH22" s="50">
        <f t="shared" si="7"/>
        <v>1.5</v>
      </c>
      <c r="AI22" s="51">
        <v>1.1000000000000001</v>
      </c>
      <c r="AJ22" s="53">
        <f t="shared" si="1"/>
        <v>33</v>
      </c>
      <c r="AK22" s="54">
        <v>35</v>
      </c>
      <c r="AL22" s="2" t="s">
        <v>21</v>
      </c>
      <c r="AM22" s="38">
        <f t="shared" ref="AM22:AR22" si="11">AF23</f>
        <v>11</v>
      </c>
      <c r="AN22" s="41">
        <f t="shared" si="11"/>
        <v>11</v>
      </c>
      <c r="AO22" s="44">
        <f t="shared" si="11"/>
        <v>1</v>
      </c>
      <c r="AP22" s="44">
        <f t="shared" si="11"/>
        <v>0.8</v>
      </c>
      <c r="AQ22" s="41">
        <f t="shared" si="11"/>
        <v>24</v>
      </c>
      <c r="AR22" s="38">
        <f t="shared" si="11"/>
        <v>30</v>
      </c>
      <c r="AS22" s="57"/>
      <c r="AT22" s="38">
        <v>364</v>
      </c>
      <c r="AU22" s="38">
        <v>487</v>
      </c>
      <c r="AV22" s="46">
        <f>SUM(AT22/AU22)</f>
        <v>0.74743326488706363</v>
      </c>
      <c r="AW22" s="41">
        <v>22.422997946611908</v>
      </c>
      <c r="AX22" s="41">
        <v>30</v>
      </c>
    </row>
    <row r="23" spans="1:50" ht="11.85" customHeight="1" x14ac:dyDescent="0.35">
      <c r="A23" s="2" t="s">
        <v>21</v>
      </c>
      <c r="B23" s="38">
        <v>2</v>
      </c>
      <c r="C23" s="38">
        <v>0</v>
      </c>
      <c r="D23" s="38">
        <v>0</v>
      </c>
      <c r="E23" s="38"/>
      <c r="F23" s="43">
        <v>0</v>
      </c>
      <c r="G23" s="38"/>
      <c r="H23" s="43">
        <v>0</v>
      </c>
      <c r="I23" s="38"/>
      <c r="J23" s="43">
        <v>2</v>
      </c>
      <c r="K23" s="38"/>
      <c r="L23" s="43">
        <v>0</v>
      </c>
      <c r="M23" s="38"/>
      <c r="N23" s="43"/>
      <c r="O23" s="38">
        <v>1</v>
      </c>
      <c r="P23" s="43"/>
      <c r="Q23" s="38"/>
      <c r="R23" s="43">
        <v>0</v>
      </c>
      <c r="S23" s="38">
        <v>0</v>
      </c>
      <c r="T23" s="43"/>
      <c r="U23" s="38">
        <v>2</v>
      </c>
      <c r="V23" s="43">
        <v>0</v>
      </c>
      <c r="W23" s="38">
        <v>0</v>
      </c>
      <c r="X23" s="43">
        <v>0</v>
      </c>
      <c r="Y23" s="38">
        <v>2</v>
      </c>
      <c r="Z23" s="43">
        <v>0</v>
      </c>
      <c r="AA23" s="38">
        <v>2</v>
      </c>
      <c r="AB23" s="38"/>
      <c r="AC23" s="38"/>
      <c r="AD23" s="38"/>
      <c r="AE23" s="38"/>
      <c r="AF23" s="38">
        <f t="shared" si="6"/>
        <v>11</v>
      </c>
      <c r="AG23" s="41">
        <v>11</v>
      </c>
      <c r="AH23" s="46">
        <f t="shared" si="7"/>
        <v>1</v>
      </c>
      <c r="AI23" s="45">
        <v>0.8</v>
      </c>
      <c r="AJ23" s="53">
        <f t="shared" si="1"/>
        <v>24</v>
      </c>
      <c r="AK23" s="53">
        <v>30</v>
      </c>
      <c r="AL23" s="2" t="s">
        <v>22</v>
      </c>
      <c r="AM23" s="38">
        <f t="shared" ref="AM23:AM67" si="12">AF24</f>
        <v>40</v>
      </c>
      <c r="AN23" s="41">
        <f t="shared" ref="AN23:AN67" si="13">AG24</f>
        <v>14</v>
      </c>
      <c r="AO23" s="44">
        <f t="shared" ref="AO23:AO67" si="14">AH24</f>
        <v>2.8571428571428572</v>
      </c>
      <c r="AP23" s="44">
        <f>AI24</f>
        <v>1.26</v>
      </c>
      <c r="AQ23" s="41">
        <f>AJ24</f>
        <v>37.799999999999997</v>
      </c>
      <c r="AR23" s="47">
        <f t="shared" ref="AR23:AR67" si="15">AK24</f>
        <v>40</v>
      </c>
      <c r="AS23" s="57"/>
      <c r="AT23" s="38">
        <v>429</v>
      </c>
      <c r="AU23" s="38">
        <v>327</v>
      </c>
      <c r="AV23" s="46">
        <f t="shared" ref="AV23:AV67" si="16">SUM(AT23/AU23)</f>
        <v>1.3119266055045871</v>
      </c>
      <c r="AW23" s="41">
        <v>39.357798165137609</v>
      </c>
      <c r="AX23" s="52">
        <v>40</v>
      </c>
    </row>
    <row r="24" spans="1:50" ht="11.85" customHeight="1" x14ac:dyDescent="0.35">
      <c r="A24" s="2" t="s">
        <v>22</v>
      </c>
      <c r="B24" s="38">
        <v>3</v>
      </c>
      <c r="C24" s="38"/>
      <c r="D24" s="38">
        <v>3</v>
      </c>
      <c r="E24" s="38"/>
      <c r="F24" s="43"/>
      <c r="G24" s="38"/>
      <c r="H24" s="43">
        <v>3</v>
      </c>
      <c r="I24" s="38"/>
      <c r="J24" s="43"/>
      <c r="K24" s="38">
        <v>2</v>
      </c>
      <c r="L24" s="43">
        <v>3</v>
      </c>
      <c r="M24" s="38"/>
      <c r="N24" s="43">
        <v>3</v>
      </c>
      <c r="O24" s="38"/>
      <c r="P24" s="43">
        <v>2</v>
      </c>
      <c r="Q24" s="38">
        <v>3</v>
      </c>
      <c r="R24" s="43">
        <v>3</v>
      </c>
      <c r="S24" s="38">
        <v>3</v>
      </c>
      <c r="T24" s="43"/>
      <c r="U24" s="38">
        <v>0</v>
      </c>
      <c r="V24" s="43"/>
      <c r="W24" s="38">
        <v>3</v>
      </c>
      <c r="X24" s="43"/>
      <c r="Y24" s="38"/>
      <c r="Z24" s="43">
        <v>3</v>
      </c>
      <c r="AA24" s="38">
        <v>3</v>
      </c>
      <c r="AB24" s="38">
        <v>3</v>
      </c>
      <c r="AC24" s="38">
        <v>0</v>
      </c>
      <c r="AD24" s="38"/>
      <c r="AE24" s="38"/>
      <c r="AF24" s="38">
        <f t="shared" si="6"/>
        <v>40</v>
      </c>
      <c r="AG24" s="41">
        <v>14</v>
      </c>
      <c r="AH24" s="46">
        <f t="shared" si="7"/>
        <v>2.8571428571428572</v>
      </c>
      <c r="AI24" s="45">
        <v>1.26</v>
      </c>
      <c r="AJ24" s="59">
        <f t="shared" si="1"/>
        <v>37.799999999999997</v>
      </c>
      <c r="AK24" s="53">
        <v>40</v>
      </c>
      <c r="AL24" s="2" t="s">
        <v>23</v>
      </c>
      <c r="AM24" s="38">
        <f t="shared" si="12"/>
        <v>0</v>
      </c>
      <c r="AN24" s="41">
        <f t="shared" si="13"/>
        <v>0</v>
      </c>
      <c r="AO24" s="44" t="e">
        <f t="shared" si="14"/>
        <v>#DIV/0!</v>
      </c>
      <c r="AP24" s="44">
        <f t="shared" ref="AP24:AP67" si="17">AI25</f>
        <v>0</v>
      </c>
      <c r="AQ24" s="41">
        <f t="shared" ref="AQ24:AQ67" si="18">AJ25</f>
        <v>0</v>
      </c>
      <c r="AR24" s="38">
        <f t="shared" si="15"/>
        <v>30</v>
      </c>
      <c r="AS24" s="57"/>
      <c r="AT24" s="38">
        <v>0</v>
      </c>
      <c r="AU24" s="38">
        <v>0</v>
      </c>
      <c r="AV24" s="46" t="e">
        <f t="shared" si="16"/>
        <v>#DIV/0!</v>
      </c>
      <c r="AW24" s="41" t="e">
        <v>#DIV/0!</v>
      </c>
      <c r="AX24" s="41">
        <v>30</v>
      </c>
    </row>
    <row r="25" spans="1:50" ht="11.85" customHeight="1" x14ac:dyDescent="0.35">
      <c r="A25" s="2" t="s">
        <v>23</v>
      </c>
      <c r="B25" s="38"/>
      <c r="C25" s="38"/>
      <c r="D25" s="38"/>
      <c r="E25" s="38"/>
      <c r="F25" s="43"/>
      <c r="G25" s="38"/>
      <c r="H25" s="43"/>
      <c r="I25" s="38"/>
      <c r="J25" s="43"/>
      <c r="K25" s="38"/>
      <c r="L25" s="43"/>
      <c r="M25" s="38"/>
      <c r="N25" s="43"/>
      <c r="O25" s="38"/>
      <c r="P25" s="43"/>
      <c r="Q25" s="38"/>
      <c r="R25" s="43"/>
      <c r="S25" s="38"/>
      <c r="T25" s="43"/>
      <c r="U25" s="38"/>
      <c r="V25" s="43"/>
      <c r="W25" s="38"/>
      <c r="X25" s="43"/>
      <c r="Y25" s="38"/>
      <c r="Z25" s="43"/>
      <c r="AA25" s="38"/>
      <c r="AB25" s="38"/>
      <c r="AC25" s="38"/>
      <c r="AD25" s="38"/>
      <c r="AE25" s="38"/>
      <c r="AF25" s="38">
        <f t="shared" si="6"/>
        <v>0</v>
      </c>
      <c r="AG25" s="41">
        <v>0</v>
      </c>
      <c r="AH25" s="46" t="e">
        <f t="shared" si="7"/>
        <v>#DIV/0!</v>
      </c>
      <c r="AI25" s="45">
        <v>0</v>
      </c>
      <c r="AJ25" s="53">
        <f t="shared" si="1"/>
        <v>0</v>
      </c>
      <c r="AK25" s="53">
        <v>30</v>
      </c>
      <c r="AL25" s="2" t="s">
        <v>24</v>
      </c>
      <c r="AM25" s="38">
        <f t="shared" si="12"/>
        <v>3</v>
      </c>
      <c r="AN25" s="41">
        <f t="shared" si="13"/>
        <v>2</v>
      </c>
      <c r="AO25" s="44">
        <f t="shared" si="14"/>
        <v>1.5</v>
      </c>
      <c r="AP25" s="44">
        <f t="shared" si="17"/>
        <v>1.1000000000000001</v>
      </c>
      <c r="AQ25" s="41">
        <f t="shared" si="18"/>
        <v>33</v>
      </c>
      <c r="AR25" s="47">
        <f t="shared" si="15"/>
        <v>35</v>
      </c>
      <c r="AS25" s="57"/>
      <c r="AT25" s="38">
        <v>47</v>
      </c>
      <c r="AU25" s="38">
        <v>43</v>
      </c>
      <c r="AV25" s="46">
        <f t="shared" si="16"/>
        <v>1.0930232558139534</v>
      </c>
      <c r="AW25" s="41">
        <v>32.790697674418603</v>
      </c>
      <c r="AX25" s="52">
        <v>35</v>
      </c>
    </row>
    <row r="26" spans="1:50" ht="11.85" customHeight="1" x14ac:dyDescent="0.35">
      <c r="A26" s="2" t="s">
        <v>24</v>
      </c>
      <c r="B26" s="38"/>
      <c r="C26" s="38"/>
      <c r="D26" s="38"/>
      <c r="E26" s="38"/>
      <c r="F26" s="43"/>
      <c r="G26" s="38"/>
      <c r="H26" s="43"/>
      <c r="I26" s="38">
        <v>3</v>
      </c>
      <c r="J26" s="43"/>
      <c r="K26" s="38"/>
      <c r="L26" s="43"/>
      <c r="M26" s="38"/>
      <c r="N26" s="43">
        <v>0</v>
      </c>
      <c r="O26" s="38"/>
      <c r="P26" s="43"/>
      <c r="Q26" s="38"/>
      <c r="R26" s="43"/>
      <c r="S26" s="38"/>
      <c r="T26" s="43"/>
      <c r="U26" s="38"/>
      <c r="V26" s="43"/>
      <c r="W26" s="38"/>
      <c r="X26" s="43"/>
      <c r="Y26" s="38"/>
      <c r="Z26" s="43"/>
      <c r="AA26" s="38"/>
      <c r="AB26" s="38"/>
      <c r="AC26" s="38"/>
      <c r="AD26" s="38"/>
      <c r="AE26" s="38"/>
      <c r="AF26" s="38">
        <f t="shared" si="6"/>
        <v>3</v>
      </c>
      <c r="AG26" s="41">
        <v>2</v>
      </c>
      <c r="AH26" s="46">
        <f t="shared" si="7"/>
        <v>1.5</v>
      </c>
      <c r="AI26" s="45">
        <v>1.1000000000000001</v>
      </c>
      <c r="AJ26" s="53">
        <f t="shared" si="1"/>
        <v>33</v>
      </c>
      <c r="AK26" s="53">
        <v>35</v>
      </c>
      <c r="AL26" s="3" t="s">
        <v>25</v>
      </c>
      <c r="AM26" s="38">
        <f t="shared" si="12"/>
        <v>0</v>
      </c>
      <c r="AN26" s="41">
        <f t="shared" si="13"/>
        <v>1</v>
      </c>
      <c r="AO26" s="44">
        <f t="shared" si="14"/>
        <v>0</v>
      </c>
      <c r="AP26" s="44">
        <v>1</v>
      </c>
      <c r="AQ26" s="41">
        <f t="shared" si="18"/>
        <v>0</v>
      </c>
      <c r="AR26" s="38">
        <f t="shared" si="15"/>
        <v>30</v>
      </c>
      <c r="AS26" s="57"/>
      <c r="AT26" s="38">
        <v>0</v>
      </c>
      <c r="AU26" s="38">
        <v>0</v>
      </c>
      <c r="AV26" s="46" t="e">
        <f t="shared" si="16"/>
        <v>#DIV/0!</v>
      </c>
      <c r="AW26" s="41" t="e">
        <v>#DIV/0!</v>
      </c>
      <c r="AX26" s="41">
        <v>30</v>
      </c>
    </row>
    <row r="27" spans="1:50" ht="11.85" customHeight="1" x14ac:dyDescent="0.35">
      <c r="A27" s="3" t="s">
        <v>25</v>
      </c>
      <c r="B27" s="38"/>
      <c r="C27" s="38"/>
      <c r="D27" s="38"/>
      <c r="E27" s="38"/>
      <c r="F27" s="43"/>
      <c r="G27" s="38"/>
      <c r="H27" s="43"/>
      <c r="I27" s="38"/>
      <c r="J27" s="43"/>
      <c r="K27" s="38"/>
      <c r="L27" s="43"/>
      <c r="M27" s="38"/>
      <c r="N27" s="43"/>
      <c r="O27" s="38"/>
      <c r="P27" s="43"/>
      <c r="Q27" s="38"/>
      <c r="R27" s="43"/>
      <c r="S27" s="38"/>
      <c r="T27" s="43"/>
      <c r="U27" s="38"/>
      <c r="V27" s="43"/>
      <c r="W27" s="38"/>
      <c r="X27" s="43"/>
      <c r="Y27" s="38"/>
      <c r="Z27" s="43"/>
      <c r="AA27" s="38"/>
      <c r="AB27" s="38">
        <v>0</v>
      </c>
      <c r="AC27" s="38"/>
      <c r="AD27" s="38"/>
      <c r="AE27" s="38"/>
      <c r="AF27" s="38">
        <f t="shared" si="6"/>
        <v>0</v>
      </c>
      <c r="AG27" s="41">
        <v>1</v>
      </c>
      <c r="AH27" s="46">
        <f t="shared" si="7"/>
        <v>0</v>
      </c>
      <c r="AI27" s="45">
        <v>0</v>
      </c>
      <c r="AJ27" s="53">
        <f t="shared" si="1"/>
        <v>0</v>
      </c>
      <c r="AK27" s="53">
        <v>30</v>
      </c>
      <c r="AL27" s="2" t="s">
        <v>26</v>
      </c>
      <c r="AM27" s="38">
        <f t="shared" si="12"/>
        <v>17</v>
      </c>
      <c r="AN27" s="41">
        <f t="shared" si="13"/>
        <v>19</v>
      </c>
      <c r="AO27" s="44">
        <f t="shared" si="14"/>
        <v>0.89473684210526316</v>
      </c>
      <c r="AP27" s="44">
        <f t="shared" si="17"/>
        <v>0.9</v>
      </c>
      <c r="AQ27" s="41">
        <f t="shared" si="18"/>
        <v>27</v>
      </c>
      <c r="AR27" s="38">
        <f t="shared" si="15"/>
        <v>30</v>
      </c>
      <c r="AS27" s="57"/>
      <c r="AT27" s="38">
        <v>432</v>
      </c>
      <c r="AU27" s="38">
        <v>587</v>
      </c>
      <c r="AV27" s="46">
        <f t="shared" si="16"/>
        <v>0.73594548551959116</v>
      </c>
      <c r="AW27" s="41">
        <v>22.078364565587734</v>
      </c>
      <c r="AX27" s="41">
        <v>30</v>
      </c>
    </row>
    <row r="28" spans="1:50" ht="11.85" customHeight="1" x14ac:dyDescent="0.35">
      <c r="A28" s="2" t="s">
        <v>26</v>
      </c>
      <c r="B28" s="38">
        <v>0</v>
      </c>
      <c r="C28" s="38">
        <v>2</v>
      </c>
      <c r="D28" s="38">
        <v>2</v>
      </c>
      <c r="E28" s="38">
        <v>2</v>
      </c>
      <c r="F28" s="43">
        <v>0</v>
      </c>
      <c r="G28" s="38"/>
      <c r="H28" s="43">
        <v>2</v>
      </c>
      <c r="I28" s="38">
        <v>0</v>
      </c>
      <c r="J28" s="43">
        <v>0</v>
      </c>
      <c r="K28" s="38">
        <v>0</v>
      </c>
      <c r="L28" s="43">
        <v>0</v>
      </c>
      <c r="M28" s="38">
        <v>2</v>
      </c>
      <c r="N28" s="43">
        <v>0</v>
      </c>
      <c r="O28" s="38">
        <v>0</v>
      </c>
      <c r="P28" s="43"/>
      <c r="Q28" s="38">
        <v>0</v>
      </c>
      <c r="R28" s="43">
        <v>0</v>
      </c>
      <c r="S28" s="38">
        <v>2</v>
      </c>
      <c r="T28" s="43">
        <v>1</v>
      </c>
      <c r="U28" s="38">
        <v>2</v>
      </c>
      <c r="V28" s="43">
        <v>0</v>
      </c>
      <c r="W28" s="38">
        <v>2</v>
      </c>
      <c r="X28" s="43"/>
      <c r="Y28" s="38"/>
      <c r="Z28" s="43"/>
      <c r="AA28" s="38"/>
      <c r="AB28" s="38">
        <v>0</v>
      </c>
      <c r="AC28" s="38">
        <v>0</v>
      </c>
      <c r="AD28" s="38"/>
      <c r="AE28" s="38"/>
      <c r="AF28" s="38">
        <f t="shared" si="6"/>
        <v>17</v>
      </c>
      <c r="AG28" s="41">
        <v>19</v>
      </c>
      <c r="AH28" s="46">
        <f t="shared" si="7"/>
        <v>0.89473684210526316</v>
      </c>
      <c r="AI28" s="45">
        <v>0.9</v>
      </c>
      <c r="AJ28" s="53">
        <f t="shared" si="1"/>
        <v>27</v>
      </c>
      <c r="AK28" s="53">
        <v>30</v>
      </c>
      <c r="AL28" s="2" t="s">
        <v>27</v>
      </c>
      <c r="AM28" s="38">
        <f t="shared" si="12"/>
        <v>13</v>
      </c>
      <c r="AN28" s="41">
        <f t="shared" si="13"/>
        <v>13</v>
      </c>
      <c r="AO28" s="44">
        <f t="shared" si="14"/>
        <v>1</v>
      </c>
      <c r="AP28" s="44">
        <f t="shared" si="17"/>
        <v>0.9</v>
      </c>
      <c r="AQ28" s="41">
        <f t="shared" si="18"/>
        <v>27</v>
      </c>
      <c r="AR28" s="38">
        <f t="shared" si="15"/>
        <v>30</v>
      </c>
      <c r="AS28" s="57"/>
      <c r="AT28" s="38">
        <v>333</v>
      </c>
      <c r="AU28" s="38">
        <v>323</v>
      </c>
      <c r="AV28" s="46">
        <f t="shared" si="16"/>
        <v>1.0309597523219813</v>
      </c>
      <c r="AW28" s="41">
        <v>30.928792569659439</v>
      </c>
      <c r="AX28" s="41">
        <v>30</v>
      </c>
    </row>
    <row r="29" spans="1:50" ht="11.85" customHeight="1" x14ac:dyDescent="0.35">
      <c r="A29" s="2" t="s">
        <v>27</v>
      </c>
      <c r="B29" s="38">
        <v>2</v>
      </c>
      <c r="C29" s="38">
        <v>2</v>
      </c>
      <c r="D29" s="38"/>
      <c r="E29" s="38"/>
      <c r="F29" s="43">
        <v>2</v>
      </c>
      <c r="G29" s="38"/>
      <c r="H29" s="43"/>
      <c r="I29" s="38">
        <v>2</v>
      </c>
      <c r="J29" s="43"/>
      <c r="K29" s="38">
        <v>0</v>
      </c>
      <c r="L29" s="43">
        <v>0</v>
      </c>
      <c r="M29" s="38"/>
      <c r="N29" s="43">
        <v>0</v>
      </c>
      <c r="O29" s="38">
        <v>0</v>
      </c>
      <c r="P29" s="43">
        <v>3</v>
      </c>
      <c r="Q29" s="38"/>
      <c r="R29" s="43"/>
      <c r="S29" s="38">
        <v>0</v>
      </c>
      <c r="T29" s="43"/>
      <c r="U29" s="38"/>
      <c r="V29" s="43">
        <v>2</v>
      </c>
      <c r="W29" s="38">
        <v>0</v>
      </c>
      <c r="X29" s="43"/>
      <c r="Y29" s="38">
        <v>0</v>
      </c>
      <c r="Z29" s="43"/>
      <c r="AA29" s="38"/>
      <c r="AB29" s="38"/>
      <c r="AC29" s="38"/>
      <c r="AD29" s="38"/>
      <c r="AE29" s="38"/>
      <c r="AF29" s="38">
        <f t="shared" si="6"/>
        <v>13</v>
      </c>
      <c r="AG29" s="41">
        <v>13</v>
      </c>
      <c r="AH29" s="46">
        <f t="shared" si="7"/>
        <v>1</v>
      </c>
      <c r="AI29" s="45">
        <v>0.9</v>
      </c>
      <c r="AJ29" s="53">
        <f t="shared" si="1"/>
        <v>27</v>
      </c>
      <c r="AK29" s="53">
        <v>30</v>
      </c>
      <c r="AL29" s="2" t="s">
        <v>28</v>
      </c>
      <c r="AM29" s="38">
        <f t="shared" si="12"/>
        <v>0</v>
      </c>
      <c r="AN29" s="41">
        <f t="shared" si="13"/>
        <v>0</v>
      </c>
      <c r="AO29" s="44" t="e">
        <f t="shared" si="14"/>
        <v>#DIV/0!</v>
      </c>
      <c r="AP29" s="44">
        <f t="shared" si="17"/>
        <v>0</v>
      </c>
      <c r="AQ29" s="41">
        <f t="shared" si="18"/>
        <v>0</v>
      </c>
      <c r="AR29" s="38">
        <f t="shared" si="15"/>
        <v>30</v>
      </c>
      <c r="AS29" s="57"/>
      <c r="AT29" s="38">
        <v>0</v>
      </c>
      <c r="AU29" s="38">
        <v>0</v>
      </c>
      <c r="AV29" s="46" t="e">
        <f t="shared" si="16"/>
        <v>#DIV/0!</v>
      </c>
      <c r="AW29" s="41" t="e">
        <v>#DIV/0!</v>
      </c>
      <c r="AX29" s="41">
        <v>30</v>
      </c>
    </row>
    <row r="30" spans="1:50" ht="11.85" customHeight="1" x14ac:dyDescent="0.35">
      <c r="A30" s="2" t="s">
        <v>28</v>
      </c>
      <c r="B30" s="38"/>
      <c r="C30" s="38"/>
      <c r="D30" s="38"/>
      <c r="E30" s="38"/>
      <c r="F30" s="43"/>
      <c r="G30" s="38"/>
      <c r="H30" s="43"/>
      <c r="I30" s="38"/>
      <c r="J30" s="43"/>
      <c r="K30" s="38"/>
      <c r="L30" s="43"/>
      <c r="M30" s="38"/>
      <c r="N30" s="43"/>
      <c r="O30" s="38"/>
      <c r="P30" s="43"/>
      <c r="Q30" s="38"/>
      <c r="R30" s="43"/>
      <c r="S30" s="38"/>
      <c r="T30" s="43"/>
      <c r="U30" s="38"/>
      <c r="V30" s="43"/>
      <c r="W30" s="38"/>
      <c r="X30" s="43"/>
      <c r="Y30" s="38"/>
      <c r="Z30" s="43"/>
      <c r="AA30" s="38"/>
      <c r="AB30" s="38"/>
      <c r="AC30" s="38"/>
      <c r="AD30" s="38"/>
      <c r="AE30" s="38"/>
      <c r="AF30" s="38">
        <f t="shared" si="6"/>
        <v>0</v>
      </c>
      <c r="AG30" s="41">
        <v>0</v>
      </c>
      <c r="AH30" s="46" t="e">
        <f t="shared" si="7"/>
        <v>#DIV/0!</v>
      </c>
      <c r="AI30" s="45">
        <v>0</v>
      </c>
      <c r="AJ30" s="53">
        <f t="shared" si="1"/>
        <v>0</v>
      </c>
      <c r="AK30" s="53">
        <v>30</v>
      </c>
      <c r="AL30" s="2" t="s">
        <v>29</v>
      </c>
      <c r="AM30" s="38">
        <f t="shared" si="12"/>
        <v>0</v>
      </c>
      <c r="AN30" s="41">
        <f t="shared" si="13"/>
        <v>0</v>
      </c>
      <c r="AO30" s="44" t="e">
        <f t="shared" si="14"/>
        <v>#DIV/0!</v>
      </c>
      <c r="AP30" s="44">
        <f t="shared" si="17"/>
        <v>0</v>
      </c>
      <c r="AQ30" s="41">
        <f t="shared" si="18"/>
        <v>0</v>
      </c>
      <c r="AR30" s="38">
        <f t="shared" si="15"/>
        <v>30</v>
      </c>
      <c r="AS30" s="57"/>
      <c r="AT30" s="38">
        <v>0</v>
      </c>
      <c r="AU30" s="38">
        <v>0</v>
      </c>
      <c r="AV30" s="46" t="e">
        <f t="shared" si="16"/>
        <v>#DIV/0!</v>
      </c>
      <c r="AW30" s="41" t="e">
        <v>#DIV/0!</v>
      </c>
      <c r="AX30" s="41">
        <v>30</v>
      </c>
    </row>
    <row r="31" spans="1:50" ht="11.85" customHeight="1" x14ac:dyDescent="0.35">
      <c r="A31" s="2" t="s">
        <v>29</v>
      </c>
      <c r="B31" s="38"/>
      <c r="C31" s="38"/>
      <c r="D31" s="38"/>
      <c r="E31" s="38"/>
      <c r="F31" s="43"/>
      <c r="G31" s="38"/>
      <c r="H31" s="43"/>
      <c r="I31" s="38"/>
      <c r="J31" s="43"/>
      <c r="K31" s="38"/>
      <c r="L31" s="43"/>
      <c r="M31" s="38"/>
      <c r="N31" s="43"/>
      <c r="O31" s="38"/>
      <c r="P31" s="43"/>
      <c r="Q31" s="38"/>
      <c r="R31" s="43"/>
      <c r="S31" s="38"/>
      <c r="T31" s="43"/>
      <c r="U31" s="38"/>
      <c r="V31" s="43"/>
      <c r="W31" s="38"/>
      <c r="X31" s="43"/>
      <c r="Y31" s="38"/>
      <c r="Z31" s="43"/>
      <c r="AA31" s="38"/>
      <c r="AB31" s="38"/>
      <c r="AC31" s="38"/>
      <c r="AD31" s="38"/>
      <c r="AE31" s="38"/>
      <c r="AF31" s="38">
        <f t="shared" si="6"/>
        <v>0</v>
      </c>
      <c r="AG31" s="41">
        <v>0</v>
      </c>
      <c r="AH31" s="46" t="e">
        <f t="shared" si="7"/>
        <v>#DIV/0!</v>
      </c>
      <c r="AI31" s="45">
        <v>0</v>
      </c>
      <c r="AJ31" s="53">
        <f t="shared" si="1"/>
        <v>0</v>
      </c>
      <c r="AK31" s="53">
        <v>30</v>
      </c>
      <c r="AL31" s="2" t="s">
        <v>30</v>
      </c>
      <c r="AM31" s="38">
        <f t="shared" si="12"/>
        <v>6</v>
      </c>
      <c r="AN31" s="41">
        <f t="shared" si="13"/>
        <v>9</v>
      </c>
      <c r="AO31" s="44">
        <f t="shared" si="14"/>
        <v>0.66666666666666663</v>
      </c>
      <c r="AP31" s="44">
        <f t="shared" si="17"/>
        <v>0.8</v>
      </c>
      <c r="AQ31" s="41">
        <f t="shared" si="18"/>
        <v>24</v>
      </c>
      <c r="AR31" s="38">
        <f t="shared" si="15"/>
        <v>30</v>
      </c>
      <c r="AS31" s="57"/>
      <c r="AT31" s="38">
        <v>185</v>
      </c>
      <c r="AU31" s="38">
        <v>264</v>
      </c>
      <c r="AV31" s="46">
        <f t="shared" si="16"/>
        <v>0.7007575757575758</v>
      </c>
      <c r="AW31" s="41">
        <v>21.022727272727273</v>
      </c>
      <c r="AX31" s="41">
        <v>30</v>
      </c>
    </row>
    <row r="32" spans="1:50" ht="11.85" customHeight="1" x14ac:dyDescent="0.35">
      <c r="A32" s="2" t="s">
        <v>30</v>
      </c>
      <c r="B32" s="38"/>
      <c r="C32" s="38">
        <v>2</v>
      </c>
      <c r="D32" s="38"/>
      <c r="E32" s="38"/>
      <c r="F32" s="43"/>
      <c r="G32" s="38"/>
      <c r="H32" s="43"/>
      <c r="I32" s="38">
        <v>0</v>
      </c>
      <c r="J32" s="43"/>
      <c r="K32" s="38">
        <v>2</v>
      </c>
      <c r="L32" s="43"/>
      <c r="M32" s="38">
        <v>0</v>
      </c>
      <c r="N32" s="43"/>
      <c r="O32" s="38">
        <v>2</v>
      </c>
      <c r="P32" s="43">
        <v>0</v>
      </c>
      <c r="Q32" s="38"/>
      <c r="R32" s="43">
        <v>0</v>
      </c>
      <c r="S32" s="38"/>
      <c r="T32" s="43"/>
      <c r="U32" s="38"/>
      <c r="V32" s="43"/>
      <c r="W32" s="38"/>
      <c r="X32" s="43"/>
      <c r="Y32" s="38"/>
      <c r="Z32" s="43">
        <v>0</v>
      </c>
      <c r="AA32" s="38"/>
      <c r="AB32" s="38">
        <v>0</v>
      </c>
      <c r="AC32" s="38"/>
      <c r="AD32" s="38"/>
      <c r="AE32" s="38"/>
      <c r="AF32" s="38">
        <f t="shared" si="6"/>
        <v>6</v>
      </c>
      <c r="AG32" s="41">
        <v>9</v>
      </c>
      <c r="AH32" s="46">
        <f t="shared" si="7"/>
        <v>0.66666666666666663</v>
      </c>
      <c r="AI32" s="45">
        <v>0.8</v>
      </c>
      <c r="AJ32" s="53">
        <f t="shared" si="1"/>
        <v>24</v>
      </c>
      <c r="AK32" s="53">
        <v>30</v>
      </c>
      <c r="AL32" s="5" t="s">
        <v>31</v>
      </c>
      <c r="AM32" s="38">
        <f t="shared" si="12"/>
        <v>43</v>
      </c>
      <c r="AN32" s="41">
        <f t="shared" si="13"/>
        <v>20</v>
      </c>
      <c r="AO32" s="44">
        <f t="shared" si="14"/>
        <v>2.15</v>
      </c>
      <c r="AP32" s="44">
        <f t="shared" si="17"/>
        <v>1.26</v>
      </c>
      <c r="AQ32" s="41">
        <f t="shared" si="18"/>
        <v>37.799999999999997</v>
      </c>
      <c r="AR32" s="47">
        <f t="shared" si="15"/>
        <v>40</v>
      </c>
      <c r="AS32" s="57"/>
      <c r="AT32" s="38">
        <v>533</v>
      </c>
      <c r="AU32" s="38">
        <v>429</v>
      </c>
      <c r="AV32" s="46">
        <f t="shared" si="16"/>
        <v>1.2424242424242424</v>
      </c>
      <c r="AW32" s="41">
        <v>37.272727272727273</v>
      </c>
      <c r="AX32" s="52">
        <v>40</v>
      </c>
    </row>
    <row r="33" spans="1:50" ht="11.85" customHeight="1" x14ac:dyDescent="0.35">
      <c r="A33" s="5" t="s">
        <v>31</v>
      </c>
      <c r="B33" s="38"/>
      <c r="C33" s="38"/>
      <c r="D33" s="38">
        <v>0</v>
      </c>
      <c r="E33" s="38">
        <v>3</v>
      </c>
      <c r="F33" s="43"/>
      <c r="G33" s="38">
        <v>3</v>
      </c>
      <c r="H33" s="43">
        <v>0</v>
      </c>
      <c r="I33" s="38">
        <v>3</v>
      </c>
      <c r="J33" s="43">
        <v>2</v>
      </c>
      <c r="K33" s="38">
        <v>2</v>
      </c>
      <c r="L33" s="43"/>
      <c r="M33" s="38"/>
      <c r="N33" s="43">
        <v>3</v>
      </c>
      <c r="O33" s="38"/>
      <c r="P33" s="43">
        <v>3</v>
      </c>
      <c r="Q33" s="38"/>
      <c r="R33" s="43">
        <v>2</v>
      </c>
      <c r="S33" s="38">
        <v>0</v>
      </c>
      <c r="T33" s="43"/>
      <c r="U33" s="38">
        <v>3</v>
      </c>
      <c r="V33" s="43">
        <v>3</v>
      </c>
      <c r="W33" s="38">
        <v>3</v>
      </c>
      <c r="X33" s="43">
        <v>3</v>
      </c>
      <c r="Y33" s="38">
        <v>3</v>
      </c>
      <c r="Z33" s="43">
        <v>3</v>
      </c>
      <c r="AA33" s="38">
        <v>2</v>
      </c>
      <c r="AB33" s="38">
        <v>2</v>
      </c>
      <c r="AC33" s="38">
        <v>0</v>
      </c>
      <c r="AD33" s="38"/>
      <c r="AE33" s="38"/>
      <c r="AF33" s="38">
        <f t="shared" si="6"/>
        <v>43</v>
      </c>
      <c r="AG33" s="41">
        <v>20</v>
      </c>
      <c r="AH33" s="46">
        <f t="shared" si="7"/>
        <v>2.15</v>
      </c>
      <c r="AI33" s="45">
        <v>1.26</v>
      </c>
      <c r="AJ33" s="59">
        <f t="shared" si="1"/>
        <v>37.799999999999997</v>
      </c>
      <c r="AK33" s="53">
        <v>40</v>
      </c>
      <c r="AL33" s="2" t="s">
        <v>32</v>
      </c>
      <c r="AM33" s="38">
        <f t="shared" si="12"/>
        <v>12</v>
      </c>
      <c r="AN33" s="41">
        <f t="shared" si="13"/>
        <v>13</v>
      </c>
      <c r="AO33" s="44">
        <f t="shared" si="14"/>
        <v>0.92307692307692313</v>
      </c>
      <c r="AP33" s="44">
        <f t="shared" si="17"/>
        <v>1</v>
      </c>
      <c r="AQ33" s="41">
        <f t="shared" si="18"/>
        <v>30</v>
      </c>
      <c r="AR33" s="38">
        <f t="shared" si="15"/>
        <v>30</v>
      </c>
      <c r="AS33" s="57"/>
      <c r="AT33" s="38">
        <v>269</v>
      </c>
      <c r="AU33" s="38">
        <v>326</v>
      </c>
      <c r="AV33" s="46">
        <f t="shared" si="16"/>
        <v>0.82515337423312884</v>
      </c>
      <c r="AW33" s="41">
        <v>24.754601226993866</v>
      </c>
      <c r="AX33" s="41">
        <v>30</v>
      </c>
    </row>
    <row r="34" spans="1:50" ht="11.85" customHeight="1" x14ac:dyDescent="0.35">
      <c r="A34" s="2" t="s">
        <v>32</v>
      </c>
      <c r="B34" s="38">
        <v>0</v>
      </c>
      <c r="C34" s="38">
        <v>0</v>
      </c>
      <c r="D34" s="38"/>
      <c r="E34" s="38"/>
      <c r="F34" s="43"/>
      <c r="G34" s="38">
        <v>0</v>
      </c>
      <c r="H34" s="43">
        <v>2</v>
      </c>
      <c r="I34" s="38"/>
      <c r="J34" s="43"/>
      <c r="K34" s="38">
        <v>0</v>
      </c>
      <c r="L34" s="43"/>
      <c r="M34" s="38"/>
      <c r="N34" s="43"/>
      <c r="O34" s="38"/>
      <c r="P34" s="43"/>
      <c r="Q34" s="38">
        <v>0</v>
      </c>
      <c r="R34" s="43"/>
      <c r="S34" s="38"/>
      <c r="T34" s="43">
        <v>2</v>
      </c>
      <c r="U34" s="38">
        <v>2</v>
      </c>
      <c r="V34" s="43">
        <v>2</v>
      </c>
      <c r="W34" s="38">
        <v>2</v>
      </c>
      <c r="X34" s="43"/>
      <c r="Y34" s="38">
        <v>0</v>
      </c>
      <c r="Z34" s="43">
        <v>2</v>
      </c>
      <c r="AA34" s="38"/>
      <c r="AB34" s="38"/>
      <c r="AC34" s="38">
        <v>0</v>
      </c>
      <c r="AD34" s="38"/>
      <c r="AE34" s="38"/>
      <c r="AF34" s="38">
        <f t="shared" si="6"/>
        <v>12</v>
      </c>
      <c r="AG34" s="41">
        <v>13</v>
      </c>
      <c r="AH34" s="46">
        <f t="shared" si="7"/>
        <v>0.92307692307692313</v>
      </c>
      <c r="AI34" s="45">
        <v>1</v>
      </c>
      <c r="AJ34" s="53">
        <f t="shared" si="1"/>
        <v>30</v>
      </c>
      <c r="AK34" s="53">
        <v>30</v>
      </c>
      <c r="AL34" s="2" t="s">
        <v>33</v>
      </c>
      <c r="AM34" s="38">
        <f t="shared" si="12"/>
        <v>20</v>
      </c>
      <c r="AN34" s="41">
        <f t="shared" si="13"/>
        <v>12</v>
      </c>
      <c r="AO34" s="44">
        <f t="shared" si="14"/>
        <v>1.6666666666666667</v>
      </c>
      <c r="AP34" s="44">
        <f t="shared" si="17"/>
        <v>1.2</v>
      </c>
      <c r="AQ34" s="41">
        <f t="shared" si="18"/>
        <v>36</v>
      </c>
      <c r="AR34" s="47">
        <f t="shared" si="15"/>
        <v>35</v>
      </c>
      <c r="AS34" s="57"/>
      <c r="AT34" s="38">
        <v>332</v>
      </c>
      <c r="AU34" s="38">
        <v>307</v>
      </c>
      <c r="AV34" s="46">
        <f t="shared" si="16"/>
        <v>1.0814332247557004</v>
      </c>
      <c r="AW34" s="41">
        <v>32.442996742671014</v>
      </c>
      <c r="AX34" s="41">
        <v>30</v>
      </c>
    </row>
    <row r="35" spans="1:50" ht="11.85" customHeight="1" x14ac:dyDescent="0.35">
      <c r="A35" s="2" t="s">
        <v>33</v>
      </c>
      <c r="B35" s="38"/>
      <c r="C35" s="38"/>
      <c r="D35" s="38"/>
      <c r="E35" s="38"/>
      <c r="F35" s="43"/>
      <c r="G35" s="38"/>
      <c r="H35" s="43"/>
      <c r="I35" s="38"/>
      <c r="J35" s="43"/>
      <c r="K35" s="38">
        <v>3</v>
      </c>
      <c r="L35" s="43">
        <v>2</v>
      </c>
      <c r="M35" s="38">
        <v>2</v>
      </c>
      <c r="N35" s="43"/>
      <c r="O35" s="38">
        <v>3</v>
      </c>
      <c r="P35" s="43">
        <v>0</v>
      </c>
      <c r="Q35" s="38">
        <v>0</v>
      </c>
      <c r="R35" s="43">
        <v>2</v>
      </c>
      <c r="S35" s="38"/>
      <c r="T35" s="43">
        <v>0</v>
      </c>
      <c r="U35" s="38"/>
      <c r="V35" s="43">
        <v>0</v>
      </c>
      <c r="W35" s="38"/>
      <c r="X35" s="43"/>
      <c r="Y35" s="38"/>
      <c r="Z35" s="43">
        <v>2</v>
      </c>
      <c r="AA35" s="38">
        <v>3</v>
      </c>
      <c r="AB35" s="38">
        <v>3</v>
      </c>
      <c r="AC35" s="38"/>
      <c r="AD35" s="38"/>
      <c r="AE35" s="38"/>
      <c r="AF35" s="38">
        <f t="shared" si="6"/>
        <v>20</v>
      </c>
      <c r="AG35" s="41">
        <v>12</v>
      </c>
      <c r="AH35" s="46">
        <f t="shared" si="7"/>
        <v>1.6666666666666667</v>
      </c>
      <c r="AI35" s="45">
        <v>1.2</v>
      </c>
      <c r="AJ35" s="53">
        <f t="shared" si="1"/>
        <v>36</v>
      </c>
      <c r="AK35" s="53">
        <v>35</v>
      </c>
      <c r="AL35" s="2" t="s">
        <v>34</v>
      </c>
      <c r="AM35" s="38">
        <f t="shared" si="12"/>
        <v>18</v>
      </c>
      <c r="AN35" s="41">
        <f t="shared" si="13"/>
        <v>16</v>
      </c>
      <c r="AO35" s="44">
        <f t="shared" si="14"/>
        <v>1.125</v>
      </c>
      <c r="AP35" s="44">
        <f t="shared" si="17"/>
        <v>1</v>
      </c>
      <c r="AQ35" s="41">
        <f t="shared" si="18"/>
        <v>30</v>
      </c>
      <c r="AR35" s="38">
        <f t="shared" si="15"/>
        <v>30</v>
      </c>
      <c r="AS35" s="57"/>
      <c r="AT35" s="38">
        <v>342</v>
      </c>
      <c r="AU35" s="38">
        <v>408</v>
      </c>
      <c r="AV35" s="46">
        <f t="shared" si="16"/>
        <v>0.83823529411764708</v>
      </c>
      <c r="AW35" s="41">
        <v>25.147058823529413</v>
      </c>
      <c r="AX35" s="41">
        <v>30</v>
      </c>
    </row>
    <row r="36" spans="1:50" ht="11.85" customHeight="1" x14ac:dyDescent="0.35">
      <c r="A36" s="2" t="s">
        <v>34</v>
      </c>
      <c r="B36" s="38">
        <v>0</v>
      </c>
      <c r="C36" s="38"/>
      <c r="D36" s="38">
        <v>0</v>
      </c>
      <c r="E36" s="38"/>
      <c r="F36" s="43">
        <v>3</v>
      </c>
      <c r="G36" s="38">
        <v>0</v>
      </c>
      <c r="H36" s="43"/>
      <c r="I36" s="38"/>
      <c r="J36" s="43">
        <v>2</v>
      </c>
      <c r="K36" s="38">
        <v>2</v>
      </c>
      <c r="L36" s="43">
        <v>0</v>
      </c>
      <c r="M36" s="38">
        <v>2</v>
      </c>
      <c r="N36" s="43">
        <v>0</v>
      </c>
      <c r="O36" s="38"/>
      <c r="P36" s="43">
        <v>3</v>
      </c>
      <c r="Q36" s="38">
        <v>2</v>
      </c>
      <c r="R36" s="43">
        <v>0</v>
      </c>
      <c r="S36" s="38"/>
      <c r="T36" s="43"/>
      <c r="U36" s="38"/>
      <c r="V36" s="43"/>
      <c r="W36" s="38"/>
      <c r="X36" s="43"/>
      <c r="Y36" s="38">
        <v>0</v>
      </c>
      <c r="Z36" s="43">
        <v>0</v>
      </c>
      <c r="AA36" s="38">
        <v>2</v>
      </c>
      <c r="AB36" s="38"/>
      <c r="AC36" s="38">
        <v>2</v>
      </c>
      <c r="AD36" s="38"/>
      <c r="AE36" s="38"/>
      <c r="AF36" s="38">
        <f t="shared" si="6"/>
        <v>18</v>
      </c>
      <c r="AG36" s="41">
        <v>16</v>
      </c>
      <c r="AH36" s="46">
        <f t="shared" si="7"/>
        <v>1.125</v>
      </c>
      <c r="AI36" s="45">
        <v>1</v>
      </c>
      <c r="AJ36" s="53">
        <f t="shared" si="1"/>
        <v>30</v>
      </c>
      <c r="AK36" s="53">
        <v>30</v>
      </c>
      <c r="AL36" s="2" t="s">
        <v>35</v>
      </c>
      <c r="AM36" s="38">
        <f t="shared" si="12"/>
        <v>18</v>
      </c>
      <c r="AN36" s="41">
        <f t="shared" si="13"/>
        <v>21</v>
      </c>
      <c r="AO36" s="44">
        <f t="shared" si="14"/>
        <v>0.8571428571428571</v>
      </c>
      <c r="AP36" s="44">
        <f t="shared" si="17"/>
        <v>0.9</v>
      </c>
      <c r="AQ36" s="41">
        <f t="shared" si="18"/>
        <v>27</v>
      </c>
      <c r="AR36" s="38">
        <f t="shared" si="15"/>
        <v>30</v>
      </c>
      <c r="AS36" s="57"/>
      <c r="AT36" s="38">
        <v>465</v>
      </c>
      <c r="AU36" s="38">
        <v>583</v>
      </c>
      <c r="AV36" s="46">
        <f t="shared" si="16"/>
        <v>0.79759862778730706</v>
      </c>
      <c r="AW36" s="41">
        <v>23.927958833619211</v>
      </c>
      <c r="AX36" s="41">
        <v>30</v>
      </c>
    </row>
    <row r="37" spans="1:50" ht="11.85" customHeight="1" x14ac:dyDescent="0.35">
      <c r="A37" s="2" t="s">
        <v>35</v>
      </c>
      <c r="B37" s="38">
        <v>2</v>
      </c>
      <c r="C37" s="38">
        <v>2</v>
      </c>
      <c r="D37" s="38">
        <v>2</v>
      </c>
      <c r="E37" s="38"/>
      <c r="F37" s="43">
        <v>0</v>
      </c>
      <c r="G37" s="38">
        <v>2</v>
      </c>
      <c r="H37" s="43"/>
      <c r="I37" s="38">
        <v>0</v>
      </c>
      <c r="J37" s="43">
        <v>0</v>
      </c>
      <c r="K37" s="38">
        <v>2</v>
      </c>
      <c r="L37" s="43">
        <v>0</v>
      </c>
      <c r="M37" s="38">
        <v>2</v>
      </c>
      <c r="N37" s="43">
        <v>0</v>
      </c>
      <c r="O37" s="38">
        <v>0</v>
      </c>
      <c r="P37" s="43">
        <v>2</v>
      </c>
      <c r="Q37" s="38"/>
      <c r="R37" s="43">
        <v>0</v>
      </c>
      <c r="S37" s="38"/>
      <c r="T37" s="43">
        <v>2</v>
      </c>
      <c r="U37" s="38">
        <v>0</v>
      </c>
      <c r="V37" s="43">
        <v>0</v>
      </c>
      <c r="W37" s="38"/>
      <c r="X37" s="43">
        <v>0</v>
      </c>
      <c r="Y37" s="38">
        <v>0</v>
      </c>
      <c r="Z37" s="43"/>
      <c r="AA37" s="38"/>
      <c r="AB37" s="38">
        <v>2</v>
      </c>
      <c r="AC37" s="38">
        <v>0</v>
      </c>
      <c r="AD37" s="38"/>
      <c r="AE37" s="38"/>
      <c r="AF37" s="38">
        <f t="shared" si="6"/>
        <v>18</v>
      </c>
      <c r="AG37" s="41">
        <v>21</v>
      </c>
      <c r="AH37" s="46">
        <f t="shared" si="7"/>
        <v>0.8571428571428571</v>
      </c>
      <c r="AI37" s="45">
        <v>0.9</v>
      </c>
      <c r="AJ37" s="53">
        <f t="shared" si="1"/>
        <v>27</v>
      </c>
      <c r="AK37" s="53">
        <v>30</v>
      </c>
      <c r="AL37" s="2" t="s">
        <v>36</v>
      </c>
      <c r="AM37" s="38">
        <f t="shared" si="12"/>
        <v>9</v>
      </c>
      <c r="AN37" s="41">
        <f t="shared" si="13"/>
        <v>10</v>
      </c>
      <c r="AO37" s="44">
        <f t="shared" si="14"/>
        <v>0.9</v>
      </c>
      <c r="AP37" s="44">
        <f t="shared" si="17"/>
        <v>0.9</v>
      </c>
      <c r="AQ37" s="41">
        <f t="shared" si="18"/>
        <v>27</v>
      </c>
      <c r="AR37" s="38">
        <f t="shared" si="15"/>
        <v>30</v>
      </c>
      <c r="AS37" s="57"/>
      <c r="AT37" s="38">
        <v>192</v>
      </c>
      <c r="AU37" s="38">
        <v>242</v>
      </c>
      <c r="AV37" s="46">
        <f t="shared" si="16"/>
        <v>0.79338842975206614</v>
      </c>
      <c r="AW37" s="41">
        <v>23.801652892561982</v>
      </c>
      <c r="AX37" s="41">
        <v>30</v>
      </c>
    </row>
    <row r="38" spans="1:50" ht="11.85" customHeight="1" x14ac:dyDescent="0.35">
      <c r="A38" s="2" t="s">
        <v>36</v>
      </c>
      <c r="B38" s="38"/>
      <c r="C38" s="38"/>
      <c r="D38" s="38">
        <v>0</v>
      </c>
      <c r="E38" s="38">
        <v>0</v>
      </c>
      <c r="F38" s="43"/>
      <c r="G38" s="38"/>
      <c r="H38" s="43">
        <v>2</v>
      </c>
      <c r="I38" s="38"/>
      <c r="J38" s="43"/>
      <c r="K38" s="38"/>
      <c r="L38" s="43"/>
      <c r="M38" s="38"/>
      <c r="N38" s="43"/>
      <c r="O38" s="38">
        <v>3</v>
      </c>
      <c r="P38" s="43"/>
      <c r="Q38" s="38"/>
      <c r="R38" s="43">
        <v>2</v>
      </c>
      <c r="S38" s="38">
        <v>0</v>
      </c>
      <c r="T38" s="43">
        <v>0</v>
      </c>
      <c r="U38" s="38"/>
      <c r="V38" s="43">
        <v>2</v>
      </c>
      <c r="W38" s="38"/>
      <c r="X38" s="43"/>
      <c r="Y38" s="38"/>
      <c r="Z38" s="43">
        <v>0</v>
      </c>
      <c r="AA38" s="38"/>
      <c r="AB38" s="38">
        <v>0</v>
      </c>
      <c r="AC38" s="38"/>
      <c r="AD38" s="38"/>
      <c r="AE38" s="38"/>
      <c r="AF38" s="38">
        <f t="shared" si="6"/>
        <v>9</v>
      </c>
      <c r="AG38" s="41">
        <v>10</v>
      </c>
      <c r="AH38" s="46">
        <f t="shared" si="7"/>
        <v>0.9</v>
      </c>
      <c r="AI38" s="45">
        <v>0.9</v>
      </c>
      <c r="AJ38" s="53">
        <f t="shared" si="1"/>
        <v>27</v>
      </c>
      <c r="AK38" s="53">
        <v>30</v>
      </c>
      <c r="AL38" s="2" t="s">
        <v>37</v>
      </c>
      <c r="AM38" s="38">
        <f t="shared" si="12"/>
        <v>15</v>
      </c>
      <c r="AN38" s="41">
        <f t="shared" si="13"/>
        <v>19</v>
      </c>
      <c r="AO38" s="44">
        <f t="shared" si="14"/>
        <v>0.78947368421052633</v>
      </c>
      <c r="AP38" s="44">
        <f t="shared" si="17"/>
        <v>0.8</v>
      </c>
      <c r="AQ38" s="41">
        <f t="shared" si="18"/>
        <v>24</v>
      </c>
      <c r="AR38" s="38">
        <f t="shared" si="15"/>
        <v>30</v>
      </c>
      <c r="AS38" s="57"/>
      <c r="AT38" s="38">
        <v>382</v>
      </c>
      <c r="AU38" s="38">
        <v>549</v>
      </c>
      <c r="AV38" s="46">
        <f t="shared" si="16"/>
        <v>0.69581056466302371</v>
      </c>
      <c r="AW38" s="41">
        <v>20.874316939890711</v>
      </c>
      <c r="AX38" s="41">
        <v>30</v>
      </c>
    </row>
    <row r="39" spans="1:50" ht="11.85" customHeight="1" x14ac:dyDescent="0.35">
      <c r="A39" s="2" t="s">
        <v>37</v>
      </c>
      <c r="B39" s="38">
        <v>0</v>
      </c>
      <c r="C39" s="38">
        <v>0</v>
      </c>
      <c r="D39" s="38">
        <v>0</v>
      </c>
      <c r="E39" s="38">
        <v>2</v>
      </c>
      <c r="F39" s="43">
        <v>0</v>
      </c>
      <c r="G39" s="38">
        <v>2</v>
      </c>
      <c r="H39" s="43">
        <v>0</v>
      </c>
      <c r="I39" s="38"/>
      <c r="J39" s="43">
        <v>2</v>
      </c>
      <c r="K39" s="38"/>
      <c r="L39" s="43"/>
      <c r="M39" s="38">
        <v>0</v>
      </c>
      <c r="N39" s="43"/>
      <c r="O39" s="38">
        <v>0</v>
      </c>
      <c r="P39" s="43"/>
      <c r="Q39" s="38"/>
      <c r="R39" s="43"/>
      <c r="S39" s="38">
        <v>0</v>
      </c>
      <c r="T39" s="43">
        <v>2</v>
      </c>
      <c r="U39" s="38">
        <v>0</v>
      </c>
      <c r="V39" s="43">
        <v>2</v>
      </c>
      <c r="W39" s="38">
        <v>0</v>
      </c>
      <c r="X39" s="43"/>
      <c r="Y39" s="38">
        <v>3</v>
      </c>
      <c r="Z39" s="43">
        <v>0</v>
      </c>
      <c r="AA39" s="38"/>
      <c r="AB39" s="38">
        <v>2</v>
      </c>
      <c r="AC39" s="38">
        <v>0</v>
      </c>
      <c r="AD39" s="38"/>
      <c r="AE39" s="38"/>
      <c r="AF39" s="38">
        <f t="shared" si="6"/>
        <v>15</v>
      </c>
      <c r="AG39" s="41">
        <v>19</v>
      </c>
      <c r="AH39" s="46">
        <f t="shared" si="7"/>
        <v>0.78947368421052633</v>
      </c>
      <c r="AI39" s="45">
        <v>0.8</v>
      </c>
      <c r="AJ39" s="53">
        <f t="shared" si="1"/>
        <v>24</v>
      </c>
      <c r="AK39" s="53">
        <v>30</v>
      </c>
      <c r="AL39" s="2" t="s">
        <v>38</v>
      </c>
      <c r="AM39" s="38">
        <f t="shared" si="12"/>
        <v>8</v>
      </c>
      <c r="AN39" s="41">
        <f t="shared" si="13"/>
        <v>4</v>
      </c>
      <c r="AO39" s="44">
        <f t="shared" si="14"/>
        <v>2</v>
      </c>
      <c r="AP39" s="44">
        <f t="shared" si="17"/>
        <v>1.26</v>
      </c>
      <c r="AQ39" s="41">
        <f t="shared" si="18"/>
        <v>37.799999999999997</v>
      </c>
      <c r="AR39" s="47">
        <f t="shared" si="15"/>
        <v>40</v>
      </c>
      <c r="AS39" s="57"/>
      <c r="AT39" s="38">
        <v>132</v>
      </c>
      <c r="AU39" s="38">
        <v>126</v>
      </c>
      <c r="AV39" s="46">
        <f t="shared" si="16"/>
        <v>1.0476190476190477</v>
      </c>
      <c r="AW39" s="41">
        <v>31.428571428571431</v>
      </c>
      <c r="AX39" s="41">
        <v>30</v>
      </c>
    </row>
    <row r="40" spans="1:50" ht="11.85" customHeight="1" x14ac:dyDescent="0.35">
      <c r="A40" s="2" t="s">
        <v>38</v>
      </c>
      <c r="B40" s="38"/>
      <c r="C40" s="38"/>
      <c r="D40" s="38"/>
      <c r="E40" s="38"/>
      <c r="F40" s="43"/>
      <c r="G40" s="38"/>
      <c r="H40" s="43"/>
      <c r="I40" s="38"/>
      <c r="J40" s="43"/>
      <c r="K40" s="38"/>
      <c r="L40" s="43"/>
      <c r="M40" s="38"/>
      <c r="N40" s="43"/>
      <c r="O40" s="38"/>
      <c r="P40" s="43"/>
      <c r="Q40" s="38"/>
      <c r="R40" s="43">
        <v>3</v>
      </c>
      <c r="S40" s="38"/>
      <c r="T40" s="43"/>
      <c r="U40" s="38">
        <v>3</v>
      </c>
      <c r="V40" s="43"/>
      <c r="W40" s="38">
        <v>2</v>
      </c>
      <c r="X40" s="43">
        <v>0</v>
      </c>
      <c r="Y40" s="38"/>
      <c r="Z40" s="43"/>
      <c r="AA40" s="38"/>
      <c r="AB40" s="38"/>
      <c r="AC40" s="38"/>
      <c r="AD40" s="38"/>
      <c r="AE40" s="38"/>
      <c r="AF40" s="38">
        <f t="shared" si="6"/>
        <v>8</v>
      </c>
      <c r="AG40" s="41">
        <v>4</v>
      </c>
      <c r="AH40" s="46">
        <f t="shared" si="7"/>
        <v>2</v>
      </c>
      <c r="AI40" s="45">
        <v>1.26</v>
      </c>
      <c r="AJ40" s="59">
        <f t="shared" si="1"/>
        <v>37.799999999999997</v>
      </c>
      <c r="AK40" s="53">
        <v>40</v>
      </c>
      <c r="AL40" s="2" t="s">
        <v>39</v>
      </c>
      <c r="AM40" s="38">
        <f t="shared" si="12"/>
        <v>18</v>
      </c>
      <c r="AN40" s="41">
        <f t="shared" si="13"/>
        <v>10</v>
      </c>
      <c r="AO40" s="44">
        <f t="shared" si="14"/>
        <v>1.8</v>
      </c>
      <c r="AP40" s="44">
        <f t="shared" si="17"/>
        <v>1.2</v>
      </c>
      <c r="AQ40" s="41">
        <f t="shared" si="18"/>
        <v>36</v>
      </c>
      <c r="AR40" s="47">
        <f t="shared" si="15"/>
        <v>35</v>
      </c>
      <c r="AS40" s="57"/>
      <c r="AT40" s="38">
        <v>250</v>
      </c>
      <c r="AU40" s="38">
        <v>280</v>
      </c>
      <c r="AV40" s="46">
        <f t="shared" si="16"/>
        <v>0.8928571428571429</v>
      </c>
      <c r="AW40" s="41">
        <v>26.785714285714288</v>
      </c>
      <c r="AX40" s="41">
        <v>30</v>
      </c>
    </row>
    <row r="41" spans="1:50" ht="11.85" customHeight="1" x14ac:dyDescent="0.35">
      <c r="A41" s="2" t="s">
        <v>39</v>
      </c>
      <c r="B41" s="38"/>
      <c r="C41" s="38">
        <v>2</v>
      </c>
      <c r="D41" s="38"/>
      <c r="E41" s="38">
        <v>2</v>
      </c>
      <c r="F41" s="43">
        <v>0</v>
      </c>
      <c r="G41" s="38"/>
      <c r="H41" s="43"/>
      <c r="I41" s="38"/>
      <c r="J41" s="43"/>
      <c r="K41" s="38"/>
      <c r="L41" s="43">
        <v>2</v>
      </c>
      <c r="M41" s="38">
        <v>0</v>
      </c>
      <c r="N41" s="43"/>
      <c r="O41" s="38"/>
      <c r="P41" s="43"/>
      <c r="Q41" s="38"/>
      <c r="R41" s="43"/>
      <c r="S41" s="38"/>
      <c r="T41" s="43"/>
      <c r="U41" s="38"/>
      <c r="V41" s="43"/>
      <c r="W41" s="38"/>
      <c r="X41" s="43">
        <v>2</v>
      </c>
      <c r="Y41" s="38">
        <v>3</v>
      </c>
      <c r="Z41" s="43">
        <v>2</v>
      </c>
      <c r="AA41" s="38">
        <v>2</v>
      </c>
      <c r="AB41" s="38">
        <v>3</v>
      </c>
      <c r="AC41" s="38"/>
      <c r="AD41" s="38"/>
      <c r="AE41" s="38"/>
      <c r="AF41" s="38">
        <f t="shared" si="6"/>
        <v>18</v>
      </c>
      <c r="AG41" s="41">
        <v>10</v>
      </c>
      <c r="AH41" s="46">
        <f t="shared" si="7"/>
        <v>1.8</v>
      </c>
      <c r="AI41" s="45">
        <v>1.2</v>
      </c>
      <c r="AJ41" s="53">
        <f t="shared" si="1"/>
        <v>36</v>
      </c>
      <c r="AK41" s="53">
        <v>35</v>
      </c>
      <c r="AL41" s="2" t="s">
        <v>40</v>
      </c>
      <c r="AM41" s="38">
        <f t="shared" si="12"/>
        <v>13</v>
      </c>
      <c r="AN41" s="41">
        <f t="shared" si="13"/>
        <v>13</v>
      </c>
      <c r="AO41" s="44">
        <f t="shared" si="14"/>
        <v>1</v>
      </c>
      <c r="AP41" s="44">
        <f t="shared" si="17"/>
        <v>0</v>
      </c>
      <c r="AQ41" s="41">
        <f t="shared" si="18"/>
        <v>0</v>
      </c>
      <c r="AR41" s="38">
        <f t="shared" si="15"/>
        <v>30</v>
      </c>
      <c r="AS41" s="57"/>
      <c r="AT41" s="38">
        <v>290</v>
      </c>
      <c r="AU41" s="38">
        <v>378</v>
      </c>
      <c r="AV41" s="46">
        <f t="shared" si="16"/>
        <v>0.76719576719576721</v>
      </c>
      <c r="AW41" s="41">
        <v>23.015873015873016</v>
      </c>
      <c r="AX41" s="41">
        <v>30</v>
      </c>
    </row>
    <row r="42" spans="1:50" ht="11.85" customHeight="1" x14ac:dyDescent="0.35">
      <c r="A42" s="2" t="s">
        <v>40</v>
      </c>
      <c r="B42" s="38">
        <v>0</v>
      </c>
      <c r="C42" s="38"/>
      <c r="D42" s="38"/>
      <c r="E42" s="38">
        <v>2</v>
      </c>
      <c r="F42" s="43"/>
      <c r="G42" s="38"/>
      <c r="H42" s="43">
        <v>0</v>
      </c>
      <c r="I42" s="38">
        <v>0</v>
      </c>
      <c r="J42" s="43"/>
      <c r="K42" s="38"/>
      <c r="L42" s="43">
        <v>0</v>
      </c>
      <c r="M42" s="38"/>
      <c r="N42" s="43"/>
      <c r="O42" s="38"/>
      <c r="P42" s="43">
        <v>2</v>
      </c>
      <c r="Q42" s="38"/>
      <c r="R42" s="43">
        <v>0</v>
      </c>
      <c r="S42" s="38">
        <v>2</v>
      </c>
      <c r="T42" s="43">
        <v>3</v>
      </c>
      <c r="U42" s="38"/>
      <c r="V42" s="43"/>
      <c r="W42" s="38">
        <v>0</v>
      </c>
      <c r="X42" s="43">
        <v>2</v>
      </c>
      <c r="Y42" s="38">
        <v>2</v>
      </c>
      <c r="Z42" s="43">
        <v>0</v>
      </c>
      <c r="AA42" s="38"/>
      <c r="AB42" s="38"/>
      <c r="AC42" s="38"/>
      <c r="AD42" s="38"/>
      <c r="AE42" s="38"/>
      <c r="AF42" s="38">
        <f t="shared" si="6"/>
        <v>13</v>
      </c>
      <c r="AG42" s="41">
        <v>13</v>
      </c>
      <c r="AH42" s="46">
        <f t="shared" si="7"/>
        <v>1</v>
      </c>
      <c r="AI42" s="45">
        <v>0</v>
      </c>
      <c r="AJ42" s="53">
        <f t="shared" si="1"/>
        <v>0</v>
      </c>
      <c r="AK42" s="53">
        <v>30</v>
      </c>
      <c r="AL42" s="2" t="s">
        <v>41</v>
      </c>
      <c r="AM42" s="38">
        <f t="shared" si="12"/>
        <v>12</v>
      </c>
      <c r="AN42" s="41">
        <f t="shared" si="13"/>
        <v>5</v>
      </c>
      <c r="AO42" s="44">
        <f t="shared" si="14"/>
        <v>2.4</v>
      </c>
      <c r="AP42" s="44">
        <f t="shared" si="17"/>
        <v>1.26</v>
      </c>
      <c r="AQ42" s="41">
        <f t="shared" si="18"/>
        <v>37.799999999999997</v>
      </c>
      <c r="AR42" s="47">
        <f t="shared" si="15"/>
        <v>40</v>
      </c>
      <c r="AS42" s="57"/>
      <c r="AT42" s="38">
        <v>139</v>
      </c>
      <c r="AU42" s="38">
        <v>89</v>
      </c>
      <c r="AV42" s="46">
        <f t="shared" si="16"/>
        <v>1.5617977528089888</v>
      </c>
      <c r="AW42" s="41">
        <v>46.853932584269664</v>
      </c>
      <c r="AX42" s="52">
        <v>50</v>
      </c>
    </row>
    <row r="43" spans="1:50" ht="11.85" customHeight="1" x14ac:dyDescent="0.35">
      <c r="A43" s="2" t="s">
        <v>41</v>
      </c>
      <c r="B43" s="38"/>
      <c r="C43" s="38"/>
      <c r="D43" s="38"/>
      <c r="E43" s="38"/>
      <c r="F43" s="43">
        <v>3</v>
      </c>
      <c r="G43" s="38"/>
      <c r="H43" s="43"/>
      <c r="I43" s="38"/>
      <c r="J43" s="43"/>
      <c r="K43" s="38"/>
      <c r="L43" s="43"/>
      <c r="M43" s="38">
        <v>3</v>
      </c>
      <c r="N43" s="43"/>
      <c r="O43" s="38"/>
      <c r="P43" s="43"/>
      <c r="Q43" s="38"/>
      <c r="R43" s="43"/>
      <c r="S43" s="38">
        <v>0</v>
      </c>
      <c r="T43" s="43"/>
      <c r="U43" s="38"/>
      <c r="V43" s="43"/>
      <c r="W43" s="38"/>
      <c r="X43" s="43">
        <v>3</v>
      </c>
      <c r="Y43" s="38"/>
      <c r="Z43" s="43"/>
      <c r="AA43" s="38">
        <v>3</v>
      </c>
      <c r="AB43" s="38"/>
      <c r="AC43" s="38"/>
      <c r="AD43" s="38"/>
      <c r="AE43" s="38"/>
      <c r="AF43" s="38">
        <f t="shared" si="6"/>
        <v>12</v>
      </c>
      <c r="AG43" s="41">
        <v>5</v>
      </c>
      <c r="AH43" s="46">
        <f t="shared" si="7"/>
        <v>2.4</v>
      </c>
      <c r="AI43" s="45">
        <v>1.26</v>
      </c>
      <c r="AJ43" s="59">
        <f t="shared" si="1"/>
        <v>37.799999999999997</v>
      </c>
      <c r="AK43" s="53">
        <v>40</v>
      </c>
      <c r="AL43" s="2" t="s">
        <v>42</v>
      </c>
      <c r="AM43" s="38">
        <f t="shared" si="12"/>
        <v>20</v>
      </c>
      <c r="AN43" s="41">
        <f t="shared" si="13"/>
        <v>14</v>
      </c>
      <c r="AO43" s="44">
        <f t="shared" si="14"/>
        <v>1.4285714285714286</v>
      </c>
      <c r="AP43" s="44">
        <f t="shared" si="17"/>
        <v>1.1000000000000001</v>
      </c>
      <c r="AQ43" s="41">
        <f t="shared" si="18"/>
        <v>33</v>
      </c>
      <c r="AR43" s="47">
        <f t="shared" si="15"/>
        <v>35</v>
      </c>
      <c r="AS43" s="57"/>
      <c r="AT43" s="38">
        <v>342</v>
      </c>
      <c r="AU43" s="38">
        <v>371</v>
      </c>
      <c r="AV43" s="46">
        <f t="shared" si="16"/>
        <v>0.92183288409703501</v>
      </c>
      <c r="AW43" s="41">
        <v>27.654986522911049</v>
      </c>
      <c r="AX43" s="41">
        <v>30</v>
      </c>
    </row>
    <row r="44" spans="1:50" ht="11.85" customHeight="1" x14ac:dyDescent="0.35">
      <c r="A44" s="2" t="s">
        <v>42</v>
      </c>
      <c r="B44" s="38">
        <v>0</v>
      </c>
      <c r="C44" s="38"/>
      <c r="D44" s="38"/>
      <c r="E44" s="38"/>
      <c r="F44" s="43"/>
      <c r="G44" s="38">
        <v>2</v>
      </c>
      <c r="H44" s="43">
        <v>3</v>
      </c>
      <c r="I44" s="38">
        <v>2</v>
      </c>
      <c r="J44" s="43"/>
      <c r="K44" s="38">
        <v>0</v>
      </c>
      <c r="L44" s="43"/>
      <c r="M44" s="38"/>
      <c r="N44" s="43">
        <v>2</v>
      </c>
      <c r="O44" s="38">
        <v>3</v>
      </c>
      <c r="P44" s="43">
        <v>0</v>
      </c>
      <c r="Q44" s="38">
        <v>0</v>
      </c>
      <c r="R44" s="43"/>
      <c r="S44" s="38">
        <v>3</v>
      </c>
      <c r="T44" s="43">
        <v>0</v>
      </c>
      <c r="U44" s="38"/>
      <c r="V44" s="43"/>
      <c r="W44" s="38"/>
      <c r="X44" s="43">
        <v>3</v>
      </c>
      <c r="Y44" s="38"/>
      <c r="Z44" s="43">
        <v>2</v>
      </c>
      <c r="AA44" s="38"/>
      <c r="AB44" s="38">
        <v>0</v>
      </c>
      <c r="AC44" s="38"/>
      <c r="AD44" s="38"/>
      <c r="AE44" s="38"/>
      <c r="AF44" s="38">
        <f t="shared" si="6"/>
        <v>20</v>
      </c>
      <c r="AG44" s="41">
        <v>14</v>
      </c>
      <c r="AH44" s="46">
        <f t="shared" si="7"/>
        <v>1.4285714285714286</v>
      </c>
      <c r="AI44" s="45">
        <v>1.1000000000000001</v>
      </c>
      <c r="AJ44" s="53">
        <f t="shared" si="1"/>
        <v>33</v>
      </c>
      <c r="AK44" s="53">
        <v>35</v>
      </c>
      <c r="AL44" s="2" t="s">
        <v>43</v>
      </c>
      <c r="AM44" s="38">
        <f t="shared" si="12"/>
        <v>12</v>
      </c>
      <c r="AN44" s="41">
        <f t="shared" si="13"/>
        <v>10</v>
      </c>
      <c r="AO44" s="44">
        <f t="shared" si="14"/>
        <v>1.2</v>
      </c>
      <c r="AP44" s="44">
        <f t="shared" si="17"/>
        <v>1</v>
      </c>
      <c r="AQ44" s="41">
        <f t="shared" si="18"/>
        <v>30</v>
      </c>
      <c r="AR44" s="38">
        <f t="shared" si="15"/>
        <v>30</v>
      </c>
      <c r="AS44" s="57"/>
      <c r="AT44" s="38">
        <v>247</v>
      </c>
      <c r="AU44" s="38">
        <v>265</v>
      </c>
      <c r="AV44" s="46">
        <f t="shared" si="16"/>
        <v>0.93207547169811322</v>
      </c>
      <c r="AW44" s="41">
        <v>27.962264150943398</v>
      </c>
      <c r="AX44" s="41">
        <v>30</v>
      </c>
    </row>
    <row r="45" spans="1:50" ht="11.85" customHeight="1" x14ac:dyDescent="0.35">
      <c r="A45" s="2" t="s">
        <v>43</v>
      </c>
      <c r="B45" s="38"/>
      <c r="C45" s="38"/>
      <c r="D45" s="38">
        <v>0</v>
      </c>
      <c r="E45" s="38">
        <v>2</v>
      </c>
      <c r="F45" s="43"/>
      <c r="G45" s="38">
        <v>2</v>
      </c>
      <c r="H45" s="43"/>
      <c r="I45" s="38">
        <v>2</v>
      </c>
      <c r="J45" s="43"/>
      <c r="K45" s="38"/>
      <c r="L45" s="43">
        <v>2</v>
      </c>
      <c r="M45" s="38"/>
      <c r="N45" s="43"/>
      <c r="O45" s="38">
        <v>0</v>
      </c>
      <c r="P45" s="43"/>
      <c r="Q45" s="38"/>
      <c r="R45" s="43"/>
      <c r="S45" s="38"/>
      <c r="T45" s="43"/>
      <c r="U45" s="38">
        <v>0</v>
      </c>
      <c r="V45" s="43"/>
      <c r="W45" s="38">
        <v>2</v>
      </c>
      <c r="X45" s="43"/>
      <c r="Y45" s="38">
        <v>2</v>
      </c>
      <c r="Z45" s="43">
        <v>0</v>
      </c>
      <c r="AA45" s="38"/>
      <c r="AB45" s="38"/>
      <c r="AC45" s="38"/>
      <c r="AD45" s="38"/>
      <c r="AE45" s="38"/>
      <c r="AF45" s="38">
        <f t="shared" si="6"/>
        <v>12</v>
      </c>
      <c r="AG45" s="41">
        <v>10</v>
      </c>
      <c r="AH45" s="46">
        <f t="shared" si="7"/>
        <v>1.2</v>
      </c>
      <c r="AI45" s="45">
        <v>1</v>
      </c>
      <c r="AJ45" s="53">
        <f t="shared" si="1"/>
        <v>30</v>
      </c>
      <c r="AK45" s="53">
        <v>30</v>
      </c>
      <c r="AL45" s="4" t="s">
        <v>44</v>
      </c>
      <c r="AM45" s="38">
        <f t="shared" si="12"/>
        <v>31</v>
      </c>
      <c r="AN45" s="41">
        <f t="shared" si="13"/>
        <v>20</v>
      </c>
      <c r="AO45" s="44">
        <f t="shared" si="14"/>
        <v>1.55</v>
      </c>
      <c r="AP45" s="44">
        <f t="shared" si="17"/>
        <v>1.1000000000000001</v>
      </c>
      <c r="AQ45" s="41">
        <f t="shared" si="18"/>
        <v>33</v>
      </c>
      <c r="AR45" s="47">
        <f t="shared" si="15"/>
        <v>35</v>
      </c>
      <c r="AS45" s="57"/>
      <c r="AT45" s="38">
        <v>493</v>
      </c>
      <c r="AU45" s="38">
        <v>482</v>
      </c>
      <c r="AV45" s="46">
        <f t="shared" si="16"/>
        <v>1.0228215767634854</v>
      </c>
      <c r="AW45" s="41">
        <v>30.684647302904562</v>
      </c>
      <c r="AX45" s="41">
        <v>30</v>
      </c>
    </row>
    <row r="46" spans="1:50" ht="11.85" customHeight="1" x14ac:dyDescent="0.35">
      <c r="A46" s="4" t="s">
        <v>44</v>
      </c>
      <c r="B46" s="38">
        <v>3</v>
      </c>
      <c r="C46" s="38">
        <v>2</v>
      </c>
      <c r="D46" s="38"/>
      <c r="E46" s="38">
        <v>2</v>
      </c>
      <c r="F46" s="43">
        <v>2</v>
      </c>
      <c r="G46" s="38">
        <v>2</v>
      </c>
      <c r="H46" s="43">
        <v>2</v>
      </c>
      <c r="I46" s="38">
        <v>0</v>
      </c>
      <c r="J46" s="43"/>
      <c r="K46" s="38">
        <v>0</v>
      </c>
      <c r="L46" s="43">
        <v>3</v>
      </c>
      <c r="M46" s="38">
        <v>2</v>
      </c>
      <c r="N46" s="43"/>
      <c r="O46" s="38">
        <v>3</v>
      </c>
      <c r="P46" s="43"/>
      <c r="Q46" s="38">
        <v>2</v>
      </c>
      <c r="R46" s="43">
        <v>0</v>
      </c>
      <c r="S46" s="38"/>
      <c r="T46" s="43">
        <v>0</v>
      </c>
      <c r="U46" s="38">
        <v>3</v>
      </c>
      <c r="V46" s="43"/>
      <c r="W46" s="38">
        <v>2</v>
      </c>
      <c r="X46" s="43">
        <v>0</v>
      </c>
      <c r="Y46" s="38">
        <v>0</v>
      </c>
      <c r="Z46" s="43">
        <v>0</v>
      </c>
      <c r="AA46" s="38"/>
      <c r="AB46" s="38"/>
      <c r="AC46" s="38">
        <v>3</v>
      </c>
      <c r="AD46" s="38"/>
      <c r="AE46" s="38"/>
      <c r="AF46" s="38">
        <f t="shared" si="6"/>
        <v>31</v>
      </c>
      <c r="AG46" s="41">
        <v>20</v>
      </c>
      <c r="AH46" s="46">
        <f t="shared" si="7"/>
        <v>1.55</v>
      </c>
      <c r="AI46" s="45">
        <v>1.1000000000000001</v>
      </c>
      <c r="AJ46" s="53">
        <f t="shared" si="1"/>
        <v>33</v>
      </c>
      <c r="AK46" s="53">
        <v>35</v>
      </c>
      <c r="AL46" s="2" t="s">
        <v>45</v>
      </c>
      <c r="AM46" s="38">
        <f t="shared" si="12"/>
        <v>2</v>
      </c>
      <c r="AN46" s="41">
        <f t="shared" si="13"/>
        <v>5</v>
      </c>
      <c r="AO46" s="44">
        <f t="shared" si="14"/>
        <v>0.4</v>
      </c>
      <c r="AP46" s="44">
        <f t="shared" si="17"/>
        <v>0.8</v>
      </c>
      <c r="AQ46" s="41">
        <f t="shared" si="18"/>
        <v>24</v>
      </c>
      <c r="AR46" s="38">
        <f t="shared" si="15"/>
        <v>30</v>
      </c>
      <c r="AS46" s="57"/>
      <c r="AT46" s="38">
        <v>61</v>
      </c>
      <c r="AU46" s="38">
        <v>120</v>
      </c>
      <c r="AV46" s="46">
        <f t="shared" si="16"/>
        <v>0.5083333333333333</v>
      </c>
      <c r="AW46" s="41">
        <v>15.25</v>
      </c>
      <c r="AX46" s="41">
        <v>30</v>
      </c>
    </row>
    <row r="47" spans="1:50" ht="11.85" customHeight="1" x14ac:dyDescent="0.35">
      <c r="A47" s="2" t="s">
        <v>45</v>
      </c>
      <c r="B47" s="38"/>
      <c r="C47" s="38"/>
      <c r="D47" s="38">
        <v>0</v>
      </c>
      <c r="E47" s="38"/>
      <c r="F47" s="43"/>
      <c r="G47" s="38"/>
      <c r="H47" s="43"/>
      <c r="I47" s="38">
        <v>0</v>
      </c>
      <c r="J47" s="43"/>
      <c r="K47" s="38"/>
      <c r="L47" s="43"/>
      <c r="M47" s="38"/>
      <c r="N47" s="43"/>
      <c r="O47" s="38"/>
      <c r="P47" s="43"/>
      <c r="Q47" s="38"/>
      <c r="R47" s="43"/>
      <c r="S47" s="38">
        <v>0</v>
      </c>
      <c r="T47" s="43"/>
      <c r="U47" s="38">
        <v>2</v>
      </c>
      <c r="V47" s="43"/>
      <c r="W47" s="38"/>
      <c r="X47" s="43"/>
      <c r="Y47" s="38"/>
      <c r="Z47" s="43"/>
      <c r="AA47" s="38"/>
      <c r="AB47" s="38"/>
      <c r="AC47" s="38">
        <v>0</v>
      </c>
      <c r="AD47" s="38"/>
      <c r="AE47" s="38"/>
      <c r="AF47" s="38">
        <f t="shared" si="6"/>
        <v>2</v>
      </c>
      <c r="AG47" s="41">
        <v>5</v>
      </c>
      <c r="AH47" s="46">
        <f t="shared" si="7"/>
        <v>0.4</v>
      </c>
      <c r="AI47" s="45">
        <v>0.8</v>
      </c>
      <c r="AJ47" s="53">
        <f t="shared" si="1"/>
        <v>24</v>
      </c>
      <c r="AK47" s="53">
        <v>30</v>
      </c>
      <c r="AL47" s="2" t="s">
        <v>46</v>
      </c>
      <c r="AM47" s="38">
        <f t="shared" si="12"/>
        <v>15</v>
      </c>
      <c r="AN47" s="41">
        <f t="shared" si="13"/>
        <v>16</v>
      </c>
      <c r="AO47" s="44">
        <f t="shared" si="14"/>
        <v>0.9375</v>
      </c>
      <c r="AP47" s="44">
        <f t="shared" si="17"/>
        <v>0.9</v>
      </c>
      <c r="AQ47" s="41">
        <f t="shared" si="18"/>
        <v>27</v>
      </c>
      <c r="AR47" s="38">
        <f t="shared" si="15"/>
        <v>30</v>
      </c>
      <c r="AS47" s="57"/>
      <c r="AT47" s="38">
        <v>298</v>
      </c>
      <c r="AU47" s="38">
        <v>402</v>
      </c>
      <c r="AV47" s="46">
        <f t="shared" si="16"/>
        <v>0.74129353233830841</v>
      </c>
      <c r="AW47" s="41">
        <v>22.238805970149251</v>
      </c>
      <c r="AX47" s="41">
        <v>30</v>
      </c>
    </row>
    <row r="48" spans="1:50" ht="11.85" customHeight="1" x14ac:dyDescent="0.35">
      <c r="A48" s="2" t="s">
        <v>46</v>
      </c>
      <c r="B48" s="38"/>
      <c r="C48" s="38"/>
      <c r="D48" s="38">
        <v>0</v>
      </c>
      <c r="E48" s="38"/>
      <c r="F48" s="43">
        <v>0</v>
      </c>
      <c r="G48" s="38"/>
      <c r="H48" s="43">
        <v>0</v>
      </c>
      <c r="I48" s="38"/>
      <c r="J48" s="43">
        <v>0</v>
      </c>
      <c r="K48" s="38">
        <v>0</v>
      </c>
      <c r="L48" s="43">
        <v>0</v>
      </c>
      <c r="M48" s="38"/>
      <c r="N48" s="43">
        <v>0</v>
      </c>
      <c r="O48" s="38"/>
      <c r="P48" s="43">
        <v>2</v>
      </c>
      <c r="Q48" s="38">
        <v>1</v>
      </c>
      <c r="R48" s="43">
        <v>2</v>
      </c>
      <c r="S48" s="38">
        <v>2</v>
      </c>
      <c r="T48" s="43"/>
      <c r="U48" s="38">
        <v>2</v>
      </c>
      <c r="V48" s="43">
        <v>0</v>
      </c>
      <c r="W48" s="38">
        <v>2</v>
      </c>
      <c r="X48" s="43"/>
      <c r="Y48" s="38">
        <v>2</v>
      </c>
      <c r="Z48" s="43"/>
      <c r="AA48" s="38"/>
      <c r="AB48" s="38"/>
      <c r="AC48" s="38">
        <v>2</v>
      </c>
      <c r="AD48" s="38"/>
      <c r="AE48" s="38"/>
      <c r="AF48" s="38">
        <f t="shared" si="6"/>
        <v>15</v>
      </c>
      <c r="AG48" s="41">
        <v>16</v>
      </c>
      <c r="AH48" s="46">
        <f t="shared" si="7"/>
        <v>0.9375</v>
      </c>
      <c r="AI48" s="45">
        <v>0.9</v>
      </c>
      <c r="AJ48" s="53">
        <f t="shared" si="1"/>
        <v>27</v>
      </c>
      <c r="AK48" s="53">
        <v>30</v>
      </c>
      <c r="AL48" s="2" t="s">
        <v>47</v>
      </c>
      <c r="AM48" s="38">
        <f t="shared" si="12"/>
        <v>6</v>
      </c>
      <c r="AN48" s="41">
        <f t="shared" si="13"/>
        <v>6</v>
      </c>
      <c r="AO48" s="44">
        <f t="shared" si="14"/>
        <v>1</v>
      </c>
      <c r="AP48" s="44">
        <f t="shared" si="17"/>
        <v>0.9</v>
      </c>
      <c r="AQ48" s="41">
        <f t="shared" si="18"/>
        <v>27</v>
      </c>
      <c r="AR48" s="38">
        <f t="shared" si="15"/>
        <v>30</v>
      </c>
      <c r="AS48" s="57"/>
      <c r="AT48" s="38">
        <v>117</v>
      </c>
      <c r="AU48" s="38">
        <v>176</v>
      </c>
      <c r="AV48" s="46">
        <f t="shared" si="16"/>
        <v>0.66477272727272729</v>
      </c>
      <c r="AW48" s="41">
        <v>19.94318181818182</v>
      </c>
      <c r="AX48" s="41">
        <v>30</v>
      </c>
    </row>
    <row r="49" spans="1:50" ht="11.85" customHeight="1" x14ac:dyDescent="0.35">
      <c r="A49" s="2" t="s">
        <v>47</v>
      </c>
      <c r="B49" s="38"/>
      <c r="C49" s="38"/>
      <c r="D49" s="38"/>
      <c r="E49" s="38"/>
      <c r="F49" s="43">
        <v>2</v>
      </c>
      <c r="G49" s="38"/>
      <c r="H49" s="43">
        <v>0</v>
      </c>
      <c r="I49" s="38"/>
      <c r="J49" s="43"/>
      <c r="K49" s="38"/>
      <c r="L49" s="43"/>
      <c r="M49" s="38"/>
      <c r="N49" s="43">
        <v>0</v>
      </c>
      <c r="O49" s="38"/>
      <c r="P49" s="43">
        <v>0</v>
      </c>
      <c r="Q49" s="38"/>
      <c r="R49" s="43"/>
      <c r="S49" s="38"/>
      <c r="T49" s="43"/>
      <c r="U49" s="38"/>
      <c r="V49" s="43"/>
      <c r="W49" s="38">
        <v>2</v>
      </c>
      <c r="X49" s="43"/>
      <c r="Y49" s="38">
        <v>2</v>
      </c>
      <c r="Z49" s="43"/>
      <c r="AA49" s="38"/>
      <c r="AB49" s="38"/>
      <c r="AC49" s="38"/>
      <c r="AD49" s="38"/>
      <c r="AE49" s="38"/>
      <c r="AF49" s="38">
        <f t="shared" si="6"/>
        <v>6</v>
      </c>
      <c r="AG49" s="41">
        <v>6</v>
      </c>
      <c r="AH49" s="46">
        <f t="shared" si="7"/>
        <v>1</v>
      </c>
      <c r="AI49" s="45">
        <v>0.9</v>
      </c>
      <c r="AJ49" s="53">
        <f t="shared" si="1"/>
        <v>27</v>
      </c>
      <c r="AK49" s="53">
        <v>30</v>
      </c>
      <c r="AL49" s="2" t="s">
        <v>48</v>
      </c>
      <c r="AM49" s="38">
        <f t="shared" si="12"/>
        <v>6</v>
      </c>
      <c r="AN49" s="41">
        <f t="shared" si="13"/>
        <v>10</v>
      </c>
      <c r="AO49" s="44">
        <f t="shared" si="14"/>
        <v>0.6</v>
      </c>
      <c r="AP49" s="44">
        <f t="shared" si="17"/>
        <v>0.8</v>
      </c>
      <c r="AQ49" s="41">
        <f t="shared" si="18"/>
        <v>24</v>
      </c>
      <c r="AR49" s="38">
        <f t="shared" si="15"/>
        <v>30</v>
      </c>
      <c r="AS49" s="57"/>
      <c r="AT49" s="38">
        <v>177</v>
      </c>
      <c r="AU49" s="38">
        <v>261</v>
      </c>
      <c r="AV49" s="46">
        <f t="shared" si="16"/>
        <v>0.67816091954022983</v>
      </c>
      <c r="AW49" s="41">
        <v>20.344827586206897</v>
      </c>
      <c r="AX49" s="41">
        <v>30</v>
      </c>
    </row>
    <row r="50" spans="1:50" ht="11.85" customHeight="1" x14ac:dyDescent="0.35">
      <c r="A50" s="2" t="s">
        <v>48</v>
      </c>
      <c r="B50" s="38">
        <v>0</v>
      </c>
      <c r="C50" s="38"/>
      <c r="D50" s="38"/>
      <c r="E50" s="38"/>
      <c r="F50" s="43">
        <v>2</v>
      </c>
      <c r="G50" s="38"/>
      <c r="H50" s="43"/>
      <c r="I50" s="38"/>
      <c r="J50" s="43">
        <v>0</v>
      </c>
      <c r="K50" s="38"/>
      <c r="L50" s="43">
        <v>0</v>
      </c>
      <c r="M50" s="38"/>
      <c r="N50" s="43"/>
      <c r="O50" s="38">
        <v>0</v>
      </c>
      <c r="P50" s="43"/>
      <c r="Q50" s="38"/>
      <c r="R50" s="43"/>
      <c r="S50" s="38">
        <v>2</v>
      </c>
      <c r="T50" s="43"/>
      <c r="U50" s="38">
        <v>0</v>
      </c>
      <c r="V50" s="43">
        <v>0</v>
      </c>
      <c r="W50" s="38"/>
      <c r="X50" s="43">
        <v>0</v>
      </c>
      <c r="Y50" s="38">
        <v>2</v>
      </c>
      <c r="Z50" s="43"/>
      <c r="AA50" s="38"/>
      <c r="AB50" s="38"/>
      <c r="AC50" s="38"/>
      <c r="AD50" s="38"/>
      <c r="AE50" s="38"/>
      <c r="AF50" s="38">
        <f t="shared" si="6"/>
        <v>6</v>
      </c>
      <c r="AG50" s="41">
        <v>10</v>
      </c>
      <c r="AH50" s="46">
        <f t="shared" si="7"/>
        <v>0.6</v>
      </c>
      <c r="AI50" s="45">
        <v>0.8</v>
      </c>
      <c r="AJ50" s="53">
        <f t="shared" si="1"/>
        <v>24</v>
      </c>
      <c r="AK50" s="53">
        <v>30</v>
      </c>
      <c r="AL50" s="3" t="s">
        <v>49</v>
      </c>
      <c r="AM50" s="38">
        <f t="shared" si="12"/>
        <v>3</v>
      </c>
      <c r="AN50" s="41">
        <f t="shared" si="13"/>
        <v>9</v>
      </c>
      <c r="AO50" s="44">
        <f t="shared" si="14"/>
        <v>0.33333333333333331</v>
      </c>
      <c r="AP50" s="44">
        <f t="shared" si="17"/>
        <v>0.8</v>
      </c>
      <c r="AQ50" s="41">
        <f t="shared" si="18"/>
        <v>24</v>
      </c>
      <c r="AR50" s="38">
        <f t="shared" si="15"/>
        <v>30</v>
      </c>
      <c r="AS50" s="57"/>
      <c r="AT50" s="38">
        <v>147</v>
      </c>
      <c r="AU50" s="38">
        <v>232</v>
      </c>
      <c r="AV50" s="46">
        <f t="shared" si="16"/>
        <v>0.63362068965517238</v>
      </c>
      <c r="AW50" s="41">
        <v>19.008620689655171</v>
      </c>
      <c r="AX50" s="41">
        <v>30</v>
      </c>
    </row>
    <row r="51" spans="1:50" ht="11.85" customHeight="1" x14ac:dyDescent="0.35">
      <c r="A51" s="3" t="s">
        <v>49</v>
      </c>
      <c r="B51" s="38">
        <v>0</v>
      </c>
      <c r="C51" s="38"/>
      <c r="D51" s="38"/>
      <c r="E51" s="38"/>
      <c r="F51" s="43">
        <v>0</v>
      </c>
      <c r="G51" s="38"/>
      <c r="H51" s="43"/>
      <c r="I51" s="38"/>
      <c r="J51" s="43"/>
      <c r="K51" s="38">
        <v>0</v>
      </c>
      <c r="L51" s="43"/>
      <c r="M51" s="38">
        <v>0</v>
      </c>
      <c r="N51" s="43"/>
      <c r="O51" s="38"/>
      <c r="P51" s="43">
        <v>0</v>
      </c>
      <c r="Q51" s="38"/>
      <c r="R51" s="43"/>
      <c r="S51" s="38"/>
      <c r="T51" s="43"/>
      <c r="U51" s="38">
        <v>3</v>
      </c>
      <c r="V51" s="43">
        <v>0</v>
      </c>
      <c r="W51" s="38"/>
      <c r="X51" s="43"/>
      <c r="Y51" s="38"/>
      <c r="Z51" s="43">
        <v>0</v>
      </c>
      <c r="AA51" s="38"/>
      <c r="AB51" s="38">
        <v>0</v>
      </c>
      <c r="AC51" s="38"/>
      <c r="AD51" s="38"/>
      <c r="AE51" s="38"/>
      <c r="AF51" s="38">
        <f t="shared" si="6"/>
        <v>3</v>
      </c>
      <c r="AG51" s="41">
        <v>9</v>
      </c>
      <c r="AH51" s="46">
        <f t="shared" si="7"/>
        <v>0.33333333333333331</v>
      </c>
      <c r="AI51" s="45">
        <v>0.8</v>
      </c>
      <c r="AJ51" s="53">
        <f t="shared" si="1"/>
        <v>24</v>
      </c>
      <c r="AK51" s="53">
        <v>30</v>
      </c>
      <c r="AL51" s="3" t="s">
        <v>50</v>
      </c>
      <c r="AM51" s="38">
        <f t="shared" si="12"/>
        <v>0</v>
      </c>
      <c r="AN51" s="41">
        <f t="shared" si="13"/>
        <v>3</v>
      </c>
      <c r="AO51" s="44">
        <f t="shared" si="14"/>
        <v>0</v>
      </c>
      <c r="AP51" s="44">
        <f t="shared" si="17"/>
        <v>1</v>
      </c>
      <c r="AQ51" s="41">
        <f t="shared" si="18"/>
        <v>30</v>
      </c>
      <c r="AR51" s="38">
        <f t="shared" si="15"/>
        <v>30</v>
      </c>
      <c r="AS51" s="57"/>
      <c r="AT51" s="38">
        <v>39</v>
      </c>
      <c r="AU51" s="38">
        <v>83</v>
      </c>
      <c r="AV51" s="46">
        <f t="shared" si="16"/>
        <v>0.46987951807228917</v>
      </c>
      <c r="AW51" s="41">
        <v>14.096385542168676</v>
      </c>
      <c r="AX51" s="41">
        <v>30</v>
      </c>
    </row>
    <row r="52" spans="1:50" ht="11.85" customHeight="1" x14ac:dyDescent="0.35">
      <c r="A52" s="3" t="s">
        <v>50</v>
      </c>
      <c r="B52" s="38"/>
      <c r="C52" s="38"/>
      <c r="D52" s="38"/>
      <c r="E52" s="38"/>
      <c r="F52" s="43"/>
      <c r="G52" s="38"/>
      <c r="H52" s="43"/>
      <c r="I52" s="38"/>
      <c r="J52" s="43"/>
      <c r="K52" s="38">
        <v>0</v>
      </c>
      <c r="L52" s="43"/>
      <c r="M52" s="38"/>
      <c r="N52" s="43"/>
      <c r="O52" s="38"/>
      <c r="P52" s="43"/>
      <c r="Q52" s="38"/>
      <c r="R52" s="43"/>
      <c r="S52" s="38"/>
      <c r="T52" s="43"/>
      <c r="U52" s="38"/>
      <c r="V52" s="43"/>
      <c r="W52" s="38"/>
      <c r="X52" s="43"/>
      <c r="Y52" s="38">
        <v>0</v>
      </c>
      <c r="Z52" s="43">
        <v>0</v>
      </c>
      <c r="AA52" s="38"/>
      <c r="AB52" s="38"/>
      <c r="AC52" s="38"/>
      <c r="AD52" s="38"/>
      <c r="AE52" s="38"/>
      <c r="AF52" s="38">
        <f t="shared" si="6"/>
        <v>0</v>
      </c>
      <c r="AG52" s="41">
        <v>3</v>
      </c>
      <c r="AH52" s="46">
        <f t="shared" si="7"/>
        <v>0</v>
      </c>
      <c r="AI52" s="45">
        <v>1</v>
      </c>
      <c r="AJ52" s="53">
        <f t="shared" si="1"/>
        <v>30</v>
      </c>
      <c r="AK52" s="53">
        <v>30</v>
      </c>
      <c r="AL52" s="3" t="s">
        <v>51</v>
      </c>
      <c r="AM52" s="38">
        <f t="shared" si="12"/>
        <v>0</v>
      </c>
      <c r="AN52" s="41">
        <f t="shared" si="13"/>
        <v>0</v>
      </c>
      <c r="AO52" s="44" t="e">
        <f t="shared" si="14"/>
        <v>#DIV/0!</v>
      </c>
      <c r="AP52" s="44">
        <f t="shared" si="17"/>
        <v>0</v>
      </c>
      <c r="AQ52" s="41">
        <f t="shared" si="18"/>
        <v>0</v>
      </c>
      <c r="AR52" s="38">
        <f t="shared" si="15"/>
        <v>30</v>
      </c>
      <c r="AS52" s="57"/>
      <c r="AT52" s="38">
        <v>0</v>
      </c>
      <c r="AU52" s="38">
        <v>0</v>
      </c>
      <c r="AV52" s="46" t="e">
        <f t="shared" si="16"/>
        <v>#DIV/0!</v>
      </c>
      <c r="AW52" s="41" t="e">
        <v>#DIV/0!</v>
      </c>
      <c r="AX52" s="41">
        <v>30</v>
      </c>
    </row>
    <row r="53" spans="1:50" ht="11.85" customHeight="1" x14ac:dyDescent="0.35">
      <c r="A53" s="3" t="s">
        <v>51</v>
      </c>
      <c r="B53" s="38"/>
      <c r="C53" s="38"/>
      <c r="D53" s="38"/>
      <c r="E53" s="38"/>
      <c r="F53" s="43"/>
      <c r="G53" s="38"/>
      <c r="H53" s="43"/>
      <c r="I53" s="38"/>
      <c r="J53" s="43"/>
      <c r="K53" s="38"/>
      <c r="L53" s="43"/>
      <c r="M53" s="38"/>
      <c r="N53" s="43"/>
      <c r="O53" s="38"/>
      <c r="P53" s="43"/>
      <c r="Q53" s="38"/>
      <c r="R53" s="43"/>
      <c r="S53" s="38"/>
      <c r="T53" s="43"/>
      <c r="U53" s="38"/>
      <c r="V53" s="43"/>
      <c r="W53" s="38"/>
      <c r="X53" s="43"/>
      <c r="Y53" s="38"/>
      <c r="Z53" s="43"/>
      <c r="AA53" s="38"/>
      <c r="AB53" s="38"/>
      <c r="AC53" s="38"/>
      <c r="AD53" s="38"/>
      <c r="AE53" s="38"/>
      <c r="AF53" s="38">
        <f t="shared" si="6"/>
        <v>0</v>
      </c>
      <c r="AG53" s="41">
        <v>0</v>
      </c>
      <c r="AH53" s="46" t="e">
        <f t="shared" si="7"/>
        <v>#DIV/0!</v>
      </c>
      <c r="AI53" s="45">
        <v>0</v>
      </c>
      <c r="AJ53" s="53">
        <f t="shared" si="1"/>
        <v>0</v>
      </c>
      <c r="AK53" s="53">
        <v>30</v>
      </c>
      <c r="AL53" s="2" t="s">
        <v>52</v>
      </c>
      <c r="AM53" s="38">
        <f t="shared" si="12"/>
        <v>0</v>
      </c>
      <c r="AN53" s="41">
        <f t="shared" si="13"/>
        <v>2</v>
      </c>
      <c r="AO53" s="44">
        <f t="shared" si="14"/>
        <v>0</v>
      </c>
      <c r="AP53" s="44">
        <f t="shared" si="17"/>
        <v>1</v>
      </c>
      <c r="AQ53" s="41">
        <f t="shared" si="18"/>
        <v>30</v>
      </c>
      <c r="AR53" s="38">
        <f t="shared" si="15"/>
        <v>30</v>
      </c>
      <c r="AS53" s="57"/>
      <c r="AT53" s="38">
        <v>56</v>
      </c>
      <c r="AU53" s="38">
        <v>55</v>
      </c>
      <c r="AV53" s="46">
        <f t="shared" si="16"/>
        <v>1.0181818181818181</v>
      </c>
      <c r="AW53" s="41">
        <v>30.545454545454543</v>
      </c>
      <c r="AX53" s="41">
        <v>30</v>
      </c>
    </row>
    <row r="54" spans="1:50" ht="11.85" customHeight="1" x14ac:dyDescent="0.35">
      <c r="A54" s="2" t="s">
        <v>52</v>
      </c>
      <c r="B54" s="38"/>
      <c r="C54" s="38"/>
      <c r="D54" s="38"/>
      <c r="E54" s="38"/>
      <c r="F54" s="43"/>
      <c r="G54" s="38">
        <v>0</v>
      </c>
      <c r="H54" s="43"/>
      <c r="I54" s="38"/>
      <c r="J54" s="43"/>
      <c r="K54" s="38"/>
      <c r="L54" s="43"/>
      <c r="M54" s="38"/>
      <c r="N54" s="43"/>
      <c r="O54" s="38"/>
      <c r="P54" s="43"/>
      <c r="Q54" s="38">
        <v>0</v>
      </c>
      <c r="R54" s="43"/>
      <c r="S54" s="38"/>
      <c r="T54" s="43"/>
      <c r="U54" s="38"/>
      <c r="V54" s="43"/>
      <c r="W54" s="38"/>
      <c r="X54" s="43"/>
      <c r="Y54" s="38"/>
      <c r="Z54" s="43"/>
      <c r="AA54" s="38"/>
      <c r="AB54" s="38"/>
      <c r="AC54" s="38"/>
      <c r="AD54" s="38"/>
      <c r="AE54" s="38"/>
      <c r="AF54" s="38">
        <f t="shared" si="6"/>
        <v>0</v>
      </c>
      <c r="AG54" s="41">
        <v>2</v>
      </c>
      <c r="AH54" s="46">
        <f t="shared" si="7"/>
        <v>0</v>
      </c>
      <c r="AI54" s="45">
        <v>1</v>
      </c>
      <c r="AJ54" s="53">
        <f t="shared" si="1"/>
        <v>30</v>
      </c>
      <c r="AK54" s="53">
        <v>30</v>
      </c>
      <c r="AL54" s="2" t="s">
        <v>53</v>
      </c>
      <c r="AM54" s="38">
        <f t="shared" si="12"/>
        <v>2</v>
      </c>
      <c r="AN54" s="41">
        <f t="shared" si="13"/>
        <v>4</v>
      </c>
      <c r="AO54" s="44">
        <f t="shared" si="14"/>
        <v>0.5</v>
      </c>
      <c r="AP54" s="44">
        <f t="shared" si="17"/>
        <v>0.8</v>
      </c>
      <c r="AQ54" s="41">
        <f t="shared" si="18"/>
        <v>24</v>
      </c>
      <c r="AR54" s="38">
        <f t="shared" si="15"/>
        <v>0</v>
      </c>
      <c r="AS54" s="57"/>
      <c r="AT54" s="38">
        <v>80</v>
      </c>
      <c r="AU54" s="38">
        <v>118</v>
      </c>
      <c r="AV54" s="46">
        <f t="shared" si="16"/>
        <v>0.67796610169491522</v>
      </c>
      <c r="AW54" s="41">
        <v>20.338983050847457</v>
      </c>
      <c r="AX54" s="41">
        <v>30</v>
      </c>
    </row>
    <row r="55" spans="1:50" ht="11.85" customHeight="1" x14ac:dyDescent="0.35">
      <c r="A55" s="2" t="s">
        <v>53</v>
      </c>
      <c r="B55" s="38"/>
      <c r="C55" s="38"/>
      <c r="D55" s="38">
        <v>2</v>
      </c>
      <c r="E55" s="38">
        <v>0</v>
      </c>
      <c r="F55" s="43"/>
      <c r="G55" s="38"/>
      <c r="H55" s="43"/>
      <c r="I55" s="38"/>
      <c r="J55" s="43"/>
      <c r="K55" s="38"/>
      <c r="L55" s="43"/>
      <c r="M55" s="38"/>
      <c r="N55" s="43"/>
      <c r="O55" s="38"/>
      <c r="P55" s="43"/>
      <c r="Q55" s="38"/>
      <c r="R55" s="43">
        <v>0</v>
      </c>
      <c r="S55" s="38"/>
      <c r="T55" s="43"/>
      <c r="U55" s="38"/>
      <c r="V55" s="43"/>
      <c r="W55" s="38"/>
      <c r="X55" s="43"/>
      <c r="Y55" s="38"/>
      <c r="Z55" s="43"/>
      <c r="AA55" s="38">
        <v>0</v>
      </c>
      <c r="AB55" s="38"/>
      <c r="AC55" s="38"/>
      <c r="AD55" s="38"/>
      <c r="AE55" s="38"/>
      <c r="AF55" s="38">
        <f t="shared" si="6"/>
        <v>2</v>
      </c>
      <c r="AG55" s="41">
        <v>4</v>
      </c>
      <c r="AH55" s="46">
        <f t="shared" si="7"/>
        <v>0.5</v>
      </c>
      <c r="AI55" s="45">
        <v>0.8</v>
      </c>
      <c r="AJ55" s="53">
        <f t="shared" si="1"/>
        <v>24</v>
      </c>
      <c r="AK55" s="53"/>
      <c r="AL55" s="2" t="s">
        <v>54</v>
      </c>
      <c r="AM55" s="38">
        <f t="shared" si="12"/>
        <v>38</v>
      </c>
      <c r="AN55" s="41">
        <f t="shared" si="13"/>
        <v>21</v>
      </c>
      <c r="AO55" s="44">
        <f t="shared" si="14"/>
        <v>1.8095238095238095</v>
      </c>
      <c r="AP55" s="44">
        <f t="shared" si="17"/>
        <v>1.26</v>
      </c>
      <c r="AQ55" s="41">
        <f t="shared" si="18"/>
        <v>37.799999999999997</v>
      </c>
      <c r="AR55" s="47">
        <f t="shared" si="15"/>
        <v>40</v>
      </c>
      <c r="AS55" s="57"/>
      <c r="AT55" s="38">
        <v>564</v>
      </c>
      <c r="AU55" s="38">
        <v>538</v>
      </c>
      <c r="AV55" s="46">
        <f t="shared" si="16"/>
        <v>1.0483271375464684</v>
      </c>
      <c r="AW55" s="41">
        <v>31.449814126394052</v>
      </c>
      <c r="AX55" s="41">
        <v>30</v>
      </c>
    </row>
    <row r="56" spans="1:50" ht="11.85" customHeight="1" x14ac:dyDescent="0.35">
      <c r="A56" s="2" t="s">
        <v>54</v>
      </c>
      <c r="B56" s="38">
        <v>3</v>
      </c>
      <c r="C56" s="38"/>
      <c r="D56" s="38"/>
      <c r="E56" s="38">
        <v>2</v>
      </c>
      <c r="F56" s="43">
        <v>2</v>
      </c>
      <c r="G56" s="38">
        <v>0</v>
      </c>
      <c r="H56" s="43">
        <v>3</v>
      </c>
      <c r="I56" s="38">
        <v>2</v>
      </c>
      <c r="J56" s="43">
        <v>2</v>
      </c>
      <c r="K56" s="38">
        <v>0</v>
      </c>
      <c r="L56" s="43">
        <v>2</v>
      </c>
      <c r="M56" s="38">
        <v>2</v>
      </c>
      <c r="N56" s="43">
        <v>3</v>
      </c>
      <c r="O56" s="38">
        <v>3</v>
      </c>
      <c r="P56" s="43">
        <v>3</v>
      </c>
      <c r="Q56" s="38">
        <v>2</v>
      </c>
      <c r="R56" s="43"/>
      <c r="S56" s="38"/>
      <c r="T56" s="43">
        <v>0</v>
      </c>
      <c r="U56" s="38"/>
      <c r="V56" s="43">
        <v>3</v>
      </c>
      <c r="W56" s="38">
        <v>0</v>
      </c>
      <c r="X56" s="43"/>
      <c r="Y56" s="38">
        <v>2</v>
      </c>
      <c r="Z56" s="43">
        <v>2</v>
      </c>
      <c r="AA56" s="38">
        <v>2</v>
      </c>
      <c r="AB56" s="38"/>
      <c r="AC56" s="38">
        <v>0</v>
      </c>
      <c r="AD56" s="38"/>
      <c r="AE56" s="38"/>
      <c r="AF56" s="38">
        <f t="shared" si="6"/>
        <v>38</v>
      </c>
      <c r="AG56" s="41">
        <v>21</v>
      </c>
      <c r="AH56" s="46">
        <f t="shared" si="7"/>
        <v>1.8095238095238095</v>
      </c>
      <c r="AI56" s="45">
        <v>1.26</v>
      </c>
      <c r="AJ56" s="59">
        <f t="shared" si="1"/>
        <v>37.799999999999997</v>
      </c>
      <c r="AK56" s="53">
        <v>40</v>
      </c>
      <c r="AL56" s="4" t="s">
        <v>55</v>
      </c>
      <c r="AM56" s="38">
        <f t="shared" si="12"/>
        <v>23</v>
      </c>
      <c r="AN56" s="41">
        <f t="shared" si="13"/>
        <v>13</v>
      </c>
      <c r="AO56" s="44">
        <f t="shared" si="14"/>
        <v>1.7692307692307692</v>
      </c>
      <c r="AP56" s="44">
        <f t="shared" si="17"/>
        <v>1.2</v>
      </c>
      <c r="AQ56" s="41">
        <f t="shared" si="18"/>
        <v>36</v>
      </c>
      <c r="AR56" s="47">
        <f t="shared" si="15"/>
        <v>35</v>
      </c>
      <c r="AS56" s="57"/>
      <c r="AT56" s="38">
        <v>343</v>
      </c>
      <c r="AU56" s="38">
        <v>288</v>
      </c>
      <c r="AV56" s="46">
        <f t="shared" si="16"/>
        <v>1.1909722222222223</v>
      </c>
      <c r="AW56" s="41">
        <v>35.729166666666671</v>
      </c>
      <c r="AX56" s="52">
        <v>40</v>
      </c>
    </row>
    <row r="57" spans="1:50" ht="11.85" customHeight="1" x14ac:dyDescent="0.35">
      <c r="A57" s="4" t="s">
        <v>55</v>
      </c>
      <c r="B57" s="38"/>
      <c r="C57" s="38">
        <v>3</v>
      </c>
      <c r="D57" s="38"/>
      <c r="E57" s="38">
        <v>0</v>
      </c>
      <c r="F57" s="43"/>
      <c r="G57" s="38">
        <v>0</v>
      </c>
      <c r="H57" s="43"/>
      <c r="I57" s="38"/>
      <c r="J57" s="43">
        <v>2</v>
      </c>
      <c r="K57" s="38"/>
      <c r="L57" s="43">
        <v>3</v>
      </c>
      <c r="M57" s="38">
        <v>0</v>
      </c>
      <c r="N57" s="43">
        <v>0</v>
      </c>
      <c r="O57" s="38">
        <v>2</v>
      </c>
      <c r="P57" s="43"/>
      <c r="Q57" s="38"/>
      <c r="R57" s="43"/>
      <c r="S57" s="38"/>
      <c r="T57" s="43">
        <v>3</v>
      </c>
      <c r="U57" s="38"/>
      <c r="V57" s="43">
        <v>3</v>
      </c>
      <c r="W57" s="38">
        <v>2</v>
      </c>
      <c r="X57" s="43"/>
      <c r="Y57" s="38"/>
      <c r="Z57" s="43">
        <v>3</v>
      </c>
      <c r="AA57" s="38"/>
      <c r="AB57" s="38"/>
      <c r="AC57" s="38">
        <v>2</v>
      </c>
      <c r="AD57" s="38"/>
      <c r="AE57" s="38"/>
      <c r="AF57" s="38">
        <f t="shared" si="6"/>
        <v>23</v>
      </c>
      <c r="AG57" s="41">
        <v>13</v>
      </c>
      <c r="AH57" s="46">
        <f t="shared" si="7"/>
        <v>1.7692307692307692</v>
      </c>
      <c r="AI57" s="45">
        <v>1.2</v>
      </c>
      <c r="AJ57" s="53">
        <f t="shared" si="1"/>
        <v>36</v>
      </c>
      <c r="AK57" s="53">
        <v>35</v>
      </c>
      <c r="AL57" s="4" t="s">
        <v>56</v>
      </c>
      <c r="AM57" s="38">
        <f t="shared" si="12"/>
        <v>6</v>
      </c>
      <c r="AN57" s="41">
        <f t="shared" si="13"/>
        <v>7</v>
      </c>
      <c r="AO57" s="44">
        <f t="shared" si="14"/>
        <v>0.8571428571428571</v>
      </c>
      <c r="AP57" s="44">
        <f t="shared" si="17"/>
        <v>0.8</v>
      </c>
      <c r="AQ57" s="41">
        <f t="shared" si="18"/>
        <v>24</v>
      </c>
      <c r="AR57" s="38">
        <f t="shared" si="15"/>
        <v>30</v>
      </c>
      <c r="AS57" s="57"/>
      <c r="AT57" s="38">
        <v>119</v>
      </c>
      <c r="AU57" s="38">
        <v>182</v>
      </c>
      <c r="AV57" s="46">
        <f t="shared" si="16"/>
        <v>0.65384615384615385</v>
      </c>
      <c r="AW57" s="41">
        <v>19.615384615384617</v>
      </c>
      <c r="AX57" s="41">
        <v>30</v>
      </c>
    </row>
    <row r="58" spans="1:50" ht="11.85" customHeight="1" x14ac:dyDescent="0.35">
      <c r="A58" s="4" t="s">
        <v>56</v>
      </c>
      <c r="B58" s="38"/>
      <c r="C58" s="38"/>
      <c r="D58" s="38"/>
      <c r="E58" s="38">
        <v>0</v>
      </c>
      <c r="F58" s="43"/>
      <c r="G58" s="38"/>
      <c r="H58" s="43">
        <v>0</v>
      </c>
      <c r="I58" s="38">
        <v>0</v>
      </c>
      <c r="J58" s="43"/>
      <c r="K58" s="38"/>
      <c r="L58" s="43"/>
      <c r="M58" s="38"/>
      <c r="N58" s="43"/>
      <c r="O58" s="38"/>
      <c r="P58" s="43">
        <v>2</v>
      </c>
      <c r="Q58" s="38"/>
      <c r="R58" s="43">
        <v>2</v>
      </c>
      <c r="S58" s="38"/>
      <c r="T58" s="43">
        <v>0</v>
      </c>
      <c r="U58" s="38"/>
      <c r="V58" s="43"/>
      <c r="W58" s="38"/>
      <c r="X58" s="43">
        <v>2</v>
      </c>
      <c r="Y58" s="38"/>
      <c r="Z58" s="43"/>
      <c r="AA58" s="38"/>
      <c r="AB58" s="38"/>
      <c r="AC58" s="38"/>
      <c r="AD58" s="38"/>
      <c r="AE58" s="38"/>
      <c r="AF58" s="38">
        <f t="shared" si="6"/>
        <v>6</v>
      </c>
      <c r="AG58" s="41">
        <v>7</v>
      </c>
      <c r="AH58" s="46">
        <f t="shared" si="7"/>
        <v>0.8571428571428571</v>
      </c>
      <c r="AI58" s="45">
        <v>0.8</v>
      </c>
      <c r="AJ58" s="53">
        <f t="shared" si="1"/>
        <v>24</v>
      </c>
      <c r="AK58" s="53">
        <v>30</v>
      </c>
      <c r="AL58" s="2" t="s">
        <v>57</v>
      </c>
      <c r="AM58" s="38">
        <f t="shared" si="12"/>
        <v>27</v>
      </c>
      <c r="AN58" s="41">
        <f t="shared" si="13"/>
        <v>18</v>
      </c>
      <c r="AO58" s="44">
        <f t="shared" si="14"/>
        <v>1.5</v>
      </c>
      <c r="AP58" s="44">
        <f t="shared" si="17"/>
        <v>1.1000000000000001</v>
      </c>
      <c r="AQ58" s="41">
        <f t="shared" si="18"/>
        <v>33</v>
      </c>
      <c r="AR58" s="47">
        <f t="shared" si="15"/>
        <v>35</v>
      </c>
      <c r="AS58" s="57"/>
      <c r="AT58" s="38">
        <v>388</v>
      </c>
      <c r="AU58" s="38">
        <v>454</v>
      </c>
      <c r="AV58" s="46">
        <f t="shared" si="16"/>
        <v>0.85462555066079293</v>
      </c>
      <c r="AW58" s="41">
        <v>25.63876651982379</v>
      </c>
      <c r="AX58" s="41">
        <v>30</v>
      </c>
    </row>
    <row r="59" spans="1:50" ht="11.85" customHeight="1" x14ac:dyDescent="0.35">
      <c r="A59" s="2" t="s">
        <v>57</v>
      </c>
      <c r="B59" s="38"/>
      <c r="C59" s="38">
        <v>3</v>
      </c>
      <c r="D59" s="38"/>
      <c r="E59" s="38">
        <v>0</v>
      </c>
      <c r="F59" s="43"/>
      <c r="G59" s="38">
        <v>2</v>
      </c>
      <c r="H59" s="43">
        <v>2</v>
      </c>
      <c r="I59" s="38"/>
      <c r="J59" s="43">
        <v>2</v>
      </c>
      <c r="K59" s="38"/>
      <c r="L59" s="43">
        <v>0</v>
      </c>
      <c r="M59" s="38"/>
      <c r="N59" s="43">
        <v>3</v>
      </c>
      <c r="O59" s="38">
        <v>0</v>
      </c>
      <c r="P59" s="43">
        <v>0</v>
      </c>
      <c r="Q59" s="38"/>
      <c r="R59" s="43">
        <v>0</v>
      </c>
      <c r="S59" s="38"/>
      <c r="T59" s="43">
        <v>1</v>
      </c>
      <c r="U59" s="38">
        <v>2</v>
      </c>
      <c r="V59" s="43">
        <v>2</v>
      </c>
      <c r="W59" s="38">
        <v>3</v>
      </c>
      <c r="X59" s="43"/>
      <c r="Y59" s="38">
        <v>2</v>
      </c>
      <c r="Z59" s="43"/>
      <c r="AA59" s="38">
        <v>2</v>
      </c>
      <c r="AB59" s="38">
        <v>3</v>
      </c>
      <c r="AC59" s="38">
        <v>0</v>
      </c>
      <c r="AD59" s="38"/>
      <c r="AE59" s="38"/>
      <c r="AF59" s="38">
        <f t="shared" si="6"/>
        <v>27</v>
      </c>
      <c r="AG59" s="41">
        <v>18</v>
      </c>
      <c r="AH59" s="46">
        <f t="shared" si="7"/>
        <v>1.5</v>
      </c>
      <c r="AI59" s="45">
        <v>1.1000000000000001</v>
      </c>
      <c r="AJ59" s="53">
        <f t="shared" si="1"/>
        <v>33</v>
      </c>
      <c r="AK59" s="53">
        <v>35</v>
      </c>
      <c r="AL59" s="2" t="s">
        <v>58</v>
      </c>
      <c r="AM59" s="38">
        <f t="shared" si="12"/>
        <v>0</v>
      </c>
      <c r="AN59" s="41">
        <f t="shared" si="13"/>
        <v>0</v>
      </c>
      <c r="AO59" s="44" t="e">
        <f t="shared" si="14"/>
        <v>#DIV/0!</v>
      </c>
      <c r="AP59" s="44">
        <f t="shared" si="17"/>
        <v>0</v>
      </c>
      <c r="AQ59" s="41">
        <f t="shared" si="18"/>
        <v>0</v>
      </c>
      <c r="AR59" s="38">
        <f t="shared" si="15"/>
        <v>30</v>
      </c>
      <c r="AS59" s="57"/>
      <c r="AT59" s="38">
        <v>0</v>
      </c>
      <c r="AU59" s="38">
        <v>0</v>
      </c>
      <c r="AV59" s="46" t="e">
        <f t="shared" si="16"/>
        <v>#DIV/0!</v>
      </c>
      <c r="AW59" s="41" t="e">
        <v>#DIV/0!</v>
      </c>
      <c r="AX59" s="41">
        <v>30</v>
      </c>
    </row>
    <row r="60" spans="1:50" ht="11.85" customHeight="1" x14ac:dyDescent="0.35">
      <c r="A60" s="2" t="s">
        <v>58</v>
      </c>
      <c r="B60" s="38"/>
      <c r="C60" s="38"/>
      <c r="D60" s="38"/>
      <c r="E60" s="38"/>
      <c r="F60" s="43"/>
      <c r="G60" s="38"/>
      <c r="H60" s="43"/>
      <c r="I60" s="38"/>
      <c r="J60" s="43"/>
      <c r="K60" s="38"/>
      <c r="L60" s="43"/>
      <c r="M60" s="38"/>
      <c r="N60" s="43"/>
      <c r="O60" s="38"/>
      <c r="P60" s="43"/>
      <c r="Q60" s="38"/>
      <c r="R60" s="43"/>
      <c r="S60" s="38"/>
      <c r="T60" s="43"/>
      <c r="U60" s="38"/>
      <c r="V60" s="43"/>
      <c r="W60" s="38"/>
      <c r="X60" s="43"/>
      <c r="Y60" s="38"/>
      <c r="Z60" s="43"/>
      <c r="AA60" s="38"/>
      <c r="AB60" s="38"/>
      <c r="AC60" s="38"/>
      <c r="AD60" s="38"/>
      <c r="AE60" s="38"/>
      <c r="AF60" s="38">
        <f t="shared" si="6"/>
        <v>0</v>
      </c>
      <c r="AG60" s="41">
        <v>0</v>
      </c>
      <c r="AH60" s="46" t="e">
        <f t="shared" si="7"/>
        <v>#DIV/0!</v>
      </c>
      <c r="AI60" s="45">
        <v>0</v>
      </c>
      <c r="AJ60" s="53">
        <f t="shared" si="1"/>
        <v>0</v>
      </c>
      <c r="AK60" s="53">
        <v>30</v>
      </c>
      <c r="AL60" s="4" t="s">
        <v>59</v>
      </c>
      <c r="AM60" s="38">
        <f t="shared" si="12"/>
        <v>8</v>
      </c>
      <c r="AN60" s="41">
        <f t="shared" si="13"/>
        <v>3</v>
      </c>
      <c r="AO60" s="44">
        <f t="shared" si="14"/>
        <v>2.6666666666666665</v>
      </c>
      <c r="AP60" s="44">
        <f t="shared" si="17"/>
        <v>1.26</v>
      </c>
      <c r="AQ60" s="41">
        <f t="shared" si="18"/>
        <v>37.799999999999997</v>
      </c>
      <c r="AR60" s="47">
        <f t="shared" si="15"/>
        <v>40</v>
      </c>
      <c r="AS60" s="57"/>
      <c r="AT60" s="38">
        <v>88</v>
      </c>
      <c r="AU60" s="38">
        <v>81</v>
      </c>
      <c r="AV60" s="46">
        <f t="shared" si="16"/>
        <v>1.0864197530864197</v>
      </c>
      <c r="AW60" s="41">
        <v>32.592592592592588</v>
      </c>
      <c r="AX60" s="52">
        <v>35</v>
      </c>
    </row>
    <row r="61" spans="1:50" ht="11.85" customHeight="1" x14ac:dyDescent="0.35">
      <c r="A61" s="4" t="s">
        <v>59</v>
      </c>
      <c r="B61" s="38"/>
      <c r="C61" s="38"/>
      <c r="D61" s="38"/>
      <c r="E61" s="38"/>
      <c r="F61" s="43"/>
      <c r="G61" s="38"/>
      <c r="H61" s="43"/>
      <c r="I61" s="38"/>
      <c r="J61" s="43"/>
      <c r="K61" s="38"/>
      <c r="L61" s="43"/>
      <c r="M61" s="38"/>
      <c r="N61" s="43">
        <v>2</v>
      </c>
      <c r="O61" s="38"/>
      <c r="P61" s="43">
        <v>3</v>
      </c>
      <c r="Q61" s="38"/>
      <c r="R61" s="43"/>
      <c r="S61" s="38"/>
      <c r="T61" s="43"/>
      <c r="U61" s="38"/>
      <c r="V61" s="43"/>
      <c r="W61" s="38"/>
      <c r="X61" s="43">
        <v>3</v>
      </c>
      <c r="Y61" s="38"/>
      <c r="Z61" s="43"/>
      <c r="AA61" s="38"/>
      <c r="AB61" s="38"/>
      <c r="AC61" s="38"/>
      <c r="AD61" s="38"/>
      <c r="AE61" s="38"/>
      <c r="AF61" s="38">
        <f t="shared" si="6"/>
        <v>8</v>
      </c>
      <c r="AG61" s="41">
        <v>3</v>
      </c>
      <c r="AH61" s="46">
        <f t="shared" si="7"/>
        <v>2.6666666666666665</v>
      </c>
      <c r="AI61" s="45">
        <v>1.26</v>
      </c>
      <c r="AJ61" s="59">
        <f t="shared" si="1"/>
        <v>37.799999999999997</v>
      </c>
      <c r="AK61" s="53">
        <v>40</v>
      </c>
      <c r="AL61" s="2" t="s">
        <v>60</v>
      </c>
      <c r="AM61" s="38">
        <f t="shared" si="12"/>
        <v>8</v>
      </c>
      <c r="AN61" s="41">
        <f t="shared" si="13"/>
        <v>10</v>
      </c>
      <c r="AO61" s="44">
        <f t="shared" si="14"/>
        <v>0.8</v>
      </c>
      <c r="AP61" s="44">
        <f t="shared" si="17"/>
        <v>0.9</v>
      </c>
      <c r="AQ61" s="41">
        <f t="shared" si="18"/>
        <v>27</v>
      </c>
      <c r="AR61" s="38">
        <f t="shared" si="15"/>
        <v>30</v>
      </c>
      <c r="AS61" s="57"/>
      <c r="AT61" s="38">
        <v>210</v>
      </c>
      <c r="AU61" s="38">
        <v>277</v>
      </c>
      <c r="AV61" s="46">
        <f t="shared" si="16"/>
        <v>0.75812274368231047</v>
      </c>
      <c r="AW61" s="41">
        <v>22.743682310469314</v>
      </c>
      <c r="AX61" s="41">
        <v>30</v>
      </c>
    </row>
    <row r="62" spans="1:50" ht="11.85" customHeight="1" x14ac:dyDescent="0.35">
      <c r="A62" s="2" t="s">
        <v>60</v>
      </c>
      <c r="B62" s="38"/>
      <c r="C62" s="38">
        <v>0</v>
      </c>
      <c r="D62" s="38"/>
      <c r="E62" s="38"/>
      <c r="F62" s="43">
        <v>1</v>
      </c>
      <c r="G62" s="38"/>
      <c r="H62" s="43"/>
      <c r="I62" s="38"/>
      <c r="J62" s="43"/>
      <c r="K62" s="38">
        <v>2</v>
      </c>
      <c r="L62" s="43">
        <v>0</v>
      </c>
      <c r="M62" s="38"/>
      <c r="N62" s="43"/>
      <c r="O62" s="38">
        <v>2</v>
      </c>
      <c r="P62" s="43">
        <v>0</v>
      </c>
      <c r="Q62" s="38"/>
      <c r="R62" s="43"/>
      <c r="S62" s="38">
        <v>3</v>
      </c>
      <c r="T62" s="43"/>
      <c r="U62" s="38">
        <v>0</v>
      </c>
      <c r="V62" s="43"/>
      <c r="W62" s="38"/>
      <c r="X62" s="43">
        <v>0</v>
      </c>
      <c r="Y62" s="38"/>
      <c r="Z62" s="43">
        <v>0</v>
      </c>
      <c r="AA62" s="38"/>
      <c r="AB62" s="38"/>
      <c r="AC62" s="38"/>
      <c r="AD62" s="38"/>
      <c r="AE62" s="38"/>
      <c r="AF62" s="38">
        <f t="shared" si="6"/>
        <v>8</v>
      </c>
      <c r="AG62" s="41">
        <v>10</v>
      </c>
      <c r="AH62" s="46">
        <f t="shared" si="7"/>
        <v>0.8</v>
      </c>
      <c r="AI62" s="45">
        <v>0.9</v>
      </c>
      <c r="AJ62" s="53">
        <f t="shared" si="1"/>
        <v>27</v>
      </c>
      <c r="AK62" s="53">
        <v>30</v>
      </c>
      <c r="AL62" s="6" t="s">
        <v>61</v>
      </c>
      <c r="AM62" s="38">
        <f t="shared" si="12"/>
        <v>0</v>
      </c>
      <c r="AN62" s="41">
        <f t="shared" si="13"/>
        <v>1</v>
      </c>
      <c r="AO62" s="44">
        <f t="shared" si="14"/>
        <v>0</v>
      </c>
      <c r="AP62" s="44">
        <f t="shared" si="17"/>
        <v>1</v>
      </c>
      <c r="AQ62" s="41">
        <f t="shared" si="18"/>
        <v>30</v>
      </c>
      <c r="AR62" s="38">
        <f t="shared" si="15"/>
        <v>30</v>
      </c>
      <c r="AS62" s="57"/>
      <c r="AT62" s="38">
        <v>9</v>
      </c>
      <c r="AU62" s="38">
        <v>22</v>
      </c>
      <c r="AV62" s="46">
        <f t="shared" si="16"/>
        <v>0.40909090909090912</v>
      </c>
      <c r="AW62" s="41">
        <v>12.272727272727273</v>
      </c>
      <c r="AX62" s="41">
        <v>30</v>
      </c>
    </row>
    <row r="63" spans="1:50" ht="11.85" customHeight="1" x14ac:dyDescent="0.35">
      <c r="A63" s="6" t="s">
        <v>61</v>
      </c>
      <c r="B63" s="38"/>
      <c r="C63" s="38"/>
      <c r="D63" s="38"/>
      <c r="E63" s="38"/>
      <c r="F63" s="43"/>
      <c r="G63" s="38"/>
      <c r="H63" s="43"/>
      <c r="I63" s="38"/>
      <c r="J63" s="43"/>
      <c r="K63" s="38"/>
      <c r="L63" s="43"/>
      <c r="M63" s="38"/>
      <c r="N63" s="43"/>
      <c r="O63" s="38"/>
      <c r="P63" s="43"/>
      <c r="Q63" s="38"/>
      <c r="R63" s="43">
        <v>0</v>
      </c>
      <c r="S63" s="38"/>
      <c r="T63" s="43"/>
      <c r="U63" s="38"/>
      <c r="V63" s="43"/>
      <c r="W63" s="38"/>
      <c r="X63" s="43"/>
      <c r="Y63" s="38"/>
      <c r="Z63" s="43"/>
      <c r="AA63" s="38"/>
      <c r="AB63" s="38"/>
      <c r="AC63" s="38"/>
      <c r="AD63" s="38"/>
      <c r="AE63" s="38"/>
      <c r="AF63" s="38">
        <f t="shared" si="6"/>
        <v>0</v>
      </c>
      <c r="AG63" s="41">
        <v>1</v>
      </c>
      <c r="AH63" s="46">
        <f t="shared" si="7"/>
        <v>0</v>
      </c>
      <c r="AI63" s="45">
        <v>1</v>
      </c>
      <c r="AJ63" s="53">
        <f t="shared" si="1"/>
        <v>30</v>
      </c>
      <c r="AK63" s="53">
        <v>30</v>
      </c>
      <c r="AL63" s="2" t="s">
        <v>62</v>
      </c>
      <c r="AM63" s="38">
        <f t="shared" si="12"/>
        <v>9</v>
      </c>
      <c r="AN63" s="41">
        <f t="shared" si="13"/>
        <v>12</v>
      </c>
      <c r="AO63" s="44">
        <f t="shared" si="14"/>
        <v>0.75</v>
      </c>
      <c r="AP63" s="44">
        <f t="shared" si="17"/>
        <v>0.9</v>
      </c>
      <c r="AQ63" s="41">
        <f t="shared" si="18"/>
        <v>27</v>
      </c>
      <c r="AR63" s="38">
        <f t="shared" si="15"/>
        <v>30</v>
      </c>
      <c r="AS63" s="57"/>
      <c r="AT63" s="38">
        <v>249</v>
      </c>
      <c r="AU63" s="38">
        <v>318</v>
      </c>
      <c r="AV63" s="46">
        <f t="shared" si="16"/>
        <v>0.78301886792452835</v>
      </c>
      <c r="AW63" s="41">
        <v>23.490566037735849</v>
      </c>
      <c r="AX63" s="41">
        <v>30</v>
      </c>
    </row>
    <row r="64" spans="1:50" ht="11.85" customHeight="1" x14ac:dyDescent="0.35">
      <c r="A64" s="7" t="s">
        <v>62</v>
      </c>
      <c r="B64" s="38"/>
      <c r="C64" s="38"/>
      <c r="D64" s="38"/>
      <c r="E64" s="38"/>
      <c r="F64" s="43"/>
      <c r="G64" s="38">
        <v>0</v>
      </c>
      <c r="H64" s="43"/>
      <c r="I64" s="38"/>
      <c r="J64" s="43">
        <v>0</v>
      </c>
      <c r="K64" s="38"/>
      <c r="L64" s="43">
        <v>0</v>
      </c>
      <c r="M64" s="38"/>
      <c r="N64" s="43"/>
      <c r="O64" s="38">
        <v>0</v>
      </c>
      <c r="P64" s="43"/>
      <c r="Q64" s="38">
        <v>0</v>
      </c>
      <c r="R64" s="43"/>
      <c r="S64" s="38"/>
      <c r="T64" s="43"/>
      <c r="U64" s="38"/>
      <c r="V64" s="43">
        <v>2</v>
      </c>
      <c r="W64" s="38">
        <v>2</v>
      </c>
      <c r="X64" s="43">
        <v>0</v>
      </c>
      <c r="Y64" s="38">
        <v>0</v>
      </c>
      <c r="Z64" s="43">
        <v>2</v>
      </c>
      <c r="AA64" s="38">
        <v>0</v>
      </c>
      <c r="AB64" s="38">
        <v>3</v>
      </c>
      <c r="AC64" s="38"/>
      <c r="AD64" s="38"/>
      <c r="AE64" s="38"/>
      <c r="AF64" s="38">
        <f t="shared" si="6"/>
        <v>9</v>
      </c>
      <c r="AG64" s="41">
        <v>12</v>
      </c>
      <c r="AH64" s="46">
        <f t="shared" si="7"/>
        <v>0.75</v>
      </c>
      <c r="AI64" s="45">
        <v>0.9</v>
      </c>
      <c r="AJ64" s="53">
        <f t="shared" si="1"/>
        <v>27</v>
      </c>
      <c r="AK64" s="53">
        <v>30</v>
      </c>
      <c r="AL64" s="6" t="s">
        <v>63</v>
      </c>
      <c r="AM64" s="38">
        <f t="shared" si="12"/>
        <v>4</v>
      </c>
      <c r="AN64" s="41">
        <f t="shared" si="13"/>
        <v>7</v>
      </c>
      <c r="AO64" s="44">
        <f t="shared" si="14"/>
        <v>0.5714285714285714</v>
      </c>
      <c r="AP64" s="44">
        <f t="shared" si="17"/>
        <v>0.8</v>
      </c>
      <c r="AQ64" s="41">
        <f t="shared" si="18"/>
        <v>24</v>
      </c>
      <c r="AR64" s="38">
        <f t="shared" si="15"/>
        <v>30</v>
      </c>
      <c r="AS64" s="57"/>
      <c r="AT64" s="38">
        <v>93</v>
      </c>
      <c r="AU64" s="38">
        <v>199</v>
      </c>
      <c r="AV64" s="46">
        <f t="shared" si="16"/>
        <v>0.46733668341708545</v>
      </c>
      <c r="AW64" s="41">
        <v>14.020100502512564</v>
      </c>
      <c r="AX64" s="41">
        <v>30</v>
      </c>
    </row>
    <row r="65" spans="1:50" ht="11.85" customHeight="1" x14ac:dyDescent="0.35">
      <c r="A65" s="6" t="s">
        <v>63</v>
      </c>
      <c r="B65" s="38"/>
      <c r="C65" s="38"/>
      <c r="D65" s="38"/>
      <c r="E65" s="38"/>
      <c r="F65" s="43"/>
      <c r="G65" s="38"/>
      <c r="H65" s="43"/>
      <c r="I65" s="38"/>
      <c r="J65" s="43"/>
      <c r="K65" s="38"/>
      <c r="L65" s="43"/>
      <c r="M65" s="38"/>
      <c r="N65" s="43">
        <v>0</v>
      </c>
      <c r="O65" s="38">
        <v>0</v>
      </c>
      <c r="P65" s="43"/>
      <c r="Q65" s="38">
        <v>2</v>
      </c>
      <c r="R65" s="43"/>
      <c r="S65" s="38">
        <v>0</v>
      </c>
      <c r="T65" s="43"/>
      <c r="U65" s="38">
        <v>0</v>
      </c>
      <c r="V65" s="43"/>
      <c r="W65" s="38">
        <v>2</v>
      </c>
      <c r="X65" s="43"/>
      <c r="Y65" s="38">
        <v>0</v>
      </c>
      <c r="Z65" s="43"/>
      <c r="AA65" s="38"/>
      <c r="AB65" s="38"/>
      <c r="AC65" s="38"/>
      <c r="AD65" s="38"/>
      <c r="AE65" s="38"/>
      <c r="AF65" s="38">
        <f t="shared" si="6"/>
        <v>4</v>
      </c>
      <c r="AG65" s="41">
        <v>7</v>
      </c>
      <c r="AH65" s="46">
        <f t="shared" si="7"/>
        <v>0.5714285714285714</v>
      </c>
      <c r="AI65" s="45">
        <v>0.8</v>
      </c>
      <c r="AJ65" s="53">
        <f t="shared" si="1"/>
        <v>24</v>
      </c>
      <c r="AK65" s="53">
        <v>30</v>
      </c>
      <c r="AL65" s="6" t="s">
        <v>64</v>
      </c>
      <c r="AM65" s="38">
        <f t="shared" si="12"/>
        <v>0</v>
      </c>
      <c r="AN65" s="41">
        <f t="shared" si="13"/>
        <v>1</v>
      </c>
      <c r="AO65" s="44">
        <f t="shared" si="14"/>
        <v>0</v>
      </c>
      <c r="AP65" s="44">
        <f t="shared" si="17"/>
        <v>1</v>
      </c>
      <c r="AQ65" s="41">
        <f t="shared" si="18"/>
        <v>30</v>
      </c>
      <c r="AR65" s="38">
        <f t="shared" si="15"/>
        <v>30</v>
      </c>
      <c r="AS65" s="57"/>
      <c r="AT65" s="38">
        <v>12</v>
      </c>
      <c r="AU65" s="38">
        <v>30</v>
      </c>
      <c r="AV65" s="46">
        <f t="shared" si="16"/>
        <v>0.4</v>
      </c>
      <c r="AW65" s="41">
        <v>12</v>
      </c>
      <c r="AX65" s="41">
        <v>30</v>
      </c>
    </row>
    <row r="66" spans="1:50" ht="11.85" customHeight="1" x14ac:dyDescent="0.35">
      <c r="A66" s="6" t="s">
        <v>64</v>
      </c>
      <c r="B66" s="38"/>
      <c r="C66" s="38"/>
      <c r="D66" s="38"/>
      <c r="E66" s="38"/>
      <c r="F66" s="43"/>
      <c r="G66" s="38"/>
      <c r="H66" s="43"/>
      <c r="I66" s="38"/>
      <c r="J66" s="43"/>
      <c r="K66" s="38"/>
      <c r="L66" s="43"/>
      <c r="M66" s="38"/>
      <c r="N66" s="43">
        <v>0</v>
      </c>
      <c r="O66" s="38"/>
      <c r="P66" s="43"/>
      <c r="Q66" s="38"/>
      <c r="R66" s="43"/>
      <c r="S66" s="38"/>
      <c r="T66" s="43"/>
      <c r="U66" s="38"/>
      <c r="V66" s="43"/>
      <c r="W66" s="38"/>
      <c r="X66" s="43"/>
      <c r="Y66" s="38"/>
      <c r="Z66" s="43"/>
      <c r="AA66" s="38"/>
      <c r="AB66" s="38"/>
      <c r="AC66" s="38"/>
      <c r="AD66" s="38"/>
      <c r="AE66" s="38"/>
      <c r="AF66" s="38">
        <f t="shared" si="6"/>
        <v>0</v>
      </c>
      <c r="AG66" s="41">
        <v>1</v>
      </c>
      <c r="AH66" s="46">
        <f t="shared" si="7"/>
        <v>0</v>
      </c>
      <c r="AI66" s="45">
        <v>1</v>
      </c>
      <c r="AJ66" s="53">
        <f t="shared" si="1"/>
        <v>30</v>
      </c>
      <c r="AK66" s="53">
        <v>30</v>
      </c>
      <c r="AL66" s="6" t="s">
        <v>65</v>
      </c>
      <c r="AM66" s="38">
        <f t="shared" si="12"/>
        <v>12</v>
      </c>
      <c r="AN66" s="41">
        <f t="shared" si="13"/>
        <v>5</v>
      </c>
      <c r="AO66" s="44">
        <f t="shared" si="14"/>
        <v>2.4</v>
      </c>
      <c r="AP66" s="44">
        <f t="shared" si="17"/>
        <v>1.26</v>
      </c>
      <c r="AQ66" s="41">
        <f t="shared" si="18"/>
        <v>37.799999999999997</v>
      </c>
      <c r="AR66" s="47">
        <f t="shared" si="15"/>
        <v>40</v>
      </c>
      <c r="AS66" s="57"/>
      <c r="AT66" s="38">
        <v>116</v>
      </c>
      <c r="AU66" s="38">
        <v>74</v>
      </c>
      <c r="AV66" s="46">
        <f t="shared" si="16"/>
        <v>1.5675675675675675</v>
      </c>
      <c r="AW66" s="41">
        <f>'[1]30'!$AI$203</f>
        <v>46.595744680851062</v>
      </c>
      <c r="AX66" s="52">
        <v>50</v>
      </c>
    </row>
    <row r="67" spans="1:50" ht="11.85" customHeight="1" x14ac:dyDescent="0.35">
      <c r="A67" s="6" t="s">
        <v>65</v>
      </c>
      <c r="B67" s="38"/>
      <c r="C67" s="38"/>
      <c r="D67" s="38"/>
      <c r="E67" s="38"/>
      <c r="F67" s="43"/>
      <c r="G67" s="38"/>
      <c r="H67" s="43"/>
      <c r="I67" s="38"/>
      <c r="J67" s="43"/>
      <c r="K67" s="38"/>
      <c r="L67" s="43"/>
      <c r="M67" s="38"/>
      <c r="N67" s="43"/>
      <c r="O67" s="38"/>
      <c r="P67" s="43"/>
      <c r="Q67" s="38"/>
      <c r="R67" s="43"/>
      <c r="S67" s="38"/>
      <c r="T67" s="43"/>
      <c r="U67" s="38"/>
      <c r="V67" s="43"/>
      <c r="W67" s="38">
        <v>3</v>
      </c>
      <c r="X67" s="43">
        <v>0</v>
      </c>
      <c r="Y67" s="38"/>
      <c r="Z67" s="43">
        <v>3</v>
      </c>
      <c r="AA67" s="38">
        <v>3</v>
      </c>
      <c r="AB67" s="38">
        <v>3</v>
      </c>
      <c r="AC67" s="38"/>
      <c r="AD67" s="38"/>
      <c r="AE67" s="38"/>
      <c r="AF67" s="38">
        <f t="shared" si="6"/>
        <v>12</v>
      </c>
      <c r="AG67" s="41">
        <v>5</v>
      </c>
      <c r="AH67" s="46">
        <f t="shared" si="7"/>
        <v>2.4</v>
      </c>
      <c r="AI67" s="45">
        <v>1.26</v>
      </c>
      <c r="AJ67" s="59">
        <f t="shared" si="1"/>
        <v>37.799999999999997</v>
      </c>
      <c r="AK67" s="53">
        <v>40</v>
      </c>
      <c r="AL67" s="39" t="s">
        <v>66</v>
      </c>
      <c r="AM67" s="38">
        <f t="shared" si="12"/>
        <v>0</v>
      </c>
      <c r="AN67" s="41">
        <f t="shared" si="13"/>
        <v>0</v>
      </c>
      <c r="AO67" s="44" t="e">
        <f t="shared" si="14"/>
        <v>#DIV/0!</v>
      </c>
      <c r="AP67" s="44">
        <f t="shared" si="17"/>
        <v>0</v>
      </c>
      <c r="AQ67" s="41">
        <f t="shared" si="18"/>
        <v>0</v>
      </c>
      <c r="AR67" s="38">
        <f t="shared" si="15"/>
        <v>30</v>
      </c>
      <c r="AS67" s="57"/>
      <c r="AT67" s="38">
        <v>0</v>
      </c>
      <c r="AU67" s="38">
        <v>0</v>
      </c>
      <c r="AV67" s="46" t="e">
        <f t="shared" si="16"/>
        <v>#DIV/0!</v>
      </c>
      <c r="AW67" s="41" t="e">
        <v>#DIV/0!</v>
      </c>
      <c r="AX67" s="41">
        <v>30</v>
      </c>
    </row>
    <row r="68" spans="1:50" ht="11.85" customHeight="1" x14ac:dyDescent="0.35">
      <c r="A68" s="8" t="s">
        <v>66</v>
      </c>
      <c r="B68" s="38"/>
      <c r="C68" s="38"/>
      <c r="D68" s="38"/>
      <c r="E68" s="38"/>
      <c r="F68" s="43"/>
      <c r="G68" s="38"/>
      <c r="H68" s="43"/>
      <c r="I68" s="38"/>
      <c r="J68" s="43"/>
      <c r="K68" s="38"/>
      <c r="L68" s="43"/>
      <c r="M68" s="38"/>
      <c r="N68" s="43"/>
      <c r="O68" s="38"/>
      <c r="P68" s="43"/>
      <c r="Q68" s="38"/>
      <c r="R68" s="43"/>
      <c r="S68" s="38"/>
      <c r="T68" s="43"/>
      <c r="U68" s="38"/>
      <c r="V68" s="43"/>
      <c r="W68" s="38"/>
      <c r="X68" s="43"/>
      <c r="Y68" s="38"/>
      <c r="Z68" s="43"/>
      <c r="AA68" s="38"/>
      <c r="AB68" s="38"/>
      <c r="AC68" s="38"/>
      <c r="AD68" s="38"/>
      <c r="AE68" s="38"/>
      <c r="AF68" s="38">
        <f t="shared" si="6"/>
        <v>0</v>
      </c>
      <c r="AG68" s="41">
        <v>0</v>
      </c>
      <c r="AH68" s="38" t="e">
        <f t="shared" si="7"/>
        <v>#DIV/0!</v>
      </c>
      <c r="AI68" s="45">
        <v>0</v>
      </c>
      <c r="AJ68" s="53">
        <f t="shared" ref="AJ68" si="19">SUM(AI68*30)</f>
        <v>0</v>
      </c>
      <c r="AK68" s="53">
        <v>30</v>
      </c>
      <c r="AM68" s="9"/>
      <c r="AN68" s="34"/>
      <c r="AO68" s="37"/>
      <c r="AP68" s="37"/>
      <c r="AQ68" s="34"/>
      <c r="AR68" s="9"/>
    </row>
  </sheetData>
  <pageMargins left="0.39370078740157483" right="0" top="0.15748031496062992" bottom="0.15748031496062992" header="0.31496062992125984" footer="0.31496062992125984"/>
  <pageSetup paperSize="9" orientation="landscape" horizontalDpi="0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X15"/>
  <sheetViews>
    <sheetView workbookViewId="0">
      <selection activeCell="AG3" sqref="AG3"/>
    </sheetView>
  </sheetViews>
  <sheetFormatPr baseColWidth="10" defaultRowHeight="14.4" x14ac:dyDescent="0.3"/>
  <cols>
    <col min="1" max="1" width="20.5546875" customWidth="1"/>
    <col min="2" max="31" width="2.77734375" customWidth="1"/>
    <col min="32" max="32" width="5.6640625" customWidth="1"/>
    <col min="33" max="35" width="6.77734375" customWidth="1"/>
    <col min="36" max="36" width="5.21875" customWidth="1"/>
    <col min="37" max="37" width="3.5546875" customWidth="1"/>
    <col min="38" max="38" width="18.21875" customWidth="1"/>
    <col min="39" max="43" width="5.77734375" customWidth="1"/>
    <col min="44" max="44" width="7.44140625" customWidth="1"/>
    <col min="45" max="45" width="1" customWidth="1"/>
    <col min="46" max="46" width="5.77734375" customWidth="1"/>
    <col min="47" max="47" width="6.5546875" customWidth="1"/>
    <col min="48" max="48" width="6.77734375" customWidth="1"/>
    <col min="49" max="49" width="5.88671875" customWidth="1"/>
    <col min="50" max="50" width="5.77734375" customWidth="1"/>
  </cols>
  <sheetData>
    <row r="1" spans="1:50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  <c r="AM1" s="32" t="s">
        <v>164</v>
      </c>
      <c r="AN1" s="32" t="s">
        <v>165</v>
      </c>
      <c r="AO1" s="38" t="s">
        <v>162</v>
      </c>
      <c r="AP1" s="32" t="s">
        <v>160</v>
      </c>
      <c r="AQ1" s="32" t="s">
        <v>166</v>
      </c>
      <c r="AR1" s="38" t="s">
        <v>167</v>
      </c>
      <c r="AT1" s="38" t="s">
        <v>168</v>
      </c>
      <c r="AU1" s="38" t="s">
        <v>169</v>
      </c>
      <c r="AV1" s="38" t="s">
        <v>170</v>
      </c>
      <c r="AW1" s="38" t="s">
        <v>163</v>
      </c>
      <c r="AX1" s="61" t="s">
        <v>171</v>
      </c>
    </row>
    <row r="2" spans="1:50" ht="15" x14ac:dyDescent="0.35">
      <c r="A2" s="13" t="s">
        <v>92</v>
      </c>
      <c r="B2" s="15">
        <v>3</v>
      </c>
      <c r="C2" s="15">
        <v>3</v>
      </c>
      <c r="D2" s="15">
        <v>2</v>
      </c>
      <c r="E2" s="15"/>
      <c r="F2" s="26">
        <v>3</v>
      </c>
      <c r="G2" s="15">
        <v>0</v>
      </c>
      <c r="H2" s="26">
        <v>2</v>
      </c>
      <c r="I2" s="15">
        <v>2</v>
      </c>
      <c r="J2" s="26">
        <v>3</v>
      </c>
      <c r="K2" s="15"/>
      <c r="L2" s="26">
        <v>3</v>
      </c>
      <c r="M2" s="15">
        <v>3</v>
      </c>
      <c r="N2" s="26"/>
      <c r="O2" s="15"/>
      <c r="P2" s="26">
        <v>0</v>
      </c>
      <c r="Q2" s="15">
        <v>0</v>
      </c>
      <c r="R2" s="26"/>
      <c r="S2" s="15">
        <v>2</v>
      </c>
      <c r="T2" s="26"/>
      <c r="U2" s="15"/>
      <c r="V2" s="26">
        <v>3</v>
      </c>
      <c r="W2" s="15"/>
      <c r="X2" s="26"/>
      <c r="Y2" s="15">
        <v>0</v>
      </c>
      <c r="Z2" s="26"/>
      <c r="AA2" s="15">
        <v>2</v>
      </c>
      <c r="AB2" s="15">
        <v>2</v>
      </c>
      <c r="AC2" s="15">
        <v>3</v>
      </c>
      <c r="AD2" s="15"/>
      <c r="AE2" s="15"/>
      <c r="AF2" s="15">
        <f>SUM(B2:AE2)</f>
        <v>36</v>
      </c>
      <c r="AG2" s="15">
        <v>18</v>
      </c>
      <c r="AH2" s="33">
        <f>SUM(AF2/AG2)</f>
        <v>2</v>
      </c>
      <c r="AI2" s="29">
        <v>1.26</v>
      </c>
      <c r="AJ2" s="34">
        <f>SUM(35*AI2)</f>
        <v>44.1</v>
      </c>
      <c r="AK2" s="9">
        <v>45</v>
      </c>
      <c r="AL2" s="13" t="s">
        <v>92</v>
      </c>
      <c r="AM2" s="15">
        <f t="shared" ref="AM2:AR2" si="0">AF2</f>
        <v>36</v>
      </c>
      <c r="AN2" s="15">
        <f t="shared" si="0"/>
        <v>18</v>
      </c>
      <c r="AO2" s="60">
        <f t="shared" si="0"/>
        <v>2</v>
      </c>
      <c r="AP2" s="28">
        <f t="shared" si="0"/>
        <v>1.26</v>
      </c>
      <c r="AQ2" s="30">
        <f t="shared" si="0"/>
        <v>44.1</v>
      </c>
      <c r="AR2" s="15">
        <f t="shared" si="0"/>
        <v>45</v>
      </c>
      <c r="AT2" s="15">
        <f>'[1]35'!$AG$34</f>
        <v>598</v>
      </c>
      <c r="AU2" s="15"/>
      <c r="AV2" s="60"/>
      <c r="AW2" s="30"/>
      <c r="AX2" s="15"/>
    </row>
    <row r="3" spans="1:50" ht="15" x14ac:dyDescent="0.35">
      <c r="A3" s="11" t="s">
        <v>93</v>
      </c>
      <c r="B3" s="15"/>
      <c r="C3" s="15"/>
      <c r="D3" s="15"/>
      <c r="E3" s="15">
        <v>0</v>
      </c>
      <c r="F3" s="26"/>
      <c r="G3" s="15"/>
      <c r="H3" s="26"/>
      <c r="I3" s="15"/>
      <c r="J3" s="26"/>
      <c r="K3" s="15"/>
      <c r="L3" s="26"/>
      <c r="M3" s="15"/>
      <c r="N3" s="26"/>
      <c r="O3" s="15">
        <v>1</v>
      </c>
      <c r="P3" s="26"/>
      <c r="Q3" s="15"/>
      <c r="R3" s="26"/>
      <c r="S3" s="15"/>
      <c r="T3" s="26"/>
      <c r="U3" s="15"/>
      <c r="V3" s="26"/>
      <c r="W3" s="15"/>
      <c r="X3" s="26"/>
      <c r="Y3" s="15"/>
      <c r="Z3" s="26">
        <v>2</v>
      </c>
      <c r="AA3" s="15"/>
      <c r="AB3" s="15"/>
      <c r="AC3" s="15"/>
      <c r="AD3" s="15"/>
      <c r="AE3" s="15"/>
      <c r="AF3" s="15">
        <f t="shared" ref="AF3:AF15" si="1">SUM(B3:AE3)</f>
        <v>3</v>
      </c>
      <c r="AG3" s="15">
        <v>3</v>
      </c>
      <c r="AH3" s="33">
        <f t="shared" ref="AH3:AH14" si="2">SUM(AF3/AG3)</f>
        <v>1</v>
      </c>
      <c r="AI3" s="31">
        <v>0</v>
      </c>
      <c r="AJ3" s="34">
        <f t="shared" ref="AJ3:AJ14" si="3">SUM(35*AI3)</f>
        <v>0</v>
      </c>
      <c r="AK3" s="9"/>
      <c r="AL3" s="11" t="s">
        <v>93</v>
      </c>
      <c r="AM3" s="15">
        <f t="shared" ref="AM3:AM14" si="4">AF3</f>
        <v>3</v>
      </c>
      <c r="AN3" s="15">
        <f t="shared" ref="AN3:AN15" si="5">AG3</f>
        <v>3</v>
      </c>
      <c r="AO3" s="60">
        <f t="shared" ref="AO3:AO15" si="6">AH3</f>
        <v>1</v>
      </c>
      <c r="AP3" s="28">
        <f t="shared" ref="AP3:AP14" si="7">AI3</f>
        <v>0</v>
      </c>
      <c r="AQ3" s="30">
        <f t="shared" ref="AQ3:AQ14" si="8">AJ3</f>
        <v>0</v>
      </c>
      <c r="AR3" s="15">
        <f t="shared" ref="AR3:AR14" si="9">AK3</f>
        <v>0</v>
      </c>
      <c r="AT3" s="15">
        <f>'[1]35'!$AG$34</f>
        <v>598</v>
      </c>
      <c r="AU3" s="15"/>
      <c r="AV3" s="60"/>
      <c r="AW3" s="30"/>
      <c r="AX3" s="15"/>
    </row>
    <row r="4" spans="1:50" ht="15" x14ac:dyDescent="0.35">
      <c r="A4" s="11" t="s">
        <v>94</v>
      </c>
      <c r="B4" s="15"/>
      <c r="C4" s="15"/>
      <c r="D4" s="15">
        <v>0</v>
      </c>
      <c r="E4" s="15">
        <v>2</v>
      </c>
      <c r="F4" s="26"/>
      <c r="G4" s="15"/>
      <c r="H4" s="26"/>
      <c r="I4" s="15"/>
      <c r="J4" s="26"/>
      <c r="K4" s="15"/>
      <c r="L4" s="26"/>
      <c r="M4" s="15"/>
      <c r="N4" s="26"/>
      <c r="O4" s="15"/>
      <c r="P4" s="26"/>
      <c r="Q4" s="15"/>
      <c r="R4" s="26"/>
      <c r="S4" s="15"/>
      <c r="T4" s="26"/>
      <c r="U4" s="15">
        <v>2</v>
      </c>
      <c r="V4" s="26"/>
      <c r="W4" s="15"/>
      <c r="X4" s="26"/>
      <c r="Y4" s="15"/>
      <c r="Z4" s="26"/>
      <c r="AA4" s="15"/>
      <c r="AB4" s="15"/>
      <c r="AC4" s="15"/>
      <c r="AD4" s="15"/>
      <c r="AE4" s="15"/>
      <c r="AF4" s="15">
        <f t="shared" si="1"/>
        <v>4</v>
      </c>
      <c r="AG4" s="15">
        <v>3</v>
      </c>
      <c r="AH4" s="33">
        <f t="shared" si="2"/>
        <v>1.3333333333333333</v>
      </c>
      <c r="AI4" s="31">
        <v>0</v>
      </c>
      <c r="AJ4" s="34">
        <f t="shared" si="3"/>
        <v>0</v>
      </c>
      <c r="AK4" s="9"/>
      <c r="AL4" s="11" t="s">
        <v>94</v>
      </c>
      <c r="AM4" s="15">
        <f t="shared" si="4"/>
        <v>4</v>
      </c>
      <c r="AN4" s="15">
        <f t="shared" si="5"/>
        <v>3</v>
      </c>
      <c r="AO4" s="60">
        <f t="shared" si="6"/>
        <v>1.3333333333333333</v>
      </c>
      <c r="AP4" s="28">
        <f t="shared" si="7"/>
        <v>0</v>
      </c>
      <c r="AQ4" s="30">
        <f t="shared" si="8"/>
        <v>0</v>
      </c>
      <c r="AR4" s="15">
        <f t="shared" si="9"/>
        <v>0</v>
      </c>
      <c r="AT4" s="15">
        <f>'[1]35'!$AG$34</f>
        <v>598</v>
      </c>
      <c r="AU4" s="15"/>
      <c r="AV4" s="60"/>
      <c r="AW4" s="30"/>
      <c r="AX4" s="15"/>
    </row>
    <row r="5" spans="1:50" ht="15" x14ac:dyDescent="0.35">
      <c r="A5" s="11" t="s">
        <v>95</v>
      </c>
      <c r="B5" s="15"/>
      <c r="C5" s="15"/>
      <c r="D5" s="15"/>
      <c r="E5" s="15"/>
      <c r="F5" s="26"/>
      <c r="G5" s="15"/>
      <c r="H5" s="26"/>
      <c r="I5" s="15"/>
      <c r="J5" s="26"/>
      <c r="K5" s="15"/>
      <c r="L5" s="26"/>
      <c r="M5" s="15"/>
      <c r="N5" s="26"/>
      <c r="O5" s="15"/>
      <c r="P5" s="26"/>
      <c r="Q5" s="15"/>
      <c r="R5" s="26"/>
      <c r="S5" s="15"/>
      <c r="T5" s="26"/>
      <c r="U5" s="15"/>
      <c r="V5" s="26"/>
      <c r="W5" s="15"/>
      <c r="X5" s="26"/>
      <c r="Y5" s="15"/>
      <c r="Z5" s="26"/>
      <c r="AA5" s="15"/>
      <c r="AB5" s="15"/>
      <c r="AC5" s="15"/>
      <c r="AD5" s="15"/>
      <c r="AE5" s="15"/>
      <c r="AF5" s="15">
        <f t="shared" si="1"/>
        <v>0</v>
      </c>
      <c r="AG5" s="15">
        <v>0</v>
      </c>
      <c r="AH5" s="33" t="e">
        <f t="shared" si="2"/>
        <v>#DIV/0!</v>
      </c>
      <c r="AI5" s="31"/>
      <c r="AJ5" s="34">
        <f t="shared" si="3"/>
        <v>0</v>
      </c>
      <c r="AK5" s="9"/>
      <c r="AL5" s="11" t="s">
        <v>95</v>
      </c>
      <c r="AM5" s="15">
        <f t="shared" si="4"/>
        <v>0</v>
      </c>
      <c r="AN5" s="15">
        <f t="shared" si="5"/>
        <v>0</v>
      </c>
      <c r="AO5" s="60" t="e">
        <f t="shared" si="6"/>
        <v>#DIV/0!</v>
      </c>
      <c r="AP5" s="28">
        <f t="shared" si="7"/>
        <v>0</v>
      </c>
      <c r="AQ5" s="30">
        <f t="shared" si="8"/>
        <v>0</v>
      </c>
      <c r="AR5" s="15">
        <f t="shared" si="9"/>
        <v>0</v>
      </c>
      <c r="AT5" s="15"/>
      <c r="AU5" s="15"/>
      <c r="AV5" s="60"/>
      <c r="AW5" s="30"/>
      <c r="AX5" s="15"/>
    </row>
    <row r="6" spans="1:50" ht="15" x14ac:dyDescent="0.35">
      <c r="A6" s="11" t="s">
        <v>96</v>
      </c>
      <c r="B6" s="15">
        <v>2</v>
      </c>
      <c r="C6" s="15"/>
      <c r="D6" s="15"/>
      <c r="E6" s="15">
        <v>0</v>
      </c>
      <c r="F6" s="26"/>
      <c r="G6" s="15"/>
      <c r="H6" s="26"/>
      <c r="I6" s="15"/>
      <c r="J6" s="26">
        <v>0</v>
      </c>
      <c r="K6" s="15">
        <v>3</v>
      </c>
      <c r="L6" s="26"/>
      <c r="M6" s="15"/>
      <c r="N6" s="26">
        <v>2</v>
      </c>
      <c r="O6" s="15"/>
      <c r="P6" s="26"/>
      <c r="Q6" s="15"/>
      <c r="R6" s="26"/>
      <c r="S6" s="15"/>
      <c r="T6" s="26">
        <v>0</v>
      </c>
      <c r="U6" s="15">
        <v>0</v>
      </c>
      <c r="V6" s="26"/>
      <c r="W6" s="15">
        <v>3</v>
      </c>
      <c r="X6" s="26"/>
      <c r="Y6" s="15">
        <v>0</v>
      </c>
      <c r="Z6" s="26">
        <v>3</v>
      </c>
      <c r="AA6" s="15"/>
      <c r="AB6" s="15"/>
      <c r="AC6" s="15"/>
      <c r="AD6" s="15"/>
      <c r="AE6" s="15"/>
      <c r="AF6" s="15">
        <f t="shared" si="1"/>
        <v>13</v>
      </c>
      <c r="AG6" s="15">
        <v>10</v>
      </c>
      <c r="AH6" s="33">
        <f t="shared" si="2"/>
        <v>1.3</v>
      </c>
      <c r="AI6" s="31">
        <v>0</v>
      </c>
      <c r="AJ6" s="34">
        <f t="shared" si="3"/>
        <v>0</v>
      </c>
      <c r="AK6" s="9"/>
      <c r="AL6" s="11" t="s">
        <v>96</v>
      </c>
      <c r="AM6" s="15">
        <f t="shared" si="4"/>
        <v>13</v>
      </c>
      <c r="AN6" s="15">
        <f t="shared" si="5"/>
        <v>10</v>
      </c>
      <c r="AO6" s="60">
        <f t="shared" si="6"/>
        <v>1.3</v>
      </c>
      <c r="AP6" s="28">
        <f t="shared" si="7"/>
        <v>0</v>
      </c>
      <c r="AQ6" s="30">
        <f t="shared" si="8"/>
        <v>0</v>
      </c>
      <c r="AR6" s="15">
        <f t="shared" si="9"/>
        <v>0</v>
      </c>
      <c r="AT6" s="15"/>
      <c r="AU6" s="15"/>
      <c r="AV6" s="60"/>
      <c r="AW6" s="30"/>
      <c r="AX6" s="15"/>
    </row>
    <row r="7" spans="1:50" ht="15" x14ac:dyDescent="0.35">
      <c r="A7" s="11" t="s">
        <v>97</v>
      </c>
      <c r="B7" s="15"/>
      <c r="C7" s="15">
        <v>0</v>
      </c>
      <c r="D7" s="15"/>
      <c r="E7" s="15">
        <v>0</v>
      </c>
      <c r="F7" s="26">
        <v>2</v>
      </c>
      <c r="G7" s="15"/>
      <c r="H7" s="26">
        <v>0</v>
      </c>
      <c r="I7" s="15"/>
      <c r="J7" s="26"/>
      <c r="K7" s="15">
        <v>2</v>
      </c>
      <c r="L7" s="26"/>
      <c r="M7" s="15">
        <v>0</v>
      </c>
      <c r="N7" s="26"/>
      <c r="O7" s="15"/>
      <c r="P7" s="26"/>
      <c r="Q7" s="15"/>
      <c r="R7" s="26"/>
      <c r="S7" s="15"/>
      <c r="T7" s="26"/>
      <c r="U7" s="15"/>
      <c r="V7" s="26"/>
      <c r="W7" s="15"/>
      <c r="X7" s="26"/>
      <c r="Y7" s="15"/>
      <c r="Z7" s="26"/>
      <c r="AA7" s="15"/>
      <c r="AB7" s="15"/>
      <c r="AC7" s="15"/>
      <c r="AD7" s="15"/>
      <c r="AE7" s="15"/>
      <c r="AF7" s="15">
        <f t="shared" si="1"/>
        <v>4</v>
      </c>
      <c r="AG7" s="15">
        <v>6</v>
      </c>
      <c r="AH7" s="33">
        <f t="shared" si="2"/>
        <v>0.66666666666666663</v>
      </c>
      <c r="AI7" s="31">
        <v>0.8</v>
      </c>
      <c r="AJ7" s="34">
        <f t="shared" si="3"/>
        <v>28</v>
      </c>
      <c r="AK7" s="9"/>
      <c r="AL7" s="11" t="s">
        <v>97</v>
      </c>
      <c r="AM7" s="15">
        <f t="shared" si="4"/>
        <v>4</v>
      </c>
      <c r="AN7" s="15">
        <f t="shared" si="5"/>
        <v>6</v>
      </c>
      <c r="AO7" s="60">
        <f t="shared" si="6"/>
        <v>0.66666666666666663</v>
      </c>
      <c r="AP7" s="28">
        <f t="shared" si="7"/>
        <v>0.8</v>
      </c>
      <c r="AQ7" s="30">
        <f t="shared" si="8"/>
        <v>28</v>
      </c>
      <c r="AR7" s="15">
        <f t="shared" si="9"/>
        <v>0</v>
      </c>
      <c r="AT7" s="15"/>
      <c r="AU7" s="15"/>
      <c r="AV7" s="60"/>
      <c r="AW7" s="30"/>
      <c r="AX7" s="15"/>
    </row>
    <row r="8" spans="1:50" ht="15" x14ac:dyDescent="0.35">
      <c r="A8" s="14" t="s">
        <v>98</v>
      </c>
      <c r="B8" s="15"/>
      <c r="C8" s="15">
        <v>0</v>
      </c>
      <c r="D8" s="15"/>
      <c r="E8" s="15"/>
      <c r="F8" s="26"/>
      <c r="G8" s="15"/>
      <c r="H8" s="26"/>
      <c r="I8" s="15">
        <v>0</v>
      </c>
      <c r="J8" s="26"/>
      <c r="K8" s="15"/>
      <c r="L8" s="26"/>
      <c r="M8" s="15">
        <v>2</v>
      </c>
      <c r="N8" s="26"/>
      <c r="O8" s="15"/>
      <c r="P8" s="26">
        <v>0</v>
      </c>
      <c r="Q8" s="15"/>
      <c r="R8" s="26"/>
      <c r="S8" s="15"/>
      <c r="T8" s="26"/>
      <c r="U8" s="15"/>
      <c r="V8" s="26"/>
      <c r="W8" s="15"/>
      <c r="X8" s="26"/>
      <c r="Y8" s="15"/>
      <c r="Z8" s="26"/>
      <c r="AA8" s="15"/>
      <c r="AB8" s="15"/>
      <c r="AC8" s="15"/>
      <c r="AD8" s="15"/>
      <c r="AE8" s="15"/>
      <c r="AF8" s="15">
        <f t="shared" si="1"/>
        <v>2</v>
      </c>
      <c r="AG8" s="15">
        <v>4</v>
      </c>
      <c r="AH8" s="33">
        <f t="shared" si="2"/>
        <v>0.5</v>
      </c>
      <c r="AI8" s="31">
        <v>0.8</v>
      </c>
      <c r="AJ8" s="34">
        <f t="shared" si="3"/>
        <v>28</v>
      </c>
      <c r="AK8" s="9"/>
      <c r="AL8" s="14" t="s">
        <v>98</v>
      </c>
      <c r="AM8" s="15">
        <f t="shared" si="4"/>
        <v>2</v>
      </c>
      <c r="AN8" s="15">
        <f t="shared" si="5"/>
        <v>4</v>
      </c>
      <c r="AO8" s="60">
        <f t="shared" si="6"/>
        <v>0.5</v>
      </c>
      <c r="AP8" s="28">
        <f t="shared" si="7"/>
        <v>0.8</v>
      </c>
      <c r="AQ8" s="30">
        <f t="shared" si="8"/>
        <v>28</v>
      </c>
      <c r="AR8" s="15">
        <f t="shared" si="9"/>
        <v>0</v>
      </c>
      <c r="AT8" s="15"/>
      <c r="AU8" s="15"/>
      <c r="AV8" s="60"/>
      <c r="AW8" s="30"/>
      <c r="AX8" s="15"/>
    </row>
    <row r="9" spans="1:50" ht="15" x14ac:dyDescent="0.35">
      <c r="A9" s="11" t="s">
        <v>99</v>
      </c>
      <c r="B9" s="15">
        <v>3</v>
      </c>
      <c r="C9" s="15">
        <v>2</v>
      </c>
      <c r="D9" s="15">
        <v>0</v>
      </c>
      <c r="E9" s="15">
        <v>0</v>
      </c>
      <c r="F9" s="26">
        <v>3</v>
      </c>
      <c r="G9" s="15">
        <v>3</v>
      </c>
      <c r="H9" s="26">
        <v>0</v>
      </c>
      <c r="I9" s="15">
        <v>3</v>
      </c>
      <c r="J9" s="26">
        <v>3</v>
      </c>
      <c r="K9" s="15">
        <v>3</v>
      </c>
      <c r="L9" s="26">
        <v>0</v>
      </c>
      <c r="M9" s="15">
        <v>0</v>
      </c>
      <c r="N9" s="26">
        <v>3</v>
      </c>
      <c r="O9" s="15">
        <v>3</v>
      </c>
      <c r="P9" s="26">
        <v>2</v>
      </c>
      <c r="Q9" s="15">
        <v>0</v>
      </c>
      <c r="R9" s="26">
        <v>3</v>
      </c>
      <c r="S9" s="15">
        <v>3</v>
      </c>
      <c r="T9" s="26">
        <v>3</v>
      </c>
      <c r="U9" s="15">
        <v>3</v>
      </c>
      <c r="V9" s="26">
        <v>0</v>
      </c>
      <c r="W9" s="15">
        <v>3</v>
      </c>
      <c r="X9" s="26">
        <v>2</v>
      </c>
      <c r="Y9" s="15">
        <v>0</v>
      </c>
      <c r="Z9" s="26">
        <v>2</v>
      </c>
      <c r="AA9" s="15">
        <v>0</v>
      </c>
      <c r="AB9" s="15">
        <v>3</v>
      </c>
      <c r="AC9" s="15">
        <v>3</v>
      </c>
      <c r="AD9" s="15">
        <v>2</v>
      </c>
      <c r="AE9" s="15">
        <v>3</v>
      </c>
      <c r="AF9" s="15">
        <f>AF15+60</f>
        <v>68</v>
      </c>
      <c r="AG9" s="15">
        <f>AG15+31</f>
        <v>34</v>
      </c>
      <c r="AH9" s="33">
        <f t="shared" si="2"/>
        <v>2</v>
      </c>
      <c r="AI9" s="31">
        <v>1.26</v>
      </c>
      <c r="AJ9" s="34">
        <f t="shared" si="3"/>
        <v>44.1</v>
      </c>
      <c r="AK9" s="9">
        <v>45</v>
      </c>
      <c r="AL9" s="11" t="s">
        <v>99</v>
      </c>
      <c r="AM9" s="15">
        <f>AF9+AF15</f>
        <v>76</v>
      </c>
      <c r="AN9" s="15">
        <f>AG9+AG15</f>
        <v>37</v>
      </c>
      <c r="AO9" s="60">
        <f t="shared" si="6"/>
        <v>2</v>
      </c>
      <c r="AP9" s="28">
        <f t="shared" si="7"/>
        <v>1.26</v>
      </c>
      <c r="AQ9" s="30">
        <f t="shared" si="8"/>
        <v>44.1</v>
      </c>
      <c r="AR9" s="15">
        <f t="shared" si="9"/>
        <v>45</v>
      </c>
      <c r="AT9" s="15"/>
      <c r="AU9" s="15"/>
      <c r="AV9" s="60"/>
      <c r="AW9" s="30"/>
      <c r="AX9" s="15"/>
    </row>
    <row r="10" spans="1:50" ht="15" x14ac:dyDescent="0.35">
      <c r="A10" s="11" t="s">
        <v>100</v>
      </c>
      <c r="B10" s="15">
        <v>3</v>
      </c>
      <c r="C10" s="15"/>
      <c r="D10" s="15"/>
      <c r="E10" s="15">
        <v>0</v>
      </c>
      <c r="F10" s="26">
        <v>2</v>
      </c>
      <c r="G10" s="15"/>
      <c r="H10" s="26"/>
      <c r="I10" s="15"/>
      <c r="J10" s="26"/>
      <c r="K10" s="15">
        <v>0</v>
      </c>
      <c r="L10" s="26"/>
      <c r="M10" s="15">
        <v>3</v>
      </c>
      <c r="N10" s="26"/>
      <c r="O10" s="15">
        <v>2</v>
      </c>
      <c r="P10" s="26">
        <v>0</v>
      </c>
      <c r="Q10" s="15"/>
      <c r="R10" s="26">
        <v>0</v>
      </c>
      <c r="S10" s="15"/>
      <c r="T10" s="26">
        <v>0</v>
      </c>
      <c r="U10" s="15"/>
      <c r="V10" s="26">
        <v>2</v>
      </c>
      <c r="W10" s="15"/>
      <c r="X10" s="26"/>
      <c r="Y10" s="15"/>
      <c r="Z10" s="26">
        <v>2</v>
      </c>
      <c r="AA10" s="15">
        <v>3</v>
      </c>
      <c r="AB10" s="15"/>
      <c r="AC10" s="15">
        <v>0</v>
      </c>
      <c r="AD10" s="15"/>
      <c r="AE10" s="15"/>
      <c r="AF10" s="15">
        <f t="shared" si="1"/>
        <v>17</v>
      </c>
      <c r="AG10" s="15">
        <v>13</v>
      </c>
      <c r="AH10" s="33">
        <f t="shared" si="2"/>
        <v>1.3076923076923077</v>
      </c>
      <c r="AI10" s="31">
        <v>1.1000000000000001</v>
      </c>
      <c r="AJ10" s="34">
        <f t="shared" si="3"/>
        <v>38.5</v>
      </c>
      <c r="AK10" s="9">
        <v>40</v>
      </c>
      <c r="AL10" s="11" t="s">
        <v>100</v>
      </c>
      <c r="AM10" s="15">
        <f t="shared" si="4"/>
        <v>17</v>
      </c>
      <c r="AN10" s="15">
        <f t="shared" si="5"/>
        <v>13</v>
      </c>
      <c r="AO10" s="60">
        <f t="shared" si="6"/>
        <v>1.3076923076923077</v>
      </c>
      <c r="AP10" s="28">
        <f t="shared" si="7"/>
        <v>1.1000000000000001</v>
      </c>
      <c r="AQ10" s="30">
        <f t="shared" si="8"/>
        <v>38.5</v>
      </c>
      <c r="AR10" s="15">
        <f t="shared" si="9"/>
        <v>40</v>
      </c>
      <c r="AT10" s="15"/>
      <c r="AU10" s="15"/>
      <c r="AV10" s="60"/>
      <c r="AW10" s="30"/>
      <c r="AX10" s="15"/>
    </row>
    <row r="11" spans="1:50" ht="15" x14ac:dyDescent="0.35">
      <c r="A11" s="11" t="s">
        <v>101</v>
      </c>
      <c r="B11" s="15">
        <v>0</v>
      </c>
      <c r="C11" s="15"/>
      <c r="D11" s="15">
        <v>3</v>
      </c>
      <c r="E11" s="15">
        <v>3</v>
      </c>
      <c r="F11" s="26"/>
      <c r="G11" s="15"/>
      <c r="H11" s="26"/>
      <c r="I11" s="15">
        <v>2</v>
      </c>
      <c r="J11" s="26">
        <v>0</v>
      </c>
      <c r="K11" s="15">
        <v>3</v>
      </c>
      <c r="L11" s="26">
        <v>0</v>
      </c>
      <c r="M11" s="15"/>
      <c r="N11" s="26">
        <v>2</v>
      </c>
      <c r="O11" s="15">
        <v>3</v>
      </c>
      <c r="P11" s="26"/>
      <c r="Q11" s="15">
        <v>2</v>
      </c>
      <c r="R11" s="26">
        <v>0</v>
      </c>
      <c r="S11" s="15">
        <v>0</v>
      </c>
      <c r="T11" s="26">
        <v>2</v>
      </c>
      <c r="U11" s="15">
        <v>0</v>
      </c>
      <c r="V11" s="26">
        <v>3</v>
      </c>
      <c r="W11" s="15"/>
      <c r="X11" s="26">
        <v>0</v>
      </c>
      <c r="Y11" s="15"/>
      <c r="Z11" s="26">
        <v>0</v>
      </c>
      <c r="AA11" s="15">
        <v>0</v>
      </c>
      <c r="AB11" s="15"/>
      <c r="AC11" s="15">
        <v>2</v>
      </c>
      <c r="AD11" s="15"/>
      <c r="AE11" s="15"/>
      <c r="AF11" s="15">
        <f t="shared" si="1"/>
        <v>25</v>
      </c>
      <c r="AG11" s="15">
        <v>19</v>
      </c>
      <c r="AH11" s="33">
        <f t="shared" si="2"/>
        <v>1.3157894736842106</v>
      </c>
      <c r="AI11" s="31">
        <v>0</v>
      </c>
      <c r="AJ11" s="34">
        <f t="shared" si="3"/>
        <v>0</v>
      </c>
      <c r="AK11" s="9"/>
      <c r="AL11" s="11" t="s">
        <v>101</v>
      </c>
      <c r="AM11" s="15">
        <f t="shared" si="4"/>
        <v>25</v>
      </c>
      <c r="AN11" s="15">
        <f t="shared" si="5"/>
        <v>19</v>
      </c>
      <c r="AO11" s="60">
        <f t="shared" si="6"/>
        <v>1.3157894736842106</v>
      </c>
      <c r="AP11" s="28">
        <f t="shared" si="7"/>
        <v>0</v>
      </c>
      <c r="AQ11" s="30">
        <f t="shared" si="8"/>
        <v>0</v>
      </c>
      <c r="AR11" s="15">
        <f t="shared" si="9"/>
        <v>0</v>
      </c>
      <c r="AT11" s="15"/>
      <c r="AU11" s="15"/>
      <c r="AV11" s="60"/>
      <c r="AW11" s="30"/>
      <c r="AX11" s="15"/>
    </row>
    <row r="12" spans="1:50" ht="15" x14ac:dyDescent="0.35">
      <c r="A12" s="11" t="s">
        <v>102</v>
      </c>
      <c r="B12" s="15">
        <v>3</v>
      </c>
      <c r="C12" s="15"/>
      <c r="D12" s="15">
        <v>3</v>
      </c>
      <c r="E12" s="15"/>
      <c r="F12" s="26">
        <v>3</v>
      </c>
      <c r="G12" s="15">
        <v>2</v>
      </c>
      <c r="H12" s="26">
        <v>2</v>
      </c>
      <c r="I12" s="15"/>
      <c r="J12" s="26">
        <v>2</v>
      </c>
      <c r="K12" s="15">
        <v>2</v>
      </c>
      <c r="L12" s="26"/>
      <c r="M12" s="15">
        <v>3</v>
      </c>
      <c r="N12" s="26">
        <v>3</v>
      </c>
      <c r="O12" s="15">
        <v>3</v>
      </c>
      <c r="P12" s="26">
        <v>2</v>
      </c>
      <c r="Q12" s="15"/>
      <c r="R12" s="26">
        <v>2</v>
      </c>
      <c r="S12" s="15"/>
      <c r="T12" s="26"/>
      <c r="U12" s="15"/>
      <c r="V12" s="26">
        <v>2</v>
      </c>
      <c r="W12" s="15">
        <v>0</v>
      </c>
      <c r="X12" s="26">
        <v>3</v>
      </c>
      <c r="Y12" s="15"/>
      <c r="Z12" s="26">
        <v>3</v>
      </c>
      <c r="AA12" s="15"/>
      <c r="AB12" s="15">
        <v>0</v>
      </c>
      <c r="AC12" s="15">
        <v>3</v>
      </c>
      <c r="AD12" s="15"/>
      <c r="AE12" s="15"/>
      <c r="AF12" s="15">
        <f t="shared" si="1"/>
        <v>41</v>
      </c>
      <c r="AG12" s="15">
        <v>18</v>
      </c>
      <c r="AH12" s="33">
        <f t="shared" si="2"/>
        <v>2.2777777777777777</v>
      </c>
      <c r="AI12" s="31">
        <v>1.26</v>
      </c>
      <c r="AJ12" s="34">
        <f t="shared" si="3"/>
        <v>44.1</v>
      </c>
      <c r="AK12" s="9">
        <v>45</v>
      </c>
      <c r="AL12" s="11" t="s">
        <v>102</v>
      </c>
      <c r="AM12" s="15">
        <f t="shared" si="4"/>
        <v>41</v>
      </c>
      <c r="AN12" s="15">
        <f t="shared" si="5"/>
        <v>18</v>
      </c>
      <c r="AO12" s="60">
        <f t="shared" si="6"/>
        <v>2.2777777777777777</v>
      </c>
      <c r="AP12" s="28">
        <f t="shared" si="7"/>
        <v>1.26</v>
      </c>
      <c r="AQ12" s="30">
        <f t="shared" si="8"/>
        <v>44.1</v>
      </c>
      <c r="AR12" s="15">
        <f t="shared" si="9"/>
        <v>45</v>
      </c>
      <c r="AT12" s="15"/>
      <c r="AU12" s="15"/>
      <c r="AV12" s="60"/>
      <c r="AW12" s="30"/>
      <c r="AX12" s="15"/>
    </row>
    <row r="13" spans="1:50" ht="15" x14ac:dyDescent="0.35">
      <c r="A13" s="11" t="s">
        <v>103</v>
      </c>
      <c r="B13" s="15"/>
      <c r="C13" s="15">
        <v>0</v>
      </c>
      <c r="D13" s="15">
        <v>2</v>
      </c>
      <c r="E13" s="15">
        <v>3</v>
      </c>
      <c r="F13" s="26"/>
      <c r="G13" s="15"/>
      <c r="H13" s="26">
        <v>0</v>
      </c>
      <c r="I13" s="15"/>
      <c r="J13" s="26">
        <v>0</v>
      </c>
      <c r="K13" s="15"/>
      <c r="L13" s="26">
        <v>3</v>
      </c>
      <c r="M13" s="15"/>
      <c r="N13" s="26"/>
      <c r="O13" s="15">
        <v>2</v>
      </c>
      <c r="P13" s="26"/>
      <c r="Q13" s="15"/>
      <c r="R13" s="26">
        <v>3</v>
      </c>
      <c r="S13" s="15">
        <v>2</v>
      </c>
      <c r="T13" s="26"/>
      <c r="U13" s="15"/>
      <c r="V13" s="26"/>
      <c r="W13" s="15"/>
      <c r="X13" s="26"/>
      <c r="Y13" s="15">
        <v>0</v>
      </c>
      <c r="Z13" s="26"/>
      <c r="AA13" s="15"/>
      <c r="AB13" s="15"/>
      <c r="AC13" s="15"/>
      <c r="AD13" s="15"/>
      <c r="AE13" s="15"/>
      <c r="AF13" s="15">
        <f t="shared" si="1"/>
        <v>15</v>
      </c>
      <c r="AG13" s="15">
        <v>10</v>
      </c>
      <c r="AH13" s="33">
        <f t="shared" si="2"/>
        <v>1.5</v>
      </c>
      <c r="AI13" s="31">
        <v>1.1000000000000001</v>
      </c>
      <c r="AJ13" s="34">
        <f t="shared" si="3"/>
        <v>38.5</v>
      </c>
      <c r="AK13" s="9">
        <v>40</v>
      </c>
      <c r="AL13" s="11" t="s">
        <v>103</v>
      </c>
      <c r="AM13" s="15">
        <f t="shared" si="4"/>
        <v>15</v>
      </c>
      <c r="AN13" s="15">
        <f t="shared" si="5"/>
        <v>10</v>
      </c>
      <c r="AO13" s="60">
        <f t="shared" si="6"/>
        <v>1.5</v>
      </c>
      <c r="AP13" s="28">
        <f t="shared" si="7"/>
        <v>1.1000000000000001</v>
      </c>
      <c r="AQ13" s="30">
        <f t="shared" si="8"/>
        <v>38.5</v>
      </c>
      <c r="AR13" s="15">
        <f t="shared" si="9"/>
        <v>40</v>
      </c>
      <c r="AT13" s="15"/>
      <c r="AU13" s="15"/>
      <c r="AV13" s="60"/>
      <c r="AW13" s="30"/>
      <c r="AX13" s="15"/>
    </row>
    <row r="14" spans="1:50" ht="15" x14ac:dyDescent="0.35">
      <c r="A14" s="11" t="s">
        <v>104</v>
      </c>
      <c r="B14" s="15">
        <v>0</v>
      </c>
      <c r="C14" s="15">
        <v>0</v>
      </c>
      <c r="D14" s="15"/>
      <c r="E14" s="15"/>
      <c r="F14" s="26"/>
      <c r="G14" s="15"/>
      <c r="H14" s="26">
        <v>3</v>
      </c>
      <c r="I14" s="15"/>
      <c r="J14" s="15"/>
      <c r="K14" s="15">
        <v>3</v>
      </c>
      <c r="L14" s="26"/>
      <c r="M14" s="15">
        <v>0</v>
      </c>
      <c r="N14" s="26"/>
      <c r="O14" s="15"/>
      <c r="P14" s="26">
        <v>2</v>
      </c>
      <c r="Q14" s="15"/>
      <c r="R14" s="26"/>
      <c r="S14" s="15"/>
      <c r="T14" s="26"/>
      <c r="U14" s="15"/>
      <c r="V14" s="26"/>
      <c r="W14" s="15"/>
      <c r="X14" s="26">
        <v>0</v>
      </c>
      <c r="Y14" s="15"/>
      <c r="Z14" s="26"/>
      <c r="AA14" s="15"/>
      <c r="AB14" s="15"/>
      <c r="AC14" s="15"/>
      <c r="AD14" s="15"/>
      <c r="AE14" s="15"/>
      <c r="AF14" s="15">
        <f t="shared" si="1"/>
        <v>8</v>
      </c>
      <c r="AG14" s="15">
        <v>7</v>
      </c>
      <c r="AH14" s="33">
        <f t="shared" si="2"/>
        <v>1.1428571428571428</v>
      </c>
      <c r="AI14" s="31">
        <v>0</v>
      </c>
      <c r="AJ14" s="34">
        <f t="shared" si="3"/>
        <v>0</v>
      </c>
      <c r="AL14" s="11" t="s">
        <v>104</v>
      </c>
      <c r="AM14" s="15">
        <f t="shared" si="4"/>
        <v>8</v>
      </c>
      <c r="AN14" s="15">
        <f t="shared" si="5"/>
        <v>7</v>
      </c>
      <c r="AO14" s="60">
        <f t="shared" si="6"/>
        <v>1.1428571428571428</v>
      </c>
      <c r="AP14" s="28">
        <f t="shared" si="7"/>
        <v>0</v>
      </c>
      <c r="AQ14" s="30">
        <f t="shared" si="8"/>
        <v>0</v>
      </c>
      <c r="AR14" s="15">
        <f t="shared" si="9"/>
        <v>0</v>
      </c>
      <c r="AT14" s="15"/>
      <c r="AU14" s="15"/>
      <c r="AV14" s="60"/>
      <c r="AW14" s="30"/>
      <c r="AX14" s="15"/>
    </row>
    <row r="15" spans="1:50" ht="15" x14ac:dyDescent="0.35">
      <c r="A15" s="11" t="s">
        <v>99</v>
      </c>
      <c r="AA15">
        <v>3</v>
      </c>
      <c r="AB15">
        <v>3</v>
      </c>
      <c r="AC15" s="9">
        <v>2</v>
      </c>
      <c r="AF15" s="15">
        <f t="shared" si="1"/>
        <v>8</v>
      </c>
      <c r="AG15" s="62">
        <v>3</v>
      </c>
      <c r="AH15" s="63"/>
      <c r="AN15" s="62">
        <f t="shared" si="5"/>
        <v>3</v>
      </c>
      <c r="AO15" s="64">
        <f t="shared" si="6"/>
        <v>0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J10"/>
  <sheetViews>
    <sheetView workbookViewId="0">
      <selection activeCell="AG4" sqref="AG4"/>
    </sheetView>
  </sheetViews>
  <sheetFormatPr baseColWidth="10" defaultRowHeight="14.4" x14ac:dyDescent="0.3"/>
  <cols>
    <col min="1" max="1" width="19.77734375" customWidth="1"/>
    <col min="2" max="31" width="2.77734375" customWidth="1"/>
    <col min="32" max="34" width="6.77734375" customWidth="1"/>
    <col min="35" max="35" width="6.33203125" customWidth="1"/>
    <col min="36" max="36" width="6.44140625" customWidth="1"/>
  </cols>
  <sheetData>
    <row r="1" spans="1:36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6" ht="15" x14ac:dyDescent="0.35">
      <c r="A2" s="10" t="s">
        <v>83</v>
      </c>
      <c r="B2" s="15"/>
      <c r="C2" s="15"/>
      <c r="D2" s="15"/>
      <c r="E2" s="15"/>
      <c r="F2" s="26"/>
      <c r="G2" s="15"/>
      <c r="H2" s="26"/>
      <c r="I2" s="15"/>
      <c r="J2" s="26"/>
      <c r="K2" s="15"/>
      <c r="L2" s="26"/>
      <c r="M2" s="15"/>
      <c r="N2" s="26"/>
      <c r="O2" s="15"/>
      <c r="P2" s="26"/>
      <c r="Q2" s="15"/>
      <c r="R2" s="26"/>
      <c r="S2" s="15"/>
      <c r="T2" s="26"/>
      <c r="U2" s="15"/>
      <c r="V2" s="26"/>
      <c r="W2" s="15"/>
      <c r="X2" s="26"/>
      <c r="Y2" s="15"/>
      <c r="Z2" s="26"/>
      <c r="AA2" s="15"/>
      <c r="AB2" s="15"/>
      <c r="AC2" s="15"/>
      <c r="AD2" s="15"/>
      <c r="AE2" s="15"/>
      <c r="AF2" s="15">
        <f>SUM(B2:AE2)</f>
        <v>0</v>
      </c>
      <c r="AG2" s="15">
        <v>0</v>
      </c>
      <c r="AH2" s="29" t="e">
        <f>SUM(AF2/AG2)</f>
        <v>#DIV/0!</v>
      </c>
      <c r="AI2" s="31" t="e">
        <f>SUM(AH2*40)</f>
        <v>#DIV/0!</v>
      </c>
    </row>
    <row r="3" spans="1:36" ht="15" x14ac:dyDescent="0.35">
      <c r="A3" s="10" t="s">
        <v>84</v>
      </c>
      <c r="B3" s="15"/>
      <c r="C3" s="15"/>
      <c r="D3" s="15"/>
      <c r="E3" s="15"/>
      <c r="F3" s="26"/>
      <c r="G3" s="15"/>
      <c r="H3" s="26">
        <v>0</v>
      </c>
      <c r="I3" s="15"/>
      <c r="J3" s="26"/>
      <c r="K3" s="15">
        <v>0</v>
      </c>
      <c r="L3" s="26"/>
      <c r="M3" s="15"/>
      <c r="N3" s="26"/>
      <c r="O3" s="15"/>
      <c r="P3" s="26"/>
      <c r="Q3" s="15"/>
      <c r="R3" s="26"/>
      <c r="S3" s="15"/>
      <c r="T3" s="26"/>
      <c r="U3" s="15"/>
      <c r="V3" s="26"/>
      <c r="W3" s="15">
        <v>0</v>
      </c>
      <c r="X3" s="26"/>
      <c r="Y3" s="15"/>
      <c r="Z3" s="26"/>
      <c r="AA3" s="15"/>
      <c r="AB3" s="15"/>
      <c r="AC3" s="15"/>
      <c r="AD3" s="15"/>
      <c r="AE3" s="15"/>
      <c r="AF3" s="15">
        <f t="shared" ref="AF3:AF10" si="0">SUM(B3:AE3)</f>
        <v>0</v>
      </c>
      <c r="AG3" s="15">
        <v>3</v>
      </c>
      <c r="AH3" s="31">
        <f>SUM(AF3/AG3)</f>
        <v>0</v>
      </c>
      <c r="AI3" s="35">
        <f t="shared" ref="AI3:AI10" si="1">SUM(AH3*40)</f>
        <v>0</v>
      </c>
    </row>
    <row r="4" spans="1:36" ht="15" x14ac:dyDescent="0.35">
      <c r="A4" s="10" t="s">
        <v>85</v>
      </c>
      <c r="B4" s="15"/>
      <c r="C4" s="15">
        <v>3</v>
      </c>
      <c r="D4" s="15">
        <v>2</v>
      </c>
      <c r="E4" s="15"/>
      <c r="F4" s="26"/>
      <c r="G4" s="15"/>
      <c r="H4" s="26">
        <v>0</v>
      </c>
      <c r="I4" s="15">
        <v>2</v>
      </c>
      <c r="J4" s="26"/>
      <c r="K4" s="15">
        <v>2</v>
      </c>
      <c r="L4" s="26">
        <v>1</v>
      </c>
      <c r="M4" s="15">
        <v>0</v>
      </c>
      <c r="N4" s="26">
        <v>2</v>
      </c>
      <c r="O4" s="15">
        <v>2</v>
      </c>
      <c r="P4" s="26"/>
      <c r="Q4" s="15">
        <v>0</v>
      </c>
      <c r="R4" s="26"/>
      <c r="S4" s="15">
        <v>0</v>
      </c>
      <c r="T4" s="26"/>
      <c r="U4" s="15">
        <v>2</v>
      </c>
      <c r="V4" s="26"/>
      <c r="W4" s="15">
        <v>0</v>
      </c>
      <c r="X4" s="26">
        <v>3</v>
      </c>
      <c r="Y4" s="15">
        <v>2</v>
      </c>
      <c r="Z4" s="26">
        <v>2</v>
      </c>
      <c r="AA4" s="15">
        <v>0</v>
      </c>
      <c r="AB4" s="15"/>
      <c r="AC4" s="15">
        <v>0</v>
      </c>
      <c r="AD4" s="15"/>
      <c r="AE4" s="15"/>
      <c r="AF4" s="15">
        <f t="shared" si="0"/>
        <v>23</v>
      </c>
      <c r="AG4" s="15">
        <v>18</v>
      </c>
      <c r="AH4" s="33">
        <f>SUM(AF4/AG4)</f>
        <v>1.2777777777777777</v>
      </c>
      <c r="AI4" s="35">
        <f t="shared" si="1"/>
        <v>51.111111111111107</v>
      </c>
      <c r="AJ4">
        <v>55</v>
      </c>
    </row>
    <row r="5" spans="1:36" ht="15" x14ac:dyDescent="0.35">
      <c r="A5" s="10" t="s">
        <v>86</v>
      </c>
      <c r="B5" s="15"/>
      <c r="C5" s="15"/>
      <c r="D5" s="15"/>
      <c r="E5" s="15">
        <v>0</v>
      </c>
      <c r="F5" s="26"/>
      <c r="G5" s="15"/>
      <c r="H5" s="26"/>
      <c r="I5" s="15">
        <v>3</v>
      </c>
      <c r="J5" s="26"/>
      <c r="K5" s="15">
        <v>2</v>
      </c>
      <c r="L5" s="26"/>
      <c r="M5" s="15"/>
      <c r="N5" s="26">
        <v>2</v>
      </c>
      <c r="O5" s="15">
        <v>0</v>
      </c>
      <c r="P5" s="26"/>
      <c r="Q5" s="15"/>
      <c r="R5" s="26">
        <v>0</v>
      </c>
      <c r="S5" s="15"/>
      <c r="T5" s="26">
        <v>0</v>
      </c>
      <c r="U5" s="15"/>
      <c r="V5" s="26">
        <v>2</v>
      </c>
      <c r="W5" s="15"/>
      <c r="X5" s="26"/>
      <c r="Y5" s="15"/>
      <c r="Z5" s="26"/>
      <c r="AA5" s="15"/>
      <c r="AB5" s="15">
        <v>0</v>
      </c>
      <c r="AC5" s="15">
        <v>2</v>
      </c>
      <c r="AD5" s="15"/>
      <c r="AE5" s="15"/>
      <c r="AF5" s="15">
        <f t="shared" si="0"/>
        <v>11</v>
      </c>
      <c r="AG5" s="15">
        <v>10</v>
      </c>
      <c r="AH5" s="33">
        <f t="shared" ref="AH5:AH10" si="2">SUM(AF5/AG5)</f>
        <v>1.1000000000000001</v>
      </c>
      <c r="AI5" s="35">
        <f t="shared" si="1"/>
        <v>44</v>
      </c>
    </row>
    <row r="6" spans="1:36" ht="15" x14ac:dyDescent="0.35">
      <c r="A6" s="10" t="s">
        <v>87</v>
      </c>
      <c r="B6" s="15">
        <v>0</v>
      </c>
      <c r="C6" s="15"/>
      <c r="D6" s="15"/>
      <c r="E6" s="15"/>
      <c r="F6" s="26"/>
      <c r="G6" s="15">
        <v>0</v>
      </c>
      <c r="H6" s="26"/>
      <c r="I6" s="15"/>
      <c r="J6" s="26">
        <v>2</v>
      </c>
      <c r="K6" s="15"/>
      <c r="L6" s="26"/>
      <c r="M6" s="15">
        <v>0</v>
      </c>
      <c r="N6" s="26"/>
      <c r="O6" s="15">
        <v>3</v>
      </c>
      <c r="P6" s="26"/>
      <c r="Q6" s="15"/>
      <c r="R6" s="26"/>
      <c r="S6" s="15"/>
      <c r="T6" s="26"/>
      <c r="U6" s="15"/>
      <c r="V6" s="26"/>
      <c r="W6" s="15">
        <v>2</v>
      </c>
      <c r="X6" s="26">
        <v>0</v>
      </c>
      <c r="Y6" s="15">
        <v>0</v>
      </c>
      <c r="Z6" s="26">
        <v>0</v>
      </c>
      <c r="AA6" s="15">
        <v>0</v>
      </c>
      <c r="AB6" s="15"/>
      <c r="AC6" s="15"/>
      <c r="AD6" s="15"/>
      <c r="AE6" s="15"/>
      <c r="AF6" s="15">
        <f t="shared" si="0"/>
        <v>7</v>
      </c>
      <c r="AG6" s="15">
        <v>10</v>
      </c>
      <c r="AH6" s="33">
        <f t="shared" si="2"/>
        <v>0.7</v>
      </c>
      <c r="AI6" s="35">
        <f t="shared" si="1"/>
        <v>28</v>
      </c>
    </row>
    <row r="7" spans="1:36" ht="15" x14ac:dyDescent="0.35">
      <c r="A7" s="10" t="s">
        <v>88</v>
      </c>
      <c r="B7" s="15">
        <v>2</v>
      </c>
      <c r="C7" s="15"/>
      <c r="D7" s="15"/>
      <c r="E7" s="15">
        <v>0</v>
      </c>
      <c r="F7" s="26">
        <v>2</v>
      </c>
      <c r="G7" s="15"/>
      <c r="H7" s="26"/>
      <c r="I7" s="15">
        <v>0</v>
      </c>
      <c r="J7" s="26">
        <v>0</v>
      </c>
      <c r="K7" s="15">
        <v>0</v>
      </c>
      <c r="L7" s="26"/>
      <c r="M7" s="15">
        <v>0</v>
      </c>
      <c r="N7" s="26">
        <v>0</v>
      </c>
      <c r="O7" s="15"/>
      <c r="P7" s="26">
        <v>3</v>
      </c>
      <c r="Q7" s="15"/>
      <c r="R7" s="26">
        <v>0</v>
      </c>
      <c r="S7" s="15"/>
      <c r="T7" s="26"/>
      <c r="U7" s="15">
        <v>3</v>
      </c>
      <c r="V7" s="26">
        <v>0</v>
      </c>
      <c r="W7" s="15"/>
      <c r="X7" s="26">
        <v>0</v>
      </c>
      <c r="Y7" s="15"/>
      <c r="Z7" s="26">
        <v>3</v>
      </c>
      <c r="AA7" s="15">
        <v>2</v>
      </c>
      <c r="AB7" s="15">
        <v>0</v>
      </c>
      <c r="AC7" s="15">
        <v>2</v>
      </c>
      <c r="AD7" s="15"/>
      <c r="AE7" s="15"/>
      <c r="AF7" s="15">
        <f t="shared" si="0"/>
        <v>17</v>
      </c>
      <c r="AG7" s="15">
        <v>17</v>
      </c>
      <c r="AH7" s="33">
        <f t="shared" si="2"/>
        <v>1</v>
      </c>
      <c r="AI7" s="35">
        <f t="shared" si="1"/>
        <v>40</v>
      </c>
    </row>
    <row r="8" spans="1:36" ht="15" x14ac:dyDescent="0.35">
      <c r="A8" s="12" t="s">
        <v>89</v>
      </c>
      <c r="B8" s="15"/>
      <c r="C8" s="15"/>
      <c r="D8" s="15"/>
      <c r="E8" s="15"/>
      <c r="F8" s="26"/>
      <c r="G8" s="15"/>
      <c r="H8" s="26"/>
      <c r="I8" s="15"/>
      <c r="J8" s="26"/>
      <c r="K8" s="15"/>
      <c r="L8" s="26"/>
      <c r="M8" s="15"/>
      <c r="N8" s="26"/>
      <c r="O8" s="15"/>
      <c r="P8" s="26"/>
      <c r="Q8" s="15"/>
      <c r="R8" s="26"/>
      <c r="S8" s="15"/>
      <c r="T8" s="26"/>
      <c r="U8" s="15"/>
      <c r="V8" s="26"/>
      <c r="W8" s="15"/>
      <c r="X8" s="26">
        <v>2</v>
      </c>
      <c r="Y8" s="15"/>
      <c r="Z8" s="26"/>
      <c r="AA8" s="15">
        <v>0</v>
      </c>
      <c r="AB8" s="15"/>
      <c r="AC8" s="15"/>
      <c r="AD8" s="15"/>
      <c r="AE8" s="15"/>
      <c r="AF8" s="15">
        <f t="shared" si="0"/>
        <v>2</v>
      </c>
      <c r="AG8" s="15">
        <v>2</v>
      </c>
      <c r="AH8" s="33">
        <f t="shared" si="2"/>
        <v>1</v>
      </c>
      <c r="AI8" s="35">
        <f t="shared" si="1"/>
        <v>40</v>
      </c>
    </row>
    <row r="9" spans="1:36" ht="15" x14ac:dyDescent="0.35">
      <c r="A9" s="10" t="s">
        <v>90</v>
      </c>
      <c r="B9" s="15"/>
      <c r="C9" s="15">
        <v>0</v>
      </c>
      <c r="D9" s="15"/>
      <c r="E9" s="15">
        <v>0</v>
      </c>
      <c r="F9" s="26"/>
      <c r="G9" s="15"/>
      <c r="H9" s="26"/>
      <c r="I9" s="15">
        <v>0</v>
      </c>
      <c r="J9" s="26"/>
      <c r="K9" s="15"/>
      <c r="L9" s="26">
        <v>0</v>
      </c>
      <c r="M9" s="15">
        <v>0</v>
      </c>
      <c r="N9" s="26"/>
      <c r="O9" s="15">
        <v>2</v>
      </c>
      <c r="P9" s="26">
        <v>0</v>
      </c>
      <c r="Q9" s="15">
        <v>2</v>
      </c>
      <c r="R9" s="26">
        <v>3</v>
      </c>
      <c r="S9" s="15">
        <v>0</v>
      </c>
      <c r="T9" s="26">
        <v>2</v>
      </c>
      <c r="U9" s="15">
        <v>2</v>
      </c>
      <c r="V9" s="26"/>
      <c r="W9" s="15">
        <v>0</v>
      </c>
      <c r="X9" s="26"/>
      <c r="Y9" s="15"/>
      <c r="Z9" s="26"/>
      <c r="AA9" s="15">
        <v>2</v>
      </c>
      <c r="AB9" s="15">
        <v>2</v>
      </c>
      <c r="AC9" s="15"/>
      <c r="AD9" s="15"/>
      <c r="AE9" s="15"/>
      <c r="AF9" s="15">
        <f t="shared" si="0"/>
        <v>15</v>
      </c>
      <c r="AG9" s="15">
        <v>15</v>
      </c>
      <c r="AH9" s="33">
        <f t="shared" si="2"/>
        <v>1</v>
      </c>
      <c r="AI9" s="35">
        <f t="shared" si="1"/>
        <v>40</v>
      </c>
    </row>
    <row r="10" spans="1:36" ht="15" x14ac:dyDescent="0.35">
      <c r="A10" s="10" t="s">
        <v>91</v>
      </c>
      <c r="B10" s="15"/>
      <c r="C10" s="15"/>
      <c r="D10" s="15"/>
      <c r="E10" s="15"/>
      <c r="F10" s="26"/>
      <c r="G10" s="15"/>
      <c r="H10" s="26"/>
      <c r="I10" s="15"/>
      <c r="J10" s="26"/>
      <c r="K10" s="15"/>
      <c r="L10" s="26"/>
      <c r="M10" s="15"/>
      <c r="N10" s="26"/>
      <c r="O10" s="15">
        <v>2</v>
      </c>
      <c r="P10" s="26">
        <v>0</v>
      </c>
      <c r="Q10" s="15"/>
      <c r="R10" s="26">
        <v>2</v>
      </c>
      <c r="S10" s="15">
        <v>0</v>
      </c>
      <c r="T10" s="26"/>
      <c r="U10" s="15"/>
      <c r="V10" s="26">
        <v>0</v>
      </c>
      <c r="W10" s="15"/>
      <c r="X10" s="26"/>
      <c r="Y10" s="15"/>
      <c r="Z10" s="26"/>
      <c r="AA10" s="15"/>
      <c r="AB10" s="15"/>
      <c r="AC10" s="15"/>
      <c r="AD10" s="15"/>
      <c r="AE10" s="15"/>
      <c r="AF10" s="15">
        <f t="shared" si="0"/>
        <v>4</v>
      </c>
      <c r="AG10" s="15">
        <v>5</v>
      </c>
      <c r="AH10" s="33">
        <f t="shared" si="2"/>
        <v>0.8</v>
      </c>
      <c r="AI10" s="35">
        <f t="shared" si="1"/>
        <v>32</v>
      </c>
      <c r="AJ10">
        <v>30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K17"/>
  <sheetViews>
    <sheetView workbookViewId="0">
      <selection activeCell="AG10" sqref="AG10"/>
    </sheetView>
  </sheetViews>
  <sheetFormatPr baseColWidth="10" defaultRowHeight="14.4" x14ac:dyDescent="0.3"/>
  <cols>
    <col min="1" max="1" width="19" customWidth="1"/>
    <col min="2" max="31" width="2.77734375" customWidth="1"/>
    <col min="32" max="35" width="6.77734375" customWidth="1"/>
    <col min="36" max="36" width="4.88671875" customWidth="1"/>
    <col min="37" max="37" width="5.6640625" customWidth="1"/>
  </cols>
  <sheetData>
    <row r="1" spans="1:37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7" ht="15" x14ac:dyDescent="0.35">
      <c r="A2" s="10" t="s">
        <v>67</v>
      </c>
      <c r="B2" s="15"/>
      <c r="C2" s="15"/>
      <c r="D2" s="15"/>
      <c r="E2" s="15"/>
      <c r="F2" s="26"/>
      <c r="G2" s="15"/>
      <c r="H2" s="26"/>
      <c r="I2" s="15"/>
      <c r="J2" s="26"/>
      <c r="K2" s="15"/>
      <c r="L2" s="26"/>
      <c r="M2" s="15"/>
      <c r="N2" s="26"/>
      <c r="O2" s="15"/>
      <c r="P2" s="26"/>
      <c r="Q2" s="15"/>
      <c r="R2" s="26"/>
      <c r="S2" s="15"/>
      <c r="T2" s="26"/>
      <c r="U2" s="15"/>
      <c r="V2" s="26"/>
      <c r="W2" s="15"/>
      <c r="X2" s="26"/>
      <c r="Y2" s="15"/>
      <c r="Z2" s="26"/>
      <c r="AA2" s="15"/>
      <c r="AB2" s="15"/>
      <c r="AC2" s="15"/>
      <c r="AD2" s="15"/>
      <c r="AE2" s="15"/>
      <c r="AF2" s="15">
        <f>SUM(B2:AE2)</f>
        <v>0</v>
      </c>
      <c r="AG2" s="15"/>
      <c r="AH2" s="29" t="e">
        <f>SUM(AF2/AG2)</f>
        <v>#DIV/0!</v>
      </c>
      <c r="AI2" s="29"/>
    </row>
    <row r="3" spans="1:37" ht="15" x14ac:dyDescent="0.35">
      <c r="A3" s="10" t="s">
        <v>68</v>
      </c>
      <c r="B3" s="15"/>
      <c r="C3" s="15">
        <v>2</v>
      </c>
      <c r="D3" s="15">
        <v>3</v>
      </c>
      <c r="E3" s="15"/>
      <c r="F3" s="26"/>
      <c r="G3" s="15"/>
      <c r="H3" s="26"/>
      <c r="I3" s="15"/>
      <c r="J3" s="26">
        <v>0</v>
      </c>
      <c r="K3" s="15">
        <v>3</v>
      </c>
      <c r="L3" s="26"/>
      <c r="M3" s="15"/>
      <c r="N3" s="26"/>
      <c r="O3" s="15"/>
      <c r="P3" s="26"/>
      <c r="Q3" s="15"/>
      <c r="R3" s="26"/>
      <c r="S3" s="15"/>
      <c r="T3" s="26">
        <v>2</v>
      </c>
      <c r="U3" s="15"/>
      <c r="V3" s="26"/>
      <c r="W3" s="15"/>
      <c r="X3" s="26">
        <v>0</v>
      </c>
      <c r="Y3" s="15"/>
      <c r="Z3" s="26">
        <v>0</v>
      </c>
      <c r="AA3" s="15"/>
      <c r="AB3" s="15"/>
      <c r="AC3" s="15"/>
      <c r="AD3" s="15"/>
      <c r="AE3" s="15"/>
      <c r="AF3" s="15">
        <f t="shared" ref="AF3:AF17" si="0">SUM(B3:AE3)</f>
        <v>10</v>
      </c>
      <c r="AG3" s="15">
        <v>7</v>
      </c>
      <c r="AH3" s="33">
        <f t="shared" ref="AH3:AH17" si="1">SUM(AF3/AG3)</f>
        <v>1.4285714285714286</v>
      </c>
      <c r="AI3" s="31">
        <v>1.1000000000000001</v>
      </c>
      <c r="AJ3" s="27">
        <f>SUM(AI3*45)</f>
        <v>49.500000000000007</v>
      </c>
      <c r="AK3">
        <v>50</v>
      </c>
    </row>
    <row r="4" spans="1:37" ht="15" x14ac:dyDescent="0.35">
      <c r="A4" s="16" t="s">
        <v>69</v>
      </c>
      <c r="B4" s="15"/>
      <c r="C4" s="15"/>
      <c r="D4" s="15">
        <v>3</v>
      </c>
      <c r="E4" s="15"/>
      <c r="F4" s="26"/>
      <c r="G4" s="15"/>
      <c r="H4" s="26">
        <v>3</v>
      </c>
      <c r="I4" s="15"/>
      <c r="J4" s="26"/>
      <c r="K4" s="15">
        <v>2</v>
      </c>
      <c r="L4" s="26">
        <v>0</v>
      </c>
      <c r="M4" s="15"/>
      <c r="N4" s="26">
        <v>0</v>
      </c>
      <c r="O4" s="15"/>
      <c r="P4" s="26"/>
      <c r="Q4" s="15">
        <v>2</v>
      </c>
      <c r="R4" s="26"/>
      <c r="S4" s="15"/>
      <c r="T4" s="26">
        <v>0</v>
      </c>
      <c r="U4" s="15"/>
      <c r="V4" s="26"/>
      <c r="W4" s="15"/>
      <c r="X4" s="26"/>
      <c r="Y4" s="15">
        <v>0</v>
      </c>
      <c r="Z4" s="26">
        <v>0</v>
      </c>
      <c r="AA4" s="15"/>
      <c r="AB4" s="15">
        <v>3</v>
      </c>
      <c r="AC4" s="15"/>
      <c r="AD4" s="15"/>
      <c r="AE4" s="15"/>
      <c r="AF4" s="15">
        <f t="shared" si="0"/>
        <v>13</v>
      </c>
      <c r="AG4" s="15">
        <v>10</v>
      </c>
      <c r="AH4" s="33">
        <f t="shared" si="1"/>
        <v>1.3</v>
      </c>
      <c r="AI4" s="31">
        <v>0</v>
      </c>
      <c r="AJ4" s="27">
        <f t="shared" ref="AJ4:AJ17" si="2">SUM(AI4*45)</f>
        <v>0</v>
      </c>
    </row>
    <row r="5" spans="1:37" ht="15" x14ac:dyDescent="0.35">
      <c r="A5" s="17" t="s">
        <v>70</v>
      </c>
      <c r="B5" s="15"/>
      <c r="C5" s="15"/>
      <c r="D5" s="15"/>
      <c r="E5" s="15"/>
      <c r="F5" s="26"/>
      <c r="G5" s="15"/>
      <c r="H5" s="26"/>
      <c r="I5" s="15">
        <v>0</v>
      </c>
      <c r="J5" s="26"/>
      <c r="K5" s="15"/>
      <c r="L5" s="26"/>
      <c r="M5" s="15"/>
      <c r="N5" s="26"/>
      <c r="O5" s="15">
        <v>0</v>
      </c>
      <c r="P5" s="26"/>
      <c r="Q5" s="15"/>
      <c r="R5" s="26"/>
      <c r="S5" s="15"/>
      <c r="T5" s="26"/>
      <c r="U5" s="15"/>
      <c r="V5" s="26"/>
      <c r="W5" s="15"/>
      <c r="X5" s="26"/>
      <c r="Y5" s="15"/>
      <c r="Z5" s="26"/>
      <c r="AA5" s="15"/>
      <c r="AB5" s="15"/>
      <c r="AC5" s="15"/>
      <c r="AD5" s="15"/>
      <c r="AE5" s="15"/>
      <c r="AF5" s="15">
        <f t="shared" si="0"/>
        <v>0</v>
      </c>
      <c r="AG5" s="15">
        <v>2</v>
      </c>
      <c r="AH5" s="33">
        <f t="shared" si="1"/>
        <v>0</v>
      </c>
      <c r="AI5" s="31">
        <v>0.8</v>
      </c>
      <c r="AJ5" s="27">
        <f t="shared" si="2"/>
        <v>36</v>
      </c>
      <c r="AK5">
        <v>40</v>
      </c>
    </row>
    <row r="6" spans="1:37" ht="15" x14ac:dyDescent="0.35">
      <c r="A6" s="16" t="s">
        <v>71</v>
      </c>
      <c r="B6" s="15">
        <v>3</v>
      </c>
      <c r="C6" s="15"/>
      <c r="D6" s="15">
        <v>2</v>
      </c>
      <c r="E6" s="15">
        <v>2</v>
      </c>
      <c r="F6" s="26">
        <v>0</v>
      </c>
      <c r="G6" s="15">
        <v>1</v>
      </c>
      <c r="H6" s="26">
        <v>2</v>
      </c>
      <c r="I6" s="15">
        <v>0</v>
      </c>
      <c r="J6" s="26">
        <v>0</v>
      </c>
      <c r="K6" s="15"/>
      <c r="L6" s="26">
        <v>2</v>
      </c>
      <c r="M6" s="15"/>
      <c r="N6" s="26"/>
      <c r="O6" s="15">
        <v>2</v>
      </c>
      <c r="P6" s="26"/>
      <c r="Q6" s="15">
        <v>0</v>
      </c>
      <c r="R6" s="26">
        <v>0</v>
      </c>
      <c r="S6" s="15">
        <v>0</v>
      </c>
      <c r="T6" s="26">
        <v>3</v>
      </c>
      <c r="U6" s="15">
        <v>3</v>
      </c>
      <c r="V6" s="26">
        <v>0</v>
      </c>
      <c r="W6" s="15">
        <v>2</v>
      </c>
      <c r="X6" s="26">
        <v>0</v>
      </c>
      <c r="Y6" s="15"/>
      <c r="Z6" s="26"/>
      <c r="AA6" s="15">
        <v>3</v>
      </c>
      <c r="AB6" s="15">
        <v>0</v>
      </c>
      <c r="AC6" s="15">
        <v>0</v>
      </c>
      <c r="AD6" s="15"/>
      <c r="AE6" s="15"/>
      <c r="AF6" s="15">
        <f t="shared" si="0"/>
        <v>25</v>
      </c>
      <c r="AG6" s="15">
        <v>21</v>
      </c>
      <c r="AH6" s="33">
        <f t="shared" si="1"/>
        <v>1.1904761904761905</v>
      </c>
      <c r="AI6" s="31">
        <v>0</v>
      </c>
      <c r="AJ6" s="27">
        <f t="shared" si="2"/>
        <v>0</v>
      </c>
    </row>
    <row r="7" spans="1:37" ht="15" x14ac:dyDescent="0.35">
      <c r="A7" s="16" t="s">
        <v>72</v>
      </c>
      <c r="B7" s="15"/>
      <c r="C7" s="15">
        <v>0</v>
      </c>
      <c r="D7" s="15"/>
      <c r="E7" s="15">
        <v>3</v>
      </c>
      <c r="F7" s="26">
        <v>2</v>
      </c>
      <c r="G7" s="15"/>
      <c r="H7" s="26"/>
      <c r="I7" s="15">
        <v>2</v>
      </c>
      <c r="J7" s="26">
        <v>0</v>
      </c>
      <c r="K7" s="15"/>
      <c r="L7" s="26">
        <v>2</v>
      </c>
      <c r="M7" s="15"/>
      <c r="N7" s="26">
        <v>2</v>
      </c>
      <c r="O7" s="15">
        <v>0</v>
      </c>
      <c r="P7" s="26"/>
      <c r="Q7" s="15">
        <v>2</v>
      </c>
      <c r="R7" s="26">
        <v>0</v>
      </c>
      <c r="S7" s="15"/>
      <c r="T7" s="26"/>
      <c r="U7" s="15">
        <v>0</v>
      </c>
      <c r="V7" s="26"/>
      <c r="W7" s="15"/>
      <c r="X7" s="26">
        <v>2</v>
      </c>
      <c r="Y7" s="15"/>
      <c r="Z7" s="26"/>
      <c r="AA7" s="15">
        <v>0</v>
      </c>
      <c r="AB7" s="15"/>
      <c r="AC7" s="15">
        <v>2</v>
      </c>
      <c r="AD7" s="15"/>
      <c r="AE7" s="15"/>
      <c r="AF7" s="15">
        <f t="shared" si="0"/>
        <v>17</v>
      </c>
      <c r="AG7" s="15">
        <v>14</v>
      </c>
      <c r="AH7" s="33">
        <f t="shared" si="1"/>
        <v>1.2142857142857142</v>
      </c>
      <c r="AI7" s="31">
        <v>0</v>
      </c>
      <c r="AJ7" s="27">
        <f t="shared" si="2"/>
        <v>0</v>
      </c>
    </row>
    <row r="8" spans="1:37" ht="15" x14ac:dyDescent="0.35">
      <c r="A8" s="16" t="s">
        <v>73</v>
      </c>
      <c r="B8" s="15"/>
      <c r="C8" s="15"/>
      <c r="D8" s="15">
        <v>2</v>
      </c>
      <c r="E8" s="15"/>
      <c r="F8" s="26"/>
      <c r="G8" s="15"/>
      <c r="H8" s="26">
        <v>2</v>
      </c>
      <c r="I8" s="15"/>
      <c r="J8" s="26">
        <v>2</v>
      </c>
      <c r="K8" s="15">
        <v>0</v>
      </c>
      <c r="L8" s="26"/>
      <c r="M8" s="15"/>
      <c r="N8" s="26"/>
      <c r="O8" s="15">
        <v>0</v>
      </c>
      <c r="P8" s="26"/>
      <c r="Q8" s="15">
        <v>2</v>
      </c>
      <c r="R8" s="26"/>
      <c r="S8" s="15">
        <v>2</v>
      </c>
      <c r="T8" s="26">
        <v>2</v>
      </c>
      <c r="U8" s="15"/>
      <c r="V8" s="26">
        <v>0</v>
      </c>
      <c r="W8" s="15">
        <v>0</v>
      </c>
      <c r="X8" s="26"/>
      <c r="Y8" s="15">
        <v>0</v>
      </c>
      <c r="Z8" s="26"/>
      <c r="AA8" s="15"/>
      <c r="AB8" s="15"/>
      <c r="AC8" s="15">
        <v>0</v>
      </c>
      <c r="AD8" s="15"/>
      <c r="AE8" s="15"/>
      <c r="AF8" s="15">
        <f t="shared" si="0"/>
        <v>12</v>
      </c>
      <c r="AG8" s="15">
        <v>12</v>
      </c>
      <c r="AH8" s="33">
        <f t="shared" si="1"/>
        <v>1</v>
      </c>
      <c r="AI8" s="31">
        <v>0</v>
      </c>
      <c r="AJ8" s="27">
        <f t="shared" si="2"/>
        <v>0</v>
      </c>
    </row>
    <row r="9" spans="1:37" ht="15" x14ac:dyDescent="0.35">
      <c r="A9" s="16" t="s">
        <v>74</v>
      </c>
      <c r="B9" s="15"/>
      <c r="C9" s="15"/>
      <c r="D9" s="15"/>
      <c r="E9" s="15">
        <v>0</v>
      </c>
      <c r="F9" s="26"/>
      <c r="G9" s="15">
        <v>1</v>
      </c>
      <c r="H9" s="26"/>
      <c r="I9" s="15">
        <v>3</v>
      </c>
      <c r="J9" s="26"/>
      <c r="K9" s="15"/>
      <c r="L9" s="26">
        <v>0</v>
      </c>
      <c r="M9" s="15"/>
      <c r="N9" s="26"/>
      <c r="O9" s="15"/>
      <c r="P9" s="26">
        <v>0</v>
      </c>
      <c r="Q9" s="15"/>
      <c r="R9" s="26">
        <v>3</v>
      </c>
      <c r="S9" s="15"/>
      <c r="T9" s="26">
        <v>2</v>
      </c>
      <c r="U9" s="15">
        <v>0</v>
      </c>
      <c r="V9" s="26"/>
      <c r="W9" s="15"/>
      <c r="X9" s="26"/>
      <c r="Y9" s="15"/>
      <c r="Z9" s="26"/>
      <c r="AA9" s="15"/>
      <c r="AB9" s="15">
        <v>3</v>
      </c>
      <c r="AC9" s="15">
        <v>0</v>
      </c>
      <c r="AD9" s="15"/>
      <c r="AE9" s="15"/>
      <c r="AF9" s="15">
        <f t="shared" si="0"/>
        <v>12</v>
      </c>
      <c r="AG9" s="15">
        <v>10</v>
      </c>
      <c r="AH9" s="33">
        <f t="shared" si="1"/>
        <v>1.2</v>
      </c>
      <c r="AI9" s="31">
        <v>0</v>
      </c>
      <c r="AJ9" s="27">
        <f t="shared" si="2"/>
        <v>0</v>
      </c>
    </row>
    <row r="10" spans="1:37" ht="15" x14ac:dyDescent="0.35">
      <c r="A10" s="16" t="s">
        <v>75</v>
      </c>
      <c r="B10" s="15">
        <v>2</v>
      </c>
      <c r="C10" s="15"/>
      <c r="D10" s="15">
        <v>2</v>
      </c>
      <c r="E10" s="15">
        <v>2</v>
      </c>
      <c r="F10" s="26">
        <v>0</v>
      </c>
      <c r="G10" s="15"/>
      <c r="H10" s="26">
        <v>0</v>
      </c>
      <c r="I10" s="15">
        <v>3</v>
      </c>
      <c r="J10" s="26">
        <v>3</v>
      </c>
      <c r="K10" s="15"/>
      <c r="L10" s="26">
        <v>2</v>
      </c>
      <c r="M10" s="15">
        <v>3</v>
      </c>
      <c r="N10" s="26"/>
      <c r="O10" s="15">
        <v>2</v>
      </c>
      <c r="P10" s="26">
        <v>0</v>
      </c>
      <c r="Q10" s="15"/>
      <c r="R10" s="26"/>
      <c r="S10" s="15"/>
      <c r="T10" s="26"/>
      <c r="U10" s="15">
        <v>3</v>
      </c>
      <c r="V10" s="26">
        <v>2</v>
      </c>
      <c r="W10" s="15">
        <v>3</v>
      </c>
      <c r="X10" s="26">
        <v>3</v>
      </c>
      <c r="Y10" s="15">
        <v>2</v>
      </c>
      <c r="Z10" s="26">
        <v>3</v>
      </c>
      <c r="AA10" s="15">
        <v>0</v>
      </c>
      <c r="AB10" s="15">
        <v>3</v>
      </c>
      <c r="AC10" s="15">
        <v>2</v>
      </c>
      <c r="AD10" s="15"/>
      <c r="AE10" s="15"/>
      <c r="AF10" s="15">
        <f t="shared" si="0"/>
        <v>40</v>
      </c>
      <c r="AG10" s="15">
        <v>20</v>
      </c>
      <c r="AH10" s="33">
        <f t="shared" si="1"/>
        <v>2</v>
      </c>
      <c r="AI10" s="31">
        <v>1.26</v>
      </c>
      <c r="AJ10" s="27">
        <f t="shared" si="2"/>
        <v>56.7</v>
      </c>
      <c r="AK10">
        <v>60</v>
      </c>
    </row>
    <row r="11" spans="1:37" ht="15" x14ac:dyDescent="0.35">
      <c r="A11" s="16" t="s">
        <v>76</v>
      </c>
      <c r="B11" s="15">
        <v>0</v>
      </c>
      <c r="C11" s="15"/>
      <c r="D11" s="15">
        <v>2</v>
      </c>
      <c r="E11" s="15"/>
      <c r="F11" s="26">
        <v>2</v>
      </c>
      <c r="G11" s="15"/>
      <c r="H11" s="26"/>
      <c r="I11" s="15">
        <v>2</v>
      </c>
      <c r="J11" s="26"/>
      <c r="K11" s="15"/>
      <c r="L11" s="26">
        <v>1</v>
      </c>
      <c r="M11" s="15"/>
      <c r="N11" s="26"/>
      <c r="O11" s="15">
        <v>0</v>
      </c>
      <c r="P11" s="26"/>
      <c r="Q11" s="15">
        <v>0</v>
      </c>
      <c r="R11" s="26"/>
      <c r="S11" s="15"/>
      <c r="T11" s="26"/>
      <c r="U11" s="15"/>
      <c r="V11" s="26">
        <v>2</v>
      </c>
      <c r="W11" s="15">
        <v>2</v>
      </c>
      <c r="X11" s="26">
        <v>2</v>
      </c>
      <c r="Y11" s="15">
        <v>2</v>
      </c>
      <c r="Z11" s="26"/>
      <c r="AA11" s="15">
        <v>0</v>
      </c>
      <c r="AB11" s="15">
        <v>0</v>
      </c>
      <c r="AC11" s="15"/>
      <c r="AD11" s="15"/>
      <c r="AE11" s="15"/>
      <c r="AF11" s="15">
        <f t="shared" si="0"/>
        <v>15</v>
      </c>
      <c r="AG11" s="15">
        <v>13</v>
      </c>
      <c r="AH11" s="33">
        <f t="shared" si="1"/>
        <v>1.1538461538461537</v>
      </c>
      <c r="AI11" s="31">
        <v>0</v>
      </c>
      <c r="AJ11" s="27">
        <f t="shared" si="2"/>
        <v>0</v>
      </c>
    </row>
    <row r="12" spans="1:37" ht="15" x14ac:dyDescent="0.35">
      <c r="A12" s="16" t="s">
        <v>77</v>
      </c>
      <c r="B12" s="15"/>
      <c r="C12" s="15"/>
      <c r="D12" s="15">
        <v>0</v>
      </c>
      <c r="E12" s="15">
        <v>2</v>
      </c>
      <c r="F12" s="26"/>
      <c r="G12" s="15"/>
      <c r="H12" s="26">
        <v>3</v>
      </c>
      <c r="I12" s="15"/>
      <c r="J12" s="26"/>
      <c r="K12" s="15"/>
      <c r="L12" s="26">
        <v>2</v>
      </c>
      <c r="M12" s="15"/>
      <c r="N12" s="26"/>
      <c r="O12" s="15">
        <v>3</v>
      </c>
      <c r="P12" s="26"/>
      <c r="Q12" s="15"/>
      <c r="R12" s="26">
        <v>2</v>
      </c>
      <c r="S12" s="15"/>
      <c r="T12" s="26">
        <v>2</v>
      </c>
      <c r="U12" s="15"/>
      <c r="V12" s="26"/>
      <c r="W12" s="15">
        <v>0</v>
      </c>
      <c r="X12" s="26">
        <v>2</v>
      </c>
      <c r="Y12" s="15"/>
      <c r="Z12" s="26"/>
      <c r="AA12" s="15"/>
      <c r="AB12" s="15"/>
      <c r="AC12" s="15"/>
      <c r="AD12" s="15"/>
      <c r="AE12" s="15"/>
      <c r="AF12" s="15">
        <f t="shared" si="0"/>
        <v>16</v>
      </c>
      <c r="AG12" s="15">
        <v>9</v>
      </c>
      <c r="AH12" s="33">
        <f t="shared" si="1"/>
        <v>1.7777777777777777</v>
      </c>
      <c r="AI12" s="31">
        <v>1.2</v>
      </c>
      <c r="AJ12" s="27">
        <f t="shared" si="2"/>
        <v>54</v>
      </c>
      <c r="AK12">
        <v>55</v>
      </c>
    </row>
    <row r="13" spans="1:37" ht="15" x14ac:dyDescent="0.35">
      <c r="A13" s="16" t="s">
        <v>78</v>
      </c>
      <c r="B13" s="15"/>
      <c r="C13" s="15"/>
      <c r="D13" s="15"/>
      <c r="E13" s="15"/>
      <c r="F13" s="26"/>
      <c r="G13" s="15"/>
      <c r="H13" s="26"/>
      <c r="I13" s="15"/>
      <c r="J13" s="26"/>
      <c r="K13" s="15"/>
      <c r="L13" s="26"/>
      <c r="M13" s="15"/>
      <c r="N13" s="26"/>
      <c r="O13" s="15"/>
      <c r="P13" s="26"/>
      <c r="Q13" s="15"/>
      <c r="R13" s="26"/>
      <c r="S13" s="15">
        <v>3</v>
      </c>
      <c r="T13" s="26"/>
      <c r="U13" s="15"/>
      <c r="V13" s="26"/>
      <c r="W13" s="15"/>
      <c r="X13" s="26"/>
      <c r="Y13" s="15"/>
      <c r="Z13" s="26"/>
      <c r="AA13" s="15"/>
      <c r="AB13" s="15"/>
      <c r="AC13" s="15"/>
      <c r="AD13" s="15"/>
      <c r="AE13" s="15"/>
      <c r="AF13" s="15">
        <f t="shared" si="0"/>
        <v>3</v>
      </c>
      <c r="AG13" s="15">
        <v>1</v>
      </c>
      <c r="AH13" s="33">
        <f t="shared" si="1"/>
        <v>3</v>
      </c>
      <c r="AI13" s="31">
        <v>1.26</v>
      </c>
      <c r="AJ13" s="27">
        <f t="shared" si="2"/>
        <v>56.7</v>
      </c>
      <c r="AK13">
        <v>60</v>
      </c>
    </row>
    <row r="14" spans="1:37" ht="15" x14ac:dyDescent="0.35">
      <c r="A14" s="16" t="s">
        <v>79</v>
      </c>
      <c r="B14" s="15"/>
      <c r="C14" s="15"/>
      <c r="D14" s="15">
        <v>0</v>
      </c>
      <c r="E14" s="15"/>
      <c r="F14" s="26"/>
      <c r="G14" s="15"/>
      <c r="H14" s="26">
        <v>0</v>
      </c>
      <c r="I14" s="15"/>
      <c r="J14" s="26"/>
      <c r="K14" s="15"/>
      <c r="L14" s="26"/>
      <c r="M14" s="15"/>
      <c r="N14" s="26"/>
      <c r="O14" s="15"/>
      <c r="P14" s="26"/>
      <c r="Q14" s="15"/>
      <c r="R14" s="26"/>
      <c r="S14" s="15"/>
      <c r="T14" s="26"/>
      <c r="U14" s="15"/>
      <c r="V14" s="26"/>
      <c r="W14" s="15"/>
      <c r="X14" s="26"/>
      <c r="Y14" s="15"/>
      <c r="Z14" s="26"/>
      <c r="AA14" s="15"/>
      <c r="AB14" s="15"/>
      <c r="AC14" s="15"/>
      <c r="AD14" s="15"/>
      <c r="AE14" s="15"/>
      <c r="AF14" s="15">
        <f t="shared" si="0"/>
        <v>0</v>
      </c>
      <c r="AG14" s="15">
        <v>2</v>
      </c>
      <c r="AH14" s="33">
        <f t="shared" si="1"/>
        <v>0</v>
      </c>
      <c r="AI14" s="31">
        <v>0</v>
      </c>
      <c r="AJ14" s="27">
        <f t="shared" si="2"/>
        <v>0</v>
      </c>
    </row>
    <row r="15" spans="1:37" ht="15" x14ac:dyDescent="0.35">
      <c r="A15" s="18" t="s">
        <v>80</v>
      </c>
      <c r="B15" s="15"/>
      <c r="C15" s="15"/>
      <c r="D15" s="15"/>
      <c r="E15" s="15"/>
      <c r="F15" s="26"/>
      <c r="G15" s="15">
        <v>0</v>
      </c>
      <c r="H15" s="26"/>
      <c r="I15" s="15"/>
      <c r="J15" s="26"/>
      <c r="K15" s="15"/>
      <c r="L15" s="26"/>
      <c r="M15" s="15"/>
      <c r="N15" s="26"/>
      <c r="O15" s="15"/>
      <c r="P15" s="26"/>
      <c r="Q15" s="15"/>
      <c r="R15" s="26"/>
      <c r="S15" s="15"/>
      <c r="T15" s="26"/>
      <c r="U15" s="15"/>
      <c r="V15" s="26"/>
      <c r="W15" s="15"/>
      <c r="X15" s="26"/>
      <c r="Y15" s="15"/>
      <c r="Z15" s="26"/>
      <c r="AA15" s="15"/>
      <c r="AB15" s="15"/>
      <c r="AC15" s="15"/>
      <c r="AD15" s="15"/>
      <c r="AE15" s="15"/>
      <c r="AF15" s="15">
        <f t="shared" si="0"/>
        <v>0</v>
      </c>
      <c r="AG15" s="15">
        <v>1</v>
      </c>
      <c r="AH15" s="33">
        <f t="shared" si="1"/>
        <v>0</v>
      </c>
      <c r="AI15" s="31">
        <v>0</v>
      </c>
      <c r="AJ15" s="27">
        <f t="shared" si="2"/>
        <v>0</v>
      </c>
    </row>
    <row r="16" spans="1:37" ht="15" x14ac:dyDescent="0.35">
      <c r="A16" s="16" t="s">
        <v>81</v>
      </c>
      <c r="B16" s="15">
        <v>2</v>
      </c>
      <c r="C16" s="15">
        <v>3</v>
      </c>
      <c r="D16" s="15">
        <v>0</v>
      </c>
      <c r="E16" s="15">
        <v>0</v>
      </c>
      <c r="F16" s="26">
        <v>2</v>
      </c>
      <c r="G16" s="15">
        <v>2</v>
      </c>
      <c r="H16" s="26">
        <v>0</v>
      </c>
      <c r="I16" s="15">
        <v>2</v>
      </c>
      <c r="J16" s="26">
        <v>2</v>
      </c>
      <c r="K16" s="15">
        <v>2</v>
      </c>
      <c r="L16" s="26">
        <v>3</v>
      </c>
      <c r="M16" s="15">
        <v>0</v>
      </c>
      <c r="N16" s="26">
        <v>3</v>
      </c>
      <c r="O16" s="15">
        <v>0</v>
      </c>
      <c r="P16" s="26">
        <v>0</v>
      </c>
      <c r="Q16" s="15">
        <v>0</v>
      </c>
      <c r="R16" s="26">
        <v>3</v>
      </c>
      <c r="S16" s="15">
        <v>0</v>
      </c>
      <c r="T16" s="26">
        <v>3</v>
      </c>
      <c r="U16" s="15">
        <v>2</v>
      </c>
      <c r="V16" s="26">
        <v>3</v>
      </c>
      <c r="W16" s="15">
        <v>3</v>
      </c>
      <c r="X16" s="26">
        <v>3</v>
      </c>
      <c r="Y16" s="15">
        <v>3</v>
      </c>
      <c r="Z16" s="26">
        <v>3</v>
      </c>
      <c r="AA16" s="15">
        <v>3</v>
      </c>
      <c r="AB16" s="15">
        <v>0</v>
      </c>
      <c r="AC16" s="15">
        <v>2</v>
      </c>
      <c r="AD16" s="15">
        <v>3</v>
      </c>
      <c r="AE16" s="15">
        <v>0</v>
      </c>
      <c r="AF16" s="15">
        <f t="shared" si="0"/>
        <v>52</v>
      </c>
      <c r="AG16" s="15">
        <v>30</v>
      </c>
      <c r="AH16" s="33">
        <f t="shared" si="1"/>
        <v>1.7333333333333334</v>
      </c>
      <c r="AI16" s="31">
        <v>1.2</v>
      </c>
      <c r="AJ16" s="27">
        <f t="shared" si="2"/>
        <v>54</v>
      </c>
      <c r="AK16">
        <v>55</v>
      </c>
    </row>
    <row r="17" spans="1:37" ht="15" x14ac:dyDescent="0.35">
      <c r="A17" s="16" t="s">
        <v>82</v>
      </c>
      <c r="B17" s="15">
        <v>0</v>
      </c>
      <c r="C17" s="15"/>
      <c r="D17" s="15"/>
      <c r="E17" s="15">
        <v>2</v>
      </c>
      <c r="F17" s="26">
        <v>0</v>
      </c>
      <c r="G17" s="15"/>
      <c r="H17" s="26"/>
      <c r="I17" s="15">
        <v>0</v>
      </c>
      <c r="J17" s="26"/>
      <c r="K17" s="15"/>
      <c r="L17" s="26"/>
      <c r="M17" s="15"/>
      <c r="N17" s="26"/>
      <c r="O17" s="15"/>
      <c r="P17" s="26">
        <v>2</v>
      </c>
      <c r="Q17" s="15">
        <v>0</v>
      </c>
      <c r="R17" s="26">
        <v>3</v>
      </c>
      <c r="S17" s="15">
        <v>0</v>
      </c>
      <c r="T17" s="26"/>
      <c r="U17" s="15"/>
      <c r="V17" s="26"/>
      <c r="W17" s="15"/>
      <c r="X17" s="26"/>
      <c r="Y17" s="15"/>
      <c r="Z17" s="26"/>
      <c r="AA17" s="15"/>
      <c r="AB17" s="15"/>
      <c r="AC17" s="15"/>
      <c r="AD17" s="15"/>
      <c r="AE17" s="15"/>
      <c r="AF17" s="15">
        <f t="shared" si="0"/>
        <v>7</v>
      </c>
      <c r="AG17" s="15">
        <v>8</v>
      </c>
      <c r="AH17" s="33">
        <f t="shared" si="1"/>
        <v>0.875</v>
      </c>
      <c r="AI17" s="31">
        <v>0.9</v>
      </c>
      <c r="AJ17" s="27">
        <f t="shared" si="2"/>
        <v>40.5</v>
      </c>
      <c r="AK17">
        <v>40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workbookViewId="0">
      <selection activeCell="Y20" sqref="Y20"/>
    </sheetView>
  </sheetViews>
  <sheetFormatPr baseColWidth="10" defaultRowHeight="14.4" x14ac:dyDescent="0.3"/>
  <cols>
    <col min="1" max="1" width="21.21875" customWidth="1"/>
    <col min="2" max="31" width="2.77734375" customWidth="1"/>
    <col min="32" max="35" width="6.77734375" customWidth="1"/>
  </cols>
  <sheetData>
    <row r="1" spans="1:35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5" ht="15" x14ac:dyDescent="0.35">
      <c r="A2" s="23" t="s">
        <v>105</v>
      </c>
      <c r="B2" s="15"/>
      <c r="C2" s="15">
        <v>0</v>
      </c>
      <c r="D2" s="15">
        <v>0</v>
      </c>
      <c r="E2" s="15"/>
      <c r="F2" s="26">
        <v>2</v>
      </c>
      <c r="G2" s="15"/>
      <c r="H2" s="26">
        <v>0</v>
      </c>
      <c r="I2" s="15"/>
      <c r="J2" s="26"/>
      <c r="K2" s="15">
        <v>3</v>
      </c>
      <c r="L2" s="26"/>
      <c r="M2" s="15"/>
      <c r="N2" s="26"/>
      <c r="O2" s="15">
        <v>0</v>
      </c>
      <c r="P2" s="26"/>
      <c r="Q2" s="15"/>
      <c r="R2" s="26"/>
      <c r="S2" s="15"/>
      <c r="T2" s="26"/>
      <c r="U2" s="15"/>
      <c r="V2" s="26"/>
      <c r="W2" s="15">
        <v>0</v>
      </c>
      <c r="X2" s="26">
        <v>0</v>
      </c>
      <c r="Y2" s="15">
        <v>0</v>
      </c>
      <c r="Z2" s="26"/>
      <c r="AA2" s="15"/>
      <c r="AB2" s="15"/>
      <c r="AC2" s="15"/>
      <c r="AD2" s="15"/>
      <c r="AE2" s="15"/>
      <c r="AF2" s="15"/>
      <c r="AG2" s="15"/>
      <c r="AH2" s="29"/>
      <c r="AI2" s="29"/>
    </row>
    <row r="3" spans="1:35" ht="15" x14ac:dyDescent="0.35">
      <c r="A3" s="24" t="s">
        <v>106</v>
      </c>
      <c r="B3" s="15"/>
      <c r="C3" s="15"/>
      <c r="D3" s="15">
        <v>3</v>
      </c>
      <c r="E3" s="15"/>
      <c r="F3" s="26">
        <v>2</v>
      </c>
      <c r="G3" s="15"/>
      <c r="H3" s="26">
        <v>2</v>
      </c>
      <c r="I3" s="15"/>
      <c r="J3" s="26">
        <v>0</v>
      </c>
      <c r="K3" s="15"/>
      <c r="L3" s="26"/>
      <c r="M3" s="15">
        <v>0</v>
      </c>
      <c r="N3" s="26"/>
      <c r="O3" s="15"/>
      <c r="P3" s="26"/>
      <c r="Q3" s="15"/>
      <c r="R3" s="26"/>
      <c r="S3" s="15">
        <v>3</v>
      </c>
      <c r="T3" s="26">
        <v>2</v>
      </c>
      <c r="U3" s="15"/>
      <c r="V3" s="26">
        <v>3</v>
      </c>
      <c r="W3" s="15"/>
      <c r="X3" s="26">
        <v>2</v>
      </c>
      <c r="Y3" s="15">
        <v>3</v>
      </c>
      <c r="Z3" s="26"/>
      <c r="AA3" s="15">
        <v>3</v>
      </c>
      <c r="AB3" s="15">
        <v>0</v>
      </c>
      <c r="AC3" s="15"/>
      <c r="AD3" s="15"/>
      <c r="AE3" s="15"/>
      <c r="AF3" s="15"/>
      <c r="AG3" s="15"/>
      <c r="AH3" s="29"/>
      <c r="AI3" s="29"/>
    </row>
    <row r="4" spans="1:35" ht="15" x14ac:dyDescent="0.35">
      <c r="A4" s="24" t="s">
        <v>107</v>
      </c>
      <c r="B4" s="15"/>
      <c r="C4" s="15">
        <v>0</v>
      </c>
      <c r="D4" s="15">
        <v>0</v>
      </c>
      <c r="E4" s="15">
        <v>0</v>
      </c>
      <c r="F4" s="26"/>
      <c r="G4" s="15">
        <v>2</v>
      </c>
      <c r="H4" s="26"/>
      <c r="I4" s="15">
        <v>2</v>
      </c>
      <c r="J4" s="26"/>
      <c r="K4" s="15"/>
      <c r="L4" s="26"/>
      <c r="M4" s="15">
        <v>0</v>
      </c>
      <c r="N4" s="26"/>
      <c r="O4" s="15"/>
      <c r="P4" s="26">
        <v>0</v>
      </c>
      <c r="Q4" s="15">
        <v>2</v>
      </c>
      <c r="R4" s="26">
        <v>0</v>
      </c>
      <c r="S4" s="15">
        <v>0</v>
      </c>
      <c r="T4" s="26">
        <v>0</v>
      </c>
      <c r="U4" s="15"/>
      <c r="V4" s="26"/>
      <c r="W4" s="15">
        <v>3</v>
      </c>
      <c r="X4" s="26"/>
      <c r="Y4" s="15">
        <v>3</v>
      </c>
      <c r="Z4" s="26">
        <v>2</v>
      </c>
      <c r="AA4" s="15"/>
      <c r="AB4" s="15">
        <v>0</v>
      </c>
      <c r="AC4" s="15"/>
      <c r="AD4" s="15"/>
      <c r="AE4" s="15"/>
      <c r="AF4" s="15"/>
      <c r="AG4" s="15"/>
      <c r="AH4" s="29"/>
      <c r="AI4" s="29"/>
    </row>
    <row r="5" spans="1:35" ht="15" x14ac:dyDescent="0.35">
      <c r="A5" s="24" t="s">
        <v>108</v>
      </c>
      <c r="B5" s="15"/>
      <c r="C5" s="15"/>
      <c r="D5" s="15"/>
      <c r="E5" s="15"/>
      <c r="F5" s="26"/>
      <c r="G5" s="15"/>
      <c r="H5" s="26"/>
      <c r="I5" s="15"/>
      <c r="J5" s="26"/>
      <c r="K5" s="15"/>
      <c r="L5" s="26"/>
      <c r="M5" s="15">
        <v>3</v>
      </c>
      <c r="N5" s="26"/>
      <c r="O5" s="15"/>
      <c r="P5" s="26"/>
      <c r="Q5" s="15"/>
      <c r="R5" s="26"/>
      <c r="S5" s="15"/>
      <c r="T5" s="26"/>
      <c r="U5" s="15"/>
      <c r="V5" s="26">
        <v>2</v>
      </c>
      <c r="W5" s="15"/>
      <c r="X5" s="26"/>
      <c r="Y5" s="15"/>
      <c r="Z5" s="26"/>
      <c r="AA5" s="15"/>
      <c r="AB5" s="15"/>
      <c r="AC5" s="15"/>
      <c r="AD5" s="15"/>
      <c r="AE5" s="15"/>
      <c r="AF5" s="15"/>
      <c r="AG5" s="15"/>
      <c r="AH5" s="29"/>
      <c r="AI5" s="29"/>
    </row>
    <row r="6" spans="1:35" ht="15" x14ac:dyDescent="0.35">
      <c r="A6" s="24" t="s">
        <v>109</v>
      </c>
      <c r="B6" s="15">
        <v>3</v>
      </c>
      <c r="C6" s="15"/>
      <c r="D6" s="15"/>
      <c r="E6" s="15"/>
      <c r="F6" s="26">
        <v>0</v>
      </c>
      <c r="G6" s="15"/>
      <c r="H6" s="26"/>
      <c r="I6" s="15">
        <v>0</v>
      </c>
      <c r="J6" s="26"/>
      <c r="K6" s="15"/>
      <c r="L6" s="26"/>
      <c r="M6" s="15"/>
      <c r="N6" s="26"/>
      <c r="O6" s="15"/>
      <c r="P6" s="26">
        <v>2</v>
      </c>
      <c r="Q6" s="15"/>
      <c r="R6" s="26">
        <v>2</v>
      </c>
      <c r="S6" s="15">
        <v>2</v>
      </c>
      <c r="T6" s="26"/>
      <c r="U6" s="15">
        <v>0</v>
      </c>
      <c r="V6" s="26"/>
      <c r="W6" s="15"/>
      <c r="X6" s="26"/>
      <c r="Y6" s="15"/>
      <c r="Z6" s="26"/>
      <c r="AA6" s="15"/>
      <c r="AB6" s="15"/>
      <c r="AC6" s="15">
        <v>0</v>
      </c>
      <c r="AD6" s="15"/>
      <c r="AE6" s="15"/>
      <c r="AF6" s="15"/>
      <c r="AG6" s="15"/>
      <c r="AH6" s="29"/>
      <c r="AI6" s="29"/>
    </row>
    <row r="7" spans="1:35" ht="15" x14ac:dyDescent="0.35">
      <c r="A7" s="24" t="s">
        <v>110</v>
      </c>
      <c r="B7" s="15">
        <v>0</v>
      </c>
      <c r="C7" s="15">
        <v>2</v>
      </c>
      <c r="D7" s="15"/>
      <c r="E7" s="15"/>
      <c r="G7" s="26">
        <v>0</v>
      </c>
      <c r="H7" s="26">
        <v>2</v>
      </c>
      <c r="I7" s="15">
        <v>2</v>
      </c>
      <c r="J7" s="26"/>
      <c r="K7" s="15">
        <v>0</v>
      </c>
      <c r="L7" s="26">
        <v>2</v>
      </c>
      <c r="M7" s="15">
        <v>0</v>
      </c>
      <c r="N7" s="26">
        <v>2</v>
      </c>
      <c r="O7" s="15">
        <v>2</v>
      </c>
      <c r="P7" s="26">
        <v>0</v>
      </c>
      <c r="Q7" s="15"/>
      <c r="R7" s="26"/>
      <c r="S7" s="15"/>
      <c r="T7" s="26"/>
      <c r="U7" s="15"/>
      <c r="V7" s="26">
        <v>2</v>
      </c>
      <c r="W7" s="15"/>
      <c r="X7" s="26"/>
      <c r="Y7" s="15"/>
      <c r="Z7" s="26"/>
      <c r="AA7" s="15">
        <v>2</v>
      </c>
      <c r="AB7" s="15">
        <v>0</v>
      </c>
      <c r="AC7" s="15"/>
      <c r="AD7" s="15"/>
      <c r="AE7" s="15"/>
      <c r="AF7" s="15"/>
      <c r="AG7" s="15"/>
      <c r="AH7" s="29"/>
      <c r="AI7" s="29"/>
    </row>
    <row r="8" spans="1:35" ht="15" x14ac:dyDescent="0.35">
      <c r="A8" s="24" t="s">
        <v>111</v>
      </c>
      <c r="B8" s="15">
        <v>2</v>
      </c>
      <c r="C8" s="15">
        <v>3</v>
      </c>
      <c r="D8" s="15"/>
      <c r="E8" s="15"/>
      <c r="F8" s="26">
        <v>3</v>
      </c>
      <c r="G8" s="15"/>
      <c r="H8" s="26">
        <v>0</v>
      </c>
      <c r="I8" s="15">
        <v>2</v>
      </c>
      <c r="J8" s="26">
        <v>2</v>
      </c>
      <c r="K8" s="15">
        <v>0</v>
      </c>
      <c r="L8" s="26">
        <v>2</v>
      </c>
      <c r="M8" s="15">
        <v>0</v>
      </c>
      <c r="N8" s="26">
        <v>2</v>
      </c>
      <c r="O8" s="15">
        <v>3</v>
      </c>
      <c r="P8" s="26">
        <v>2</v>
      </c>
      <c r="Q8" s="15">
        <v>0</v>
      </c>
      <c r="R8" s="26">
        <v>2</v>
      </c>
      <c r="S8" s="15"/>
      <c r="T8" s="26">
        <v>0</v>
      </c>
      <c r="U8" s="15">
        <v>0</v>
      </c>
      <c r="V8" s="26">
        <v>0</v>
      </c>
      <c r="W8" s="15"/>
      <c r="X8" s="26">
        <v>0</v>
      </c>
      <c r="Y8" s="15">
        <v>0</v>
      </c>
      <c r="Z8" s="26"/>
      <c r="AA8" s="15"/>
      <c r="AB8" s="15">
        <v>3</v>
      </c>
      <c r="AC8" s="15"/>
      <c r="AD8" s="15"/>
      <c r="AE8" s="15"/>
      <c r="AF8" s="15"/>
      <c r="AG8" s="15"/>
      <c r="AH8" s="29"/>
      <c r="AI8" s="29"/>
    </row>
    <row r="9" spans="1:35" ht="15" x14ac:dyDescent="0.35">
      <c r="A9" s="23" t="s">
        <v>112</v>
      </c>
      <c r="B9" s="15"/>
      <c r="C9" s="15">
        <v>3</v>
      </c>
      <c r="D9" s="15"/>
      <c r="E9" s="15"/>
      <c r="F9" s="26">
        <v>0</v>
      </c>
      <c r="G9" s="15"/>
      <c r="H9" s="26">
        <v>0</v>
      </c>
      <c r="I9" s="15">
        <v>0</v>
      </c>
      <c r="J9" s="26">
        <v>3</v>
      </c>
      <c r="K9" s="15">
        <v>0</v>
      </c>
      <c r="L9" s="26">
        <v>0</v>
      </c>
      <c r="M9" s="15">
        <v>2</v>
      </c>
      <c r="N9" s="26"/>
      <c r="O9" s="15"/>
      <c r="P9" s="26"/>
      <c r="Q9" s="15">
        <v>2</v>
      </c>
      <c r="R9" s="26">
        <v>0</v>
      </c>
      <c r="S9" s="15">
        <v>3</v>
      </c>
      <c r="T9" s="26">
        <v>2</v>
      </c>
      <c r="U9" s="15">
        <v>2</v>
      </c>
      <c r="V9" s="26">
        <v>0</v>
      </c>
      <c r="W9" s="15">
        <v>2</v>
      </c>
      <c r="X9" s="26">
        <v>2</v>
      </c>
      <c r="Y9" s="15">
        <v>3</v>
      </c>
      <c r="Z9" s="26">
        <v>3</v>
      </c>
      <c r="AA9" s="15">
        <v>3</v>
      </c>
      <c r="AB9" s="15">
        <v>0</v>
      </c>
      <c r="AC9" s="15"/>
      <c r="AD9" s="15"/>
      <c r="AE9" s="15"/>
      <c r="AF9" s="15"/>
      <c r="AG9" s="15"/>
      <c r="AH9" s="29"/>
      <c r="AI9" s="29"/>
    </row>
    <row r="10" spans="1:35" ht="15" x14ac:dyDescent="0.35">
      <c r="A10" s="24" t="s">
        <v>113</v>
      </c>
      <c r="B10" s="15"/>
      <c r="C10" s="15">
        <v>3</v>
      </c>
      <c r="D10" s="15">
        <v>3</v>
      </c>
      <c r="E10" s="15">
        <v>2</v>
      </c>
      <c r="F10" s="26">
        <v>3</v>
      </c>
      <c r="G10" s="15"/>
      <c r="H10" s="26">
        <v>2</v>
      </c>
      <c r="I10" s="15"/>
      <c r="J10" s="26"/>
      <c r="K10" s="15">
        <v>0</v>
      </c>
      <c r="L10" s="26">
        <v>3</v>
      </c>
      <c r="M10" s="15">
        <v>2</v>
      </c>
      <c r="N10" s="26">
        <v>0</v>
      </c>
      <c r="O10" s="15"/>
      <c r="P10" s="26">
        <v>0</v>
      </c>
      <c r="Q10" s="15"/>
      <c r="R10" s="26">
        <v>0</v>
      </c>
      <c r="S10" s="15">
        <v>3</v>
      </c>
      <c r="T10" s="26">
        <v>2</v>
      </c>
      <c r="U10" s="15"/>
      <c r="V10" s="26">
        <v>0</v>
      </c>
      <c r="W10" s="15"/>
      <c r="X10" s="26">
        <v>3</v>
      </c>
      <c r="Y10" s="15">
        <v>3</v>
      </c>
      <c r="Z10" s="26">
        <v>0</v>
      </c>
      <c r="AA10" s="15">
        <v>3</v>
      </c>
      <c r="AB10" s="15"/>
      <c r="AC10" s="15">
        <v>3</v>
      </c>
      <c r="AD10" s="15"/>
      <c r="AE10" s="15"/>
      <c r="AF10" s="15"/>
      <c r="AG10" s="15"/>
      <c r="AH10" s="29"/>
      <c r="AI10" s="29"/>
    </row>
    <row r="11" spans="1:35" ht="15" x14ac:dyDescent="0.35">
      <c r="A11" s="24" t="s">
        <v>114</v>
      </c>
      <c r="B11" s="15"/>
      <c r="C11" s="15"/>
      <c r="D11" s="15">
        <v>3</v>
      </c>
      <c r="E11" s="15"/>
      <c r="F11" s="26"/>
      <c r="G11" s="15"/>
      <c r="H11" s="26"/>
      <c r="I11" s="15"/>
      <c r="J11" s="26"/>
      <c r="K11" s="15">
        <v>2</v>
      </c>
      <c r="L11" s="26"/>
      <c r="M11" s="15"/>
      <c r="N11" s="26">
        <v>0</v>
      </c>
      <c r="O11" s="15">
        <v>0</v>
      </c>
      <c r="P11" s="26"/>
      <c r="Q11" s="15"/>
      <c r="R11" s="26"/>
      <c r="S11" s="15"/>
      <c r="T11" s="26"/>
      <c r="U11" s="15">
        <v>2</v>
      </c>
      <c r="V11" s="26"/>
      <c r="W11" s="15"/>
      <c r="X11" s="26">
        <v>2</v>
      </c>
      <c r="Y11" s="15"/>
      <c r="Z11" s="26">
        <v>2</v>
      </c>
      <c r="AA11" s="15">
        <v>0</v>
      </c>
      <c r="AB11" s="15"/>
      <c r="AC11" s="15"/>
      <c r="AD11" s="15"/>
      <c r="AE11" s="15"/>
      <c r="AF11" s="15"/>
      <c r="AG11" s="15"/>
      <c r="AH11" s="29"/>
      <c r="AI11" s="29"/>
    </row>
    <row r="12" spans="1:35" x14ac:dyDescent="0.3">
      <c r="B12" s="15"/>
      <c r="C12" s="15"/>
      <c r="D12" s="15"/>
      <c r="E12" s="15"/>
      <c r="F12" s="26"/>
      <c r="G12" s="15"/>
      <c r="H12" s="26"/>
      <c r="I12" s="15"/>
      <c r="J12" s="26"/>
      <c r="K12" s="15"/>
      <c r="L12" s="26"/>
      <c r="M12" s="15"/>
      <c r="N12" s="26"/>
      <c r="O12" s="15"/>
      <c r="P12" s="26"/>
      <c r="Q12" s="15"/>
      <c r="R12" s="26"/>
      <c r="S12" s="15"/>
      <c r="T12" s="26"/>
      <c r="U12" s="15"/>
      <c r="V12" s="26"/>
      <c r="W12" s="15"/>
      <c r="X12" s="26"/>
      <c r="Y12" s="15"/>
      <c r="Z12" s="26"/>
      <c r="AA12" s="15"/>
      <c r="AB12" s="15"/>
      <c r="AC12" s="15"/>
      <c r="AD12" s="15"/>
      <c r="AE12" s="15"/>
      <c r="AF12" s="15"/>
      <c r="AG12" s="15"/>
      <c r="AH12" s="29"/>
      <c r="AI12" s="29"/>
    </row>
    <row r="13" spans="1:35" x14ac:dyDescent="0.3">
      <c r="B13" s="15"/>
      <c r="C13" s="15"/>
      <c r="D13" s="15"/>
      <c r="E13" s="15"/>
      <c r="F13" s="26"/>
      <c r="G13" s="15"/>
      <c r="H13" s="26"/>
      <c r="I13" s="15"/>
      <c r="J13" s="26"/>
      <c r="K13" s="15"/>
      <c r="L13" s="26"/>
      <c r="M13" s="15"/>
      <c r="N13" s="26"/>
      <c r="O13" s="15"/>
      <c r="P13" s="26"/>
      <c r="Q13" s="15"/>
      <c r="R13" s="26"/>
      <c r="S13" s="15"/>
      <c r="T13" s="26"/>
      <c r="U13" s="15"/>
      <c r="V13" s="26"/>
      <c r="W13" s="15"/>
      <c r="X13" s="26"/>
      <c r="Y13" s="15"/>
      <c r="Z13" s="26"/>
      <c r="AA13" s="15"/>
      <c r="AB13" s="15"/>
      <c r="AC13" s="15"/>
      <c r="AD13" s="15"/>
      <c r="AE13" s="15"/>
      <c r="AF13" s="15"/>
      <c r="AG13" s="15"/>
      <c r="AH13" s="29"/>
      <c r="AI13" s="29"/>
    </row>
    <row r="14" spans="1:35" ht="15" x14ac:dyDescent="0.35">
      <c r="A14" s="16" t="s">
        <v>115</v>
      </c>
      <c r="B14" s="15"/>
      <c r="C14" s="15"/>
      <c r="D14" s="15">
        <v>2</v>
      </c>
      <c r="E14" s="15">
        <v>0</v>
      </c>
      <c r="F14" s="26"/>
      <c r="G14" s="15">
        <v>2</v>
      </c>
      <c r="H14" s="26">
        <v>0</v>
      </c>
      <c r="I14" s="15"/>
      <c r="J14" s="26">
        <v>2</v>
      </c>
      <c r="K14" s="15"/>
      <c r="L14" s="26">
        <v>2</v>
      </c>
      <c r="M14" s="15">
        <v>3</v>
      </c>
      <c r="N14" s="26"/>
      <c r="O14" s="15"/>
      <c r="P14" s="26">
        <v>2</v>
      </c>
      <c r="Q14" s="15">
        <v>0</v>
      </c>
      <c r="R14" s="26">
        <v>0</v>
      </c>
      <c r="S14" s="15"/>
      <c r="T14" s="26"/>
      <c r="U14" s="15">
        <v>0</v>
      </c>
      <c r="V14" s="26">
        <v>2</v>
      </c>
      <c r="W14" s="15"/>
      <c r="X14" s="26">
        <v>3</v>
      </c>
      <c r="Y14" s="15">
        <v>2</v>
      </c>
      <c r="Z14" s="26"/>
      <c r="AA14" s="15">
        <v>0</v>
      </c>
      <c r="AB14" s="15">
        <v>3</v>
      </c>
      <c r="AC14" s="15"/>
      <c r="AD14" s="15"/>
      <c r="AE14" s="15"/>
      <c r="AF14" s="15"/>
      <c r="AG14" s="15"/>
      <c r="AH14" s="29"/>
      <c r="AI14" s="29"/>
    </row>
    <row r="15" spans="1:35" ht="15" x14ac:dyDescent="0.35">
      <c r="A15" s="25" t="s">
        <v>116</v>
      </c>
      <c r="B15" s="15"/>
      <c r="C15" s="15"/>
      <c r="D15" s="15">
        <v>0</v>
      </c>
      <c r="E15" s="15"/>
      <c r="F15" s="26"/>
      <c r="G15" s="15"/>
      <c r="H15" s="26"/>
      <c r="I15" s="15"/>
      <c r="J15" s="26">
        <v>0</v>
      </c>
      <c r="K15" s="15"/>
      <c r="L15" s="26"/>
      <c r="M15" s="15">
        <v>3</v>
      </c>
      <c r="N15" s="26"/>
      <c r="O15" s="15">
        <v>0</v>
      </c>
      <c r="P15" s="26"/>
      <c r="Q15" s="15"/>
      <c r="R15" s="26"/>
      <c r="S15" s="15"/>
      <c r="T15" s="26"/>
      <c r="U15" s="15"/>
      <c r="V15" s="26"/>
      <c r="W15" s="15"/>
      <c r="X15" s="26"/>
      <c r="Y15" s="15"/>
      <c r="Z15" s="26"/>
      <c r="AA15" s="15"/>
      <c r="AB15" s="15"/>
      <c r="AC15" s="15"/>
      <c r="AD15" s="15"/>
      <c r="AE15" s="15"/>
      <c r="AF15" s="15"/>
      <c r="AG15" s="15"/>
      <c r="AH15" s="29"/>
      <c r="AI15" s="29"/>
    </row>
    <row r="16" spans="1:35" ht="15" x14ac:dyDescent="0.35">
      <c r="A16" s="16" t="s">
        <v>117</v>
      </c>
      <c r="B16" s="15"/>
      <c r="C16" s="15">
        <v>0</v>
      </c>
      <c r="D16" s="15"/>
      <c r="E16" s="15"/>
      <c r="F16" s="26"/>
      <c r="G16" s="15"/>
      <c r="H16" s="26"/>
      <c r="I16" s="15"/>
      <c r="J16" s="26"/>
      <c r="K16" s="15">
        <v>0</v>
      </c>
      <c r="L16" s="26"/>
      <c r="M16" s="15"/>
      <c r="N16" s="26"/>
      <c r="O16" s="15"/>
      <c r="P16" s="26"/>
      <c r="Q16" s="15"/>
      <c r="R16" s="26"/>
      <c r="S16" s="15"/>
      <c r="T16" s="26"/>
      <c r="U16" s="15"/>
      <c r="V16" s="26"/>
      <c r="W16" s="15"/>
      <c r="X16" s="26"/>
      <c r="Y16" s="15"/>
      <c r="Z16" s="26"/>
      <c r="AA16" s="15"/>
      <c r="AB16" s="15"/>
      <c r="AC16" s="15"/>
      <c r="AD16" s="15"/>
      <c r="AE16" s="15"/>
      <c r="AF16" s="15"/>
      <c r="AG16" s="15"/>
      <c r="AH16" s="29"/>
      <c r="AI16" s="29"/>
    </row>
    <row r="17" spans="1:35" ht="15" x14ac:dyDescent="0.35">
      <c r="A17" s="16" t="s">
        <v>118</v>
      </c>
      <c r="B17" s="15"/>
      <c r="C17" s="15"/>
      <c r="D17" s="15"/>
      <c r="E17" s="15">
        <v>2</v>
      </c>
      <c r="F17" s="26"/>
      <c r="G17" s="15">
        <v>0</v>
      </c>
      <c r="H17" s="26">
        <v>2</v>
      </c>
      <c r="I17" s="15">
        <v>0</v>
      </c>
      <c r="J17" s="26"/>
      <c r="K17" s="15"/>
      <c r="L17" s="26"/>
      <c r="M17" s="15"/>
      <c r="N17" s="26"/>
      <c r="O17" s="15"/>
      <c r="P17" s="26"/>
      <c r="Q17" s="15"/>
      <c r="R17" s="26"/>
      <c r="S17" s="15"/>
      <c r="T17" s="26">
        <v>2</v>
      </c>
      <c r="U17" s="15"/>
      <c r="V17" s="26">
        <v>3</v>
      </c>
      <c r="W17" s="15"/>
      <c r="X17" s="26"/>
      <c r="Y17" s="15">
        <v>0</v>
      </c>
      <c r="Z17" s="26"/>
      <c r="AA17" s="15"/>
      <c r="AB17" s="15">
        <v>2</v>
      </c>
      <c r="AC17" s="15"/>
      <c r="AD17" s="15"/>
      <c r="AE17" s="15"/>
      <c r="AF17" s="15"/>
      <c r="AG17" s="15"/>
      <c r="AH17" s="29"/>
      <c r="AI17" s="29"/>
    </row>
    <row r="18" spans="1:35" ht="15" x14ac:dyDescent="0.35">
      <c r="A18" s="16" t="s">
        <v>119</v>
      </c>
      <c r="B18" s="15"/>
      <c r="C18" s="15"/>
      <c r="D18" s="15"/>
      <c r="E18" s="15"/>
      <c r="F18" s="26"/>
      <c r="G18" s="15"/>
      <c r="H18" s="26"/>
      <c r="I18" s="15"/>
      <c r="J18" s="26">
        <v>0</v>
      </c>
      <c r="K18" s="15"/>
      <c r="L18" s="26"/>
      <c r="M18" s="15"/>
      <c r="N18" s="26"/>
      <c r="O18" s="15"/>
      <c r="P18" s="26">
        <v>2</v>
      </c>
      <c r="Q18" s="15"/>
      <c r="R18" s="26"/>
      <c r="S18" s="15"/>
      <c r="T18" s="26">
        <v>0</v>
      </c>
      <c r="U18" s="15"/>
      <c r="V18" s="26">
        <v>0</v>
      </c>
      <c r="W18" s="15">
        <v>0</v>
      </c>
      <c r="X18" s="26"/>
      <c r="Y18" s="15">
        <v>0</v>
      </c>
      <c r="Z18" s="26"/>
      <c r="AA18" s="15"/>
      <c r="AB18" s="15"/>
      <c r="AC18" s="15"/>
      <c r="AD18" s="15"/>
      <c r="AE18" s="15"/>
      <c r="AF18" s="15"/>
      <c r="AG18" s="15"/>
      <c r="AH18" s="29"/>
      <c r="AI18" s="29"/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C6"/>
  <sheetViews>
    <sheetView workbookViewId="0">
      <selection activeCell="A2" sqref="A2:A6"/>
    </sheetView>
  </sheetViews>
  <sheetFormatPr baseColWidth="10" defaultRowHeight="14.4" x14ac:dyDescent="0.3"/>
  <cols>
    <col min="1" max="1" width="21.33203125" customWidth="1"/>
    <col min="2" max="29" width="2.77734375" customWidth="1"/>
    <col min="30" max="33" width="6.77734375" customWidth="1"/>
  </cols>
  <sheetData>
    <row r="1" spans="1:29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  <row r="2" spans="1:29" ht="15" x14ac:dyDescent="0.35">
      <c r="A2" s="11" t="s">
        <v>115</v>
      </c>
    </row>
    <row r="3" spans="1:29" ht="15" x14ac:dyDescent="0.35">
      <c r="A3" s="19" t="s">
        <v>116</v>
      </c>
    </row>
    <row r="4" spans="1:29" ht="15" x14ac:dyDescent="0.35">
      <c r="A4" s="11" t="s">
        <v>117</v>
      </c>
    </row>
    <row r="5" spans="1:29" ht="15" x14ac:dyDescent="0.35">
      <c r="A5" s="11" t="s">
        <v>118</v>
      </c>
    </row>
    <row r="6" spans="1:29" ht="15" x14ac:dyDescent="0.35">
      <c r="A6" s="11" t="s">
        <v>119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18"/>
  <sheetViews>
    <sheetView topLeftCell="A7" workbookViewId="0">
      <selection activeCell="AG15" sqref="AG15"/>
    </sheetView>
  </sheetViews>
  <sheetFormatPr baseColWidth="10" defaultRowHeight="14.4" x14ac:dyDescent="0.3"/>
  <cols>
    <col min="1" max="1" width="21.33203125" customWidth="1"/>
    <col min="2" max="31" width="2.77734375" customWidth="1"/>
    <col min="32" max="35" width="6.77734375" customWidth="1"/>
  </cols>
  <sheetData>
    <row r="1" spans="1:35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5" ht="15" x14ac:dyDescent="0.35">
      <c r="A2" s="16" t="s">
        <v>120</v>
      </c>
      <c r="B2" s="15"/>
      <c r="C2" s="15"/>
      <c r="D2" s="15"/>
      <c r="E2" s="15"/>
      <c r="F2" s="26"/>
      <c r="G2" s="15"/>
      <c r="H2" s="26"/>
      <c r="I2" s="15"/>
      <c r="J2" s="26"/>
      <c r="K2" s="15"/>
      <c r="L2" s="26"/>
      <c r="M2" s="15"/>
      <c r="N2" s="26"/>
      <c r="O2" s="15"/>
      <c r="P2" s="26">
        <v>0</v>
      </c>
      <c r="Q2" s="15">
        <v>3</v>
      </c>
      <c r="R2" s="26"/>
      <c r="S2" s="15"/>
      <c r="T2" s="26"/>
      <c r="U2" s="15"/>
      <c r="V2" s="26"/>
      <c r="W2" s="15"/>
      <c r="X2" s="26"/>
      <c r="Y2" s="15"/>
      <c r="Z2" s="26"/>
      <c r="AA2" s="15">
        <v>0</v>
      </c>
      <c r="AB2" s="15">
        <v>0</v>
      </c>
      <c r="AC2" s="15"/>
      <c r="AD2" s="15"/>
      <c r="AE2" s="15"/>
      <c r="AF2" s="15">
        <f>SUM(B2:AE2)</f>
        <v>3</v>
      </c>
      <c r="AG2" s="15">
        <v>4</v>
      </c>
      <c r="AH2" s="31">
        <f>SUM(AF2/AG2)</f>
        <v>0.75</v>
      </c>
      <c r="AI2" s="29"/>
    </row>
    <row r="3" spans="1:35" ht="15" x14ac:dyDescent="0.35">
      <c r="A3" s="16" t="s">
        <v>121</v>
      </c>
      <c r="B3" s="15"/>
      <c r="C3" s="15"/>
      <c r="D3" s="15"/>
      <c r="E3" s="15"/>
      <c r="F3" s="26"/>
      <c r="G3" s="15"/>
      <c r="H3" s="26"/>
      <c r="I3" s="15"/>
      <c r="J3" s="26"/>
      <c r="K3" s="15"/>
      <c r="L3" s="26"/>
      <c r="M3" s="15"/>
      <c r="N3" s="26"/>
      <c r="O3" s="15"/>
      <c r="P3" s="26"/>
      <c r="Q3" s="15"/>
      <c r="R3" s="26"/>
      <c r="S3" s="15"/>
      <c r="T3" s="26"/>
      <c r="U3" s="15"/>
      <c r="V3" s="26"/>
      <c r="W3" s="15"/>
      <c r="X3" s="26"/>
      <c r="Y3" s="15"/>
      <c r="Z3" s="26"/>
      <c r="AA3" s="15"/>
      <c r="AB3" s="15"/>
      <c r="AC3" s="15"/>
      <c r="AD3" s="15"/>
      <c r="AE3" s="15"/>
      <c r="AF3" s="15">
        <f t="shared" ref="AF3:AF11" si="0">SUM(B3:AE3)</f>
        <v>0</v>
      </c>
      <c r="AG3" s="15">
        <v>0</v>
      </c>
      <c r="AH3" s="31" t="e">
        <f t="shared" ref="AH3:AH18" si="1">SUM(AF3/AG3)</f>
        <v>#DIV/0!</v>
      </c>
      <c r="AI3" s="29"/>
    </row>
    <row r="4" spans="1:35" ht="15" x14ac:dyDescent="0.35">
      <c r="A4" s="16" t="s">
        <v>122</v>
      </c>
      <c r="B4" s="15"/>
      <c r="C4" s="15">
        <v>2</v>
      </c>
      <c r="D4" s="15"/>
      <c r="E4" s="15">
        <v>0</v>
      </c>
      <c r="F4" s="26">
        <v>3</v>
      </c>
      <c r="G4" s="15"/>
      <c r="H4" s="26"/>
      <c r="I4" s="15"/>
      <c r="J4" s="26"/>
      <c r="K4" s="15"/>
      <c r="L4" s="26"/>
      <c r="M4" s="15">
        <v>2</v>
      </c>
      <c r="N4" s="26">
        <v>2</v>
      </c>
      <c r="O4" s="15"/>
      <c r="P4" s="26"/>
      <c r="Q4" s="15">
        <v>2</v>
      </c>
      <c r="R4" s="26"/>
      <c r="S4" s="15"/>
      <c r="T4" s="26">
        <v>2</v>
      </c>
      <c r="U4" s="15">
        <v>0</v>
      </c>
      <c r="V4" s="26"/>
      <c r="W4" s="15"/>
      <c r="X4" s="26">
        <v>0</v>
      </c>
      <c r="Y4" s="15"/>
      <c r="Z4" s="26">
        <v>0</v>
      </c>
      <c r="AA4" s="15"/>
      <c r="AB4" s="15"/>
      <c r="AC4" s="15">
        <v>0</v>
      </c>
      <c r="AD4" s="15"/>
      <c r="AE4" s="15"/>
      <c r="AF4" s="15">
        <f t="shared" si="0"/>
        <v>13</v>
      </c>
      <c r="AG4" s="15">
        <v>11</v>
      </c>
      <c r="AH4" s="31">
        <f t="shared" si="1"/>
        <v>1.1818181818181819</v>
      </c>
      <c r="AI4" s="29"/>
    </row>
    <row r="5" spans="1:35" ht="15" x14ac:dyDescent="0.35">
      <c r="A5" s="16" t="s">
        <v>123</v>
      </c>
      <c r="B5" s="15">
        <v>3</v>
      </c>
      <c r="C5" s="15"/>
      <c r="D5" s="15">
        <v>0</v>
      </c>
      <c r="E5" s="15">
        <v>0</v>
      </c>
      <c r="F5" s="26"/>
      <c r="G5" s="15">
        <v>3</v>
      </c>
      <c r="H5" s="26">
        <v>0</v>
      </c>
      <c r="I5" s="15">
        <v>0</v>
      </c>
      <c r="J5" s="26">
        <v>0</v>
      </c>
      <c r="K5" s="15">
        <v>0</v>
      </c>
      <c r="L5" s="26">
        <v>3</v>
      </c>
      <c r="M5" s="15">
        <v>0</v>
      </c>
      <c r="N5" s="26">
        <v>0</v>
      </c>
      <c r="O5" s="15"/>
      <c r="P5" s="26">
        <v>0</v>
      </c>
      <c r="Q5" s="15">
        <v>0</v>
      </c>
      <c r="R5" s="26">
        <v>0</v>
      </c>
      <c r="S5" s="15">
        <v>0</v>
      </c>
      <c r="T5" s="26">
        <v>0</v>
      </c>
      <c r="U5" s="15"/>
      <c r="V5" s="26">
        <v>0</v>
      </c>
      <c r="W5" s="15"/>
      <c r="X5" s="26">
        <v>0</v>
      </c>
      <c r="Y5" s="15">
        <v>0</v>
      </c>
      <c r="Z5" s="26"/>
      <c r="AA5" s="15"/>
      <c r="AB5" s="15">
        <v>0</v>
      </c>
      <c r="AC5" s="15"/>
      <c r="AD5" s="15"/>
      <c r="AE5" s="15"/>
      <c r="AF5" s="15">
        <f t="shared" si="0"/>
        <v>9</v>
      </c>
      <c r="AG5" s="15">
        <v>20</v>
      </c>
      <c r="AH5" s="31">
        <f t="shared" si="1"/>
        <v>0.45</v>
      </c>
      <c r="AI5" s="29"/>
    </row>
    <row r="6" spans="1:35" ht="15" x14ac:dyDescent="0.35">
      <c r="A6" s="16" t="s">
        <v>124</v>
      </c>
      <c r="B6" s="15">
        <v>2</v>
      </c>
      <c r="C6" s="15"/>
      <c r="D6" s="15"/>
      <c r="E6" s="15">
        <v>0</v>
      </c>
      <c r="F6" s="26">
        <v>3</v>
      </c>
      <c r="G6" s="15"/>
      <c r="H6" s="26"/>
      <c r="I6" s="15"/>
      <c r="J6" s="26"/>
      <c r="K6" s="15">
        <v>2</v>
      </c>
      <c r="L6" s="26"/>
      <c r="M6" s="15"/>
      <c r="N6" s="26"/>
      <c r="O6" s="15"/>
      <c r="P6" s="26">
        <v>0</v>
      </c>
      <c r="Q6" s="15"/>
      <c r="R6" s="26">
        <v>3</v>
      </c>
      <c r="S6" s="15"/>
      <c r="T6" s="26">
        <v>0</v>
      </c>
      <c r="U6" s="15">
        <v>2</v>
      </c>
      <c r="V6" s="26"/>
      <c r="W6" s="15"/>
      <c r="X6" s="26"/>
      <c r="Y6" s="15"/>
      <c r="Z6" s="26"/>
      <c r="AA6" s="15">
        <v>3</v>
      </c>
      <c r="AB6" s="15">
        <v>2</v>
      </c>
      <c r="AC6" s="15"/>
      <c r="AD6" s="15"/>
      <c r="AE6" s="15"/>
      <c r="AF6" s="15">
        <f t="shared" si="0"/>
        <v>17</v>
      </c>
      <c r="AG6" s="15">
        <v>10</v>
      </c>
      <c r="AH6" s="31">
        <f t="shared" si="1"/>
        <v>1.7</v>
      </c>
      <c r="AI6" s="29"/>
    </row>
    <row r="7" spans="1:35" x14ac:dyDescent="0.3">
      <c r="B7" s="15"/>
      <c r="C7" s="15"/>
      <c r="D7" s="15"/>
      <c r="E7" s="15"/>
      <c r="F7" s="26"/>
      <c r="G7" s="15"/>
      <c r="H7" s="26"/>
      <c r="I7" s="15"/>
      <c r="J7" s="26"/>
      <c r="K7" s="15"/>
      <c r="L7" s="26"/>
      <c r="M7" s="15"/>
      <c r="N7" s="26"/>
      <c r="O7" s="15"/>
      <c r="P7" s="26"/>
      <c r="Q7" s="15"/>
      <c r="R7" s="26"/>
      <c r="S7" s="15"/>
      <c r="T7" s="26"/>
      <c r="U7" s="15"/>
      <c r="V7" s="26"/>
      <c r="W7" s="15"/>
      <c r="X7" s="26"/>
      <c r="Y7" s="15"/>
      <c r="Z7" s="26"/>
      <c r="AA7" s="15"/>
      <c r="AB7" s="15"/>
      <c r="AC7" s="15"/>
      <c r="AD7" s="15"/>
      <c r="AE7" s="15"/>
      <c r="AF7" s="15"/>
      <c r="AG7" s="15"/>
      <c r="AH7" s="31"/>
      <c r="AI7" s="29"/>
    </row>
    <row r="8" spans="1:35" ht="15" x14ac:dyDescent="0.35">
      <c r="A8" s="16" t="s">
        <v>125</v>
      </c>
      <c r="B8" s="15"/>
      <c r="C8" s="15">
        <v>0</v>
      </c>
      <c r="D8" s="15"/>
      <c r="E8" s="15"/>
      <c r="F8" s="26"/>
      <c r="G8" s="15">
        <v>3</v>
      </c>
      <c r="H8" s="26"/>
      <c r="I8" s="15">
        <v>2</v>
      </c>
      <c r="J8" s="26">
        <v>0</v>
      </c>
      <c r="K8" s="15"/>
      <c r="L8" s="26">
        <v>2</v>
      </c>
      <c r="M8" s="15"/>
      <c r="N8" s="26"/>
      <c r="O8" s="15"/>
      <c r="P8" s="26"/>
      <c r="Q8" s="15">
        <v>2</v>
      </c>
      <c r="R8" s="26"/>
      <c r="S8" s="15"/>
      <c r="T8" s="26"/>
      <c r="U8" s="15"/>
      <c r="V8" s="26">
        <v>2</v>
      </c>
      <c r="W8" s="15"/>
      <c r="X8" s="26"/>
      <c r="Y8" s="15">
        <v>2</v>
      </c>
      <c r="Z8" s="26"/>
      <c r="AA8" s="15"/>
      <c r="AB8" s="15"/>
      <c r="AC8" s="15"/>
      <c r="AD8" s="15"/>
      <c r="AE8" s="15"/>
      <c r="AF8" s="15">
        <f t="shared" si="0"/>
        <v>13</v>
      </c>
      <c r="AG8" s="15">
        <v>8</v>
      </c>
      <c r="AH8" s="31">
        <f t="shared" si="1"/>
        <v>1.625</v>
      </c>
      <c r="AI8" s="29"/>
    </row>
    <row r="9" spans="1:35" ht="15" x14ac:dyDescent="0.35">
      <c r="A9" s="16" t="s">
        <v>126</v>
      </c>
      <c r="B9" s="15">
        <v>0</v>
      </c>
      <c r="C9" s="15">
        <v>2</v>
      </c>
      <c r="D9" s="15">
        <v>2</v>
      </c>
      <c r="E9" s="15">
        <v>0</v>
      </c>
      <c r="F9" s="26"/>
      <c r="G9" s="15"/>
      <c r="H9" s="26"/>
      <c r="I9" s="15">
        <v>0</v>
      </c>
      <c r="J9" s="26">
        <v>0</v>
      </c>
      <c r="K9" s="15"/>
      <c r="L9" s="26"/>
      <c r="M9" s="15"/>
      <c r="N9" s="26"/>
      <c r="O9" s="15"/>
      <c r="P9" s="26">
        <v>2</v>
      </c>
      <c r="Q9" s="15"/>
      <c r="R9" s="26">
        <v>0</v>
      </c>
      <c r="S9" s="15"/>
      <c r="T9" s="26">
        <v>0</v>
      </c>
      <c r="U9" s="15"/>
      <c r="V9" s="26"/>
      <c r="W9" s="15"/>
      <c r="X9" s="26"/>
      <c r="Y9" s="15"/>
      <c r="Z9" s="26">
        <v>0</v>
      </c>
      <c r="AA9" s="15">
        <v>0</v>
      </c>
      <c r="AB9" s="15"/>
      <c r="AC9" s="15">
        <v>0</v>
      </c>
      <c r="AD9" s="15"/>
      <c r="AE9" s="15"/>
      <c r="AF9" s="15">
        <f t="shared" si="0"/>
        <v>6</v>
      </c>
      <c r="AG9" s="15">
        <v>12</v>
      </c>
      <c r="AH9" s="31">
        <f t="shared" si="1"/>
        <v>0.5</v>
      </c>
      <c r="AI9" s="29"/>
    </row>
    <row r="10" spans="1:35" ht="15" x14ac:dyDescent="0.35">
      <c r="A10" s="16" t="s">
        <v>127</v>
      </c>
      <c r="B10" s="15">
        <v>0</v>
      </c>
      <c r="C10" s="15">
        <v>2</v>
      </c>
      <c r="D10" s="15"/>
      <c r="E10" s="15">
        <v>0</v>
      </c>
      <c r="F10" s="26">
        <v>0</v>
      </c>
      <c r="G10" s="15">
        <v>2</v>
      </c>
      <c r="H10" s="26">
        <v>0</v>
      </c>
      <c r="I10" s="15">
        <v>2</v>
      </c>
      <c r="J10" s="26">
        <v>0</v>
      </c>
      <c r="K10" s="15">
        <v>2</v>
      </c>
      <c r="L10" s="26"/>
      <c r="M10" s="15"/>
      <c r="N10" s="26">
        <v>0</v>
      </c>
      <c r="O10" s="15"/>
      <c r="P10" s="26"/>
      <c r="Q10" s="15"/>
      <c r="R10" s="26"/>
      <c r="S10" s="15"/>
      <c r="T10" s="26"/>
      <c r="U10" s="15"/>
      <c r="V10" s="26">
        <v>0</v>
      </c>
      <c r="W10" s="15"/>
      <c r="X10" s="26">
        <v>0</v>
      </c>
      <c r="Y10" s="15">
        <v>2</v>
      </c>
      <c r="Z10" s="26">
        <v>0</v>
      </c>
      <c r="AA10" s="15">
        <v>0</v>
      </c>
      <c r="AB10" s="15"/>
      <c r="AC10" s="15"/>
      <c r="AD10" s="15"/>
      <c r="AE10" s="15"/>
      <c r="AF10" s="15">
        <f t="shared" si="0"/>
        <v>10</v>
      </c>
      <c r="AG10" s="15">
        <v>15</v>
      </c>
      <c r="AH10" s="31">
        <f t="shared" si="1"/>
        <v>0.66666666666666663</v>
      </c>
      <c r="AI10" s="29"/>
    </row>
    <row r="11" spans="1:35" ht="15" x14ac:dyDescent="0.35">
      <c r="A11" s="16" t="s">
        <v>128</v>
      </c>
      <c r="B11" s="15"/>
      <c r="C11" s="15">
        <v>0</v>
      </c>
      <c r="D11" s="15">
        <v>0</v>
      </c>
      <c r="E11" s="15"/>
      <c r="F11" s="26"/>
      <c r="G11" s="15"/>
      <c r="H11" s="26">
        <v>0</v>
      </c>
      <c r="I11" s="15">
        <v>2</v>
      </c>
      <c r="J11" s="26"/>
      <c r="K11" s="15"/>
      <c r="L11" s="26">
        <v>2</v>
      </c>
      <c r="M11" s="15"/>
      <c r="N11" s="26">
        <v>0</v>
      </c>
      <c r="O11" s="15"/>
      <c r="P11" s="26"/>
      <c r="Q11" s="15">
        <v>0</v>
      </c>
      <c r="R11" s="26"/>
      <c r="S11" s="15">
        <v>0</v>
      </c>
      <c r="T11" s="26"/>
      <c r="U11" s="15"/>
      <c r="V11" s="26">
        <v>3</v>
      </c>
      <c r="W11" s="15"/>
      <c r="X11" s="26">
        <v>0</v>
      </c>
      <c r="Y11" s="15"/>
      <c r="Z11" s="26">
        <v>2</v>
      </c>
      <c r="AA11" s="15"/>
      <c r="AB11" s="15">
        <v>0</v>
      </c>
      <c r="AC11" s="15">
        <v>2</v>
      </c>
      <c r="AD11" s="15"/>
      <c r="AE11" s="15"/>
      <c r="AF11" s="15">
        <f t="shared" si="0"/>
        <v>11</v>
      </c>
      <c r="AG11" s="15">
        <v>13</v>
      </c>
      <c r="AH11" s="31">
        <f t="shared" si="1"/>
        <v>0.84615384615384615</v>
      </c>
      <c r="AI11" s="29"/>
    </row>
    <row r="12" spans="1:35" ht="15" x14ac:dyDescent="0.35">
      <c r="A12" s="16" t="s">
        <v>129</v>
      </c>
      <c r="B12" s="15">
        <v>2</v>
      </c>
      <c r="C12" s="15"/>
      <c r="D12" s="15">
        <v>3</v>
      </c>
      <c r="E12" s="15"/>
      <c r="F12" s="26">
        <v>0</v>
      </c>
      <c r="G12" s="15">
        <v>0</v>
      </c>
      <c r="H12" s="26"/>
      <c r="I12" s="15"/>
      <c r="J12" s="26"/>
      <c r="K12" s="15"/>
      <c r="L12" s="26"/>
      <c r="M12" s="15"/>
      <c r="N12" s="26"/>
      <c r="O12" s="15"/>
      <c r="P12" s="26"/>
      <c r="Q12" s="15">
        <v>0</v>
      </c>
      <c r="R12" s="26"/>
      <c r="S12" s="15"/>
      <c r="T12" s="26"/>
      <c r="U12" s="15">
        <v>2</v>
      </c>
      <c r="V12" s="26"/>
      <c r="W12" s="15"/>
      <c r="X12" s="26"/>
      <c r="Y12" s="15"/>
      <c r="Z12" s="26"/>
      <c r="AA12" s="15"/>
      <c r="AB12" s="15"/>
      <c r="AC12" s="15">
        <v>0</v>
      </c>
      <c r="AD12" s="15"/>
      <c r="AE12" s="15"/>
      <c r="AF12" s="15">
        <f>SUM(B12:AE12)</f>
        <v>7</v>
      </c>
      <c r="AG12" s="15">
        <v>7</v>
      </c>
      <c r="AH12" s="31">
        <f t="shared" si="1"/>
        <v>1</v>
      </c>
      <c r="AI12" s="29"/>
    </row>
    <row r="13" spans="1:35" ht="15" x14ac:dyDescent="0.35">
      <c r="A13" s="16" t="s">
        <v>130</v>
      </c>
      <c r="B13" s="15">
        <v>2</v>
      </c>
      <c r="C13" s="15"/>
      <c r="D13" s="15">
        <v>0</v>
      </c>
      <c r="E13" s="15"/>
      <c r="F13" s="26">
        <v>0</v>
      </c>
      <c r="G13" s="15"/>
      <c r="H13" s="26">
        <v>3</v>
      </c>
      <c r="I13" s="15">
        <v>0</v>
      </c>
      <c r="J13" s="26">
        <v>2</v>
      </c>
      <c r="K13" s="15">
        <v>0</v>
      </c>
      <c r="L13" s="26">
        <v>2</v>
      </c>
      <c r="M13" s="15">
        <v>0</v>
      </c>
      <c r="N13" s="26">
        <v>2</v>
      </c>
      <c r="O13" s="15">
        <v>2</v>
      </c>
      <c r="P13" s="26">
        <v>3</v>
      </c>
      <c r="Q13" s="15"/>
      <c r="R13" s="26"/>
      <c r="S13" s="15">
        <v>3</v>
      </c>
      <c r="T13" s="26"/>
      <c r="U13" s="15"/>
      <c r="V13" s="26"/>
      <c r="W13" s="15">
        <v>2</v>
      </c>
      <c r="X13" s="26"/>
      <c r="Y13" s="15"/>
      <c r="Z13" s="26"/>
      <c r="AA13" s="15"/>
      <c r="AB13" s="15"/>
      <c r="AC13" s="15"/>
      <c r="AD13" s="15"/>
      <c r="AE13" s="15"/>
      <c r="AF13" s="15">
        <f t="shared" ref="AF13:AF18" si="2">SUM(B13:AE13)</f>
        <v>21</v>
      </c>
      <c r="AG13" s="15">
        <v>14</v>
      </c>
      <c r="AH13" s="31">
        <f t="shared" si="1"/>
        <v>1.5</v>
      </c>
      <c r="AI13" s="29"/>
    </row>
    <row r="14" spans="1:35" ht="15" x14ac:dyDescent="0.35">
      <c r="A14" s="16" t="s">
        <v>131</v>
      </c>
      <c r="B14" s="15">
        <v>0</v>
      </c>
      <c r="C14" s="15">
        <v>0</v>
      </c>
      <c r="D14" s="15"/>
      <c r="E14" s="15">
        <v>2</v>
      </c>
      <c r="F14" s="26">
        <v>0</v>
      </c>
      <c r="G14" s="15"/>
      <c r="H14" s="26"/>
      <c r="I14" s="15"/>
      <c r="J14" s="26"/>
      <c r="K14" s="15">
        <v>0</v>
      </c>
      <c r="L14" s="26"/>
      <c r="M14" s="15">
        <v>2</v>
      </c>
      <c r="N14" s="26">
        <v>0</v>
      </c>
      <c r="O14" s="15"/>
      <c r="P14" s="26"/>
      <c r="Q14" s="15">
        <v>3</v>
      </c>
      <c r="R14" s="26"/>
      <c r="S14" s="15">
        <v>0</v>
      </c>
      <c r="T14" s="26">
        <v>0</v>
      </c>
      <c r="U14" s="15"/>
      <c r="V14" s="26"/>
      <c r="W14" s="15">
        <v>2</v>
      </c>
      <c r="X14" s="26"/>
      <c r="Y14" s="15"/>
      <c r="Z14" s="26"/>
      <c r="AA14" s="15">
        <v>0</v>
      </c>
      <c r="AB14" s="15"/>
      <c r="AC14" s="15">
        <v>2</v>
      </c>
      <c r="AD14" s="15"/>
      <c r="AE14" s="15"/>
      <c r="AF14" s="15">
        <f t="shared" si="2"/>
        <v>11</v>
      </c>
      <c r="AG14" s="15">
        <v>13</v>
      </c>
      <c r="AH14" s="31">
        <f t="shared" si="1"/>
        <v>0.84615384615384615</v>
      </c>
      <c r="AI14" s="29"/>
    </row>
    <row r="15" spans="1:35" ht="15" x14ac:dyDescent="0.35">
      <c r="A15" s="16" t="s">
        <v>132</v>
      </c>
      <c r="B15" s="15">
        <v>0</v>
      </c>
      <c r="C15" s="15">
        <v>0</v>
      </c>
      <c r="D15" s="15">
        <v>2</v>
      </c>
      <c r="E15" s="15">
        <v>0</v>
      </c>
      <c r="F15" s="26"/>
      <c r="G15" s="15">
        <v>3</v>
      </c>
      <c r="H15" s="26"/>
      <c r="I15" s="15">
        <v>0</v>
      </c>
      <c r="J15" s="26"/>
      <c r="K15" s="15"/>
      <c r="L15" s="26"/>
      <c r="M15" s="15">
        <v>2</v>
      </c>
      <c r="N15" s="26"/>
      <c r="O15" s="15"/>
      <c r="P15" s="26"/>
      <c r="Q15" s="15"/>
      <c r="R15" s="26"/>
      <c r="S15" s="15"/>
      <c r="T15" s="26"/>
      <c r="U15" s="15"/>
      <c r="V15" s="26">
        <v>0</v>
      </c>
      <c r="W15" s="15"/>
      <c r="X15" s="26">
        <v>0</v>
      </c>
      <c r="Y15" s="15"/>
      <c r="Z15" s="26"/>
      <c r="AA15" s="15">
        <v>2</v>
      </c>
      <c r="AB15" s="15">
        <v>3</v>
      </c>
      <c r="AC15" s="15">
        <v>3</v>
      </c>
      <c r="AD15" s="15"/>
      <c r="AE15" s="15"/>
      <c r="AF15" s="15">
        <f t="shared" si="2"/>
        <v>15</v>
      </c>
      <c r="AG15" s="15">
        <v>12</v>
      </c>
      <c r="AH15" s="31">
        <f t="shared" si="1"/>
        <v>1.25</v>
      </c>
      <c r="AI15" s="29"/>
    </row>
    <row r="16" spans="1:35" ht="15" x14ac:dyDescent="0.35">
      <c r="A16" s="16" t="s">
        <v>133</v>
      </c>
      <c r="B16" s="15">
        <v>2</v>
      </c>
      <c r="C16" s="15"/>
      <c r="D16" s="15">
        <v>0</v>
      </c>
      <c r="E16" s="15"/>
      <c r="F16" s="26">
        <v>0</v>
      </c>
      <c r="G16" s="15"/>
      <c r="H16" s="26">
        <v>2</v>
      </c>
      <c r="I16" s="15"/>
      <c r="J16" s="26">
        <v>2</v>
      </c>
      <c r="K16" s="15"/>
      <c r="L16" s="26"/>
      <c r="M16" s="15">
        <v>3</v>
      </c>
      <c r="N16" s="26">
        <v>0</v>
      </c>
      <c r="O16" s="15">
        <v>2</v>
      </c>
      <c r="P16" s="26">
        <v>0</v>
      </c>
      <c r="Q16" s="15"/>
      <c r="R16" s="26"/>
      <c r="S16" s="15"/>
      <c r="T16" s="26"/>
      <c r="U16" s="15">
        <v>2</v>
      </c>
      <c r="V16" s="26">
        <v>2</v>
      </c>
      <c r="W16" s="15">
        <v>0</v>
      </c>
      <c r="X16" s="26">
        <v>2</v>
      </c>
      <c r="Y16" s="15">
        <v>0</v>
      </c>
      <c r="Z16" s="26">
        <v>0</v>
      </c>
      <c r="AA16" s="15">
        <v>0</v>
      </c>
      <c r="AB16" s="15"/>
      <c r="AC16" s="15">
        <v>2</v>
      </c>
      <c r="AD16" s="15"/>
      <c r="AE16" s="15"/>
      <c r="AF16" s="15">
        <f t="shared" si="2"/>
        <v>19</v>
      </c>
      <c r="AG16" s="15">
        <v>17</v>
      </c>
      <c r="AH16" s="31">
        <f t="shared" si="1"/>
        <v>1.1176470588235294</v>
      </c>
      <c r="AI16" s="29"/>
    </row>
    <row r="17" spans="1:35" ht="15" x14ac:dyDescent="0.35">
      <c r="A17" s="16" t="s">
        <v>134</v>
      </c>
      <c r="B17" s="15"/>
      <c r="C17" s="15"/>
      <c r="D17" s="15"/>
      <c r="E17" s="15"/>
      <c r="F17" s="26"/>
      <c r="G17" s="15"/>
      <c r="H17" s="26"/>
      <c r="I17" s="15"/>
      <c r="J17" s="26"/>
      <c r="K17" s="15"/>
      <c r="L17" s="26"/>
      <c r="M17" s="15"/>
      <c r="N17" s="26"/>
      <c r="O17" s="15"/>
      <c r="P17" s="26"/>
      <c r="Q17" s="15">
        <v>2</v>
      </c>
      <c r="R17" s="26">
        <v>0</v>
      </c>
      <c r="S17" s="15"/>
      <c r="T17" s="26">
        <v>0</v>
      </c>
      <c r="U17" s="15">
        <v>2</v>
      </c>
      <c r="V17" s="26"/>
      <c r="W17" s="15">
        <v>3</v>
      </c>
      <c r="X17" s="26"/>
      <c r="Y17" s="15"/>
      <c r="Z17" s="26">
        <v>3</v>
      </c>
      <c r="AA17" s="15">
        <v>0</v>
      </c>
      <c r="AB17" s="15">
        <v>2</v>
      </c>
      <c r="AC17" s="15">
        <v>0</v>
      </c>
      <c r="AD17" s="15"/>
      <c r="AE17" s="15"/>
      <c r="AF17" s="15">
        <f t="shared" si="2"/>
        <v>12</v>
      </c>
      <c r="AG17" s="15">
        <v>9</v>
      </c>
      <c r="AH17" s="31">
        <f t="shared" si="1"/>
        <v>1.3333333333333333</v>
      </c>
      <c r="AI17" s="29"/>
    </row>
    <row r="18" spans="1:35" ht="15" x14ac:dyDescent="0.35">
      <c r="A18" s="16" t="s">
        <v>135</v>
      </c>
      <c r="B18" s="15"/>
      <c r="C18" s="15">
        <v>2</v>
      </c>
      <c r="D18" s="15"/>
      <c r="E18" s="15"/>
      <c r="F18" s="26"/>
      <c r="G18" s="15"/>
      <c r="H18" s="26">
        <v>3</v>
      </c>
      <c r="I18" s="15"/>
      <c r="J18" s="26">
        <v>3</v>
      </c>
      <c r="K18" s="15"/>
      <c r="L18" s="26"/>
      <c r="M18" s="15">
        <v>0</v>
      </c>
      <c r="N18" s="26"/>
      <c r="O18" s="15"/>
      <c r="P18" s="26"/>
      <c r="Q18" s="15"/>
      <c r="R18" s="26"/>
      <c r="S18" s="15"/>
      <c r="T18" s="26"/>
      <c r="U18" s="15"/>
      <c r="V18" s="26"/>
      <c r="W18" s="15"/>
      <c r="X18" s="26"/>
      <c r="Y18" s="15"/>
      <c r="Z18" s="26"/>
      <c r="AA18" s="15"/>
      <c r="AB18" s="15"/>
      <c r="AC18" s="15"/>
      <c r="AD18" s="15"/>
      <c r="AE18" s="15"/>
      <c r="AF18" s="15">
        <f t="shared" si="2"/>
        <v>8</v>
      </c>
      <c r="AG18" s="15">
        <v>4</v>
      </c>
      <c r="AH18" s="31">
        <f t="shared" si="1"/>
        <v>2</v>
      </c>
      <c r="AI18" s="29"/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"/>
  <sheetViews>
    <sheetView workbookViewId="0">
      <selection activeCell="B1" sqref="B1:AC1"/>
    </sheetView>
  </sheetViews>
  <sheetFormatPr baseColWidth="10" defaultRowHeight="14.4" x14ac:dyDescent="0.3"/>
  <cols>
    <col min="1" max="1" width="21.44140625" customWidth="1"/>
    <col min="2" max="29" width="2.77734375" customWidth="1"/>
    <col min="30" max="33" width="6.77734375" customWidth="1"/>
  </cols>
  <sheetData>
    <row r="1" spans="2:29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I23"/>
  <sheetViews>
    <sheetView topLeftCell="A7" workbookViewId="0">
      <selection activeCell="AG6" sqref="AG6"/>
    </sheetView>
  </sheetViews>
  <sheetFormatPr baseColWidth="10" defaultRowHeight="14.4" x14ac:dyDescent="0.3"/>
  <cols>
    <col min="1" max="1" width="21.88671875" customWidth="1"/>
    <col min="2" max="31" width="2.77734375" customWidth="1"/>
    <col min="32" max="35" width="6.77734375" customWidth="1"/>
  </cols>
  <sheetData>
    <row r="1" spans="1:35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5" ht="15" x14ac:dyDescent="0.35">
      <c r="A2" s="22" t="s">
        <v>136</v>
      </c>
      <c r="B2" s="15"/>
      <c r="C2" s="15"/>
      <c r="D2" s="15">
        <v>0</v>
      </c>
      <c r="E2" s="15"/>
      <c r="F2" s="26"/>
      <c r="G2" s="15"/>
      <c r="H2" s="26"/>
      <c r="I2" s="15"/>
      <c r="J2" s="26"/>
      <c r="K2" s="15"/>
      <c r="L2" s="26">
        <v>0</v>
      </c>
      <c r="M2" s="15"/>
      <c r="N2" s="26"/>
      <c r="O2" s="15"/>
      <c r="P2" s="26"/>
      <c r="Q2" s="15"/>
      <c r="R2" s="26"/>
      <c r="S2" s="15"/>
      <c r="T2" s="26"/>
      <c r="U2" s="15">
        <v>2</v>
      </c>
      <c r="V2" s="26"/>
      <c r="W2" s="15"/>
      <c r="X2" s="26"/>
      <c r="Y2" s="15"/>
      <c r="Z2" s="26"/>
      <c r="AA2" s="15"/>
      <c r="AB2" s="15"/>
      <c r="AC2" s="15"/>
      <c r="AD2" s="15"/>
      <c r="AE2" s="15"/>
      <c r="AF2" s="15">
        <f>SUM(B2:AE2)</f>
        <v>2</v>
      </c>
      <c r="AG2" s="15">
        <v>3</v>
      </c>
      <c r="AH2" s="29"/>
      <c r="AI2" s="29"/>
    </row>
    <row r="3" spans="1:35" ht="15" x14ac:dyDescent="0.35">
      <c r="A3" s="17" t="s">
        <v>137</v>
      </c>
      <c r="B3" s="15"/>
      <c r="C3" s="15"/>
      <c r="D3" s="15"/>
      <c r="E3" s="15">
        <v>3</v>
      </c>
      <c r="F3" s="26"/>
      <c r="G3" s="15"/>
      <c r="H3" s="26"/>
      <c r="I3" s="15"/>
      <c r="J3" s="26">
        <v>3</v>
      </c>
      <c r="K3" s="15"/>
      <c r="L3" s="26"/>
      <c r="M3" s="15"/>
      <c r="N3" s="26"/>
      <c r="O3" s="15"/>
      <c r="P3" s="26"/>
      <c r="Q3" s="15">
        <v>2</v>
      </c>
      <c r="R3" s="26"/>
      <c r="S3" s="15">
        <v>0</v>
      </c>
      <c r="T3" s="26"/>
      <c r="U3" s="15"/>
      <c r="V3" s="26"/>
      <c r="W3" s="15">
        <v>0</v>
      </c>
      <c r="X3" s="26"/>
      <c r="Y3" s="15">
        <v>3</v>
      </c>
      <c r="Z3" s="26"/>
      <c r="AA3" s="15"/>
      <c r="AB3" s="15"/>
      <c r="AC3" s="15"/>
      <c r="AD3" s="15"/>
      <c r="AE3" s="15"/>
      <c r="AF3" s="15">
        <f>SUM(B3:AE3)</f>
        <v>11</v>
      </c>
      <c r="AG3" s="15">
        <v>6</v>
      </c>
      <c r="AH3" s="29"/>
      <c r="AI3" s="29"/>
    </row>
    <row r="4" spans="1:35" x14ac:dyDescent="0.3">
      <c r="B4" s="15"/>
      <c r="C4" s="15"/>
      <c r="D4" s="15"/>
      <c r="E4" s="15"/>
      <c r="F4" s="26"/>
      <c r="G4" s="15"/>
      <c r="H4" s="26"/>
      <c r="I4" s="15"/>
      <c r="J4" s="26"/>
      <c r="K4" s="15"/>
      <c r="L4" s="26"/>
      <c r="M4" s="15"/>
      <c r="N4" s="26"/>
      <c r="O4" s="15"/>
      <c r="P4" s="26"/>
      <c r="Q4" s="15"/>
      <c r="R4" s="26"/>
      <c r="S4" s="15"/>
      <c r="T4" s="26"/>
      <c r="U4" s="15"/>
      <c r="V4" s="26"/>
      <c r="W4" s="15"/>
      <c r="X4" s="26"/>
      <c r="Y4" s="15"/>
      <c r="Z4" s="26"/>
      <c r="AA4" s="15"/>
      <c r="AB4" s="15"/>
      <c r="AC4" s="15"/>
      <c r="AD4" s="15"/>
      <c r="AE4" s="15"/>
      <c r="AF4" s="15">
        <f t="shared" ref="AF4:AF22" si="0">SUM(B4:AE4)</f>
        <v>0</v>
      </c>
      <c r="AG4" s="15"/>
      <c r="AH4" s="29"/>
      <c r="AI4" s="29"/>
    </row>
    <row r="5" spans="1:35" x14ac:dyDescent="0.3">
      <c r="B5" s="15"/>
      <c r="C5" s="15"/>
      <c r="D5" s="15"/>
      <c r="E5" s="15"/>
      <c r="F5" s="26"/>
      <c r="G5" s="15"/>
      <c r="H5" s="26"/>
      <c r="I5" s="15"/>
      <c r="J5" s="26"/>
      <c r="K5" s="15"/>
      <c r="L5" s="26"/>
      <c r="M5" s="15"/>
      <c r="N5" s="26"/>
      <c r="O5" s="15"/>
      <c r="P5" s="26"/>
      <c r="Q5" s="15"/>
      <c r="R5" s="26"/>
      <c r="S5" s="15"/>
      <c r="T5" s="26"/>
      <c r="U5" s="15"/>
      <c r="V5" s="26"/>
      <c r="W5" s="15"/>
      <c r="X5" s="26"/>
      <c r="Y5" s="15"/>
      <c r="Z5" s="26"/>
      <c r="AA5" s="15"/>
      <c r="AB5" s="15"/>
      <c r="AC5" s="15"/>
      <c r="AD5" s="15"/>
      <c r="AE5" s="15"/>
      <c r="AF5" s="15">
        <f t="shared" si="0"/>
        <v>0</v>
      </c>
      <c r="AG5" s="15"/>
      <c r="AH5" s="29"/>
      <c r="AI5" s="29"/>
    </row>
    <row r="6" spans="1:35" ht="15" x14ac:dyDescent="0.35">
      <c r="A6" s="18" t="s">
        <v>138</v>
      </c>
      <c r="B6" s="15">
        <v>0</v>
      </c>
      <c r="C6" s="15"/>
      <c r="D6" s="15">
        <v>3</v>
      </c>
      <c r="E6" s="15"/>
      <c r="F6" s="26"/>
      <c r="G6" s="15">
        <v>0</v>
      </c>
      <c r="H6" s="26">
        <v>2</v>
      </c>
      <c r="I6" s="15">
        <v>2</v>
      </c>
      <c r="J6" s="26">
        <v>0</v>
      </c>
      <c r="K6" s="15"/>
      <c r="L6" s="26"/>
      <c r="M6" s="15"/>
      <c r="N6" s="26">
        <v>2</v>
      </c>
      <c r="O6" s="15"/>
      <c r="P6" s="26">
        <v>3</v>
      </c>
      <c r="Q6" s="15"/>
      <c r="R6" s="26"/>
      <c r="S6" s="15">
        <v>0</v>
      </c>
      <c r="T6" s="26">
        <v>2</v>
      </c>
      <c r="U6" s="15"/>
      <c r="V6" s="26"/>
      <c r="W6" s="15">
        <v>0</v>
      </c>
      <c r="X6" s="26"/>
      <c r="Y6" s="15">
        <v>0</v>
      </c>
      <c r="Z6" s="26"/>
      <c r="AA6" s="15"/>
      <c r="AB6" s="15"/>
      <c r="AC6" s="15">
        <v>0</v>
      </c>
      <c r="AD6" s="15"/>
      <c r="AE6" s="15"/>
      <c r="AF6" s="15">
        <f t="shared" si="0"/>
        <v>14</v>
      </c>
      <c r="AG6" s="15">
        <v>13</v>
      </c>
      <c r="AH6" s="29"/>
      <c r="AI6" s="29"/>
    </row>
    <row r="7" spans="1:35" ht="15" x14ac:dyDescent="0.35">
      <c r="A7" s="18" t="s">
        <v>139</v>
      </c>
      <c r="B7" s="15"/>
      <c r="C7" s="15">
        <v>0</v>
      </c>
      <c r="D7" s="15"/>
      <c r="E7" s="15"/>
      <c r="F7" s="26"/>
      <c r="G7" s="15"/>
      <c r="H7" s="26"/>
      <c r="I7" s="15"/>
      <c r="J7" s="26">
        <v>0</v>
      </c>
      <c r="K7" s="15">
        <v>0</v>
      </c>
      <c r="L7" s="26"/>
      <c r="M7" s="15"/>
      <c r="N7" s="26"/>
      <c r="O7" s="15">
        <v>0</v>
      </c>
      <c r="P7" s="26">
        <v>0</v>
      </c>
      <c r="Q7" s="15">
        <v>0</v>
      </c>
      <c r="R7" s="26"/>
      <c r="S7" s="15"/>
      <c r="T7" s="26">
        <v>3</v>
      </c>
      <c r="U7" s="15"/>
      <c r="V7" s="26"/>
      <c r="W7" s="15">
        <v>0</v>
      </c>
      <c r="X7" s="26"/>
      <c r="Y7" s="15"/>
      <c r="Z7" s="26"/>
      <c r="AA7" s="15">
        <v>2</v>
      </c>
      <c r="AB7" s="15"/>
      <c r="AC7" s="15">
        <v>3</v>
      </c>
      <c r="AD7" s="15"/>
      <c r="AE7" s="15"/>
      <c r="AF7" s="15">
        <f t="shared" si="0"/>
        <v>8</v>
      </c>
      <c r="AG7" s="15">
        <v>10</v>
      </c>
      <c r="AH7" s="29"/>
      <c r="AI7" s="29"/>
    </row>
    <row r="8" spans="1:35" x14ac:dyDescent="0.3">
      <c r="B8" s="15"/>
      <c r="C8" s="15"/>
      <c r="D8" s="15"/>
      <c r="E8" s="15"/>
      <c r="F8" s="26"/>
      <c r="G8" s="15"/>
      <c r="H8" s="26"/>
      <c r="I8" s="15"/>
      <c r="J8" s="26"/>
      <c r="K8" s="15"/>
      <c r="L8" s="26"/>
      <c r="M8" s="15"/>
      <c r="N8" s="26"/>
      <c r="O8" s="15"/>
      <c r="P8" s="26"/>
      <c r="Q8" s="15"/>
      <c r="R8" s="26"/>
      <c r="S8" s="15"/>
      <c r="T8" s="26"/>
      <c r="U8" s="15"/>
      <c r="V8" s="26"/>
      <c r="W8" s="15"/>
      <c r="X8" s="26"/>
      <c r="Y8" s="15"/>
      <c r="Z8" s="26"/>
      <c r="AA8" s="15"/>
      <c r="AB8" s="15"/>
      <c r="AC8" s="15"/>
      <c r="AD8" s="15"/>
      <c r="AE8" s="15"/>
      <c r="AF8" s="15">
        <f t="shared" si="0"/>
        <v>0</v>
      </c>
      <c r="AG8" s="15"/>
      <c r="AH8" s="29"/>
      <c r="AI8" s="29"/>
    </row>
    <row r="9" spans="1:35" x14ac:dyDescent="0.3">
      <c r="B9" s="15"/>
      <c r="C9" s="15"/>
      <c r="D9" s="15"/>
      <c r="E9" s="15"/>
      <c r="F9" s="26"/>
      <c r="G9" s="15"/>
      <c r="H9" s="26"/>
      <c r="I9" s="15"/>
      <c r="J9" s="26"/>
      <c r="K9" s="15"/>
      <c r="L9" s="26"/>
      <c r="M9" s="15"/>
      <c r="N9" s="26"/>
      <c r="O9" s="15"/>
      <c r="P9" s="26"/>
      <c r="Q9" s="15"/>
      <c r="R9" s="26"/>
      <c r="S9" s="15"/>
      <c r="T9" s="26"/>
      <c r="U9" s="15"/>
      <c r="V9" s="26"/>
      <c r="W9" s="15"/>
      <c r="X9" s="26"/>
      <c r="Y9" s="15"/>
      <c r="Z9" s="26"/>
      <c r="AA9" s="15"/>
      <c r="AB9" s="15"/>
      <c r="AC9" s="15"/>
      <c r="AD9" s="15"/>
      <c r="AE9" s="15"/>
      <c r="AF9" s="15">
        <f t="shared" si="0"/>
        <v>0</v>
      </c>
      <c r="AG9" s="15"/>
      <c r="AH9" s="29"/>
      <c r="AI9" s="29"/>
    </row>
    <row r="10" spans="1:35" ht="15" x14ac:dyDescent="0.35">
      <c r="A10" s="16" t="s">
        <v>140</v>
      </c>
      <c r="B10" s="15">
        <v>0</v>
      </c>
      <c r="C10" s="15">
        <v>0</v>
      </c>
      <c r="D10" s="15">
        <v>0</v>
      </c>
      <c r="E10" s="15">
        <v>2</v>
      </c>
      <c r="F10" s="26">
        <v>2</v>
      </c>
      <c r="G10" s="15">
        <v>2</v>
      </c>
      <c r="H10" s="26">
        <v>0</v>
      </c>
      <c r="I10" s="15"/>
      <c r="J10" s="26">
        <v>3</v>
      </c>
      <c r="K10" s="15"/>
      <c r="L10" s="26">
        <v>0</v>
      </c>
      <c r="M10" s="15">
        <v>0</v>
      </c>
      <c r="N10" s="26">
        <v>3</v>
      </c>
      <c r="O10" s="15">
        <v>0</v>
      </c>
      <c r="P10" s="26">
        <v>3</v>
      </c>
      <c r="Q10" s="15">
        <v>3</v>
      </c>
      <c r="R10" s="26">
        <v>3</v>
      </c>
      <c r="S10" s="15">
        <v>2</v>
      </c>
      <c r="T10" s="26">
        <v>0</v>
      </c>
      <c r="U10" s="15">
        <v>0</v>
      </c>
      <c r="V10" s="26">
        <v>3</v>
      </c>
      <c r="W10" s="15">
        <v>2</v>
      </c>
      <c r="X10" s="26"/>
      <c r="Y10" s="15">
        <v>2</v>
      </c>
      <c r="Z10" s="26">
        <v>2</v>
      </c>
      <c r="AA10" s="15">
        <v>0</v>
      </c>
      <c r="AB10" s="15">
        <v>3</v>
      </c>
      <c r="AC10" s="15">
        <v>2</v>
      </c>
      <c r="AD10" s="15"/>
      <c r="AE10" s="15"/>
      <c r="AF10" s="15">
        <f t="shared" si="0"/>
        <v>37</v>
      </c>
      <c r="AG10" s="15">
        <v>25</v>
      </c>
      <c r="AH10" s="29"/>
      <c r="AI10" s="29"/>
    </row>
    <row r="11" spans="1:35" ht="15" x14ac:dyDescent="0.35">
      <c r="A11" s="17" t="s">
        <v>141</v>
      </c>
      <c r="B11" s="15"/>
      <c r="C11" s="15"/>
      <c r="D11" s="15"/>
      <c r="E11" s="15"/>
      <c r="F11" s="26">
        <v>0</v>
      </c>
      <c r="G11" s="15"/>
      <c r="H11" s="26"/>
      <c r="I11" s="15">
        <v>0</v>
      </c>
      <c r="J11" s="26"/>
      <c r="K11" s="15"/>
      <c r="L11" s="26">
        <v>0</v>
      </c>
      <c r="M11" s="15">
        <v>0</v>
      </c>
      <c r="N11" s="26"/>
      <c r="O11" s="15"/>
      <c r="P11" s="26"/>
      <c r="Q11" s="15"/>
      <c r="R11" s="26"/>
      <c r="S11" s="15">
        <v>0</v>
      </c>
      <c r="T11" s="26">
        <v>0</v>
      </c>
      <c r="U11" s="15">
        <v>0</v>
      </c>
      <c r="V11" s="26">
        <v>0</v>
      </c>
      <c r="W11" s="15"/>
      <c r="X11" s="26"/>
      <c r="Y11" s="15"/>
      <c r="Z11" s="26">
        <v>0</v>
      </c>
      <c r="AA11" s="15"/>
      <c r="AB11" s="15">
        <v>0</v>
      </c>
      <c r="AC11" s="15"/>
      <c r="AD11" s="15"/>
      <c r="AE11" s="15"/>
      <c r="AF11" s="15">
        <f t="shared" si="0"/>
        <v>0</v>
      </c>
      <c r="AG11" s="15">
        <v>10</v>
      </c>
      <c r="AH11" s="29"/>
      <c r="AI11" s="29"/>
    </row>
    <row r="12" spans="1:35" x14ac:dyDescent="0.3">
      <c r="B12" s="15"/>
      <c r="C12" s="15"/>
      <c r="D12" s="15"/>
      <c r="E12" s="15"/>
      <c r="F12" s="26"/>
      <c r="G12" s="15"/>
      <c r="H12" s="26"/>
      <c r="I12" s="15"/>
      <c r="J12" s="26"/>
      <c r="K12" s="15"/>
      <c r="L12" s="26"/>
      <c r="M12" s="15"/>
      <c r="N12" s="26"/>
      <c r="O12" s="15"/>
      <c r="P12" s="26"/>
      <c r="Q12" s="15"/>
      <c r="R12" s="26"/>
      <c r="S12" s="15"/>
      <c r="T12" s="26"/>
      <c r="U12" s="15"/>
      <c r="V12" s="26"/>
      <c r="W12" s="15"/>
      <c r="X12" s="26"/>
      <c r="Y12" s="15"/>
      <c r="Z12" s="26"/>
      <c r="AA12" s="15"/>
      <c r="AB12" s="15"/>
      <c r="AC12" s="15"/>
      <c r="AD12" s="15"/>
      <c r="AE12" s="15"/>
      <c r="AF12" s="15">
        <f t="shared" si="0"/>
        <v>0</v>
      </c>
      <c r="AG12" s="15"/>
      <c r="AH12" s="29"/>
      <c r="AI12" s="29"/>
    </row>
    <row r="13" spans="1:35" x14ac:dyDescent="0.3">
      <c r="B13" s="15"/>
      <c r="C13" s="15"/>
      <c r="D13" s="15"/>
      <c r="E13" s="15"/>
      <c r="F13" s="26"/>
      <c r="G13" s="15"/>
      <c r="H13" s="26"/>
      <c r="I13" s="15"/>
      <c r="J13" s="26"/>
      <c r="K13" s="15"/>
      <c r="L13" s="26"/>
      <c r="M13" s="15"/>
      <c r="N13" s="26"/>
      <c r="O13" s="15"/>
      <c r="P13" s="26"/>
      <c r="Q13" s="15"/>
      <c r="R13" s="26"/>
      <c r="S13" s="15"/>
      <c r="T13" s="26"/>
      <c r="U13" s="15"/>
      <c r="V13" s="26"/>
      <c r="W13" s="15"/>
      <c r="X13" s="26"/>
      <c r="Y13" s="15"/>
      <c r="Z13" s="26"/>
      <c r="AA13" s="15"/>
      <c r="AB13" s="15"/>
      <c r="AC13" s="15"/>
      <c r="AD13" s="15"/>
      <c r="AE13" s="15"/>
      <c r="AF13" s="15">
        <f t="shared" si="0"/>
        <v>0</v>
      </c>
      <c r="AG13" s="15"/>
      <c r="AH13" s="29"/>
      <c r="AI13" s="29"/>
    </row>
    <row r="14" spans="1:35" ht="15" x14ac:dyDescent="0.35">
      <c r="A14" s="20" t="s">
        <v>142</v>
      </c>
      <c r="B14" s="15">
        <v>0</v>
      </c>
      <c r="C14" s="15"/>
      <c r="D14" s="15"/>
      <c r="E14" s="15"/>
      <c r="F14" s="26">
        <v>0</v>
      </c>
      <c r="G14" s="15"/>
      <c r="H14" s="26"/>
      <c r="I14" s="15"/>
      <c r="J14" s="26"/>
      <c r="K14" s="15">
        <v>2</v>
      </c>
      <c r="L14" s="26"/>
      <c r="M14" s="15">
        <v>3</v>
      </c>
      <c r="N14" s="26"/>
      <c r="O14" s="15"/>
      <c r="P14" s="26">
        <v>3</v>
      </c>
      <c r="Q14" s="15">
        <v>2</v>
      </c>
      <c r="R14" s="26"/>
      <c r="S14" s="15">
        <v>0</v>
      </c>
      <c r="T14" s="26"/>
      <c r="U14" s="15">
        <v>2</v>
      </c>
      <c r="V14" s="26">
        <v>0</v>
      </c>
      <c r="W14" s="15"/>
      <c r="X14" s="26">
        <v>0</v>
      </c>
      <c r="Y14" s="15">
        <v>0</v>
      </c>
      <c r="Z14" s="26"/>
      <c r="AA14" s="15">
        <v>2</v>
      </c>
      <c r="AB14" s="15"/>
      <c r="AC14" s="15"/>
      <c r="AD14" s="15"/>
      <c r="AE14" s="15"/>
      <c r="AF14" s="15">
        <f t="shared" si="0"/>
        <v>14</v>
      </c>
      <c r="AG14" s="15">
        <v>12</v>
      </c>
      <c r="AH14" s="29"/>
      <c r="AI14" s="29"/>
    </row>
    <row r="15" spans="1:35" ht="15" x14ac:dyDescent="0.35">
      <c r="A15" s="20" t="s">
        <v>143</v>
      </c>
      <c r="B15" s="15">
        <v>0</v>
      </c>
      <c r="C15" s="15"/>
      <c r="D15" s="15"/>
      <c r="E15" s="15"/>
      <c r="F15" s="26"/>
      <c r="G15" s="15"/>
      <c r="H15" s="26">
        <v>0</v>
      </c>
      <c r="I15" s="15">
        <v>0</v>
      </c>
      <c r="J15" s="26"/>
      <c r="K15" s="15"/>
      <c r="L15" s="26"/>
      <c r="M15" s="15"/>
      <c r="N15" s="26">
        <v>2</v>
      </c>
      <c r="O15" s="15"/>
      <c r="P15" s="26"/>
      <c r="Q15" s="15">
        <v>2</v>
      </c>
      <c r="R15" s="26"/>
      <c r="S15" s="15"/>
      <c r="T15" s="26"/>
      <c r="U15" s="15"/>
      <c r="V15" s="26">
        <v>2</v>
      </c>
      <c r="W15" s="15"/>
      <c r="X15" s="26"/>
      <c r="Y15" s="15"/>
      <c r="Z15" s="26"/>
      <c r="AA15" s="15"/>
      <c r="AB15" s="15">
        <v>0</v>
      </c>
      <c r="AC15" s="15">
        <v>0</v>
      </c>
      <c r="AD15" s="15"/>
      <c r="AE15" s="15"/>
      <c r="AF15" s="15">
        <f t="shared" si="0"/>
        <v>6</v>
      </c>
      <c r="AG15" s="15">
        <v>8</v>
      </c>
      <c r="AH15" s="29"/>
      <c r="AI15" s="29"/>
    </row>
    <row r="16" spans="1:35" x14ac:dyDescent="0.3">
      <c r="B16" s="15"/>
      <c r="C16" s="15"/>
      <c r="D16" s="15"/>
      <c r="E16" s="15"/>
      <c r="F16" s="26"/>
      <c r="G16" s="15"/>
      <c r="H16" s="26"/>
      <c r="I16" s="15"/>
      <c r="J16" s="26"/>
      <c r="K16" s="15"/>
      <c r="L16" s="26"/>
      <c r="M16" s="15"/>
      <c r="N16" s="26"/>
      <c r="O16" s="15"/>
      <c r="P16" s="26"/>
      <c r="Q16" s="15"/>
      <c r="R16" s="26"/>
      <c r="S16" s="15"/>
      <c r="T16" s="26"/>
      <c r="U16" s="15"/>
      <c r="V16" s="26"/>
      <c r="W16" s="15"/>
      <c r="X16" s="26"/>
      <c r="Y16" s="15"/>
      <c r="Z16" s="26"/>
      <c r="AA16" s="15"/>
      <c r="AB16" s="15"/>
      <c r="AC16" s="15"/>
      <c r="AD16" s="15"/>
      <c r="AE16" s="15"/>
      <c r="AF16" s="15">
        <f t="shared" si="0"/>
        <v>0</v>
      </c>
      <c r="AG16" s="15"/>
      <c r="AH16" s="29"/>
      <c r="AI16" s="29"/>
    </row>
    <row r="17" spans="1:35" x14ac:dyDescent="0.3">
      <c r="B17" s="15"/>
      <c r="C17" s="15"/>
      <c r="D17" s="15"/>
      <c r="E17" s="15"/>
      <c r="F17" s="26"/>
      <c r="G17" s="15"/>
      <c r="H17" s="26"/>
      <c r="I17" s="15"/>
      <c r="J17" s="26"/>
      <c r="K17" s="15"/>
      <c r="L17" s="26"/>
      <c r="M17" s="15"/>
      <c r="N17" s="26"/>
      <c r="O17" s="15"/>
      <c r="P17" s="26"/>
      <c r="Q17" s="15"/>
      <c r="R17" s="26"/>
      <c r="S17" s="15"/>
      <c r="T17" s="26"/>
      <c r="U17" s="15"/>
      <c r="V17" s="26"/>
      <c r="W17" s="15"/>
      <c r="X17" s="26"/>
      <c r="Y17" s="15"/>
      <c r="Z17" s="26"/>
      <c r="AA17" s="15"/>
      <c r="AB17" s="15"/>
      <c r="AC17" s="15"/>
      <c r="AD17" s="15"/>
      <c r="AE17" s="15"/>
      <c r="AF17" s="15">
        <f t="shared" si="0"/>
        <v>0</v>
      </c>
      <c r="AG17" s="15"/>
      <c r="AH17" s="29"/>
      <c r="AI17" s="29"/>
    </row>
    <row r="18" spans="1:35" ht="15" x14ac:dyDescent="0.35">
      <c r="A18" s="16" t="s">
        <v>144</v>
      </c>
      <c r="B18" s="15"/>
      <c r="C18" s="15">
        <v>3</v>
      </c>
      <c r="D18" s="15"/>
      <c r="E18" s="15">
        <v>3</v>
      </c>
      <c r="F18" s="26"/>
      <c r="G18" s="15"/>
      <c r="H18" s="26">
        <v>0</v>
      </c>
      <c r="I18" s="15"/>
      <c r="J18" s="26"/>
      <c r="K18" s="15"/>
      <c r="L18" s="26"/>
      <c r="M18" s="15"/>
      <c r="N18" s="26">
        <v>0</v>
      </c>
      <c r="O18" s="15"/>
      <c r="P18" s="26"/>
      <c r="Q18" s="15"/>
      <c r="R18" s="26">
        <v>2</v>
      </c>
      <c r="S18" s="15"/>
      <c r="T18" s="26">
        <v>0</v>
      </c>
      <c r="U18" s="15"/>
      <c r="V18" s="26"/>
      <c r="W18" s="15"/>
      <c r="X18" s="26">
        <v>3</v>
      </c>
      <c r="Y18" s="15"/>
      <c r="Z18" s="26"/>
      <c r="AA18" s="15"/>
      <c r="AB18" s="15"/>
      <c r="AC18" s="15">
        <v>0</v>
      </c>
      <c r="AD18" s="15"/>
      <c r="AE18" s="15"/>
      <c r="AF18" s="15">
        <f t="shared" si="0"/>
        <v>11</v>
      </c>
      <c r="AG18" s="15">
        <v>8</v>
      </c>
      <c r="AH18" s="29"/>
      <c r="AI18" s="29"/>
    </row>
    <row r="19" spans="1:35" x14ac:dyDescent="0.3">
      <c r="B19" s="15"/>
      <c r="C19" s="15"/>
      <c r="D19" s="15"/>
      <c r="E19" s="15"/>
      <c r="F19" s="26"/>
      <c r="G19" s="15"/>
      <c r="H19" s="26"/>
      <c r="I19" s="15"/>
      <c r="J19" s="26"/>
      <c r="K19" s="15"/>
      <c r="L19" s="26"/>
      <c r="M19" s="15"/>
      <c r="N19" s="26"/>
      <c r="O19" s="15"/>
      <c r="P19" s="26"/>
      <c r="Q19" s="15"/>
      <c r="R19" s="26"/>
      <c r="S19" s="15"/>
      <c r="T19" s="26"/>
      <c r="U19" s="15"/>
      <c r="V19" s="26"/>
      <c r="W19" s="15"/>
      <c r="X19" s="26"/>
      <c r="Y19" s="15"/>
      <c r="Z19" s="26"/>
      <c r="AA19" s="15"/>
      <c r="AB19" s="15"/>
      <c r="AC19" s="15"/>
      <c r="AD19" s="15"/>
      <c r="AE19" s="15"/>
      <c r="AF19" s="15">
        <f t="shared" si="0"/>
        <v>0</v>
      </c>
      <c r="AG19" s="15"/>
      <c r="AH19" s="29"/>
      <c r="AI19" s="29"/>
    </row>
    <row r="20" spans="1:35" x14ac:dyDescent="0.3">
      <c r="B20" s="15"/>
      <c r="C20" s="15"/>
      <c r="D20" s="15"/>
      <c r="E20" s="15"/>
      <c r="F20" s="26"/>
      <c r="G20" s="15"/>
      <c r="H20" s="26"/>
      <c r="I20" s="15"/>
      <c r="J20" s="26"/>
      <c r="K20" s="15"/>
      <c r="L20" s="26"/>
      <c r="M20" s="15"/>
      <c r="N20" s="26"/>
      <c r="O20" s="15"/>
      <c r="P20" s="26"/>
      <c r="Q20" s="15"/>
      <c r="R20" s="26"/>
      <c r="S20" s="15"/>
      <c r="T20" s="26"/>
      <c r="U20" s="15"/>
      <c r="V20" s="26"/>
      <c r="W20" s="15"/>
      <c r="X20" s="26"/>
      <c r="Y20" s="15"/>
      <c r="Z20" s="26"/>
      <c r="AA20" s="15"/>
      <c r="AB20" s="15"/>
      <c r="AC20" s="15"/>
      <c r="AD20" s="15"/>
      <c r="AE20" s="15"/>
      <c r="AF20" s="15">
        <f t="shared" si="0"/>
        <v>0</v>
      </c>
      <c r="AG20" s="15"/>
      <c r="AH20" s="29"/>
      <c r="AI20" s="29"/>
    </row>
    <row r="21" spans="1:35" ht="15" x14ac:dyDescent="0.35">
      <c r="A21" s="16" t="s">
        <v>145</v>
      </c>
      <c r="B21" s="15"/>
      <c r="C21" s="15">
        <v>0</v>
      </c>
      <c r="D21" s="15">
        <v>3</v>
      </c>
      <c r="E21" s="15"/>
      <c r="F21" s="26">
        <v>3</v>
      </c>
      <c r="G21" s="15"/>
      <c r="H21" s="26">
        <v>0</v>
      </c>
      <c r="I21" s="15">
        <v>2</v>
      </c>
      <c r="J21" s="26">
        <v>2</v>
      </c>
      <c r="K21" s="15">
        <v>3</v>
      </c>
      <c r="L21" s="26"/>
      <c r="M21" s="15"/>
      <c r="N21" s="26"/>
      <c r="O21" s="15"/>
      <c r="P21" s="26">
        <v>0</v>
      </c>
      <c r="Q21" s="15"/>
      <c r="R21" s="26">
        <v>2</v>
      </c>
      <c r="S21" s="15">
        <v>2</v>
      </c>
      <c r="T21" s="26"/>
      <c r="U21" s="15"/>
      <c r="V21" s="26"/>
      <c r="W21" s="15">
        <v>0</v>
      </c>
      <c r="X21" s="26"/>
      <c r="Y21" s="15">
        <v>0</v>
      </c>
      <c r="Z21" s="26"/>
      <c r="AA21" s="15"/>
      <c r="AB21" s="15"/>
      <c r="AC21" s="15">
        <v>0</v>
      </c>
      <c r="AD21" s="15"/>
      <c r="AE21" s="15"/>
      <c r="AF21" s="15">
        <f t="shared" si="0"/>
        <v>17</v>
      </c>
      <c r="AG21" s="15">
        <v>13</v>
      </c>
      <c r="AH21" s="29"/>
      <c r="AI21" s="29"/>
    </row>
    <row r="22" spans="1:35" ht="15" x14ac:dyDescent="0.35">
      <c r="A22" s="16" t="s">
        <v>146</v>
      </c>
      <c r="B22" s="15"/>
      <c r="C22" s="15">
        <v>0</v>
      </c>
      <c r="D22" s="15">
        <v>0</v>
      </c>
      <c r="E22" s="15"/>
      <c r="F22" s="26">
        <v>0</v>
      </c>
      <c r="G22" s="15"/>
      <c r="H22" s="26">
        <v>3</v>
      </c>
      <c r="I22" s="15"/>
      <c r="J22" s="26"/>
      <c r="K22" s="15"/>
      <c r="L22" s="26">
        <v>0</v>
      </c>
      <c r="M22" s="15"/>
      <c r="N22" s="26"/>
      <c r="O22" s="15"/>
      <c r="P22" s="26"/>
      <c r="Q22" s="15">
        <v>0</v>
      </c>
      <c r="R22" s="26"/>
      <c r="S22" s="15">
        <v>0</v>
      </c>
      <c r="T22" s="26">
        <v>3</v>
      </c>
      <c r="U22" s="15">
        <v>2</v>
      </c>
      <c r="V22" s="26">
        <v>0</v>
      </c>
      <c r="W22" s="15"/>
      <c r="X22" s="26">
        <v>3</v>
      </c>
      <c r="Y22" s="15"/>
      <c r="Z22" s="26"/>
      <c r="AA22" s="15">
        <v>2</v>
      </c>
      <c r="AB22" s="15"/>
      <c r="AC22" s="15"/>
      <c r="AD22" s="15"/>
      <c r="AE22" s="15"/>
      <c r="AF22" s="15">
        <f t="shared" si="0"/>
        <v>13</v>
      </c>
      <c r="AG22" s="15">
        <v>12</v>
      </c>
      <c r="AH22" s="29"/>
      <c r="AI22" s="29"/>
    </row>
    <row r="23" spans="1:35" ht="15" x14ac:dyDescent="0.35">
      <c r="A23" s="16" t="s">
        <v>147</v>
      </c>
      <c r="B23" s="15">
        <v>2</v>
      </c>
      <c r="C23" s="15"/>
      <c r="D23" s="15"/>
      <c r="E23" s="15"/>
      <c r="F23" s="26"/>
      <c r="G23" s="15">
        <v>0</v>
      </c>
      <c r="H23" s="26"/>
      <c r="I23" s="15"/>
      <c r="J23" s="26"/>
      <c r="K23" s="15"/>
      <c r="L23" s="26"/>
      <c r="M23" s="15">
        <v>2</v>
      </c>
      <c r="N23" s="26">
        <v>2</v>
      </c>
      <c r="O23" s="15"/>
      <c r="P23" s="26"/>
      <c r="Q23" s="15">
        <v>0</v>
      </c>
      <c r="R23" s="26"/>
      <c r="S23" s="15"/>
      <c r="T23" s="26">
        <v>0</v>
      </c>
      <c r="U23" s="15"/>
      <c r="V23" s="26"/>
      <c r="W23" s="15"/>
      <c r="X23" s="26"/>
      <c r="Y23" s="15"/>
      <c r="Z23" s="26">
        <v>0</v>
      </c>
      <c r="AA23" s="15">
        <v>0</v>
      </c>
      <c r="AB23" s="15">
        <v>0</v>
      </c>
      <c r="AC23" s="15"/>
      <c r="AD23" s="15"/>
      <c r="AE23" s="15"/>
      <c r="AF23" s="15">
        <f>SUM(B23:AE23)</f>
        <v>6</v>
      </c>
      <c r="AG23" s="15">
        <v>9</v>
      </c>
      <c r="AH23" s="29"/>
      <c r="AI23" s="29"/>
    </row>
  </sheetData>
  <pageMargins left="0.7" right="0.7" top="0.75" bottom="0.75" header="0.3" footer="0.3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L20"/>
  <sheetViews>
    <sheetView workbookViewId="0">
      <selection activeCell="AK19" sqref="AK19"/>
    </sheetView>
  </sheetViews>
  <sheetFormatPr baseColWidth="10" defaultRowHeight="14.4" x14ac:dyDescent="0.3"/>
  <cols>
    <col min="1" max="1" width="20.77734375" customWidth="1"/>
    <col min="2" max="31" width="2.77734375" customWidth="1"/>
    <col min="32" max="35" width="6.77734375" customWidth="1"/>
  </cols>
  <sheetData>
    <row r="1" spans="1:38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  <c r="AD1">
        <v>29</v>
      </c>
      <c r="AE1">
        <v>30</v>
      </c>
    </row>
    <row r="2" spans="1:38" ht="15" x14ac:dyDescent="0.35">
      <c r="A2" s="16" t="s">
        <v>148</v>
      </c>
      <c r="B2" s="15"/>
      <c r="C2" s="15"/>
      <c r="D2" s="68"/>
      <c r="E2" s="15"/>
      <c r="F2" s="68"/>
      <c r="G2" s="15"/>
      <c r="H2" s="68"/>
      <c r="I2" s="15"/>
      <c r="J2" s="68"/>
      <c r="K2" s="15"/>
      <c r="L2" s="68"/>
      <c r="M2" s="15"/>
      <c r="N2" s="68"/>
      <c r="O2" s="15"/>
      <c r="P2" s="68"/>
      <c r="Q2" s="15"/>
      <c r="R2" s="68"/>
      <c r="S2" s="15"/>
      <c r="T2" s="68"/>
      <c r="U2" s="15"/>
      <c r="V2" s="68"/>
      <c r="W2" s="15"/>
      <c r="X2" s="68"/>
      <c r="Y2" s="15"/>
      <c r="Z2" s="68"/>
      <c r="AA2" s="15"/>
      <c r="AB2" s="68"/>
      <c r="AC2" s="15"/>
      <c r="AD2" s="68"/>
      <c r="AE2" s="15"/>
      <c r="AF2" s="15">
        <f>SUM(B2:AE2)</f>
        <v>0</v>
      </c>
      <c r="AG2" s="15">
        <v>0</v>
      </c>
      <c r="AH2" s="29" t="e">
        <f>SUM(AF2/AG2)</f>
        <v>#DIV/0!</v>
      </c>
      <c r="AI2" s="29"/>
    </row>
    <row r="3" spans="1:38" x14ac:dyDescent="0.3">
      <c r="A3" s="65"/>
      <c r="B3" s="66"/>
      <c r="C3" s="66"/>
      <c r="D3" s="68"/>
      <c r="E3" s="66"/>
      <c r="F3" s="68"/>
      <c r="G3" s="66"/>
      <c r="H3" s="68"/>
      <c r="I3" s="66"/>
      <c r="J3" s="68"/>
      <c r="K3" s="66"/>
      <c r="L3" s="68"/>
      <c r="M3" s="66"/>
      <c r="N3" s="68"/>
      <c r="O3" s="66"/>
      <c r="P3" s="68"/>
      <c r="Q3" s="66"/>
      <c r="R3" s="68"/>
      <c r="S3" s="66"/>
      <c r="T3" s="68"/>
      <c r="U3" s="66"/>
      <c r="V3" s="68"/>
      <c r="W3" s="66"/>
      <c r="X3" s="68"/>
      <c r="Y3" s="66"/>
      <c r="Z3" s="68"/>
      <c r="AA3" s="66"/>
      <c r="AB3" s="68"/>
      <c r="AC3" s="66"/>
      <c r="AD3" s="68"/>
      <c r="AE3" s="66"/>
      <c r="AF3" s="66"/>
      <c r="AG3" s="66"/>
      <c r="AH3" s="67"/>
      <c r="AI3" s="67"/>
    </row>
    <row r="4" spans="1:38" x14ac:dyDescent="0.3">
      <c r="A4" s="65"/>
      <c r="B4" s="66"/>
      <c r="C4" s="66"/>
      <c r="D4" s="68"/>
      <c r="E4" s="66"/>
      <c r="F4" s="68"/>
      <c r="G4" s="66"/>
      <c r="H4" s="68"/>
      <c r="I4" s="66"/>
      <c r="J4" s="68"/>
      <c r="K4" s="66"/>
      <c r="L4" s="68"/>
      <c r="M4" s="66"/>
      <c r="N4" s="68"/>
      <c r="O4" s="66"/>
      <c r="P4" s="68"/>
      <c r="Q4" s="66"/>
      <c r="R4" s="68"/>
      <c r="S4" s="66"/>
      <c r="T4" s="68"/>
      <c r="U4" s="66"/>
      <c r="V4" s="68"/>
      <c r="W4" s="66"/>
      <c r="X4" s="68"/>
      <c r="Y4" s="66"/>
      <c r="Z4" s="68"/>
      <c r="AA4" s="66"/>
      <c r="AB4" s="68"/>
      <c r="AC4" s="66"/>
      <c r="AD4" s="68"/>
      <c r="AE4" s="66"/>
      <c r="AF4" s="66"/>
      <c r="AG4" s="66"/>
      <c r="AH4" s="67"/>
      <c r="AI4" s="67"/>
    </row>
    <row r="5" spans="1:38" ht="15" x14ac:dyDescent="0.35">
      <c r="A5" s="6" t="s">
        <v>149</v>
      </c>
      <c r="B5" s="15">
        <v>3</v>
      </c>
      <c r="C5" s="15"/>
      <c r="D5" s="68"/>
      <c r="E5" s="15">
        <v>0</v>
      </c>
      <c r="F5" s="68"/>
      <c r="G5" s="15"/>
      <c r="H5" s="68"/>
      <c r="I5" s="15"/>
      <c r="J5" s="68"/>
      <c r="K5" s="15"/>
      <c r="L5" s="68"/>
      <c r="M5" s="15">
        <v>0</v>
      </c>
      <c r="N5" s="68">
        <v>0</v>
      </c>
      <c r="O5" s="15"/>
      <c r="P5" s="68"/>
      <c r="Q5" s="15">
        <v>0</v>
      </c>
      <c r="R5" s="68"/>
      <c r="S5" s="15"/>
      <c r="T5" s="68">
        <v>3</v>
      </c>
      <c r="U5" s="15"/>
      <c r="V5" s="68"/>
      <c r="W5" s="15"/>
      <c r="X5" s="68">
        <v>0</v>
      </c>
      <c r="Y5" s="15"/>
      <c r="Z5" s="68"/>
      <c r="AA5" s="15">
        <v>2</v>
      </c>
      <c r="AB5" s="68">
        <v>3</v>
      </c>
      <c r="AC5" s="15">
        <v>2</v>
      </c>
      <c r="AD5" s="68"/>
      <c r="AE5" s="15"/>
      <c r="AF5" s="15">
        <f t="shared" ref="AF5:AF17" si="0">SUM(B5:AE5)</f>
        <v>13</v>
      </c>
      <c r="AG5" s="15">
        <v>10</v>
      </c>
      <c r="AH5" s="33">
        <f t="shared" ref="AH5:AH17" si="1">SUM(AF5/AG5)</f>
        <v>1.3</v>
      </c>
      <c r="AI5" s="29"/>
    </row>
    <row r="6" spans="1:38" x14ac:dyDescent="0.3">
      <c r="A6" s="65"/>
      <c r="B6" s="66"/>
      <c r="C6" s="66"/>
      <c r="D6" s="68"/>
      <c r="E6" s="66"/>
      <c r="F6" s="68"/>
      <c r="G6" s="66"/>
      <c r="H6" s="68"/>
      <c r="I6" s="66"/>
      <c r="J6" s="68"/>
      <c r="K6" s="66"/>
      <c r="L6" s="68"/>
      <c r="M6" s="66"/>
      <c r="N6" s="68"/>
      <c r="O6" s="66"/>
      <c r="P6" s="68"/>
      <c r="Q6" s="66"/>
      <c r="R6" s="68"/>
      <c r="S6" s="66"/>
      <c r="T6" s="68"/>
      <c r="U6" s="66"/>
      <c r="V6" s="68"/>
      <c r="W6" s="66"/>
      <c r="X6" s="68"/>
      <c r="Y6" s="66"/>
      <c r="Z6" s="68"/>
      <c r="AA6" s="66"/>
      <c r="AB6" s="68"/>
      <c r="AC6" s="66"/>
      <c r="AD6" s="68"/>
      <c r="AE6" s="66"/>
      <c r="AF6" s="66"/>
      <c r="AG6" s="66"/>
      <c r="AH6" s="70"/>
      <c r="AI6" s="67"/>
    </row>
    <row r="7" spans="1:38" x14ac:dyDescent="0.3">
      <c r="A7" s="65"/>
      <c r="B7" s="66"/>
      <c r="C7" s="66"/>
      <c r="D7" s="68"/>
      <c r="E7" s="66"/>
      <c r="F7" s="68"/>
      <c r="G7" s="66"/>
      <c r="H7" s="68"/>
      <c r="I7" s="66"/>
      <c r="J7" s="68"/>
      <c r="K7" s="66"/>
      <c r="L7" s="68"/>
      <c r="M7" s="66"/>
      <c r="N7" s="68"/>
      <c r="O7" s="66"/>
      <c r="P7" s="68"/>
      <c r="Q7" s="66"/>
      <c r="R7" s="68"/>
      <c r="S7" s="66"/>
      <c r="T7" s="68"/>
      <c r="U7" s="66"/>
      <c r="V7" s="68"/>
      <c r="W7" s="66"/>
      <c r="X7" s="68"/>
      <c r="Y7" s="66"/>
      <c r="Z7" s="68"/>
      <c r="AA7" s="66"/>
      <c r="AB7" s="68"/>
      <c r="AC7" s="66"/>
      <c r="AD7" s="68"/>
      <c r="AE7" s="66"/>
      <c r="AF7" s="66"/>
      <c r="AG7" s="66"/>
      <c r="AH7" s="70"/>
      <c r="AI7" s="67"/>
    </row>
    <row r="8" spans="1:38" ht="15" x14ac:dyDescent="0.35">
      <c r="A8" s="21" t="s">
        <v>150</v>
      </c>
      <c r="B8" s="15"/>
      <c r="C8" s="15"/>
      <c r="D8" s="68"/>
      <c r="E8" s="15"/>
      <c r="F8" s="68"/>
      <c r="G8" s="15"/>
      <c r="H8" s="68">
        <v>2</v>
      </c>
      <c r="I8" s="15"/>
      <c r="J8" s="68"/>
      <c r="K8" s="15"/>
      <c r="L8" s="68"/>
      <c r="M8" s="15"/>
      <c r="N8" s="68">
        <v>0</v>
      </c>
      <c r="O8" s="15"/>
      <c r="P8" s="68"/>
      <c r="Q8" s="15"/>
      <c r="R8" s="68"/>
      <c r="S8" s="15"/>
      <c r="T8" s="68"/>
      <c r="U8" s="15"/>
      <c r="V8" s="68"/>
      <c r="W8" s="15">
        <v>0</v>
      </c>
      <c r="X8" s="68"/>
      <c r="Y8" s="15"/>
      <c r="Z8" s="68"/>
      <c r="AA8" s="15"/>
      <c r="AB8" s="68"/>
      <c r="AC8" s="15">
        <v>2</v>
      </c>
      <c r="AD8" s="68"/>
      <c r="AE8" s="15"/>
      <c r="AF8" s="15">
        <f t="shared" si="0"/>
        <v>4</v>
      </c>
      <c r="AG8" s="15">
        <v>4</v>
      </c>
      <c r="AH8" s="33">
        <f t="shared" si="1"/>
        <v>1</v>
      </c>
      <c r="AI8" s="29"/>
    </row>
    <row r="9" spans="1:38" ht="15" x14ac:dyDescent="0.35">
      <c r="A9" s="16" t="s">
        <v>151</v>
      </c>
      <c r="B9" s="15">
        <v>0</v>
      </c>
      <c r="C9" s="15">
        <v>2</v>
      </c>
      <c r="D9" s="68">
        <v>2</v>
      </c>
      <c r="E9" s="15"/>
      <c r="F9" s="68">
        <v>0</v>
      </c>
      <c r="G9" s="15">
        <v>0</v>
      </c>
      <c r="H9" s="68">
        <v>0</v>
      </c>
      <c r="I9" s="15"/>
      <c r="J9" s="68"/>
      <c r="K9" s="15"/>
      <c r="L9" s="68"/>
      <c r="M9" s="15">
        <v>0</v>
      </c>
      <c r="N9" s="68">
        <v>0</v>
      </c>
      <c r="O9" s="15"/>
      <c r="P9" s="68"/>
      <c r="Q9" s="15">
        <v>2</v>
      </c>
      <c r="R9" s="68"/>
      <c r="S9" s="15"/>
      <c r="T9" s="68"/>
      <c r="U9" s="15">
        <v>0</v>
      </c>
      <c r="V9" s="68">
        <v>0</v>
      </c>
      <c r="W9" s="15">
        <v>2</v>
      </c>
      <c r="X9" s="68">
        <v>2</v>
      </c>
      <c r="Y9" s="15"/>
      <c r="Z9" s="68"/>
      <c r="AA9" s="15">
        <v>0</v>
      </c>
      <c r="AB9" s="68"/>
      <c r="AC9" s="15"/>
      <c r="AD9" s="68"/>
      <c r="AE9" s="15"/>
      <c r="AF9" s="15">
        <f t="shared" si="0"/>
        <v>10</v>
      </c>
      <c r="AG9" s="15">
        <v>14</v>
      </c>
      <c r="AH9" s="33">
        <f t="shared" si="1"/>
        <v>0.7142857142857143</v>
      </c>
      <c r="AI9" s="29"/>
    </row>
    <row r="10" spans="1:38" ht="15" x14ac:dyDescent="0.35">
      <c r="A10" s="16" t="s">
        <v>152</v>
      </c>
      <c r="B10" s="15"/>
      <c r="C10" s="15"/>
      <c r="D10" s="68"/>
      <c r="E10" s="15"/>
      <c r="F10" s="68"/>
      <c r="G10" s="15"/>
      <c r="H10" s="68"/>
      <c r="I10" s="15"/>
      <c r="J10" s="68"/>
      <c r="K10" s="15"/>
      <c r="L10" s="68"/>
      <c r="M10" s="15"/>
      <c r="N10" s="68">
        <v>2</v>
      </c>
      <c r="O10" s="15"/>
      <c r="P10" s="68"/>
      <c r="Q10" s="15"/>
      <c r="R10" s="68"/>
      <c r="S10" s="15"/>
      <c r="T10" s="68"/>
      <c r="U10" s="15"/>
      <c r="V10" s="68"/>
      <c r="W10" s="15"/>
      <c r="X10" s="68"/>
      <c r="Y10" s="15"/>
      <c r="Z10" s="68"/>
      <c r="AA10" s="15"/>
      <c r="AB10" s="68"/>
      <c r="AC10" s="15">
        <v>0</v>
      </c>
      <c r="AD10" s="68"/>
      <c r="AE10" s="15"/>
      <c r="AF10" s="15">
        <f t="shared" si="0"/>
        <v>2</v>
      </c>
      <c r="AG10" s="15">
        <v>2</v>
      </c>
      <c r="AH10" s="33">
        <f t="shared" si="1"/>
        <v>1</v>
      </c>
      <c r="AI10" s="29"/>
    </row>
    <row r="11" spans="1:38" ht="15" x14ac:dyDescent="0.35">
      <c r="A11" s="16" t="s">
        <v>153</v>
      </c>
      <c r="B11" s="15">
        <v>2</v>
      </c>
      <c r="C11" s="15">
        <v>0</v>
      </c>
      <c r="D11" s="68"/>
      <c r="E11" s="15"/>
      <c r="F11" s="68">
        <v>2</v>
      </c>
      <c r="G11" s="15"/>
      <c r="H11" s="68"/>
      <c r="I11" s="15">
        <v>3</v>
      </c>
      <c r="J11" s="68"/>
      <c r="K11" s="15"/>
      <c r="L11" s="68">
        <v>0</v>
      </c>
      <c r="M11" s="15">
        <v>0</v>
      </c>
      <c r="N11" s="68"/>
      <c r="O11" s="15"/>
      <c r="P11" s="68"/>
      <c r="Q11" s="15">
        <v>0</v>
      </c>
      <c r="R11" s="68"/>
      <c r="S11" s="15"/>
      <c r="T11" s="68"/>
      <c r="U11" s="15">
        <v>0</v>
      </c>
      <c r="V11" s="68"/>
      <c r="W11" s="15"/>
      <c r="X11" s="68"/>
      <c r="Y11" s="15"/>
      <c r="Z11" s="68"/>
      <c r="AA11" s="15"/>
      <c r="AB11" s="68"/>
      <c r="AC11" s="15"/>
      <c r="AD11" s="68"/>
      <c r="AE11" s="15"/>
      <c r="AF11" s="15">
        <f t="shared" si="0"/>
        <v>7</v>
      </c>
      <c r="AG11" s="15">
        <v>8</v>
      </c>
      <c r="AH11" s="33">
        <f t="shared" si="1"/>
        <v>0.875</v>
      </c>
      <c r="AI11" s="29"/>
      <c r="AL11" s="69"/>
    </row>
    <row r="12" spans="1:38" x14ac:dyDescent="0.3">
      <c r="A12" s="65"/>
      <c r="B12" s="66"/>
      <c r="C12" s="66"/>
      <c r="D12" s="68"/>
      <c r="E12" s="66"/>
      <c r="F12" s="68"/>
      <c r="G12" s="66"/>
      <c r="H12" s="68"/>
      <c r="I12" s="66"/>
      <c r="J12" s="68"/>
      <c r="K12" s="66"/>
      <c r="L12" s="68"/>
      <c r="M12" s="66"/>
      <c r="N12" s="68"/>
      <c r="O12" s="66"/>
      <c r="P12" s="68"/>
      <c r="Q12" s="66"/>
      <c r="R12" s="68"/>
      <c r="S12" s="66"/>
      <c r="T12" s="68"/>
      <c r="U12" s="66"/>
      <c r="V12" s="68"/>
      <c r="W12" s="66"/>
      <c r="X12" s="68"/>
      <c r="Y12" s="66"/>
      <c r="Z12" s="68"/>
      <c r="AA12" s="66"/>
      <c r="AB12" s="68"/>
      <c r="AC12" s="66"/>
      <c r="AD12" s="68"/>
      <c r="AE12" s="66"/>
      <c r="AF12" s="66"/>
      <c r="AG12" s="66"/>
      <c r="AH12" s="67"/>
      <c r="AI12" s="67"/>
    </row>
    <row r="13" spans="1:38" x14ac:dyDescent="0.3">
      <c r="A13" s="65"/>
      <c r="B13" s="66"/>
      <c r="C13" s="66"/>
      <c r="D13" s="68"/>
      <c r="E13" s="66"/>
      <c r="F13" s="68"/>
      <c r="G13" s="66"/>
      <c r="H13" s="68"/>
      <c r="I13" s="66"/>
      <c r="J13" s="68"/>
      <c r="K13" s="66"/>
      <c r="L13" s="68"/>
      <c r="M13" s="66"/>
      <c r="N13" s="68"/>
      <c r="O13" s="66"/>
      <c r="P13" s="68"/>
      <c r="Q13" s="66"/>
      <c r="R13" s="68"/>
      <c r="S13" s="66"/>
      <c r="T13" s="68"/>
      <c r="U13" s="66"/>
      <c r="V13" s="68"/>
      <c r="W13" s="66"/>
      <c r="X13" s="68"/>
      <c r="Y13" s="66"/>
      <c r="Z13" s="68"/>
      <c r="AA13" s="66"/>
      <c r="AB13" s="68"/>
      <c r="AC13" s="66"/>
      <c r="AD13" s="68"/>
      <c r="AE13" s="66"/>
      <c r="AF13" s="66"/>
      <c r="AG13" s="66"/>
      <c r="AH13" s="67"/>
      <c r="AI13" s="67"/>
    </row>
    <row r="14" spans="1:38" ht="15" x14ac:dyDescent="0.35">
      <c r="A14" s="16" t="s">
        <v>154</v>
      </c>
      <c r="B14" s="15"/>
      <c r="C14" s="15"/>
      <c r="D14" s="68"/>
      <c r="E14" s="15"/>
      <c r="F14" s="68"/>
      <c r="G14" s="15"/>
      <c r="H14" s="68"/>
      <c r="I14" s="15">
        <v>0</v>
      </c>
      <c r="J14" s="68"/>
      <c r="K14" s="15">
        <v>0</v>
      </c>
      <c r="L14" s="68"/>
      <c r="M14" s="15"/>
      <c r="N14" s="68">
        <v>0</v>
      </c>
      <c r="O14" s="15"/>
      <c r="P14" s="68"/>
      <c r="Q14" s="15"/>
      <c r="R14" s="68"/>
      <c r="S14" s="15"/>
      <c r="T14" s="68"/>
      <c r="U14" s="15"/>
      <c r="V14" s="68"/>
      <c r="W14" s="15"/>
      <c r="X14" s="68"/>
      <c r="Y14" s="15"/>
      <c r="Z14" s="68">
        <v>3</v>
      </c>
      <c r="AA14" s="15"/>
      <c r="AB14" s="68"/>
      <c r="AC14" s="15">
        <v>3</v>
      </c>
      <c r="AD14" s="68"/>
      <c r="AE14" s="15"/>
      <c r="AF14" s="15">
        <f t="shared" si="0"/>
        <v>6</v>
      </c>
      <c r="AG14" s="15">
        <v>5</v>
      </c>
      <c r="AH14" s="33">
        <f t="shared" si="1"/>
        <v>1.2</v>
      </c>
      <c r="AI14" s="29"/>
    </row>
    <row r="15" spans="1:38" ht="15" x14ac:dyDescent="0.35">
      <c r="A15" s="16" t="s">
        <v>155</v>
      </c>
      <c r="B15" s="15"/>
      <c r="C15" s="15">
        <v>3</v>
      </c>
      <c r="D15" s="68"/>
      <c r="E15" s="15"/>
      <c r="F15" s="68"/>
      <c r="G15" s="15">
        <v>2</v>
      </c>
      <c r="H15" s="68"/>
      <c r="I15" s="15"/>
      <c r="J15" s="68"/>
      <c r="K15" s="15">
        <v>3</v>
      </c>
      <c r="L15" s="68">
        <v>3</v>
      </c>
      <c r="M15" s="15"/>
      <c r="N15" s="68"/>
      <c r="O15" s="15"/>
      <c r="P15" s="68"/>
      <c r="Q15" s="15"/>
      <c r="R15" s="68">
        <v>3</v>
      </c>
      <c r="S15" s="15">
        <v>3</v>
      </c>
      <c r="T15" s="68"/>
      <c r="U15" s="15"/>
      <c r="V15" s="68">
        <v>2</v>
      </c>
      <c r="W15" s="15"/>
      <c r="X15" s="68"/>
      <c r="Y15" s="15"/>
      <c r="Z15" s="68">
        <v>0</v>
      </c>
      <c r="AA15" s="15"/>
      <c r="AB15" s="68"/>
      <c r="AC15" s="15"/>
      <c r="AD15" s="68"/>
      <c r="AE15" s="15"/>
      <c r="AF15" s="15">
        <f t="shared" si="0"/>
        <v>19</v>
      </c>
      <c r="AG15" s="15">
        <v>8</v>
      </c>
      <c r="AH15" s="29">
        <f t="shared" si="1"/>
        <v>2.375</v>
      </c>
      <c r="AI15" s="29"/>
    </row>
    <row r="16" spans="1:38" ht="15" x14ac:dyDescent="0.35">
      <c r="A16" s="16" t="s">
        <v>156</v>
      </c>
      <c r="B16" s="15"/>
      <c r="C16" s="15">
        <v>0</v>
      </c>
      <c r="D16" s="68"/>
      <c r="E16" s="15"/>
      <c r="F16" s="68">
        <v>3</v>
      </c>
      <c r="G16" s="15">
        <v>3</v>
      </c>
      <c r="H16" s="68"/>
      <c r="I16" s="15"/>
      <c r="J16" s="68"/>
      <c r="K16" s="15"/>
      <c r="L16" s="68"/>
      <c r="M16" s="15">
        <v>3</v>
      </c>
      <c r="N16" s="68">
        <v>3</v>
      </c>
      <c r="O16" s="15"/>
      <c r="P16" s="68"/>
      <c r="Q16" s="15"/>
      <c r="R16" s="68">
        <v>0</v>
      </c>
      <c r="S16" s="15"/>
      <c r="T16" s="68"/>
      <c r="U16" s="15">
        <v>3</v>
      </c>
      <c r="V16" s="68"/>
      <c r="W16" s="15"/>
      <c r="X16" s="68"/>
      <c r="Y16" s="15"/>
      <c r="Z16" s="68"/>
      <c r="AA16" s="15"/>
      <c r="AB16" s="68"/>
      <c r="AC16" s="15">
        <v>0</v>
      </c>
      <c r="AD16" s="68"/>
      <c r="AE16" s="15"/>
      <c r="AF16" s="15">
        <f t="shared" si="0"/>
        <v>15</v>
      </c>
      <c r="AG16" s="15">
        <v>8</v>
      </c>
      <c r="AH16" s="29">
        <f t="shared" si="1"/>
        <v>1.875</v>
      </c>
      <c r="AI16" s="29"/>
    </row>
    <row r="17" spans="1:35" ht="15" x14ac:dyDescent="0.35">
      <c r="A17" s="22" t="s">
        <v>157</v>
      </c>
      <c r="B17" s="15"/>
      <c r="C17" s="15"/>
      <c r="D17" s="68"/>
      <c r="E17" s="15"/>
      <c r="F17" s="68"/>
      <c r="G17" s="15">
        <v>0</v>
      </c>
      <c r="H17" s="68"/>
      <c r="I17" s="15"/>
      <c r="J17" s="68"/>
      <c r="K17" s="15"/>
      <c r="L17" s="68"/>
      <c r="M17" s="15"/>
      <c r="N17" s="68"/>
      <c r="O17" s="15"/>
      <c r="P17" s="68"/>
      <c r="Q17" s="15"/>
      <c r="R17" s="68"/>
      <c r="S17" s="15"/>
      <c r="T17" s="68"/>
      <c r="U17" s="15"/>
      <c r="V17" s="68"/>
      <c r="W17" s="15"/>
      <c r="X17" s="68"/>
      <c r="Y17" s="15"/>
      <c r="Z17" s="68"/>
      <c r="AA17" s="15"/>
      <c r="AB17" s="68"/>
      <c r="AC17" s="15"/>
      <c r="AD17" s="68"/>
      <c r="AE17" s="15"/>
      <c r="AF17" s="15">
        <f t="shared" si="0"/>
        <v>0</v>
      </c>
      <c r="AG17" s="15">
        <v>1</v>
      </c>
      <c r="AH17" s="29">
        <f t="shared" si="1"/>
        <v>0</v>
      </c>
      <c r="AI17" s="29"/>
    </row>
    <row r="20" spans="1:35" x14ac:dyDescent="0.3">
      <c r="J20" s="69"/>
    </row>
  </sheetData>
  <pageMargins left="0.7" right="0.7" top="0.75" bottom="0.75" header="0.3" footer="0.3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"/>
  <sheetViews>
    <sheetView workbookViewId="0">
      <selection activeCell="B1" sqref="B1:AC1"/>
    </sheetView>
  </sheetViews>
  <sheetFormatPr baseColWidth="10" defaultRowHeight="14.4" x14ac:dyDescent="0.3"/>
  <cols>
    <col min="1" max="1" width="20.33203125" customWidth="1"/>
    <col min="2" max="29" width="2.77734375" customWidth="1"/>
    <col min="30" max="33" width="6.77734375" customWidth="1"/>
  </cols>
  <sheetData>
    <row r="1" spans="2:29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</sheetData>
  <pageMargins left="0.7" right="0.7" top="0.75" bottom="0.75" header="0.3" footer="0.3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"/>
  <sheetViews>
    <sheetView workbookViewId="0">
      <selection activeCell="B1" sqref="B1:AC1"/>
    </sheetView>
  </sheetViews>
  <sheetFormatPr baseColWidth="10" defaultRowHeight="14.4" x14ac:dyDescent="0.3"/>
  <cols>
    <col min="1" max="1" width="22" customWidth="1"/>
    <col min="2" max="29" width="2.77734375" customWidth="1"/>
    <col min="30" max="33" width="6.77734375" customWidth="1"/>
  </cols>
  <sheetData>
    <row r="1" spans="2:29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</sheetData>
  <pageMargins left="0.7" right="0.7" top="0.75" bottom="0.75" header="0.3" footer="0.3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"/>
  <sheetViews>
    <sheetView workbookViewId="0">
      <selection activeCell="B1" sqref="B1:AC1"/>
    </sheetView>
  </sheetViews>
  <sheetFormatPr baseColWidth="10" defaultRowHeight="14.4" x14ac:dyDescent="0.3"/>
  <cols>
    <col min="1" max="1" width="21.5546875" customWidth="1"/>
    <col min="2" max="29" width="2.77734375" customWidth="1"/>
    <col min="30" max="33" width="6.77734375" customWidth="1"/>
  </cols>
  <sheetData>
    <row r="1" spans="2:29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</sheetData>
  <pageMargins left="0.7" right="0.7" top="0.75" bottom="0.75" header="0.3" footer="0.3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"/>
  <sheetViews>
    <sheetView workbookViewId="0">
      <selection activeCell="B1" sqref="B1:AC1"/>
    </sheetView>
  </sheetViews>
  <sheetFormatPr baseColWidth="10" defaultRowHeight="14.4" x14ac:dyDescent="0.3"/>
  <cols>
    <col min="1" max="1" width="21.44140625" customWidth="1"/>
    <col min="2" max="29" width="2.77734375" customWidth="1"/>
    <col min="30" max="33" width="6.77734375" customWidth="1"/>
  </cols>
  <sheetData>
    <row r="1" spans="2:29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</sheetData>
  <pageMargins left="0.7" right="0.7" top="0.75" bottom="0.75" header="0.3" footer="0.3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"/>
  <sheetViews>
    <sheetView workbookViewId="0">
      <selection activeCell="B1" sqref="B1:AC1"/>
    </sheetView>
  </sheetViews>
  <sheetFormatPr baseColWidth="10" defaultRowHeight="14.4" x14ac:dyDescent="0.3"/>
  <cols>
    <col min="1" max="1" width="21.44140625" customWidth="1"/>
    <col min="2" max="29" width="2.77734375" customWidth="1"/>
    <col min="30" max="33" width="6.77734375" customWidth="1"/>
  </cols>
  <sheetData>
    <row r="1" spans="2:29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</sheetData>
  <pageMargins left="0.7" right="0.7" top="0.75" bottom="0.75" header="0.3" footer="0.3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"/>
  <sheetViews>
    <sheetView workbookViewId="0">
      <selection activeCell="B1" sqref="B1:AC1"/>
    </sheetView>
  </sheetViews>
  <sheetFormatPr baseColWidth="10" defaultRowHeight="14.4" x14ac:dyDescent="0.3"/>
  <cols>
    <col min="1" max="1" width="20.77734375" customWidth="1"/>
    <col min="2" max="29" width="2.77734375" customWidth="1"/>
    <col min="30" max="33" width="6.77734375" customWidth="1"/>
  </cols>
  <sheetData>
    <row r="1" spans="2:29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</sheetData>
  <pageMargins left="0.7" right="0.7" top="0.75" bottom="0.75" header="0.3" footer="0.3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"/>
  <sheetViews>
    <sheetView workbookViewId="0">
      <selection activeCell="B1" sqref="B1:AC1"/>
    </sheetView>
  </sheetViews>
  <sheetFormatPr baseColWidth="10" defaultRowHeight="14.4" x14ac:dyDescent="0.3"/>
  <cols>
    <col min="1" max="1" width="20.21875" customWidth="1"/>
    <col min="2" max="29" width="2.77734375" customWidth="1"/>
    <col min="30" max="33" width="6.77734375" customWidth="1"/>
  </cols>
  <sheetData>
    <row r="1" spans="2:29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</sheetData>
  <pageMargins left="0.7" right="0.7" top="0.75" bottom="0.75" header="0.3" footer="0.3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C1"/>
  <sheetViews>
    <sheetView workbookViewId="0">
      <selection activeCell="B1" sqref="B1:AC1"/>
    </sheetView>
  </sheetViews>
  <sheetFormatPr baseColWidth="10" defaultRowHeight="14.4" x14ac:dyDescent="0.3"/>
  <cols>
    <col min="1" max="1" width="20.44140625" customWidth="1"/>
    <col min="2" max="29" width="2.77734375" customWidth="1"/>
    <col min="30" max="33" width="6.77734375" customWidth="1"/>
  </cols>
  <sheetData>
    <row r="1" spans="2:29" x14ac:dyDescent="0.3">
      <c r="B1">
        <v>1</v>
      </c>
      <c r="C1">
        <v>2</v>
      </c>
      <c r="D1">
        <v>3</v>
      </c>
      <c r="E1">
        <v>4</v>
      </c>
      <c r="F1">
        <v>5</v>
      </c>
      <c r="G1">
        <v>6</v>
      </c>
      <c r="H1">
        <v>7</v>
      </c>
      <c r="I1">
        <v>8</v>
      </c>
      <c r="J1">
        <v>9</v>
      </c>
      <c r="K1">
        <v>10</v>
      </c>
      <c r="L1">
        <v>11</v>
      </c>
      <c r="M1">
        <v>12</v>
      </c>
      <c r="N1">
        <v>13</v>
      </c>
      <c r="O1">
        <v>14</v>
      </c>
      <c r="P1">
        <v>15</v>
      </c>
      <c r="Q1">
        <v>16</v>
      </c>
      <c r="R1">
        <v>17</v>
      </c>
      <c r="S1">
        <v>18</v>
      </c>
      <c r="T1">
        <v>19</v>
      </c>
      <c r="U1">
        <v>20</v>
      </c>
      <c r="V1">
        <v>21</v>
      </c>
      <c r="W1">
        <v>22</v>
      </c>
      <c r="X1">
        <v>23</v>
      </c>
      <c r="Y1">
        <v>24</v>
      </c>
      <c r="Z1">
        <v>25</v>
      </c>
      <c r="AA1">
        <v>26</v>
      </c>
      <c r="AB1">
        <v>27</v>
      </c>
      <c r="AC1">
        <v>28</v>
      </c>
    </row>
  </sheetData>
  <pageMargins left="0.7" right="0.7" top="0.75" bottom="0.75" header="0.3" footer="0.3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F25" sqref="F25"/>
    </sheetView>
  </sheetViews>
  <sheetFormatPr baseColWidth="10" defaultRowHeight="14.4" x14ac:dyDescent="0.3"/>
  <sheetData/>
  <pageMargins left="0.7" right="0.7" top="0.75" bottom="0.75" header="0.3" footer="0.3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H19" sqref="H19"/>
    </sheetView>
  </sheetViews>
  <sheetFormatPr baseColWidth="10" defaultRowHeight="14.4" x14ac:dyDescent="0.3"/>
  <sheetData/>
  <pageMargins left="0.7" right="0.7" top="0.75" bottom="0.75" header="0.3" footer="0.3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>
      <selection activeCell="G22" sqref="G22"/>
    </sheetView>
  </sheetViews>
  <sheetFormatPr baseColWidth="10" defaultRowHeight="14.4" x14ac:dyDescent="0.3"/>
  <sheetData/>
  <pageMargins left="0.7" right="0.7" top="0.75" bottom="0.75" header="0.3" footer="0.3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4.4" x14ac:dyDescent="0.3"/>
  <sheetData/>
  <pageMargins left="0.7" right="0.7" top="0.75" bottom="0.75" header="0.3" footer="0.3"/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O44"/>
  <sheetViews>
    <sheetView workbookViewId="0">
      <selection activeCell="A8" sqref="A8:D11"/>
    </sheetView>
  </sheetViews>
  <sheetFormatPr baseColWidth="10" defaultRowHeight="14.4" x14ac:dyDescent="0.3"/>
  <cols>
    <col min="1" max="1" width="16.44140625" customWidth="1"/>
    <col min="2" max="2" width="7.33203125" customWidth="1"/>
    <col min="3" max="3" width="6.5546875" customWidth="1"/>
    <col min="4" max="4" width="7" customWidth="1"/>
    <col min="5" max="5" width="5.88671875" customWidth="1"/>
    <col min="6" max="6" width="10.5546875" customWidth="1"/>
    <col min="7" max="7" width="9.109375" customWidth="1"/>
    <col min="8" max="8" width="3.33203125" customWidth="1"/>
    <col min="9" max="9" width="14.77734375" customWidth="1"/>
    <col min="10" max="13" width="7.44140625" customWidth="1"/>
    <col min="14" max="14" width="10.5546875" customWidth="1"/>
    <col min="15" max="15" width="9.109375" customWidth="1"/>
  </cols>
  <sheetData>
    <row r="2" spans="1:15" x14ac:dyDescent="0.3">
      <c r="A2" s="29"/>
      <c r="B2" s="15" t="s">
        <v>172</v>
      </c>
      <c r="C2" s="15" t="s">
        <v>173</v>
      </c>
      <c r="D2" s="15" t="s">
        <v>174</v>
      </c>
      <c r="E2" s="15" t="s">
        <v>175</v>
      </c>
      <c r="F2" s="15" t="s">
        <v>176</v>
      </c>
      <c r="G2" s="15" t="s">
        <v>177</v>
      </c>
      <c r="I2" s="29"/>
      <c r="J2" s="29"/>
      <c r="K2" s="29"/>
      <c r="L2" s="29"/>
      <c r="M2" s="29"/>
      <c r="N2" s="29"/>
      <c r="O2" s="29"/>
    </row>
    <row r="3" spans="1:15" ht="13.05" customHeight="1" x14ac:dyDescent="0.35">
      <c r="A3" s="16" t="s">
        <v>154</v>
      </c>
      <c r="B3" s="71">
        <f>SUM('105 200'!AF14)</f>
        <v>6</v>
      </c>
      <c r="C3" s="71">
        <f>SUM('105 200'!AG14)</f>
        <v>5</v>
      </c>
      <c r="D3" s="72">
        <f>SUM(B3/C3)</f>
        <v>1.2</v>
      </c>
      <c r="E3" s="71">
        <v>1</v>
      </c>
      <c r="F3" s="71">
        <v>200</v>
      </c>
      <c r="G3" s="71">
        <f>SUM(E3*F3)</f>
        <v>200</v>
      </c>
      <c r="H3" s="73"/>
      <c r="I3" s="74"/>
      <c r="J3" s="74"/>
      <c r="K3" s="74"/>
      <c r="L3" s="74"/>
      <c r="M3" s="74"/>
      <c r="N3" s="74"/>
      <c r="O3" s="74"/>
    </row>
    <row r="4" spans="1:15" ht="13.05" customHeight="1" x14ac:dyDescent="0.35">
      <c r="A4" s="16" t="s">
        <v>155</v>
      </c>
      <c r="B4" s="71">
        <f>SUM('105 200'!AF15)</f>
        <v>19</v>
      </c>
      <c r="C4" s="71">
        <f>SUM('105 200'!AG15)</f>
        <v>8</v>
      </c>
      <c r="D4" s="72">
        <f>SUM(B4/C4)</f>
        <v>2.375</v>
      </c>
      <c r="E4" s="71">
        <v>1.26</v>
      </c>
      <c r="F4" s="71">
        <v>200</v>
      </c>
      <c r="G4" s="71">
        <f>SUM(E4*F4)</f>
        <v>252</v>
      </c>
      <c r="H4" s="73"/>
      <c r="I4" s="74"/>
      <c r="J4" s="74"/>
      <c r="K4" s="74"/>
      <c r="L4" s="74"/>
      <c r="M4" s="74"/>
      <c r="N4" s="74"/>
      <c r="O4" s="74"/>
    </row>
    <row r="5" spans="1:15" ht="13.05" customHeight="1" x14ac:dyDescent="0.35">
      <c r="A5" s="16" t="s">
        <v>156</v>
      </c>
      <c r="B5" s="71">
        <f>SUM('105 200'!AF16)</f>
        <v>15</v>
      </c>
      <c r="C5" s="71">
        <f>SUM('105 200'!AG16)</f>
        <v>8</v>
      </c>
      <c r="D5" s="72">
        <f t="shared" ref="D5:D6" si="0">SUM(B5/C5)</f>
        <v>1.875</v>
      </c>
      <c r="E5" s="71">
        <v>1.26</v>
      </c>
      <c r="F5" s="71">
        <v>200</v>
      </c>
      <c r="G5" s="71">
        <f t="shared" ref="G5:G6" si="1">SUM(E5*F5)</f>
        <v>252</v>
      </c>
      <c r="H5" s="73"/>
      <c r="I5" s="74"/>
      <c r="J5" s="74"/>
      <c r="K5" s="74"/>
      <c r="L5" s="74"/>
      <c r="M5" s="74"/>
      <c r="N5" s="74"/>
      <c r="O5" s="74"/>
    </row>
    <row r="6" spans="1:15" ht="13.05" customHeight="1" thickBot="1" x14ac:dyDescent="0.4">
      <c r="A6" s="22" t="s">
        <v>157</v>
      </c>
      <c r="B6" s="71">
        <f>SUM('105 200'!AF17)</f>
        <v>0</v>
      </c>
      <c r="C6" s="71">
        <f>SUM('105 200'!AG17)</f>
        <v>1</v>
      </c>
      <c r="D6" s="72">
        <f t="shared" si="0"/>
        <v>0</v>
      </c>
      <c r="E6" s="71">
        <v>0.9</v>
      </c>
      <c r="F6" s="71">
        <v>200</v>
      </c>
      <c r="G6" s="71">
        <f t="shared" si="1"/>
        <v>180</v>
      </c>
      <c r="H6" s="73"/>
      <c r="I6" s="74"/>
      <c r="J6" s="74"/>
      <c r="K6" s="74"/>
      <c r="L6" s="74"/>
      <c r="M6" s="74"/>
      <c r="N6" s="74"/>
      <c r="O6" s="74"/>
    </row>
    <row r="7" spans="1:15" ht="13.05" customHeight="1" x14ac:dyDescent="0.35">
      <c r="A7" s="77" t="s">
        <v>150</v>
      </c>
      <c r="B7" s="79">
        <v>4</v>
      </c>
      <c r="C7" s="71">
        <v>4</v>
      </c>
      <c r="D7" s="72">
        <f>SUM(B7/C7)</f>
        <v>1</v>
      </c>
      <c r="E7" s="71">
        <v>1</v>
      </c>
      <c r="F7" s="71">
        <v>170</v>
      </c>
      <c r="G7" s="71">
        <f>SUM(E7*F7)</f>
        <v>170</v>
      </c>
      <c r="H7" s="73"/>
      <c r="I7" s="74"/>
      <c r="J7" s="74"/>
      <c r="K7" s="74"/>
      <c r="L7" s="74"/>
      <c r="M7" s="74"/>
      <c r="N7" s="74"/>
      <c r="O7" s="74"/>
    </row>
    <row r="8" spans="1:15" ht="13.05" customHeight="1" x14ac:dyDescent="0.35">
      <c r="A8" s="77" t="s">
        <v>151</v>
      </c>
      <c r="B8" s="32">
        <v>10</v>
      </c>
      <c r="C8" s="71">
        <v>14</v>
      </c>
      <c r="D8" s="72">
        <f>SUM(B8/C8)</f>
        <v>0.7142857142857143</v>
      </c>
      <c r="E8" s="76">
        <v>0.9</v>
      </c>
      <c r="F8" s="76">
        <v>170</v>
      </c>
      <c r="G8" s="76">
        <f>SUM(E8*F8)</f>
        <v>153</v>
      </c>
      <c r="H8" s="73"/>
      <c r="I8" s="74"/>
      <c r="J8" s="74"/>
      <c r="K8" s="74"/>
      <c r="L8" s="74"/>
      <c r="M8" s="74"/>
      <c r="N8" s="74"/>
      <c r="O8" s="74"/>
    </row>
    <row r="9" spans="1:15" ht="13.05" customHeight="1" x14ac:dyDescent="0.35">
      <c r="A9" s="77" t="s">
        <v>152</v>
      </c>
      <c r="B9" s="32">
        <v>2</v>
      </c>
      <c r="C9" s="71">
        <v>2</v>
      </c>
      <c r="D9" s="72">
        <f>SUM(B9/C9)</f>
        <v>1</v>
      </c>
      <c r="E9" s="76">
        <v>1</v>
      </c>
      <c r="F9" s="76">
        <v>170</v>
      </c>
      <c r="G9" s="76">
        <f>SUM(E9*F9)</f>
        <v>170</v>
      </c>
      <c r="H9" s="73"/>
      <c r="I9" s="73"/>
      <c r="J9" s="73"/>
      <c r="K9" s="73"/>
      <c r="L9" s="73"/>
      <c r="M9" s="73"/>
      <c r="N9" s="73"/>
      <c r="O9" s="73"/>
    </row>
    <row r="10" spans="1:15" ht="13.05" customHeight="1" thickBot="1" x14ac:dyDescent="0.4">
      <c r="A10" s="77" t="s">
        <v>153</v>
      </c>
      <c r="B10" s="80">
        <v>7</v>
      </c>
      <c r="C10" s="71">
        <v>8</v>
      </c>
      <c r="D10" s="72">
        <f>SUM(B10/C10)</f>
        <v>0.875</v>
      </c>
      <c r="E10" s="76">
        <v>0.9</v>
      </c>
      <c r="F10" s="76">
        <v>170</v>
      </c>
      <c r="G10" s="76">
        <f>SUM(E10*F10)</f>
        <v>153</v>
      </c>
      <c r="H10" s="73"/>
      <c r="I10" s="73"/>
      <c r="J10" s="73"/>
      <c r="K10" s="73"/>
      <c r="L10" s="73"/>
      <c r="M10" s="73"/>
      <c r="N10" s="73"/>
      <c r="O10" s="73"/>
    </row>
    <row r="11" spans="1:15" ht="13.05" customHeight="1" x14ac:dyDescent="0.35">
      <c r="A11" s="77" t="s">
        <v>178</v>
      </c>
      <c r="B11" s="76">
        <v>13</v>
      </c>
      <c r="C11" s="76">
        <v>10</v>
      </c>
      <c r="D11" s="72">
        <f>SUM(B11/C11)</f>
        <v>1.3</v>
      </c>
      <c r="E11" s="76">
        <v>1</v>
      </c>
      <c r="F11" s="76">
        <v>115</v>
      </c>
      <c r="G11" s="76">
        <f>SUM(E11*F11)</f>
        <v>115</v>
      </c>
      <c r="H11" s="73"/>
      <c r="I11" s="73"/>
      <c r="J11" s="73"/>
      <c r="K11" s="73"/>
      <c r="L11" s="73"/>
      <c r="M11" s="73"/>
      <c r="N11" s="73"/>
      <c r="O11" s="73"/>
    </row>
    <row r="12" spans="1:15" ht="13.05" customHeight="1" x14ac:dyDescent="0.3">
      <c r="A12" s="75"/>
      <c r="B12" s="73"/>
      <c r="C12" s="73"/>
      <c r="D12" s="78"/>
      <c r="E12" s="73"/>
      <c r="F12" s="73"/>
      <c r="G12" s="73"/>
      <c r="H12" s="73"/>
      <c r="I12" s="73"/>
      <c r="J12" s="73"/>
      <c r="K12" s="73"/>
      <c r="L12" s="73"/>
      <c r="M12" s="73"/>
      <c r="N12" s="73"/>
      <c r="O12" s="73"/>
    </row>
    <row r="13" spans="1:15" ht="13.05" customHeight="1" x14ac:dyDescent="0.3">
      <c r="A13" s="73"/>
      <c r="B13" s="73"/>
      <c r="C13" s="73"/>
      <c r="D13" s="78"/>
      <c r="E13" s="73"/>
      <c r="F13" s="73"/>
      <c r="G13" s="73"/>
      <c r="H13" s="73"/>
      <c r="I13" s="73"/>
      <c r="J13" s="73"/>
      <c r="K13" s="73"/>
      <c r="L13" s="73"/>
      <c r="M13" s="73"/>
      <c r="N13" s="73"/>
      <c r="O13" s="73"/>
    </row>
    <row r="14" spans="1:15" ht="13.05" customHeight="1" x14ac:dyDescent="0.35">
      <c r="A14" s="16"/>
      <c r="B14" s="73"/>
      <c r="C14" s="73"/>
      <c r="D14" s="73"/>
      <c r="E14" s="73"/>
      <c r="F14" s="73"/>
      <c r="G14" s="73"/>
      <c r="H14" s="73"/>
      <c r="I14" s="73"/>
      <c r="J14" s="73"/>
      <c r="K14" s="73"/>
      <c r="L14" s="73"/>
      <c r="M14" s="73"/>
      <c r="N14" s="73"/>
      <c r="O14" s="73"/>
    </row>
    <row r="15" spans="1:15" ht="13.05" customHeight="1" x14ac:dyDescent="0.35">
      <c r="A15" s="16"/>
      <c r="B15" s="73"/>
      <c r="C15" s="73"/>
      <c r="D15" s="73"/>
      <c r="E15" s="73"/>
      <c r="F15" s="73"/>
      <c r="G15" s="73"/>
      <c r="H15" s="73"/>
      <c r="I15" s="73"/>
      <c r="J15" s="73"/>
      <c r="K15" s="73"/>
      <c r="L15" s="73"/>
      <c r="M15" s="73"/>
      <c r="N15" s="73"/>
      <c r="O15" s="73"/>
    </row>
    <row r="16" spans="1:15" ht="13.05" customHeight="1" x14ac:dyDescent="0.35">
      <c r="A16" s="16"/>
      <c r="B16" s="73"/>
      <c r="C16" s="73"/>
      <c r="D16" s="73"/>
      <c r="E16" s="73"/>
      <c r="F16" s="73"/>
      <c r="G16" s="73"/>
      <c r="H16" s="73"/>
      <c r="I16" s="73"/>
      <c r="J16" s="73"/>
      <c r="K16" s="73"/>
      <c r="L16" s="73"/>
      <c r="M16" s="73"/>
      <c r="N16" s="73"/>
      <c r="O16" s="73"/>
    </row>
    <row r="17" spans="1:15" ht="13.05" customHeight="1" x14ac:dyDescent="0.35">
      <c r="A17" s="22"/>
      <c r="B17" s="73"/>
      <c r="C17" s="73"/>
      <c r="D17" s="73"/>
      <c r="E17" s="73"/>
      <c r="F17" s="73"/>
      <c r="G17" s="73"/>
      <c r="H17" s="73"/>
      <c r="I17" s="73"/>
      <c r="J17" s="73"/>
      <c r="K17" s="73"/>
      <c r="L17" s="73"/>
      <c r="M17" s="73"/>
      <c r="N17" s="73"/>
      <c r="O17" s="73"/>
    </row>
    <row r="18" spans="1:15" ht="13.05" customHeight="1" x14ac:dyDescent="0.3">
      <c r="A18" s="73"/>
      <c r="B18" s="73"/>
      <c r="C18" s="73"/>
      <c r="D18" s="73"/>
      <c r="E18" s="73"/>
      <c r="F18" s="73"/>
      <c r="G18" s="73"/>
      <c r="H18" s="73"/>
      <c r="I18" s="73"/>
      <c r="J18" s="73"/>
      <c r="K18" s="73"/>
      <c r="L18" s="73"/>
      <c r="M18" s="73"/>
      <c r="N18" s="73"/>
      <c r="O18" s="73"/>
    </row>
    <row r="19" spans="1:15" ht="13.05" customHeight="1" x14ac:dyDescent="0.3">
      <c r="A19" s="73"/>
      <c r="B19" s="73"/>
      <c r="C19" s="73"/>
      <c r="D19" s="73"/>
      <c r="E19" s="73"/>
      <c r="F19" s="73"/>
      <c r="G19" s="73"/>
      <c r="H19" s="73"/>
      <c r="I19" s="73"/>
      <c r="J19" s="73"/>
      <c r="K19" s="73"/>
      <c r="L19" s="73"/>
      <c r="M19" s="73"/>
      <c r="N19" s="73"/>
      <c r="O19" s="73"/>
    </row>
    <row r="20" spans="1:15" ht="13.05" customHeight="1" x14ac:dyDescent="0.3">
      <c r="A20" s="73"/>
      <c r="B20" s="73"/>
      <c r="C20" s="73"/>
      <c r="D20" s="73"/>
      <c r="E20" s="73"/>
      <c r="F20" s="73"/>
      <c r="G20" s="73"/>
      <c r="H20" s="73"/>
      <c r="I20" s="73"/>
      <c r="J20" s="73"/>
      <c r="K20" s="73"/>
      <c r="L20" s="73"/>
      <c r="M20" s="73"/>
      <c r="N20" s="73"/>
      <c r="O20" s="73"/>
    </row>
    <row r="21" spans="1:15" ht="13.05" customHeight="1" x14ac:dyDescent="0.3">
      <c r="A21" s="73"/>
      <c r="B21" s="73"/>
      <c r="C21" s="73"/>
      <c r="D21" s="73"/>
      <c r="E21" s="73"/>
      <c r="F21" s="73"/>
      <c r="G21" s="73"/>
      <c r="H21" s="73"/>
      <c r="I21" s="73"/>
      <c r="J21" s="73"/>
      <c r="K21" s="73"/>
      <c r="L21" s="73"/>
      <c r="M21" s="73"/>
      <c r="N21" s="73"/>
      <c r="O21" s="73"/>
    </row>
    <row r="22" spans="1:15" ht="13.05" customHeight="1" x14ac:dyDescent="0.3">
      <c r="A22" s="73"/>
      <c r="B22" s="73"/>
      <c r="C22" s="73"/>
      <c r="D22" s="73"/>
      <c r="E22" s="73"/>
      <c r="F22" s="73"/>
      <c r="G22" s="73"/>
      <c r="H22" s="73"/>
      <c r="I22" s="73"/>
      <c r="J22" s="73"/>
      <c r="K22" s="73"/>
      <c r="L22" s="73"/>
      <c r="M22" s="73"/>
      <c r="N22" s="73"/>
      <c r="O22" s="73"/>
    </row>
    <row r="23" spans="1:15" ht="13.05" customHeight="1" x14ac:dyDescent="0.3">
      <c r="A23" s="73"/>
      <c r="B23" s="73"/>
      <c r="C23" s="73"/>
      <c r="D23" s="73"/>
      <c r="E23" s="73"/>
      <c r="F23" s="73"/>
      <c r="G23" s="73"/>
      <c r="H23" s="73"/>
      <c r="I23" s="73"/>
      <c r="J23" s="73"/>
      <c r="K23" s="73"/>
      <c r="L23" s="73"/>
      <c r="M23" s="73"/>
      <c r="N23" s="73"/>
      <c r="O23" s="73"/>
    </row>
    <row r="24" spans="1:15" ht="13.05" customHeight="1" x14ac:dyDescent="0.3">
      <c r="A24" s="73"/>
      <c r="B24" s="73"/>
      <c r="C24" s="73"/>
      <c r="D24" s="73"/>
      <c r="E24" s="73"/>
      <c r="F24" s="73"/>
      <c r="G24" s="73"/>
      <c r="H24" s="73"/>
      <c r="I24" s="73"/>
      <c r="J24" s="73"/>
      <c r="K24" s="73"/>
      <c r="L24" s="73"/>
      <c r="M24" s="73"/>
      <c r="N24" s="73"/>
      <c r="O24" s="73"/>
    </row>
    <row r="25" spans="1:15" ht="13.05" customHeight="1" x14ac:dyDescent="0.3">
      <c r="A25" s="73"/>
      <c r="B25" s="73"/>
      <c r="C25" s="73"/>
      <c r="D25" s="73"/>
      <c r="E25" s="73"/>
      <c r="F25" s="73"/>
      <c r="G25" s="73"/>
      <c r="H25" s="73"/>
      <c r="I25" s="73"/>
      <c r="J25" s="73"/>
      <c r="K25" s="73"/>
      <c r="L25" s="73"/>
      <c r="M25" s="73"/>
      <c r="N25" s="73"/>
      <c r="O25" s="73"/>
    </row>
    <row r="26" spans="1:15" ht="13.05" customHeight="1" x14ac:dyDescent="0.3">
      <c r="A26" s="73"/>
      <c r="B26" s="73"/>
      <c r="C26" s="73"/>
      <c r="D26" s="73"/>
      <c r="E26" s="73"/>
      <c r="F26" s="73"/>
      <c r="G26" s="73"/>
      <c r="H26" s="73"/>
      <c r="I26" s="73"/>
      <c r="J26" s="73"/>
      <c r="K26" s="73"/>
      <c r="L26" s="73"/>
      <c r="M26" s="73"/>
      <c r="N26" s="73"/>
      <c r="O26" s="73"/>
    </row>
    <row r="27" spans="1:15" ht="13.05" customHeight="1" x14ac:dyDescent="0.3">
      <c r="A27" s="73"/>
      <c r="B27" s="73"/>
      <c r="C27" s="73"/>
      <c r="D27" s="73"/>
      <c r="E27" s="73"/>
      <c r="F27" s="73"/>
      <c r="G27" s="73"/>
      <c r="H27" s="73"/>
      <c r="I27" s="73"/>
      <c r="J27" s="73"/>
      <c r="K27" s="73"/>
      <c r="L27" s="73"/>
      <c r="M27" s="73"/>
      <c r="N27" s="73"/>
      <c r="O27" s="73"/>
    </row>
    <row r="28" spans="1:15" ht="13.05" customHeight="1" x14ac:dyDescent="0.3">
      <c r="A28" s="73"/>
      <c r="B28" s="73"/>
      <c r="C28" s="73"/>
      <c r="D28" s="73"/>
      <c r="E28" s="73"/>
      <c r="F28" s="73"/>
      <c r="G28" s="73"/>
      <c r="H28" s="73"/>
      <c r="I28" s="73"/>
      <c r="J28" s="73"/>
      <c r="K28" s="73"/>
      <c r="L28" s="73"/>
      <c r="M28" s="73"/>
      <c r="N28" s="73"/>
      <c r="O28" s="73"/>
    </row>
    <row r="29" spans="1:15" ht="13.05" customHeight="1" x14ac:dyDescent="0.3">
      <c r="A29" s="73"/>
      <c r="B29" s="73"/>
      <c r="C29" s="73"/>
      <c r="D29" s="73"/>
      <c r="E29" s="73"/>
      <c r="F29" s="73"/>
      <c r="G29" s="73"/>
      <c r="H29" s="73"/>
      <c r="I29" s="73"/>
      <c r="J29" s="73"/>
      <c r="K29" s="73"/>
      <c r="L29" s="73"/>
      <c r="M29" s="73"/>
      <c r="N29" s="73"/>
      <c r="O29" s="73"/>
    </row>
    <row r="30" spans="1:15" ht="13.05" customHeight="1" x14ac:dyDescent="0.3">
      <c r="A30" s="73"/>
      <c r="B30" s="73"/>
      <c r="C30" s="73"/>
      <c r="D30" s="73"/>
      <c r="E30" s="73"/>
      <c r="F30" s="73"/>
      <c r="G30" s="73"/>
      <c r="H30" s="73"/>
      <c r="I30" s="73"/>
      <c r="J30" s="73"/>
      <c r="K30" s="73"/>
      <c r="L30" s="73"/>
      <c r="M30" s="73"/>
      <c r="N30" s="73"/>
      <c r="O30" s="73"/>
    </row>
    <row r="31" spans="1:15" ht="13.05" customHeight="1" x14ac:dyDescent="0.3">
      <c r="A31" s="73"/>
      <c r="B31" s="73"/>
      <c r="C31" s="73"/>
      <c r="D31" s="73"/>
      <c r="E31" s="73"/>
      <c r="F31" s="73"/>
      <c r="G31" s="73"/>
      <c r="H31" s="73"/>
      <c r="I31" s="73"/>
      <c r="J31" s="73"/>
      <c r="K31" s="73"/>
      <c r="L31" s="73"/>
      <c r="M31" s="73"/>
      <c r="N31" s="73"/>
      <c r="O31" s="73"/>
    </row>
    <row r="32" spans="1:15" ht="13.05" customHeight="1" x14ac:dyDescent="0.3">
      <c r="A32" s="73"/>
      <c r="B32" s="73"/>
      <c r="C32" s="73"/>
      <c r="D32" s="73"/>
      <c r="E32" s="73"/>
      <c r="F32" s="73"/>
      <c r="G32" s="73"/>
      <c r="H32" s="73"/>
      <c r="I32" s="73"/>
      <c r="J32" s="73"/>
      <c r="K32" s="73"/>
      <c r="L32" s="73"/>
      <c r="M32" s="73"/>
      <c r="N32" s="73"/>
      <c r="O32" s="73"/>
    </row>
    <row r="33" spans="1:15" ht="13.05" customHeight="1" x14ac:dyDescent="0.3">
      <c r="A33" s="73"/>
      <c r="B33" s="73"/>
      <c r="C33" s="73"/>
      <c r="D33" s="73"/>
      <c r="E33" s="73"/>
      <c r="F33" s="73"/>
      <c r="G33" s="73"/>
      <c r="H33" s="73"/>
      <c r="I33" s="73"/>
      <c r="J33" s="73"/>
      <c r="K33" s="73"/>
      <c r="L33" s="73"/>
      <c r="M33" s="73"/>
      <c r="N33" s="73"/>
      <c r="O33" s="73"/>
    </row>
    <row r="34" spans="1:15" ht="13.05" customHeight="1" x14ac:dyDescent="0.3">
      <c r="A34" s="73"/>
      <c r="B34" s="73"/>
      <c r="C34" s="73"/>
      <c r="D34" s="73"/>
      <c r="E34" s="73"/>
      <c r="F34" s="73"/>
      <c r="G34" s="73"/>
      <c r="H34" s="73"/>
      <c r="I34" s="73"/>
      <c r="J34" s="73"/>
      <c r="K34" s="73"/>
      <c r="L34" s="73"/>
      <c r="M34" s="73"/>
      <c r="N34" s="73"/>
      <c r="O34" s="73"/>
    </row>
    <row r="35" spans="1:15" ht="13.05" customHeight="1" x14ac:dyDescent="0.3">
      <c r="A35" s="73"/>
      <c r="B35" s="73"/>
      <c r="C35" s="73"/>
      <c r="D35" s="73"/>
      <c r="E35" s="73"/>
      <c r="F35" s="73"/>
      <c r="G35" s="73"/>
      <c r="H35" s="73"/>
      <c r="I35" s="73"/>
      <c r="J35" s="73"/>
      <c r="K35" s="73"/>
      <c r="L35" s="73"/>
      <c r="M35" s="73"/>
      <c r="N35" s="73"/>
      <c r="O35" s="73"/>
    </row>
    <row r="36" spans="1:15" ht="13.05" customHeight="1" x14ac:dyDescent="0.3">
      <c r="A36" s="73"/>
      <c r="B36" s="73"/>
      <c r="C36" s="73"/>
      <c r="D36" s="73"/>
      <c r="E36" s="73"/>
      <c r="F36" s="73"/>
      <c r="G36" s="73"/>
      <c r="H36" s="73"/>
      <c r="I36" s="73"/>
      <c r="J36" s="73"/>
      <c r="K36" s="73"/>
      <c r="L36" s="73"/>
      <c r="M36" s="73"/>
      <c r="N36" s="73"/>
      <c r="O36" s="73"/>
    </row>
    <row r="37" spans="1:15" ht="13.05" customHeight="1" x14ac:dyDescent="0.3">
      <c r="A37" s="73"/>
      <c r="B37" s="73"/>
      <c r="C37" s="73"/>
      <c r="D37" s="73"/>
      <c r="E37" s="73"/>
      <c r="F37" s="73"/>
      <c r="G37" s="73"/>
      <c r="H37" s="73"/>
      <c r="I37" s="73"/>
      <c r="J37" s="73"/>
      <c r="K37" s="73"/>
      <c r="L37" s="73"/>
      <c r="M37" s="73"/>
      <c r="N37" s="73"/>
      <c r="O37" s="73"/>
    </row>
    <row r="38" spans="1:15" ht="13.05" customHeight="1" x14ac:dyDescent="0.3">
      <c r="A38" s="73"/>
      <c r="B38" s="73"/>
      <c r="C38" s="73"/>
      <c r="D38" s="73"/>
      <c r="E38" s="73"/>
      <c r="F38" s="73"/>
      <c r="G38" s="73"/>
      <c r="H38" s="73"/>
      <c r="I38" s="73"/>
      <c r="J38" s="73"/>
      <c r="K38" s="73"/>
      <c r="L38" s="73"/>
      <c r="M38" s="73"/>
      <c r="N38" s="73"/>
      <c r="O38" s="73"/>
    </row>
    <row r="39" spans="1:15" ht="13.05" customHeight="1" x14ac:dyDescent="0.3">
      <c r="A39" s="73"/>
      <c r="B39" s="73"/>
      <c r="C39" s="73"/>
      <c r="D39" s="73"/>
      <c r="E39" s="73"/>
      <c r="F39" s="73"/>
      <c r="G39" s="73"/>
      <c r="H39" s="73"/>
      <c r="I39" s="73"/>
      <c r="J39" s="73"/>
      <c r="K39" s="73"/>
      <c r="L39" s="73"/>
      <c r="M39" s="73"/>
      <c r="N39" s="73"/>
      <c r="O39" s="73"/>
    </row>
    <row r="40" spans="1:15" ht="13.05" customHeight="1" x14ac:dyDescent="0.3">
      <c r="A40" s="73"/>
      <c r="B40" s="73"/>
      <c r="C40" s="73"/>
      <c r="D40" s="73"/>
      <c r="E40" s="73"/>
      <c r="F40" s="73"/>
      <c r="G40" s="73"/>
      <c r="H40" s="73"/>
      <c r="I40" s="73"/>
      <c r="J40" s="73"/>
      <c r="K40" s="73"/>
      <c r="L40" s="73"/>
      <c r="M40" s="73"/>
      <c r="N40" s="73"/>
      <c r="O40" s="73"/>
    </row>
    <row r="41" spans="1:15" ht="13.05" customHeight="1" x14ac:dyDescent="0.3">
      <c r="A41" s="73"/>
      <c r="B41" s="73"/>
      <c r="C41" s="73"/>
      <c r="D41" s="73"/>
      <c r="E41" s="73"/>
      <c r="F41" s="73"/>
      <c r="G41" s="73"/>
      <c r="H41" s="73"/>
      <c r="I41" s="73"/>
      <c r="J41" s="73"/>
      <c r="K41" s="73"/>
      <c r="L41" s="73"/>
      <c r="M41" s="73"/>
      <c r="N41" s="73"/>
      <c r="O41" s="73"/>
    </row>
    <row r="42" spans="1:15" ht="13.05" customHeight="1" x14ac:dyDescent="0.3">
      <c r="A42" s="73"/>
      <c r="B42" s="73"/>
      <c r="C42" s="73"/>
      <c r="D42" s="73"/>
      <c r="E42" s="73"/>
      <c r="F42" s="73"/>
      <c r="G42" s="73"/>
      <c r="H42" s="73"/>
      <c r="I42" s="73"/>
      <c r="J42" s="73"/>
      <c r="K42" s="73"/>
      <c r="L42" s="73"/>
      <c r="M42" s="73"/>
      <c r="N42" s="73"/>
      <c r="O42" s="73"/>
    </row>
    <row r="43" spans="1:15" ht="13.05" customHeight="1" x14ac:dyDescent="0.3">
      <c r="A43" s="73"/>
      <c r="B43" s="73"/>
      <c r="C43" s="73"/>
      <c r="D43" s="73"/>
      <c r="E43" s="73"/>
      <c r="F43" s="73"/>
      <c r="G43" s="73"/>
      <c r="H43" s="73"/>
      <c r="I43" s="73"/>
      <c r="J43" s="73"/>
      <c r="K43" s="73"/>
      <c r="L43" s="73"/>
      <c r="M43" s="73"/>
      <c r="N43" s="73"/>
      <c r="O43" s="73"/>
    </row>
    <row r="44" spans="1:15" ht="13.05" customHeight="1" x14ac:dyDescent="0.3">
      <c r="A44" s="73"/>
      <c r="B44" s="73"/>
      <c r="C44" s="73"/>
      <c r="D44" s="73"/>
      <c r="E44" s="73"/>
      <c r="F44" s="73"/>
      <c r="G44" s="73"/>
      <c r="H44" s="73"/>
      <c r="I44" s="73"/>
      <c r="J44" s="73"/>
      <c r="K44" s="73"/>
      <c r="L44" s="73"/>
      <c r="M44" s="73"/>
      <c r="N44" s="73"/>
      <c r="O44" s="73"/>
    </row>
  </sheetData>
  <pageMargins left="0.78740157480314965" right="0" top="0" bottom="0" header="0.31496062992125984" footer="0.31496062992125984"/>
  <pageSetup paperSize="9" orientation="landscape" horizontalDpi="0" verticalDpi="0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9"/>
  <sheetViews>
    <sheetView tabSelected="1" workbookViewId="0">
      <selection activeCell="C16" sqref="C16"/>
    </sheetView>
  </sheetViews>
  <sheetFormatPr baseColWidth="10" defaultRowHeight="14.4" x14ac:dyDescent="0.3"/>
  <cols>
    <col min="1" max="1" width="17.5546875" customWidth="1"/>
  </cols>
  <sheetData>
    <row r="2" spans="1:6" x14ac:dyDescent="0.3">
      <c r="D2" s="9" t="s">
        <v>179</v>
      </c>
    </row>
    <row r="3" spans="1:6" ht="15" x14ac:dyDescent="0.35">
      <c r="A3" s="77" t="s">
        <v>151</v>
      </c>
      <c r="B3" s="32">
        <v>10</v>
      </c>
      <c r="C3" s="71">
        <v>14</v>
      </c>
      <c r="D3" s="72">
        <f>SUM(B3/C3)</f>
        <v>0.7142857142857143</v>
      </c>
      <c r="E3" s="33">
        <f>INDEX({0.8;0.9;1;1.1;1.2;1.26},MATCH(D5,{0;0.71;0.91;1.41;1.61;1.81}))</f>
        <v>0.9</v>
      </c>
    </row>
    <row r="4" spans="1:6" ht="15" x14ac:dyDescent="0.35">
      <c r="A4" s="77" t="s">
        <v>152</v>
      </c>
      <c r="B4" s="32">
        <v>2</v>
      </c>
      <c r="C4" s="71">
        <v>2</v>
      </c>
      <c r="D4" s="72">
        <f>SUM(B4/C4)</f>
        <v>1</v>
      </c>
      <c r="E4" s="33">
        <f>INDEX({0.8;0.9;1;1.1;1.2;1.26},MATCH(D6,{0;0.71;0.91;1.41;1.61;1.81}))</f>
        <v>1</v>
      </c>
    </row>
    <row r="5" spans="1:6" ht="15" x14ac:dyDescent="0.35">
      <c r="A5" s="77" t="s">
        <v>153</v>
      </c>
      <c r="B5" s="81">
        <v>7</v>
      </c>
      <c r="C5" s="82">
        <v>8</v>
      </c>
      <c r="D5" s="83">
        <f>SUM(B5/C5)</f>
        <v>0.875</v>
      </c>
      <c r="E5" s="88">
        <f>INDEX({0.8;0.9;1;1.1;1.2;1.26},MATCH(D7,{0;0.71;0.91;1.41;1.61;1.81}))</f>
        <v>0.8</v>
      </c>
      <c r="F5" s="87">
        <v>0.9</v>
      </c>
    </row>
    <row r="6" spans="1:6" ht="15" x14ac:dyDescent="0.35">
      <c r="A6" s="77" t="s">
        <v>178</v>
      </c>
      <c r="B6" s="71">
        <v>13</v>
      </c>
      <c r="C6" s="71">
        <v>10</v>
      </c>
      <c r="D6" s="72">
        <f>SUM(B6/C6)</f>
        <v>1.3</v>
      </c>
      <c r="E6" s="88">
        <f>INDEX({0.8;0.9;1;1.1;1.2;1.26},MATCH(D8,{0;0.71;0.91;1.41;1.61;1.81}))</f>
        <v>0.8</v>
      </c>
      <c r="F6" s="87">
        <v>1</v>
      </c>
    </row>
    <row r="8" spans="1:6" ht="15" x14ac:dyDescent="0.35">
      <c r="A8" s="89" t="s">
        <v>180</v>
      </c>
      <c r="B8" s="85"/>
      <c r="C8" s="84"/>
      <c r="D8" s="85"/>
      <c r="E8" s="85"/>
    </row>
    <row r="9" spans="1:6" x14ac:dyDescent="0.3">
      <c r="A9" s="86"/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39</vt:i4>
      </vt:variant>
    </vt:vector>
  </HeadingPairs>
  <TitlesOfParts>
    <vt:vector size="39" baseType="lpstr">
      <vt:lpstr>30</vt:lpstr>
      <vt:lpstr>35</vt:lpstr>
      <vt:lpstr>40</vt:lpstr>
      <vt:lpstr>45</vt:lpstr>
      <vt:lpstr>50 55</vt:lpstr>
      <vt:lpstr>55</vt:lpstr>
      <vt:lpstr>60 65</vt:lpstr>
      <vt:lpstr>65</vt:lpstr>
      <vt:lpstr>70 100</vt:lpstr>
      <vt:lpstr>105 200</vt:lpstr>
      <vt:lpstr>80</vt:lpstr>
      <vt:lpstr>85</vt:lpstr>
      <vt:lpstr>90</vt:lpstr>
      <vt:lpstr>95</vt:lpstr>
      <vt:lpstr>100</vt:lpstr>
      <vt:lpstr>105</vt:lpstr>
      <vt:lpstr>110</vt:lpstr>
      <vt:lpstr>115</vt:lpstr>
      <vt:lpstr>120</vt:lpstr>
      <vt:lpstr>125</vt:lpstr>
      <vt:lpstr>130</vt:lpstr>
      <vt:lpstr>135</vt:lpstr>
      <vt:lpstr>140</vt:lpstr>
      <vt:lpstr>145</vt:lpstr>
      <vt:lpstr>150</vt:lpstr>
      <vt:lpstr>155</vt:lpstr>
      <vt:lpstr>160</vt:lpstr>
      <vt:lpstr>165</vt:lpstr>
      <vt:lpstr>170</vt:lpstr>
      <vt:lpstr>175</vt:lpstr>
      <vt:lpstr>180</vt:lpstr>
      <vt:lpstr>185</vt:lpstr>
      <vt:lpstr>190</vt:lpstr>
      <vt:lpstr>195</vt:lpstr>
      <vt:lpstr>200</vt:lpstr>
      <vt:lpstr>200 Grand coin</vt:lpstr>
      <vt:lpstr>Feuil37</vt:lpstr>
      <vt:lpstr>Feuil1</vt:lpstr>
      <vt:lpstr>Feuil2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guy morlin</dc:creator>
  <cp:lastModifiedBy>guy morlin</cp:lastModifiedBy>
  <cp:lastPrinted>2017-04-30T07:01:45Z</cp:lastPrinted>
  <dcterms:created xsi:type="dcterms:W3CDTF">2017-04-06T07:14:33Z</dcterms:created>
  <dcterms:modified xsi:type="dcterms:W3CDTF">2017-07-05T19:02:11Z</dcterms:modified>
</cp:coreProperties>
</file>