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3845" windowHeight="8115" activeTab="1"/>
  </bookViews>
  <sheets>
    <sheet name="Données" sheetId="6" r:id="rId1"/>
    <sheet name="Proposition" sheetId="5" r:id="rId2"/>
  </sheets>
  <calcPr calcId="145621"/>
</workbook>
</file>

<file path=xl/calcChain.xml><?xml version="1.0" encoding="utf-8"?>
<calcChain xmlns="http://schemas.openxmlformats.org/spreadsheetml/2006/main">
  <c r="U3" i="5" l="1"/>
  <c r="N14" i="5" l="1"/>
  <c r="V3" i="5"/>
  <c r="L17" i="5" l="1"/>
  <c r="Q17" i="5" s="1"/>
  <c r="R17" i="5" s="1"/>
  <c r="K17" i="5" l="1"/>
  <c r="N17" i="5"/>
  <c r="L18" i="5" s="1"/>
  <c r="K18" i="5" l="1"/>
  <c r="N18" i="5" s="1"/>
  <c r="L19" i="5" s="1"/>
  <c r="Q19" i="5" s="1"/>
  <c r="R19" i="5" s="1"/>
  <c r="Q18" i="5"/>
  <c r="R18" i="5" s="1"/>
  <c r="O17" i="5"/>
  <c r="P17" i="5" s="1"/>
  <c r="K19" i="5" l="1"/>
  <c r="O18" i="5"/>
  <c r="P18" i="5" s="1"/>
  <c r="N19" i="5" l="1"/>
  <c r="L20" i="5" s="1"/>
  <c r="Q20" i="5" s="1"/>
  <c r="R20" i="5" s="1"/>
  <c r="K20" i="5" l="1"/>
  <c r="N20" i="5" s="1"/>
  <c r="O20" i="5" s="1"/>
  <c r="P20" i="5" s="1"/>
  <c r="O19" i="5"/>
  <c r="P19" i="5" s="1"/>
  <c r="L21" i="5" l="1"/>
  <c r="Q21" i="5" s="1"/>
  <c r="K21" i="5" l="1"/>
  <c r="N21" i="5" s="1"/>
  <c r="L22" i="5" l="1"/>
  <c r="N22" i="5" s="1"/>
  <c r="L23" i="5" s="1"/>
  <c r="N23" i="5" s="1"/>
  <c r="O21" i="5"/>
  <c r="P21" i="5" s="1"/>
</calcChain>
</file>

<file path=xl/sharedStrings.xml><?xml version="1.0" encoding="utf-8"?>
<sst xmlns="http://schemas.openxmlformats.org/spreadsheetml/2006/main" count="27" uniqueCount="27">
  <si>
    <t>date à prendre en compte pour changement rénumération</t>
  </si>
  <si>
    <t xml:space="preserve">18 ans le </t>
  </si>
  <si>
    <t xml:space="preserve">Contrat du </t>
  </si>
  <si>
    <t>au</t>
  </si>
  <si>
    <t>1ère année</t>
  </si>
  <si>
    <t>2ème année</t>
  </si>
  <si>
    <t>Année</t>
  </si>
  <si>
    <t>Période début</t>
  </si>
  <si>
    <t>Période fin</t>
  </si>
  <si>
    <t>Nb mois</t>
  </si>
  <si>
    <t>Jours</t>
  </si>
  <si>
    <t xml:space="preserve">Simulation financière contrat apprentissage </t>
  </si>
  <si>
    <t xml:space="preserve">Nom - Prénom </t>
  </si>
  <si>
    <t xml:space="preserve">Né(e) le </t>
  </si>
  <si>
    <t>Durée</t>
  </si>
  <si>
    <t>Reconnu travailleur handicapé</t>
  </si>
  <si>
    <t>Employeur</t>
  </si>
  <si>
    <t>Formation</t>
  </si>
  <si>
    <t xml:space="preserve">Age </t>
  </si>
  <si>
    <t xml:space="preserve">Données actualisées le </t>
  </si>
  <si>
    <t>SMIC horaire</t>
  </si>
  <si>
    <t>SMIC mensuel</t>
  </si>
  <si>
    <t>moins de 18 ans</t>
  </si>
  <si>
    <t>de 18 à 20 ans</t>
  </si>
  <si>
    <t>21 ans et plus</t>
  </si>
  <si>
    <t>3ème année</t>
  </si>
  <si>
    <t>Tx rémunération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</si>
</sst>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4" tint="-0.249977111117893"/>
      <name val="Comic Sans MS"/>
      <family val="4"/>
    </font>
    <font>
      <sz val="12"/>
      <color theme="4" tint="-0.249977111117893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3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/>
    <xf numFmtId="14" fontId="1" fillId="0" borderId="0" xfId="0" applyNumberFormat="1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14" fontId="3" fillId="4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" fontId="4" fillId="4" borderId="0" xfId="0" applyNumberFormat="1" applyFont="1" applyFill="1" applyAlignment="1">
      <alignment horizontal="center" vertical="center"/>
    </xf>
    <xf numFmtId="0" fontId="6" fillId="0" borderId="0" xfId="0" applyFont="1" applyBorder="1" applyAlignment="1"/>
    <xf numFmtId="0" fontId="6" fillId="0" borderId="0" xfId="0" applyFont="1" applyBorder="1" applyAlignment="1">
      <alignment vertical="center"/>
    </xf>
    <xf numFmtId="0" fontId="7" fillId="0" borderId="0" xfId="0" applyFont="1" applyBorder="1" applyAlignment="1"/>
    <xf numFmtId="14" fontId="1" fillId="2" borderId="0" xfId="0" applyNumberFormat="1" applyFont="1" applyFill="1" applyAlignment="1">
      <alignment vertical="center"/>
    </xf>
    <xf numFmtId="14" fontId="3" fillId="0" borderId="0" xfId="0" applyNumberFormat="1" applyFont="1" applyAlignment="1">
      <alignment horizontal="left" vertical="center"/>
    </xf>
    <xf numFmtId="0" fontId="6" fillId="0" borderId="0" xfId="0" applyFont="1" applyBorder="1" applyAlignment="1">
      <alignment horizontal="left"/>
    </xf>
    <xf numFmtId="14" fontId="0" fillId="0" borderId="0" xfId="0" applyNumberFormat="1"/>
    <xf numFmtId="0" fontId="5" fillId="0" borderId="0" xfId="0" applyFont="1"/>
    <xf numFmtId="0" fontId="3" fillId="0" borderId="0" xfId="1"/>
    <xf numFmtId="14" fontId="3" fillId="0" borderId="0" xfId="1" applyNumberFormat="1"/>
    <xf numFmtId="9" fontId="3" fillId="0" borderId="0" xfId="1" applyNumberFormat="1"/>
    <xf numFmtId="0" fontId="1" fillId="2" borderId="0" xfId="0" applyFont="1" applyFill="1" applyAlignment="1">
      <alignment horizontal="center" vertical="center" wrapText="1"/>
    </xf>
    <xf numFmtId="0" fontId="7" fillId="0" borderId="0" xfId="0" applyFont="1" applyBorder="1" applyAlignment="1">
      <alignment horizontal="center"/>
    </xf>
    <xf numFmtId="0" fontId="3" fillId="5" borderId="0" xfId="0" applyFont="1" applyFill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5" fillId="6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3:D13"/>
  <sheetViews>
    <sheetView workbookViewId="0">
      <selection activeCell="C5" sqref="C5"/>
    </sheetView>
  </sheetViews>
  <sheetFormatPr baseColWidth="10" defaultRowHeight="12.75" x14ac:dyDescent="0.2"/>
  <cols>
    <col min="1" max="1" width="13.140625" style="24" bestFit="1" customWidth="1"/>
    <col min="2" max="2" width="14.7109375" style="24" bestFit="1" customWidth="1"/>
    <col min="3" max="3" width="13.28515625" style="24" bestFit="1" customWidth="1"/>
    <col min="4" max="4" width="12.7109375" style="24" bestFit="1" customWidth="1"/>
    <col min="5" max="256" width="11.42578125" style="24"/>
    <col min="257" max="257" width="13.140625" style="24" bestFit="1" customWidth="1"/>
    <col min="258" max="258" width="14.7109375" style="24" bestFit="1" customWidth="1"/>
    <col min="259" max="259" width="13.28515625" style="24" bestFit="1" customWidth="1"/>
    <col min="260" max="260" width="12.7109375" style="24" bestFit="1" customWidth="1"/>
    <col min="261" max="512" width="11.42578125" style="24"/>
    <col min="513" max="513" width="13.140625" style="24" bestFit="1" customWidth="1"/>
    <col min="514" max="514" width="14.7109375" style="24" bestFit="1" customWidth="1"/>
    <col min="515" max="515" width="13.28515625" style="24" bestFit="1" customWidth="1"/>
    <col min="516" max="516" width="12.7109375" style="24" bestFit="1" customWidth="1"/>
    <col min="517" max="768" width="11.42578125" style="24"/>
    <col min="769" max="769" width="13.140625" style="24" bestFit="1" customWidth="1"/>
    <col min="770" max="770" width="14.7109375" style="24" bestFit="1" customWidth="1"/>
    <col min="771" max="771" width="13.28515625" style="24" bestFit="1" customWidth="1"/>
    <col min="772" max="772" width="12.7109375" style="24" bestFit="1" customWidth="1"/>
    <col min="773" max="1024" width="11.42578125" style="24"/>
    <col min="1025" max="1025" width="13.140625" style="24" bestFit="1" customWidth="1"/>
    <col min="1026" max="1026" width="14.7109375" style="24" bestFit="1" customWidth="1"/>
    <col min="1027" max="1027" width="13.28515625" style="24" bestFit="1" customWidth="1"/>
    <col min="1028" max="1028" width="12.7109375" style="24" bestFit="1" customWidth="1"/>
    <col min="1029" max="1280" width="11.42578125" style="24"/>
    <col min="1281" max="1281" width="13.140625" style="24" bestFit="1" customWidth="1"/>
    <col min="1282" max="1282" width="14.7109375" style="24" bestFit="1" customWidth="1"/>
    <col min="1283" max="1283" width="13.28515625" style="24" bestFit="1" customWidth="1"/>
    <col min="1284" max="1284" width="12.7109375" style="24" bestFit="1" customWidth="1"/>
    <col min="1285" max="1536" width="11.42578125" style="24"/>
    <col min="1537" max="1537" width="13.140625" style="24" bestFit="1" customWidth="1"/>
    <col min="1538" max="1538" width="14.7109375" style="24" bestFit="1" customWidth="1"/>
    <col min="1539" max="1539" width="13.28515625" style="24" bestFit="1" customWidth="1"/>
    <col min="1540" max="1540" width="12.7109375" style="24" bestFit="1" customWidth="1"/>
    <col min="1541" max="1792" width="11.42578125" style="24"/>
    <col min="1793" max="1793" width="13.140625" style="24" bestFit="1" customWidth="1"/>
    <col min="1794" max="1794" width="14.7109375" style="24" bestFit="1" customWidth="1"/>
    <col min="1795" max="1795" width="13.28515625" style="24" bestFit="1" customWidth="1"/>
    <col min="1796" max="1796" width="12.7109375" style="24" bestFit="1" customWidth="1"/>
    <col min="1797" max="2048" width="11.42578125" style="24"/>
    <col min="2049" max="2049" width="13.140625" style="24" bestFit="1" customWidth="1"/>
    <col min="2050" max="2050" width="14.7109375" style="24" bestFit="1" customWidth="1"/>
    <col min="2051" max="2051" width="13.28515625" style="24" bestFit="1" customWidth="1"/>
    <col min="2052" max="2052" width="12.7109375" style="24" bestFit="1" customWidth="1"/>
    <col min="2053" max="2304" width="11.42578125" style="24"/>
    <col min="2305" max="2305" width="13.140625" style="24" bestFit="1" customWidth="1"/>
    <col min="2306" max="2306" width="14.7109375" style="24" bestFit="1" customWidth="1"/>
    <col min="2307" max="2307" width="13.28515625" style="24" bestFit="1" customWidth="1"/>
    <col min="2308" max="2308" width="12.7109375" style="24" bestFit="1" customWidth="1"/>
    <col min="2309" max="2560" width="11.42578125" style="24"/>
    <col min="2561" max="2561" width="13.140625" style="24" bestFit="1" customWidth="1"/>
    <col min="2562" max="2562" width="14.7109375" style="24" bestFit="1" customWidth="1"/>
    <col min="2563" max="2563" width="13.28515625" style="24" bestFit="1" customWidth="1"/>
    <col min="2564" max="2564" width="12.7109375" style="24" bestFit="1" customWidth="1"/>
    <col min="2565" max="2816" width="11.42578125" style="24"/>
    <col min="2817" max="2817" width="13.140625" style="24" bestFit="1" customWidth="1"/>
    <col min="2818" max="2818" width="14.7109375" style="24" bestFit="1" customWidth="1"/>
    <col min="2819" max="2819" width="13.28515625" style="24" bestFit="1" customWidth="1"/>
    <col min="2820" max="2820" width="12.7109375" style="24" bestFit="1" customWidth="1"/>
    <col min="2821" max="3072" width="11.42578125" style="24"/>
    <col min="3073" max="3073" width="13.140625" style="24" bestFit="1" customWidth="1"/>
    <col min="3074" max="3074" width="14.7109375" style="24" bestFit="1" customWidth="1"/>
    <col min="3075" max="3075" width="13.28515625" style="24" bestFit="1" customWidth="1"/>
    <col min="3076" max="3076" width="12.7109375" style="24" bestFit="1" customWidth="1"/>
    <col min="3077" max="3328" width="11.42578125" style="24"/>
    <col min="3329" max="3329" width="13.140625" style="24" bestFit="1" customWidth="1"/>
    <col min="3330" max="3330" width="14.7109375" style="24" bestFit="1" customWidth="1"/>
    <col min="3331" max="3331" width="13.28515625" style="24" bestFit="1" customWidth="1"/>
    <col min="3332" max="3332" width="12.7109375" style="24" bestFit="1" customWidth="1"/>
    <col min="3333" max="3584" width="11.42578125" style="24"/>
    <col min="3585" max="3585" width="13.140625" style="24" bestFit="1" customWidth="1"/>
    <col min="3586" max="3586" width="14.7109375" style="24" bestFit="1" customWidth="1"/>
    <col min="3587" max="3587" width="13.28515625" style="24" bestFit="1" customWidth="1"/>
    <col min="3588" max="3588" width="12.7109375" style="24" bestFit="1" customWidth="1"/>
    <col min="3589" max="3840" width="11.42578125" style="24"/>
    <col min="3841" max="3841" width="13.140625" style="24" bestFit="1" customWidth="1"/>
    <col min="3842" max="3842" width="14.7109375" style="24" bestFit="1" customWidth="1"/>
    <col min="3843" max="3843" width="13.28515625" style="24" bestFit="1" customWidth="1"/>
    <col min="3844" max="3844" width="12.7109375" style="24" bestFit="1" customWidth="1"/>
    <col min="3845" max="4096" width="11.42578125" style="24"/>
    <col min="4097" max="4097" width="13.140625" style="24" bestFit="1" customWidth="1"/>
    <col min="4098" max="4098" width="14.7109375" style="24" bestFit="1" customWidth="1"/>
    <col min="4099" max="4099" width="13.28515625" style="24" bestFit="1" customWidth="1"/>
    <col min="4100" max="4100" width="12.7109375" style="24" bestFit="1" customWidth="1"/>
    <col min="4101" max="4352" width="11.42578125" style="24"/>
    <col min="4353" max="4353" width="13.140625" style="24" bestFit="1" customWidth="1"/>
    <col min="4354" max="4354" width="14.7109375" style="24" bestFit="1" customWidth="1"/>
    <col min="4355" max="4355" width="13.28515625" style="24" bestFit="1" customWidth="1"/>
    <col min="4356" max="4356" width="12.7109375" style="24" bestFit="1" customWidth="1"/>
    <col min="4357" max="4608" width="11.42578125" style="24"/>
    <col min="4609" max="4609" width="13.140625" style="24" bestFit="1" customWidth="1"/>
    <col min="4610" max="4610" width="14.7109375" style="24" bestFit="1" customWidth="1"/>
    <col min="4611" max="4611" width="13.28515625" style="24" bestFit="1" customWidth="1"/>
    <col min="4612" max="4612" width="12.7109375" style="24" bestFit="1" customWidth="1"/>
    <col min="4613" max="4864" width="11.42578125" style="24"/>
    <col min="4865" max="4865" width="13.140625" style="24" bestFit="1" customWidth="1"/>
    <col min="4866" max="4866" width="14.7109375" style="24" bestFit="1" customWidth="1"/>
    <col min="4867" max="4867" width="13.28515625" style="24" bestFit="1" customWidth="1"/>
    <col min="4868" max="4868" width="12.7109375" style="24" bestFit="1" customWidth="1"/>
    <col min="4869" max="5120" width="11.42578125" style="24"/>
    <col min="5121" max="5121" width="13.140625" style="24" bestFit="1" customWidth="1"/>
    <col min="5122" max="5122" width="14.7109375" style="24" bestFit="1" customWidth="1"/>
    <col min="5123" max="5123" width="13.28515625" style="24" bestFit="1" customWidth="1"/>
    <col min="5124" max="5124" width="12.7109375" style="24" bestFit="1" customWidth="1"/>
    <col min="5125" max="5376" width="11.42578125" style="24"/>
    <col min="5377" max="5377" width="13.140625" style="24" bestFit="1" customWidth="1"/>
    <col min="5378" max="5378" width="14.7109375" style="24" bestFit="1" customWidth="1"/>
    <col min="5379" max="5379" width="13.28515625" style="24" bestFit="1" customWidth="1"/>
    <col min="5380" max="5380" width="12.7109375" style="24" bestFit="1" customWidth="1"/>
    <col min="5381" max="5632" width="11.42578125" style="24"/>
    <col min="5633" max="5633" width="13.140625" style="24" bestFit="1" customWidth="1"/>
    <col min="5634" max="5634" width="14.7109375" style="24" bestFit="1" customWidth="1"/>
    <col min="5635" max="5635" width="13.28515625" style="24" bestFit="1" customWidth="1"/>
    <col min="5636" max="5636" width="12.7109375" style="24" bestFit="1" customWidth="1"/>
    <col min="5637" max="5888" width="11.42578125" style="24"/>
    <col min="5889" max="5889" width="13.140625" style="24" bestFit="1" customWidth="1"/>
    <col min="5890" max="5890" width="14.7109375" style="24" bestFit="1" customWidth="1"/>
    <col min="5891" max="5891" width="13.28515625" style="24" bestFit="1" customWidth="1"/>
    <col min="5892" max="5892" width="12.7109375" style="24" bestFit="1" customWidth="1"/>
    <col min="5893" max="6144" width="11.42578125" style="24"/>
    <col min="6145" max="6145" width="13.140625" style="24" bestFit="1" customWidth="1"/>
    <col min="6146" max="6146" width="14.7109375" style="24" bestFit="1" customWidth="1"/>
    <col min="6147" max="6147" width="13.28515625" style="24" bestFit="1" customWidth="1"/>
    <col min="6148" max="6148" width="12.7109375" style="24" bestFit="1" customWidth="1"/>
    <col min="6149" max="6400" width="11.42578125" style="24"/>
    <col min="6401" max="6401" width="13.140625" style="24" bestFit="1" customWidth="1"/>
    <col min="6402" max="6402" width="14.7109375" style="24" bestFit="1" customWidth="1"/>
    <col min="6403" max="6403" width="13.28515625" style="24" bestFit="1" customWidth="1"/>
    <col min="6404" max="6404" width="12.7109375" style="24" bestFit="1" customWidth="1"/>
    <col min="6405" max="6656" width="11.42578125" style="24"/>
    <col min="6657" max="6657" width="13.140625" style="24" bestFit="1" customWidth="1"/>
    <col min="6658" max="6658" width="14.7109375" style="24" bestFit="1" customWidth="1"/>
    <col min="6659" max="6659" width="13.28515625" style="24" bestFit="1" customWidth="1"/>
    <col min="6660" max="6660" width="12.7109375" style="24" bestFit="1" customWidth="1"/>
    <col min="6661" max="6912" width="11.42578125" style="24"/>
    <col min="6913" max="6913" width="13.140625" style="24" bestFit="1" customWidth="1"/>
    <col min="6914" max="6914" width="14.7109375" style="24" bestFit="1" customWidth="1"/>
    <col min="6915" max="6915" width="13.28515625" style="24" bestFit="1" customWidth="1"/>
    <col min="6916" max="6916" width="12.7109375" style="24" bestFit="1" customWidth="1"/>
    <col min="6917" max="7168" width="11.42578125" style="24"/>
    <col min="7169" max="7169" width="13.140625" style="24" bestFit="1" customWidth="1"/>
    <col min="7170" max="7170" width="14.7109375" style="24" bestFit="1" customWidth="1"/>
    <col min="7171" max="7171" width="13.28515625" style="24" bestFit="1" customWidth="1"/>
    <col min="7172" max="7172" width="12.7109375" style="24" bestFit="1" customWidth="1"/>
    <col min="7173" max="7424" width="11.42578125" style="24"/>
    <col min="7425" max="7425" width="13.140625" style="24" bestFit="1" customWidth="1"/>
    <col min="7426" max="7426" width="14.7109375" style="24" bestFit="1" customWidth="1"/>
    <col min="7427" max="7427" width="13.28515625" style="24" bestFit="1" customWidth="1"/>
    <col min="7428" max="7428" width="12.7109375" style="24" bestFit="1" customWidth="1"/>
    <col min="7429" max="7680" width="11.42578125" style="24"/>
    <col min="7681" max="7681" width="13.140625" style="24" bestFit="1" customWidth="1"/>
    <col min="7682" max="7682" width="14.7109375" style="24" bestFit="1" customWidth="1"/>
    <col min="7683" max="7683" width="13.28515625" style="24" bestFit="1" customWidth="1"/>
    <col min="7684" max="7684" width="12.7109375" style="24" bestFit="1" customWidth="1"/>
    <col min="7685" max="7936" width="11.42578125" style="24"/>
    <col min="7937" max="7937" width="13.140625" style="24" bestFit="1" customWidth="1"/>
    <col min="7938" max="7938" width="14.7109375" style="24" bestFit="1" customWidth="1"/>
    <col min="7939" max="7939" width="13.28515625" style="24" bestFit="1" customWidth="1"/>
    <col min="7940" max="7940" width="12.7109375" style="24" bestFit="1" customWidth="1"/>
    <col min="7941" max="8192" width="11.42578125" style="24"/>
    <col min="8193" max="8193" width="13.140625" style="24" bestFit="1" customWidth="1"/>
    <col min="8194" max="8194" width="14.7109375" style="24" bestFit="1" customWidth="1"/>
    <col min="8195" max="8195" width="13.28515625" style="24" bestFit="1" customWidth="1"/>
    <col min="8196" max="8196" width="12.7109375" style="24" bestFit="1" customWidth="1"/>
    <col min="8197" max="8448" width="11.42578125" style="24"/>
    <col min="8449" max="8449" width="13.140625" style="24" bestFit="1" customWidth="1"/>
    <col min="8450" max="8450" width="14.7109375" style="24" bestFit="1" customWidth="1"/>
    <col min="8451" max="8451" width="13.28515625" style="24" bestFit="1" customWidth="1"/>
    <col min="8452" max="8452" width="12.7109375" style="24" bestFit="1" customWidth="1"/>
    <col min="8453" max="8704" width="11.42578125" style="24"/>
    <col min="8705" max="8705" width="13.140625" style="24" bestFit="1" customWidth="1"/>
    <col min="8706" max="8706" width="14.7109375" style="24" bestFit="1" customWidth="1"/>
    <col min="8707" max="8707" width="13.28515625" style="24" bestFit="1" customWidth="1"/>
    <col min="8708" max="8708" width="12.7109375" style="24" bestFit="1" customWidth="1"/>
    <col min="8709" max="8960" width="11.42578125" style="24"/>
    <col min="8961" max="8961" width="13.140625" style="24" bestFit="1" customWidth="1"/>
    <col min="8962" max="8962" width="14.7109375" style="24" bestFit="1" customWidth="1"/>
    <col min="8963" max="8963" width="13.28515625" style="24" bestFit="1" customWidth="1"/>
    <col min="8964" max="8964" width="12.7109375" style="24" bestFit="1" customWidth="1"/>
    <col min="8965" max="9216" width="11.42578125" style="24"/>
    <col min="9217" max="9217" width="13.140625" style="24" bestFit="1" customWidth="1"/>
    <col min="9218" max="9218" width="14.7109375" style="24" bestFit="1" customWidth="1"/>
    <col min="9219" max="9219" width="13.28515625" style="24" bestFit="1" customWidth="1"/>
    <col min="9220" max="9220" width="12.7109375" style="24" bestFit="1" customWidth="1"/>
    <col min="9221" max="9472" width="11.42578125" style="24"/>
    <col min="9473" max="9473" width="13.140625" style="24" bestFit="1" customWidth="1"/>
    <col min="9474" max="9474" width="14.7109375" style="24" bestFit="1" customWidth="1"/>
    <col min="9475" max="9475" width="13.28515625" style="24" bestFit="1" customWidth="1"/>
    <col min="9476" max="9476" width="12.7109375" style="24" bestFit="1" customWidth="1"/>
    <col min="9477" max="9728" width="11.42578125" style="24"/>
    <col min="9729" max="9729" width="13.140625" style="24" bestFit="1" customWidth="1"/>
    <col min="9730" max="9730" width="14.7109375" style="24" bestFit="1" customWidth="1"/>
    <col min="9731" max="9731" width="13.28515625" style="24" bestFit="1" customWidth="1"/>
    <col min="9732" max="9732" width="12.7109375" style="24" bestFit="1" customWidth="1"/>
    <col min="9733" max="9984" width="11.42578125" style="24"/>
    <col min="9985" max="9985" width="13.140625" style="24" bestFit="1" customWidth="1"/>
    <col min="9986" max="9986" width="14.7109375" style="24" bestFit="1" customWidth="1"/>
    <col min="9987" max="9987" width="13.28515625" style="24" bestFit="1" customWidth="1"/>
    <col min="9988" max="9988" width="12.7109375" style="24" bestFit="1" customWidth="1"/>
    <col min="9989" max="10240" width="11.42578125" style="24"/>
    <col min="10241" max="10241" width="13.140625" style="24" bestFit="1" customWidth="1"/>
    <col min="10242" max="10242" width="14.7109375" style="24" bestFit="1" customWidth="1"/>
    <col min="10243" max="10243" width="13.28515625" style="24" bestFit="1" customWidth="1"/>
    <col min="10244" max="10244" width="12.7109375" style="24" bestFit="1" customWidth="1"/>
    <col min="10245" max="10496" width="11.42578125" style="24"/>
    <col min="10497" max="10497" width="13.140625" style="24" bestFit="1" customWidth="1"/>
    <col min="10498" max="10498" width="14.7109375" style="24" bestFit="1" customWidth="1"/>
    <col min="10499" max="10499" width="13.28515625" style="24" bestFit="1" customWidth="1"/>
    <col min="10500" max="10500" width="12.7109375" style="24" bestFit="1" customWidth="1"/>
    <col min="10501" max="10752" width="11.42578125" style="24"/>
    <col min="10753" max="10753" width="13.140625" style="24" bestFit="1" customWidth="1"/>
    <col min="10754" max="10754" width="14.7109375" style="24" bestFit="1" customWidth="1"/>
    <col min="10755" max="10755" width="13.28515625" style="24" bestFit="1" customWidth="1"/>
    <col min="10756" max="10756" width="12.7109375" style="24" bestFit="1" customWidth="1"/>
    <col min="10757" max="11008" width="11.42578125" style="24"/>
    <col min="11009" max="11009" width="13.140625" style="24" bestFit="1" customWidth="1"/>
    <col min="11010" max="11010" width="14.7109375" style="24" bestFit="1" customWidth="1"/>
    <col min="11011" max="11011" width="13.28515625" style="24" bestFit="1" customWidth="1"/>
    <col min="11012" max="11012" width="12.7109375" style="24" bestFit="1" customWidth="1"/>
    <col min="11013" max="11264" width="11.42578125" style="24"/>
    <col min="11265" max="11265" width="13.140625" style="24" bestFit="1" customWidth="1"/>
    <col min="11266" max="11266" width="14.7109375" style="24" bestFit="1" customWidth="1"/>
    <col min="11267" max="11267" width="13.28515625" style="24" bestFit="1" customWidth="1"/>
    <col min="11268" max="11268" width="12.7109375" style="24" bestFit="1" customWidth="1"/>
    <col min="11269" max="11520" width="11.42578125" style="24"/>
    <col min="11521" max="11521" width="13.140625" style="24" bestFit="1" customWidth="1"/>
    <col min="11522" max="11522" width="14.7109375" style="24" bestFit="1" customWidth="1"/>
    <col min="11523" max="11523" width="13.28515625" style="24" bestFit="1" customWidth="1"/>
    <col min="11524" max="11524" width="12.7109375" style="24" bestFit="1" customWidth="1"/>
    <col min="11525" max="11776" width="11.42578125" style="24"/>
    <col min="11777" max="11777" width="13.140625" style="24" bestFit="1" customWidth="1"/>
    <col min="11778" max="11778" width="14.7109375" style="24" bestFit="1" customWidth="1"/>
    <col min="11779" max="11779" width="13.28515625" style="24" bestFit="1" customWidth="1"/>
    <col min="11780" max="11780" width="12.7109375" style="24" bestFit="1" customWidth="1"/>
    <col min="11781" max="12032" width="11.42578125" style="24"/>
    <col min="12033" max="12033" width="13.140625" style="24" bestFit="1" customWidth="1"/>
    <col min="12034" max="12034" width="14.7109375" style="24" bestFit="1" customWidth="1"/>
    <col min="12035" max="12035" width="13.28515625" style="24" bestFit="1" customWidth="1"/>
    <col min="12036" max="12036" width="12.7109375" style="24" bestFit="1" customWidth="1"/>
    <col min="12037" max="12288" width="11.42578125" style="24"/>
    <col min="12289" max="12289" width="13.140625" style="24" bestFit="1" customWidth="1"/>
    <col min="12290" max="12290" width="14.7109375" style="24" bestFit="1" customWidth="1"/>
    <col min="12291" max="12291" width="13.28515625" style="24" bestFit="1" customWidth="1"/>
    <col min="12292" max="12292" width="12.7109375" style="24" bestFit="1" customWidth="1"/>
    <col min="12293" max="12544" width="11.42578125" style="24"/>
    <col min="12545" max="12545" width="13.140625" style="24" bestFit="1" customWidth="1"/>
    <col min="12546" max="12546" width="14.7109375" style="24" bestFit="1" customWidth="1"/>
    <col min="12547" max="12547" width="13.28515625" style="24" bestFit="1" customWidth="1"/>
    <col min="12548" max="12548" width="12.7109375" style="24" bestFit="1" customWidth="1"/>
    <col min="12549" max="12800" width="11.42578125" style="24"/>
    <col min="12801" max="12801" width="13.140625" style="24" bestFit="1" customWidth="1"/>
    <col min="12802" max="12802" width="14.7109375" style="24" bestFit="1" customWidth="1"/>
    <col min="12803" max="12803" width="13.28515625" style="24" bestFit="1" customWidth="1"/>
    <col min="12804" max="12804" width="12.7109375" style="24" bestFit="1" customWidth="1"/>
    <col min="12805" max="13056" width="11.42578125" style="24"/>
    <col min="13057" max="13057" width="13.140625" style="24" bestFit="1" customWidth="1"/>
    <col min="13058" max="13058" width="14.7109375" style="24" bestFit="1" customWidth="1"/>
    <col min="13059" max="13059" width="13.28515625" style="24" bestFit="1" customWidth="1"/>
    <col min="13060" max="13060" width="12.7109375" style="24" bestFit="1" customWidth="1"/>
    <col min="13061" max="13312" width="11.42578125" style="24"/>
    <col min="13313" max="13313" width="13.140625" style="24" bestFit="1" customWidth="1"/>
    <col min="13314" max="13314" width="14.7109375" style="24" bestFit="1" customWidth="1"/>
    <col min="13315" max="13315" width="13.28515625" style="24" bestFit="1" customWidth="1"/>
    <col min="13316" max="13316" width="12.7109375" style="24" bestFit="1" customWidth="1"/>
    <col min="13317" max="13568" width="11.42578125" style="24"/>
    <col min="13569" max="13569" width="13.140625" style="24" bestFit="1" customWidth="1"/>
    <col min="13570" max="13570" width="14.7109375" style="24" bestFit="1" customWidth="1"/>
    <col min="13571" max="13571" width="13.28515625" style="24" bestFit="1" customWidth="1"/>
    <col min="13572" max="13572" width="12.7109375" style="24" bestFit="1" customWidth="1"/>
    <col min="13573" max="13824" width="11.42578125" style="24"/>
    <col min="13825" max="13825" width="13.140625" style="24" bestFit="1" customWidth="1"/>
    <col min="13826" max="13826" width="14.7109375" style="24" bestFit="1" customWidth="1"/>
    <col min="13827" max="13827" width="13.28515625" style="24" bestFit="1" customWidth="1"/>
    <col min="13828" max="13828" width="12.7109375" style="24" bestFit="1" customWidth="1"/>
    <col min="13829" max="14080" width="11.42578125" style="24"/>
    <col min="14081" max="14081" width="13.140625" style="24" bestFit="1" customWidth="1"/>
    <col min="14082" max="14082" width="14.7109375" style="24" bestFit="1" customWidth="1"/>
    <col min="14083" max="14083" width="13.28515625" style="24" bestFit="1" customWidth="1"/>
    <col min="14084" max="14084" width="12.7109375" style="24" bestFit="1" customWidth="1"/>
    <col min="14085" max="14336" width="11.42578125" style="24"/>
    <col min="14337" max="14337" width="13.140625" style="24" bestFit="1" customWidth="1"/>
    <col min="14338" max="14338" width="14.7109375" style="24" bestFit="1" customWidth="1"/>
    <col min="14339" max="14339" width="13.28515625" style="24" bestFit="1" customWidth="1"/>
    <col min="14340" max="14340" width="12.7109375" style="24" bestFit="1" customWidth="1"/>
    <col min="14341" max="14592" width="11.42578125" style="24"/>
    <col min="14593" max="14593" width="13.140625" style="24" bestFit="1" customWidth="1"/>
    <col min="14594" max="14594" width="14.7109375" style="24" bestFit="1" customWidth="1"/>
    <col min="14595" max="14595" width="13.28515625" style="24" bestFit="1" customWidth="1"/>
    <col min="14596" max="14596" width="12.7109375" style="24" bestFit="1" customWidth="1"/>
    <col min="14597" max="14848" width="11.42578125" style="24"/>
    <col min="14849" max="14849" width="13.140625" style="24" bestFit="1" customWidth="1"/>
    <col min="14850" max="14850" width="14.7109375" style="24" bestFit="1" customWidth="1"/>
    <col min="14851" max="14851" width="13.28515625" style="24" bestFit="1" customWidth="1"/>
    <col min="14852" max="14852" width="12.7109375" style="24" bestFit="1" customWidth="1"/>
    <col min="14853" max="15104" width="11.42578125" style="24"/>
    <col min="15105" max="15105" width="13.140625" style="24" bestFit="1" customWidth="1"/>
    <col min="15106" max="15106" width="14.7109375" style="24" bestFit="1" customWidth="1"/>
    <col min="15107" max="15107" width="13.28515625" style="24" bestFit="1" customWidth="1"/>
    <col min="15108" max="15108" width="12.7109375" style="24" bestFit="1" customWidth="1"/>
    <col min="15109" max="15360" width="11.42578125" style="24"/>
    <col min="15361" max="15361" width="13.140625" style="24" bestFit="1" customWidth="1"/>
    <col min="15362" max="15362" width="14.7109375" style="24" bestFit="1" customWidth="1"/>
    <col min="15363" max="15363" width="13.28515625" style="24" bestFit="1" customWidth="1"/>
    <col min="15364" max="15364" width="12.7109375" style="24" bestFit="1" customWidth="1"/>
    <col min="15365" max="15616" width="11.42578125" style="24"/>
    <col min="15617" max="15617" width="13.140625" style="24" bestFit="1" customWidth="1"/>
    <col min="15618" max="15618" width="14.7109375" style="24" bestFit="1" customWidth="1"/>
    <col min="15619" max="15619" width="13.28515625" style="24" bestFit="1" customWidth="1"/>
    <col min="15620" max="15620" width="12.7109375" style="24" bestFit="1" customWidth="1"/>
    <col min="15621" max="15872" width="11.42578125" style="24"/>
    <col min="15873" max="15873" width="13.140625" style="24" bestFit="1" customWidth="1"/>
    <col min="15874" max="15874" width="14.7109375" style="24" bestFit="1" customWidth="1"/>
    <col min="15875" max="15875" width="13.28515625" style="24" bestFit="1" customWidth="1"/>
    <col min="15876" max="15876" width="12.7109375" style="24" bestFit="1" customWidth="1"/>
    <col min="15877" max="16128" width="11.42578125" style="24"/>
    <col min="16129" max="16129" width="13.140625" style="24" bestFit="1" customWidth="1"/>
    <col min="16130" max="16130" width="14.7109375" style="24" bestFit="1" customWidth="1"/>
    <col min="16131" max="16131" width="13.28515625" style="24" bestFit="1" customWidth="1"/>
    <col min="16132" max="16132" width="12.7109375" style="24" bestFit="1" customWidth="1"/>
    <col min="16133" max="16384" width="11.42578125" style="24"/>
  </cols>
  <sheetData>
    <row r="3" spans="1:4" x14ac:dyDescent="0.2">
      <c r="A3" s="24" t="s">
        <v>19</v>
      </c>
      <c r="C3" s="25">
        <v>42871</v>
      </c>
    </row>
    <row r="5" spans="1:4" x14ac:dyDescent="0.2">
      <c r="A5" s="24" t="s">
        <v>20</v>
      </c>
      <c r="B5" s="24">
        <v>9.76</v>
      </c>
    </row>
    <row r="6" spans="1:4" x14ac:dyDescent="0.2">
      <c r="A6" s="24" t="s">
        <v>21</v>
      </c>
      <c r="B6" s="24">
        <v>1480.27</v>
      </c>
    </row>
    <row r="10" spans="1:4" x14ac:dyDescent="0.2">
      <c r="B10" s="24" t="s">
        <v>22</v>
      </c>
      <c r="C10" s="24" t="s">
        <v>23</v>
      </c>
      <c r="D10" s="24" t="s">
        <v>24</v>
      </c>
    </row>
    <row r="11" spans="1:4" x14ac:dyDescent="0.2">
      <c r="A11" s="24" t="s">
        <v>4</v>
      </c>
      <c r="B11" s="26">
        <v>0.25</v>
      </c>
      <c r="C11" s="26">
        <v>0.41</v>
      </c>
      <c r="D11" s="26">
        <v>0.53</v>
      </c>
    </row>
    <row r="12" spans="1:4" x14ac:dyDescent="0.2">
      <c r="A12" s="24" t="s">
        <v>5</v>
      </c>
      <c r="B12" s="26">
        <v>0.37</v>
      </c>
      <c r="C12" s="26">
        <v>0.49</v>
      </c>
      <c r="D12" s="26">
        <v>0.61</v>
      </c>
    </row>
    <row r="13" spans="1:4" x14ac:dyDescent="0.2">
      <c r="A13" s="24" t="s">
        <v>25</v>
      </c>
      <c r="B13" s="26">
        <v>0.53</v>
      </c>
      <c r="C13" s="26">
        <v>0.65</v>
      </c>
      <c r="D13" s="26">
        <v>0.78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1:W23"/>
  <sheetViews>
    <sheetView showGridLines="0" tabSelected="1" topLeftCell="K13" workbookViewId="0">
      <selection activeCell="Q26" sqref="Q26"/>
    </sheetView>
  </sheetViews>
  <sheetFormatPr baseColWidth="10" defaultRowHeight="15" x14ac:dyDescent="0.25"/>
  <cols>
    <col min="1" max="10" width="0" hidden="1" customWidth="1"/>
    <col min="18" max="18" width="14.28515625" bestFit="1" customWidth="1"/>
  </cols>
  <sheetData>
    <row r="1" spans="11:23" ht="24.75" hidden="1" x14ac:dyDescent="0.5">
      <c r="K1" s="16" t="s">
        <v>11</v>
      </c>
    </row>
    <row r="2" spans="11:23" hidden="1" x14ac:dyDescent="0.25">
      <c r="T2" s="1"/>
      <c r="U2" s="1"/>
      <c r="V2" s="27" t="s">
        <v>0</v>
      </c>
      <c r="W2" s="27"/>
    </row>
    <row r="3" spans="11:23" ht="24.75" hidden="1" x14ac:dyDescent="0.25">
      <c r="K3" s="17" t="s">
        <v>12</v>
      </c>
      <c r="L3" s="17"/>
      <c r="M3" s="17"/>
      <c r="T3" s="1" t="s">
        <v>1</v>
      </c>
      <c r="U3" s="4">
        <f>DATE(YEAR(M4) + 18,MONTH(M4),DAY(M4))</f>
        <v>43102</v>
      </c>
      <c r="V3" s="19">
        <f>DATE(YEAR(U3),MONTH(U3)+1,1)</f>
        <v>43132</v>
      </c>
      <c r="W3" s="19"/>
    </row>
    <row r="4" spans="11:23" ht="24.75" hidden="1" x14ac:dyDescent="0.25">
      <c r="K4" s="17" t="s">
        <v>13</v>
      </c>
      <c r="L4" s="17"/>
      <c r="M4" s="22">
        <v>36527</v>
      </c>
    </row>
    <row r="5" spans="11:23" ht="24.75" hidden="1" x14ac:dyDescent="0.25">
      <c r="K5" s="17" t="s">
        <v>17</v>
      </c>
      <c r="L5" s="17"/>
    </row>
    <row r="6" spans="11:23" ht="24.75" hidden="1" x14ac:dyDescent="0.5">
      <c r="K6" s="21" t="s">
        <v>14</v>
      </c>
      <c r="L6">
        <v>3</v>
      </c>
    </row>
    <row r="7" spans="11:23" ht="19.5" hidden="1" x14ac:dyDescent="0.4">
      <c r="K7" s="28" t="s">
        <v>15</v>
      </c>
      <c r="L7" s="28"/>
      <c r="M7" s="28"/>
    </row>
    <row r="8" spans="11:23" ht="19.5" hidden="1" x14ac:dyDescent="0.4">
      <c r="K8" s="18" t="s">
        <v>16</v>
      </c>
      <c r="L8" s="18"/>
    </row>
    <row r="9" spans="11:23" hidden="1" x14ac:dyDescent="0.25"/>
    <row r="10" spans="11:23" hidden="1" x14ac:dyDescent="0.25"/>
    <row r="11" spans="11:23" hidden="1" x14ac:dyDescent="0.25"/>
    <row r="12" spans="11:23" hidden="1" x14ac:dyDescent="0.25">
      <c r="K12" s="1"/>
      <c r="L12" s="1"/>
      <c r="M12" s="1"/>
      <c r="N12" s="1"/>
      <c r="O12" s="1"/>
      <c r="P12" s="5"/>
      <c r="Q12" s="3"/>
    </row>
    <row r="13" spans="11:23" x14ac:dyDescent="0.25">
      <c r="K13" s="1"/>
      <c r="L13" s="1"/>
      <c r="M13" s="1"/>
      <c r="N13" s="1"/>
      <c r="O13" s="1"/>
      <c r="P13" s="2"/>
      <c r="Q13" s="3"/>
    </row>
    <row r="14" spans="11:23" x14ac:dyDescent="0.25">
      <c r="K14" s="6" t="s">
        <v>2</v>
      </c>
      <c r="L14" s="7">
        <v>42522</v>
      </c>
      <c r="M14" s="6" t="s">
        <v>3</v>
      </c>
      <c r="N14" s="7">
        <f>DATE(YEAR(L14) + L6,MONTH(L14),DAY(L14)-1)</f>
        <v>43616</v>
      </c>
      <c r="O14" s="10"/>
      <c r="P14" s="5"/>
      <c r="Q14" s="9"/>
    </row>
    <row r="15" spans="11:23" x14ac:dyDescent="0.25">
      <c r="K15" s="6"/>
      <c r="L15" s="6"/>
      <c r="M15" s="6"/>
      <c r="N15" s="6"/>
      <c r="O15" s="5"/>
      <c r="P15" s="5"/>
      <c r="Q15" s="9"/>
    </row>
    <row r="16" spans="11:23" x14ac:dyDescent="0.25">
      <c r="K16" s="29" t="s">
        <v>6</v>
      </c>
      <c r="L16" s="6" t="s">
        <v>7</v>
      </c>
      <c r="M16" s="6"/>
      <c r="N16" s="6" t="s">
        <v>8</v>
      </c>
      <c r="O16" s="6" t="s">
        <v>10</v>
      </c>
      <c r="P16" s="6" t="s">
        <v>9</v>
      </c>
      <c r="Q16" s="31" t="s">
        <v>18</v>
      </c>
      <c r="R16" s="6" t="s">
        <v>26</v>
      </c>
    </row>
    <row r="17" spans="11:18" x14ac:dyDescent="0.25">
      <c r="K17" s="30">
        <f>IFERROR(IF(DATEDIF($L$14,L17,"y")+1&lt;&gt;K16,DATEDIF($L$14,L17,"y")+1,""),"")</f>
        <v>1</v>
      </c>
      <c r="L17" s="12">
        <f>L14</f>
        <v>42522</v>
      </c>
      <c r="M17" s="14"/>
      <c r="N17" s="12">
        <f>IFERROR(IF(AND($V$3&gt;L17,EDATE(L17,12)-1&gt;$V$3),$V$3-1,EDATE(IF(K17="",L16,L17),12)-1),"")</f>
        <v>42886</v>
      </c>
      <c r="O17" s="14">
        <f>IF(L17&lt;&gt;"",N17-L17+1,"")</f>
        <v>365</v>
      </c>
      <c r="P17" s="15">
        <f>O17/30</f>
        <v>12.166666666666666</v>
      </c>
      <c r="Q17" s="32">
        <f>DATEDIF($M$4,L17,"Y")</f>
        <v>16</v>
      </c>
      <c r="R17">
        <f>IF(Q17&lt;18,Données!$B$11,IF(Proposition!Q17&gt;=18,Données!$C$11,IF(Proposition!Q17&gt;=21,Données!$D$11)))</f>
        <v>0.25</v>
      </c>
    </row>
    <row r="18" spans="11:18" x14ac:dyDescent="0.25">
      <c r="K18" s="30">
        <f t="shared" ref="K18:K21" si="0">IFERROR(IF(DATEDIF($L$14,L18,"y")+1&lt;&gt;K17,DATEDIF($L$14,L18,"y")+1,""),"")</f>
        <v>2</v>
      </c>
      <c r="L18" s="8">
        <f>IF(N17&lt;$N$14,N17+1,"")</f>
        <v>42887</v>
      </c>
      <c r="M18" s="6"/>
      <c r="N18" s="12">
        <f t="shared" ref="N18:N23" si="1">IFERROR(IF(AND($V$3&gt;L18,EDATE(L18,12)-1&gt;$V$3),$V$3-1,EDATE(IF(K18="",L17,L18),12)-1),"")</f>
        <v>43131</v>
      </c>
      <c r="O18" s="14">
        <f t="shared" ref="O18" si="2">IF(L18&lt;&gt;"",N18-L18+1,"")</f>
        <v>245</v>
      </c>
      <c r="P18" s="15">
        <f t="shared" ref="P18" si="3">O18/30</f>
        <v>8.1666666666666661</v>
      </c>
      <c r="Q18" s="32">
        <f t="shared" ref="Q18" si="4">DATEDIF($M$4,L18,"Y")</f>
        <v>17</v>
      </c>
      <c r="R18">
        <f>IF(Q18&lt;18,Données!$B$11,IF(Proposition!Q18&gt;=18,Données!$C$11,IF(Proposition!Q18&gt;=21,Données!$D$11)))</f>
        <v>0.25</v>
      </c>
    </row>
    <row r="19" spans="11:18" x14ac:dyDescent="0.25">
      <c r="K19" s="30" t="str">
        <f t="shared" si="0"/>
        <v/>
      </c>
      <c r="L19" s="11">
        <f>IF(N18&lt;$N$14,N18+1,"")</f>
        <v>43132</v>
      </c>
      <c r="M19" s="20"/>
      <c r="N19" s="12">
        <f t="shared" si="1"/>
        <v>43251</v>
      </c>
      <c r="O19" s="14">
        <f>IF(L19&lt;&gt;"",N19-L19+1,"")</f>
        <v>120</v>
      </c>
      <c r="P19" s="15">
        <f>IF(L19&lt;&gt;"",O19/30,"")</f>
        <v>4</v>
      </c>
      <c r="Q19" s="32">
        <f>IF(L19&lt;&gt;"",(DATEDIF($M$4,L19,"Y")),"")</f>
        <v>18</v>
      </c>
      <c r="R19">
        <f>IF(Q19&lt;18,Données!$B$11,IF(Proposition!Q19&gt;=18,Données!$C$11,IF(Proposition!Q19&gt;=21,Données!$D$11)))</f>
        <v>0.41</v>
      </c>
    </row>
    <row r="20" spans="11:18" x14ac:dyDescent="0.25">
      <c r="K20" s="30">
        <f t="shared" si="0"/>
        <v>3</v>
      </c>
      <c r="L20" s="11">
        <f t="shared" ref="L20:L23" si="5">IF(N19&lt;$N$14,N19+1,"")</f>
        <v>43252</v>
      </c>
      <c r="M20" s="8"/>
      <c r="N20" s="12">
        <f t="shared" si="1"/>
        <v>43616</v>
      </c>
      <c r="O20" s="14">
        <f t="shared" ref="O20:O21" si="6">IF(L20&lt;&gt;"",N20-L20+1,"")</f>
        <v>365</v>
      </c>
      <c r="P20" s="15">
        <f t="shared" ref="P20:P21" si="7">IF(L20&lt;&gt;"",O20/30,"")</f>
        <v>12.166666666666666</v>
      </c>
      <c r="Q20" s="32">
        <f>IF(L20&lt;&gt;"",(DATEDIF($M$4,L20,"Y")),"")</f>
        <v>18</v>
      </c>
      <c r="R20">
        <f>IF(Q20&lt;18,Données!$B$11,IF(Proposition!Q20&gt;=18,Données!$C$11,IF(Proposition!Q20&gt;=21,Données!$D$11)))</f>
        <v>0.41</v>
      </c>
    </row>
    <row r="21" spans="11:18" x14ac:dyDescent="0.25">
      <c r="K21" s="13" t="str">
        <f t="shared" si="0"/>
        <v/>
      </c>
      <c r="L21" s="11" t="str">
        <f t="shared" si="5"/>
        <v/>
      </c>
      <c r="M21" s="8"/>
      <c r="N21" s="12" t="str">
        <f t="shared" si="1"/>
        <v/>
      </c>
      <c r="O21" s="14" t="str">
        <f t="shared" si="6"/>
        <v/>
      </c>
      <c r="P21" s="15" t="str">
        <f t="shared" si="7"/>
        <v/>
      </c>
      <c r="Q21" s="23" t="str">
        <f>IF(L21&lt;&gt;"",(DATEDIF($M$4,L21,"Y")),"")</f>
        <v/>
      </c>
    </row>
    <row r="22" spans="11:18" x14ac:dyDescent="0.25">
      <c r="L22" s="11" t="str">
        <f t="shared" si="5"/>
        <v/>
      </c>
      <c r="N22" s="12" t="str">
        <f t="shared" si="1"/>
        <v/>
      </c>
    </row>
    <row r="23" spans="11:18" x14ac:dyDescent="0.25">
      <c r="L23" s="11" t="str">
        <f t="shared" si="5"/>
        <v/>
      </c>
      <c r="N23" s="12" t="str">
        <f t="shared" si="1"/>
        <v/>
      </c>
    </row>
  </sheetData>
  <mergeCells count="2">
    <mergeCell ref="V2:W2"/>
    <mergeCell ref="K7:M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Proposition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cp:lastPrinted>2017-07-17T09:36:17Z</cp:lastPrinted>
  <dcterms:created xsi:type="dcterms:W3CDTF">2017-07-05T13:43:37Z</dcterms:created>
  <dcterms:modified xsi:type="dcterms:W3CDTF">2017-07-17T13:01:40Z</dcterms:modified>
</cp:coreProperties>
</file>