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UNO\Desktop\Projet\"/>
    </mc:Choice>
  </mc:AlternateContent>
  <bookViews>
    <workbookView xWindow="0" yWindow="0" windowWidth="25200" windowHeight="11880" activeTab="1"/>
  </bookViews>
  <sheets>
    <sheet name="Feuil1" sheetId="1" r:id="rId1"/>
    <sheet name="Tableau_à_Remplir" sheetId="2" r:id="rId2"/>
  </sheets>
  <definedNames>
    <definedName name="_xlnm._FilterDatabase" localSheetId="1" hidden="1">Tableau_à_Remplir!$A$3:$I$189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D30" i="1"/>
  <c r="C30" i="1"/>
  <c r="AB6" i="2"/>
  <c r="AB5" i="2"/>
  <c r="AB7" i="2"/>
  <c r="AB8" i="2"/>
  <c r="AB9" i="2"/>
  <c r="AB10" i="2"/>
  <c r="AB11" i="2"/>
  <c r="AB12" i="2"/>
  <c r="AB13" i="2"/>
  <c r="AB14" i="2"/>
  <c r="AB15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AB155" i="2"/>
  <c r="AB156" i="2"/>
  <c r="AB157" i="2"/>
  <c r="AB158" i="2"/>
  <c r="AB159" i="2"/>
  <c r="AB160" i="2"/>
  <c r="AB161" i="2"/>
  <c r="AB162" i="2"/>
  <c r="AB163" i="2"/>
  <c r="AB164" i="2"/>
  <c r="AB165" i="2"/>
  <c r="AB166" i="2"/>
  <c r="AB167" i="2"/>
  <c r="AB168" i="2"/>
  <c r="AB169" i="2"/>
  <c r="AB170" i="2"/>
  <c r="AB171" i="2"/>
  <c r="AB172" i="2"/>
  <c r="AB173" i="2"/>
  <c r="AB174" i="2"/>
  <c r="AB175" i="2"/>
  <c r="AB176" i="2"/>
  <c r="AB177" i="2"/>
  <c r="AB178" i="2"/>
  <c r="AB179" i="2"/>
  <c r="AB180" i="2"/>
  <c r="AB181" i="2"/>
  <c r="AB182" i="2"/>
  <c r="AB183" i="2"/>
  <c r="AB184" i="2"/>
  <c r="AB185" i="2"/>
  <c r="AB186" i="2"/>
  <c r="AB187" i="2"/>
  <c r="AB188" i="2"/>
  <c r="AB189" i="2"/>
  <c r="K28" i="2" l="1"/>
  <c r="L28" i="2"/>
  <c r="M28" i="2"/>
  <c r="N28" i="2"/>
  <c r="P28" i="2"/>
  <c r="K29" i="2"/>
  <c r="L29" i="2"/>
  <c r="M29" i="2"/>
  <c r="N29" i="2"/>
  <c r="P29" i="2"/>
  <c r="K30" i="2"/>
  <c r="L30" i="2"/>
  <c r="M30" i="2"/>
  <c r="N30" i="2"/>
  <c r="P30" i="2"/>
  <c r="K31" i="2"/>
  <c r="P31" i="2" s="1"/>
  <c r="L31" i="2"/>
  <c r="M31" i="2"/>
  <c r="N31" i="2"/>
  <c r="K32" i="2"/>
  <c r="P32" i="2" s="1"/>
  <c r="L32" i="2"/>
  <c r="M32" i="2"/>
  <c r="N32" i="2"/>
  <c r="K33" i="2"/>
  <c r="P33" i="2" s="1"/>
  <c r="L33" i="2"/>
  <c r="M33" i="2"/>
  <c r="N33" i="2"/>
  <c r="K34" i="2"/>
  <c r="P34" i="2" s="1"/>
  <c r="L34" i="2"/>
  <c r="M34" i="2"/>
  <c r="N34" i="2"/>
  <c r="K35" i="2"/>
  <c r="P35" i="2" s="1"/>
  <c r="L35" i="2"/>
  <c r="M35" i="2"/>
  <c r="N35" i="2"/>
  <c r="K36" i="2"/>
  <c r="P36" i="2" s="1"/>
  <c r="L36" i="2"/>
  <c r="M36" i="2"/>
  <c r="N36" i="2"/>
  <c r="K37" i="2"/>
  <c r="P37" i="2" s="1"/>
  <c r="L37" i="2"/>
  <c r="M37" i="2"/>
  <c r="N37" i="2"/>
  <c r="K38" i="2"/>
  <c r="P38" i="2" s="1"/>
  <c r="L38" i="2"/>
  <c r="M38" i="2"/>
  <c r="N38" i="2"/>
  <c r="K39" i="2"/>
  <c r="P39" i="2" s="1"/>
  <c r="L39" i="2"/>
  <c r="M39" i="2"/>
  <c r="N39" i="2"/>
  <c r="K40" i="2"/>
  <c r="P40" i="2" s="1"/>
  <c r="L40" i="2"/>
  <c r="M40" i="2"/>
  <c r="N40" i="2"/>
  <c r="K41" i="2"/>
  <c r="P41" i="2" s="1"/>
  <c r="L41" i="2"/>
  <c r="M41" i="2"/>
  <c r="N41" i="2"/>
  <c r="K42" i="2"/>
  <c r="P42" i="2" s="1"/>
  <c r="L42" i="2"/>
  <c r="M42" i="2"/>
  <c r="N42" i="2"/>
  <c r="K43" i="2"/>
  <c r="P43" i="2" s="1"/>
  <c r="L43" i="2"/>
  <c r="M43" i="2"/>
  <c r="N43" i="2"/>
  <c r="K44" i="2"/>
  <c r="P44" i="2" s="1"/>
  <c r="L44" i="2"/>
  <c r="M44" i="2"/>
  <c r="N44" i="2"/>
  <c r="K45" i="2"/>
  <c r="P45" i="2" s="1"/>
  <c r="L45" i="2"/>
  <c r="M45" i="2"/>
  <c r="N45" i="2"/>
  <c r="K46" i="2"/>
  <c r="P46" i="2" s="1"/>
  <c r="L46" i="2"/>
  <c r="M46" i="2"/>
  <c r="N46" i="2"/>
  <c r="K47" i="2"/>
  <c r="P47" i="2" s="1"/>
  <c r="L47" i="2"/>
  <c r="M47" i="2"/>
  <c r="N47" i="2"/>
  <c r="K48" i="2"/>
  <c r="P48" i="2" s="1"/>
  <c r="L48" i="2"/>
  <c r="M48" i="2"/>
  <c r="N48" i="2"/>
  <c r="K49" i="2"/>
  <c r="P49" i="2" s="1"/>
  <c r="L49" i="2"/>
  <c r="M49" i="2"/>
  <c r="N49" i="2"/>
  <c r="K4" i="2"/>
  <c r="P4" i="2" s="1"/>
  <c r="L4" i="2"/>
  <c r="M4" i="2"/>
  <c r="N4" i="2"/>
  <c r="K5" i="2"/>
  <c r="P5" i="2" s="1"/>
  <c r="L5" i="2"/>
  <c r="M5" i="2"/>
  <c r="N5" i="2"/>
  <c r="K6" i="2"/>
  <c r="P6" i="2" s="1"/>
  <c r="L6" i="2"/>
  <c r="M6" i="2"/>
  <c r="N6" i="2"/>
  <c r="K7" i="2"/>
  <c r="P7" i="2" s="1"/>
  <c r="L7" i="2"/>
  <c r="M7" i="2"/>
  <c r="N7" i="2"/>
  <c r="K8" i="2"/>
  <c r="P8" i="2" s="1"/>
  <c r="L8" i="2"/>
  <c r="M8" i="2"/>
  <c r="N8" i="2"/>
  <c r="K9" i="2"/>
  <c r="P9" i="2" s="1"/>
  <c r="L9" i="2"/>
  <c r="M9" i="2"/>
  <c r="N9" i="2"/>
  <c r="K10" i="2"/>
  <c r="P10" i="2" s="1"/>
  <c r="L10" i="2"/>
  <c r="M10" i="2"/>
  <c r="N10" i="2"/>
  <c r="K11" i="2"/>
  <c r="P11" i="2" s="1"/>
  <c r="L11" i="2"/>
  <c r="M11" i="2"/>
  <c r="N11" i="2"/>
  <c r="K12" i="2"/>
  <c r="P12" i="2" s="1"/>
  <c r="L12" i="2"/>
  <c r="M12" i="2"/>
  <c r="N12" i="2"/>
  <c r="K13" i="2"/>
  <c r="P13" i="2" s="1"/>
  <c r="L13" i="2"/>
  <c r="M13" i="2"/>
  <c r="N13" i="2"/>
  <c r="K14" i="2"/>
  <c r="P14" i="2" s="1"/>
  <c r="L14" i="2"/>
  <c r="M14" i="2"/>
  <c r="N14" i="2"/>
  <c r="K15" i="2"/>
  <c r="P15" i="2" s="1"/>
  <c r="L15" i="2"/>
  <c r="M15" i="2"/>
  <c r="N15" i="2"/>
  <c r="K16" i="2"/>
  <c r="P16" i="2" s="1"/>
  <c r="L16" i="2"/>
  <c r="M16" i="2"/>
  <c r="N16" i="2"/>
  <c r="K17" i="2"/>
  <c r="P17" i="2" s="1"/>
  <c r="L17" i="2"/>
  <c r="M17" i="2"/>
  <c r="N17" i="2"/>
  <c r="K18" i="2"/>
  <c r="P18" i="2" s="1"/>
  <c r="L18" i="2"/>
  <c r="M18" i="2"/>
  <c r="N18" i="2"/>
  <c r="K19" i="2"/>
  <c r="P19" i="2" s="1"/>
  <c r="L19" i="2"/>
  <c r="M19" i="2"/>
  <c r="N19" i="2"/>
  <c r="K20" i="2"/>
  <c r="P20" i="2" s="1"/>
  <c r="L20" i="2"/>
  <c r="M20" i="2"/>
  <c r="N20" i="2"/>
  <c r="K21" i="2"/>
  <c r="P21" i="2" s="1"/>
  <c r="L21" i="2"/>
  <c r="M21" i="2"/>
  <c r="N21" i="2"/>
  <c r="K22" i="2"/>
  <c r="P22" i="2" s="1"/>
  <c r="L22" i="2"/>
  <c r="M22" i="2"/>
  <c r="N22" i="2"/>
  <c r="K23" i="2"/>
  <c r="P23" i="2" s="1"/>
  <c r="L23" i="2"/>
  <c r="M23" i="2"/>
  <c r="N23" i="2"/>
  <c r="K24" i="2"/>
  <c r="P24" i="2" s="1"/>
  <c r="L24" i="2"/>
  <c r="M24" i="2"/>
  <c r="N24" i="2"/>
  <c r="K25" i="2"/>
  <c r="P25" i="2" s="1"/>
  <c r="L25" i="2"/>
  <c r="M25" i="2"/>
  <c r="N25" i="2"/>
  <c r="K26" i="2"/>
  <c r="L26" i="2"/>
  <c r="M26" i="2"/>
  <c r="N26" i="2"/>
  <c r="P26" i="2"/>
  <c r="K27" i="2"/>
  <c r="P27" i="2" s="1"/>
  <c r="L27" i="2"/>
  <c r="M27" i="2"/>
  <c r="N27" i="2"/>
  <c r="K50" i="2"/>
  <c r="P50" i="2" s="1"/>
  <c r="K51" i="2"/>
  <c r="P51" i="2" s="1"/>
  <c r="K52" i="2"/>
  <c r="P52" i="2" s="1"/>
  <c r="K53" i="2"/>
  <c r="P53" i="2" s="1"/>
  <c r="K54" i="2"/>
  <c r="P54" i="2" s="1"/>
  <c r="K55" i="2"/>
  <c r="P55" i="2" s="1"/>
  <c r="K56" i="2"/>
  <c r="P56" i="2" s="1"/>
  <c r="K57" i="2"/>
  <c r="P57" i="2" s="1"/>
  <c r="K58" i="2"/>
  <c r="P58" i="2" s="1"/>
  <c r="K59" i="2"/>
  <c r="P59" i="2" s="1"/>
  <c r="K60" i="2"/>
  <c r="P60" i="2" s="1"/>
  <c r="K61" i="2"/>
  <c r="P61" i="2" s="1"/>
  <c r="K62" i="2"/>
  <c r="P62" i="2" s="1"/>
  <c r="K63" i="2"/>
  <c r="P63" i="2" s="1"/>
  <c r="K64" i="2"/>
  <c r="P64" i="2" s="1"/>
  <c r="K65" i="2"/>
  <c r="P65" i="2" s="1"/>
  <c r="K66" i="2"/>
  <c r="P66" i="2" s="1"/>
  <c r="K67" i="2"/>
  <c r="P67" i="2" s="1"/>
  <c r="K68" i="2"/>
  <c r="P68" i="2" s="1"/>
  <c r="K69" i="2"/>
  <c r="P69" i="2" s="1"/>
  <c r="K70" i="2"/>
  <c r="P70" i="2" s="1"/>
  <c r="K71" i="2"/>
  <c r="P71" i="2" s="1"/>
  <c r="K72" i="2"/>
  <c r="P72" i="2" s="1"/>
  <c r="K73" i="2"/>
  <c r="P73" i="2" s="1"/>
  <c r="K74" i="2"/>
  <c r="P74" i="2" s="1"/>
  <c r="K75" i="2"/>
  <c r="P75" i="2" s="1"/>
  <c r="K76" i="2"/>
  <c r="P76" i="2" s="1"/>
  <c r="K77" i="2"/>
  <c r="P77" i="2" s="1"/>
  <c r="K78" i="2"/>
  <c r="P78" i="2" s="1"/>
  <c r="K79" i="2"/>
  <c r="P79" i="2" s="1"/>
  <c r="K80" i="2"/>
  <c r="P80" i="2" s="1"/>
  <c r="K81" i="2"/>
  <c r="P81" i="2" s="1"/>
  <c r="K82" i="2"/>
  <c r="P82" i="2" s="1"/>
  <c r="K83" i="2"/>
  <c r="P83" i="2" s="1"/>
  <c r="K84" i="2"/>
  <c r="P84" i="2" s="1"/>
  <c r="K85" i="2"/>
  <c r="P85" i="2" s="1"/>
  <c r="K86" i="2"/>
  <c r="P86" i="2" s="1"/>
  <c r="K87" i="2"/>
  <c r="P87" i="2" s="1"/>
  <c r="K88" i="2"/>
  <c r="P88" i="2" s="1"/>
  <c r="K89" i="2"/>
  <c r="P89" i="2" s="1"/>
  <c r="K90" i="2"/>
  <c r="P90" i="2" s="1"/>
  <c r="K91" i="2"/>
  <c r="P91" i="2" s="1"/>
  <c r="K92" i="2"/>
  <c r="P92" i="2" s="1"/>
  <c r="K93" i="2"/>
  <c r="P93" i="2" s="1"/>
  <c r="K94" i="2"/>
  <c r="P94" i="2" s="1"/>
  <c r="K95" i="2"/>
  <c r="P95" i="2" s="1"/>
  <c r="K96" i="2"/>
  <c r="P96" i="2" s="1"/>
  <c r="K97" i="2"/>
  <c r="P97" i="2" s="1"/>
  <c r="K98" i="2"/>
  <c r="P98" i="2" s="1"/>
  <c r="K99" i="2"/>
  <c r="P99" i="2" s="1"/>
  <c r="K100" i="2"/>
  <c r="P100" i="2" s="1"/>
  <c r="K101" i="2"/>
  <c r="P101" i="2" s="1"/>
  <c r="K102" i="2"/>
  <c r="P102" i="2" s="1"/>
  <c r="K103" i="2"/>
  <c r="P103" i="2" s="1"/>
  <c r="K104" i="2"/>
  <c r="P104" i="2" s="1"/>
  <c r="K105" i="2"/>
  <c r="P105" i="2" s="1"/>
  <c r="K106" i="2"/>
  <c r="P106" i="2" s="1"/>
  <c r="K107" i="2"/>
  <c r="P107" i="2" s="1"/>
  <c r="K108" i="2"/>
  <c r="P108" i="2" s="1"/>
  <c r="K109" i="2"/>
  <c r="P109" i="2" s="1"/>
  <c r="K110" i="2"/>
  <c r="P110" i="2" s="1"/>
  <c r="K111" i="2"/>
  <c r="P111" i="2" s="1"/>
  <c r="K112" i="2"/>
  <c r="P112" i="2" s="1"/>
  <c r="K113" i="2"/>
  <c r="P113" i="2" s="1"/>
  <c r="K114" i="2"/>
  <c r="P114" i="2" s="1"/>
  <c r="K115" i="2"/>
  <c r="P115" i="2" s="1"/>
  <c r="K116" i="2"/>
  <c r="P116" i="2" s="1"/>
  <c r="K117" i="2"/>
  <c r="P117" i="2" s="1"/>
  <c r="K118" i="2"/>
  <c r="P118" i="2" s="1"/>
  <c r="K119" i="2"/>
  <c r="P119" i="2" s="1"/>
  <c r="K120" i="2"/>
  <c r="P120" i="2" s="1"/>
  <c r="K121" i="2"/>
  <c r="P121" i="2" s="1"/>
  <c r="K122" i="2"/>
  <c r="P122" i="2" s="1"/>
  <c r="K123" i="2"/>
  <c r="P123" i="2" s="1"/>
  <c r="K124" i="2"/>
  <c r="P124" i="2" s="1"/>
  <c r="K125" i="2"/>
  <c r="P125" i="2" s="1"/>
  <c r="K126" i="2"/>
  <c r="P126" i="2" s="1"/>
  <c r="K127" i="2"/>
  <c r="P127" i="2" s="1"/>
  <c r="K128" i="2"/>
  <c r="P128" i="2" s="1"/>
  <c r="K129" i="2"/>
  <c r="P129" i="2" s="1"/>
  <c r="K130" i="2"/>
  <c r="P130" i="2" s="1"/>
  <c r="K131" i="2"/>
  <c r="P131" i="2" s="1"/>
  <c r="K132" i="2"/>
  <c r="P132" i="2" s="1"/>
  <c r="K133" i="2"/>
  <c r="P133" i="2" s="1"/>
  <c r="K134" i="2"/>
  <c r="P134" i="2" s="1"/>
  <c r="K135" i="2"/>
  <c r="P135" i="2" s="1"/>
  <c r="K136" i="2"/>
  <c r="P136" i="2" s="1"/>
  <c r="K137" i="2"/>
  <c r="P137" i="2" s="1"/>
  <c r="K138" i="2"/>
  <c r="P138" i="2" s="1"/>
  <c r="K139" i="2"/>
  <c r="P139" i="2" s="1"/>
  <c r="K140" i="2"/>
  <c r="P140" i="2" s="1"/>
  <c r="K141" i="2"/>
  <c r="P141" i="2" s="1"/>
  <c r="K142" i="2"/>
  <c r="P142" i="2" s="1"/>
  <c r="K143" i="2"/>
  <c r="P143" i="2" s="1"/>
  <c r="K144" i="2"/>
  <c r="P144" i="2" s="1"/>
  <c r="K145" i="2"/>
  <c r="P145" i="2" s="1"/>
  <c r="K146" i="2"/>
  <c r="P146" i="2" s="1"/>
  <c r="K147" i="2"/>
  <c r="P147" i="2" s="1"/>
  <c r="K148" i="2"/>
  <c r="P148" i="2" s="1"/>
  <c r="K149" i="2"/>
  <c r="P149" i="2" s="1"/>
  <c r="K150" i="2"/>
  <c r="P150" i="2" s="1"/>
  <c r="K151" i="2"/>
  <c r="P151" i="2" s="1"/>
  <c r="K152" i="2"/>
  <c r="P152" i="2" s="1"/>
  <c r="K153" i="2"/>
  <c r="P153" i="2" s="1"/>
  <c r="K154" i="2"/>
  <c r="P154" i="2" s="1"/>
  <c r="K155" i="2"/>
  <c r="P155" i="2" s="1"/>
  <c r="K156" i="2"/>
  <c r="P156" i="2" s="1"/>
  <c r="K157" i="2"/>
  <c r="P157" i="2" s="1"/>
  <c r="K158" i="2"/>
  <c r="K159" i="2"/>
  <c r="P159" i="2" s="1"/>
  <c r="K160" i="2"/>
  <c r="P160" i="2" s="1"/>
  <c r="K161" i="2"/>
  <c r="P161" i="2" s="1"/>
  <c r="K162" i="2"/>
  <c r="P162" i="2" s="1"/>
  <c r="K163" i="2"/>
  <c r="P163" i="2" s="1"/>
  <c r="K164" i="2"/>
  <c r="P164" i="2" s="1"/>
  <c r="K165" i="2"/>
  <c r="P165" i="2" s="1"/>
  <c r="K166" i="2"/>
  <c r="P166" i="2" s="1"/>
  <c r="K167" i="2"/>
  <c r="P167" i="2" s="1"/>
  <c r="K168" i="2"/>
  <c r="P168" i="2" s="1"/>
  <c r="K169" i="2"/>
  <c r="P169" i="2" s="1"/>
  <c r="K170" i="2"/>
  <c r="P170" i="2" s="1"/>
  <c r="K171" i="2"/>
  <c r="P171" i="2" s="1"/>
  <c r="K172" i="2"/>
  <c r="P172" i="2" s="1"/>
  <c r="K173" i="2"/>
  <c r="P173" i="2" s="1"/>
  <c r="K174" i="2"/>
  <c r="P174" i="2" s="1"/>
  <c r="K175" i="2"/>
  <c r="P175" i="2" s="1"/>
  <c r="K176" i="2"/>
  <c r="P176" i="2" s="1"/>
  <c r="K177" i="2"/>
  <c r="P177" i="2" s="1"/>
  <c r="K178" i="2"/>
  <c r="P178" i="2" s="1"/>
  <c r="K179" i="2"/>
  <c r="P179" i="2" s="1"/>
  <c r="K180" i="2"/>
  <c r="P180" i="2" s="1"/>
  <c r="K181" i="2"/>
  <c r="P181" i="2" s="1"/>
  <c r="K182" i="2"/>
  <c r="P182" i="2" s="1"/>
  <c r="K183" i="2"/>
  <c r="P183" i="2" s="1"/>
  <c r="K184" i="2"/>
  <c r="P184" i="2" s="1"/>
  <c r="K185" i="2"/>
  <c r="P185" i="2" s="1"/>
  <c r="K186" i="2"/>
  <c r="P186" i="2" s="1"/>
  <c r="K187" i="2"/>
  <c r="P187" i="2" s="1"/>
  <c r="K188" i="2"/>
  <c r="P188" i="2" s="1"/>
  <c r="K189" i="2"/>
  <c r="P189" i="2" s="1"/>
  <c r="P158" i="2"/>
  <c r="L50" i="2"/>
  <c r="M50" i="2"/>
  <c r="N50" i="2"/>
  <c r="L51" i="2"/>
  <c r="M51" i="2"/>
  <c r="N51" i="2"/>
  <c r="L52" i="2"/>
  <c r="M52" i="2"/>
  <c r="N52" i="2"/>
  <c r="L53" i="2"/>
  <c r="M53" i="2"/>
  <c r="N53" i="2"/>
  <c r="L54" i="2"/>
  <c r="M54" i="2"/>
  <c r="N54" i="2"/>
  <c r="L55" i="2"/>
  <c r="M55" i="2"/>
  <c r="N55" i="2"/>
  <c r="L56" i="2"/>
  <c r="M56" i="2"/>
  <c r="N56" i="2"/>
  <c r="L57" i="2"/>
  <c r="M57" i="2"/>
  <c r="N57" i="2"/>
  <c r="L58" i="2"/>
  <c r="M58" i="2"/>
  <c r="N58" i="2"/>
  <c r="L59" i="2"/>
  <c r="M59" i="2"/>
  <c r="N59" i="2"/>
  <c r="L60" i="2"/>
  <c r="M60" i="2"/>
  <c r="N60" i="2"/>
  <c r="L61" i="2"/>
  <c r="M61" i="2"/>
  <c r="N61" i="2"/>
  <c r="L62" i="2"/>
  <c r="M62" i="2"/>
  <c r="N62" i="2"/>
  <c r="L63" i="2"/>
  <c r="M63" i="2"/>
  <c r="N63" i="2"/>
  <c r="L64" i="2"/>
  <c r="M64" i="2"/>
  <c r="N64" i="2"/>
  <c r="L65" i="2"/>
  <c r="M65" i="2"/>
  <c r="N65" i="2"/>
  <c r="L66" i="2"/>
  <c r="M66" i="2"/>
  <c r="N66" i="2"/>
  <c r="L67" i="2"/>
  <c r="M67" i="2"/>
  <c r="N67" i="2"/>
  <c r="L68" i="2"/>
  <c r="M68" i="2"/>
  <c r="N68" i="2"/>
  <c r="L69" i="2"/>
  <c r="M69" i="2"/>
  <c r="N69" i="2"/>
  <c r="L70" i="2"/>
  <c r="M70" i="2"/>
  <c r="N70" i="2"/>
  <c r="L71" i="2"/>
  <c r="M71" i="2"/>
  <c r="N71" i="2"/>
  <c r="L72" i="2"/>
  <c r="M72" i="2"/>
  <c r="N72" i="2"/>
  <c r="L73" i="2"/>
  <c r="M73" i="2"/>
  <c r="N73" i="2"/>
  <c r="L74" i="2"/>
  <c r="M74" i="2"/>
  <c r="N74" i="2"/>
  <c r="L75" i="2"/>
  <c r="M75" i="2"/>
  <c r="N75" i="2"/>
  <c r="L76" i="2"/>
  <c r="M76" i="2"/>
  <c r="N76" i="2"/>
  <c r="L77" i="2"/>
  <c r="M77" i="2"/>
  <c r="N77" i="2"/>
  <c r="L78" i="2"/>
  <c r="M78" i="2"/>
  <c r="N78" i="2"/>
  <c r="L79" i="2"/>
  <c r="M79" i="2"/>
  <c r="N79" i="2"/>
  <c r="L80" i="2"/>
  <c r="M80" i="2"/>
  <c r="N80" i="2"/>
  <c r="L81" i="2"/>
  <c r="M81" i="2"/>
  <c r="N81" i="2"/>
  <c r="L82" i="2"/>
  <c r="M82" i="2"/>
  <c r="N82" i="2"/>
  <c r="L83" i="2"/>
  <c r="M83" i="2"/>
  <c r="N83" i="2"/>
  <c r="L84" i="2"/>
  <c r="M84" i="2"/>
  <c r="N84" i="2"/>
  <c r="L85" i="2"/>
  <c r="M85" i="2"/>
  <c r="N85" i="2"/>
  <c r="L86" i="2"/>
  <c r="M86" i="2"/>
  <c r="N86" i="2"/>
  <c r="L87" i="2"/>
  <c r="M87" i="2"/>
  <c r="N87" i="2"/>
  <c r="L88" i="2"/>
  <c r="M88" i="2"/>
  <c r="N88" i="2"/>
  <c r="L89" i="2"/>
  <c r="M89" i="2"/>
  <c r="N89" i="2"/>
  <c r="L90" i="2"/>
  <c r="M90" i="2"/>
  <c r="N90" i="2"/>
  <c r="L91" i="2"/>
  <c r="M91" i="2"/>
  <c r="N91" i="2"/>
  <c r="L92" i="2"/>
  <c r="M92" i="2"/>
  <c r="N92" i="2"/>
  <c r="L93" i="2"/>
  <c r="M93" i="2"/>
  <c r="N93" i="2"/>
  <c r="L94" i="2"/>
  <c r="M94" i="2"/>
  <c r="N94" i="2"/>
  <c r="L95" i="2"/>
  <c r="M95" i="2"/>
  <c r="N95" i="2"/>
  <c r="L96" i="2"/>
  <c r="M96" i="2"/>
  <c r="N96" i="2"/>
  <c r="L97" i="2"/>
  <c r="M97" i="2"/>
  <c r="N97" i="2"/>
  <c r="L98" i="2"/>
  <c r="M98" i="2"/>
  <c r="N98" i="2"/>
  <c r="L99" i="2"/>
  <c r="M99" i="2"/>
  <c r="N99" i="2"/>
  <c r="L100" i="2"/>
  <c r="M100" i="2"/>
  <c r="N100" i="2"/>
  <c r="L101" i="2"/>
  <c r="M101" i="2"/>
  <c r="N101" i="2"/>
  <c r="L102" i="2"/>
  <c r="M102" i="2"/>
  <c r="N102" i="2"/>
  <c r="L103" i="2"/>
  <c r="M103" i="2"/>
  <c r="N103" i="2"/>
  <c r="L104" i="2"/>
  <c r="M104" i="2"/>
  <c r="N104" i="2"/>
  <c r="L105" i="2"/>
  <c r="M105" i="2"/>
  <c r="N105" i="2"/>
  <c r="L106" i="2"/>
  <c r="M106" i="2"/>
  <c r="N106" i="2"/>
  <c r="L107" i="2"/>
  <c r="M107" i="2"/>
  <c r="N107" i="2"/>
  <c r="L108" i="2"/>
  <c r="M108" i="2"/>
  <c r="N108" i="2"/>
  <c r="L109" i="2"/>
  <c r="M109" i="2"/>
  <c r="N109" i="2"/>
  <c r="L110" i="2"/>
  <c r="M110" i="2"/>
  <c r="N110" i="2"/>
  <c r="L111" i="2"/>
  <c r="M111" i="2"/>
  <c r="N111" i="2"/>
  <c r="L112" i="2"/>
  <c r="M112" i="2"/>
  <c r="N112" i="2"/>
  <c r="L113" i="2"/>
  <c r="M113" i="2"/>
  <c r="N113" i="2"/>
  <c r="L114" i="2"/>
  <c r="M114" i="2"/>
  <c r="N114" i="2"/>
  <c r="L115" i="2"/>
  <c r="M115" i="2"/>
  <c r="N115" i="2"/>
  <c r="L116" i="2"/>
  <c r="M116" i="2"/>
  <c r="N116" i="2"/>
  <c r="L117" i="2"/>
  <c r="M117" i="2"/>
  <c r="N117" i="2"/>
  <c r="L118" i="2"/>
  <c r="M118" i="2"/>
  <c r="N118" i="2"/>
  <c r="L119" i="2"/>
  <c r="M119" i="2"/>
  <c r="N119" i="2"/>
  <c r="L120" i="2"/>
  <c r="M120" i="2"/>
  <c r="N120" i="2"/>
  <c r="L121" i="2"/>
  <c r="M121" i="2"/>
  <c r="N121" i="2"/>
  <c r="L122" i="2"/>
  <c r="M122" i="2"/>
  <c r="N122" i="2"/>
  <c r="L123" i="2"/>
  <c r="M123" i="2"/>
  <c r="N123" i="2"/>
  <c r="L124" i="2"/>
  <c r="M124" i="2"/>
  <c r="N124" i="2"/>
  <c r="L125" i="2"/>
  <c r="M125" i="2"/>
  <c r="N125" i="2"/>
  <c r="L126" i="2"/>
  <c r="M126" i="2"/>
  <c r="N126" i="2"/>
  <c r="L127" i="2"/>
  <c r="M127" i="2"/>
  <c r="N127" i="2"/>
  <c r="L128" i="2"/>
  <c r="M128" i="2"/>
  <c r="N128" i="2"/>
  <c r="L129" i="2"/>
  <c r="M129" i="2"/>
  <c r="N129" i="2"/>
  <c r="L130" i="2"/>
  <c r="M130" i="2"/>
  <c r="N130" i="2"/>
  <c r="L131" i="2"/>
  <c r="M131" i="2"/>
  <c r="N131" i="2"/>
  <c r="L132" i="2"/>
  <c r="M132" i="2"/>
  <c r="N132" i="2"/>
  <c r="L133" i="2"/>
  <c r="M133" i="2"/>
  <c r="N133" i="2"/>
  <c r="L134" i="2"/>
  <c r="M134" i="2"/>
  <c r="N134" i="2"/>
  <c r="L135" i="2"/>
  <c r="M135" i="2"/>
  <c r="N135" i="2"/>
  <c r="L136" i="2"/>
  <c r="M136" i="2"/>
  <c r="N136" i="2"/>
  <c r="L137" i="2"/>
  <c r="M137" i="2"/>
  <c r="N137" i="2"/>
  <c r="L138" i="2"/>
  <c r="M138" i="2"/>
  <c r="N138" i="2"/>
  <c r="L139" i="2"/>
  <c r="M139" i="2"/>
  <c r="N139" i="2"/>
  <c r="L140" i="2"/>
  <c r="M140" i="2"/>
  <c r="N140" i="2"/>
  <c r="L141" i="2"/>
  <c r="M141" i="2"/>
  <c r="N141" i="2"/>
  <c r="L142" i="2"/>
  <c r="M142" i="2"/>
  <c r="N142" i="2"/>
  <c r="L143" i="2"/>
  <c r="M143" i="2"/>
  <c r="N143" i="2"/>
  <c r="L144" i="2"/>
  <c r="M144" i="2"/>
  <c r="N144" i="2"/>
  <c r="L145" i="2"/>
  <c r="M145" i="2"/>
  <c r="N145" i="2"/>
  <c r="L146" i="2"/>
  <c r="M146" i="2"/>
  <c r="N146" i="2"/>
  <c r="L147" i="2"/>
  <c r="M147" i="2"/>
  <c r="N147" i="2"/>
  <c r="L148" i="2"/>
  <c r="M148" i="2"/>
  <c r="N148" i="2"/>
  <c r="L149" i="2"/>
  <c r="M149" i="2"/>
  <c r="N149" i="2"/>
  <c r="L150" i="2"/>
  <c r="M150" i="2"/>
  <c r="N150" i="2"/>
  <c r="L151" i="2"/>
  <c r="M151" i="2"/>
  <c r="N151" i="2"/>
  <c r="L152" i="2"/>
  <c r="M152" i="2"/>
  <c r="N152" i="2"/>
  <c r="L153" i="2"/>
  <c r="M153" i="2"/>
  <c r="N153" i="2"/>
  <c r="L154" i="2"/>
  <c r="M154" i="2"/>
  <c r="N154" i="2"/>
  <c r="L155" i="2"/>
  <c r="M155" i="2"/>
  <c r="N155" i="2"/>
  <c r="L156" i="2"/>
  <c r="M156" i="2"/>
  <c r="N156" i="2"/>
  <c r="L157" i="2"/>
  <c r="M157" i="2"/>
  <c r="N157" i="2"/>
  <c r="L158" i="2"/>
  <c r="M158" i="2"/>
  <c r="N158" i="2"/>
  <c r="L159" i="2"/>
  <c r="M159" i="2"/>
  <c r="N159" i="2"/>
  <c r="L160" i="2"/>
  <c r="M160" i="2"/>
  <c r="N160" i="2"/>
  <c r="L161" i="2"/>
  <c r="M161" i="2"/>
  <c r="N161" i="2"/>
  <c r="L162" i="2"/>
  <c r="M162" i="2"/>
  <c r="N162" i="2"/>
  <c r="L163" i="2"/>
  <c r="M163" i="2"/>
  <c r="N163" i="2"/>
  <c r="L164" i="2"/>
  <c r="M164" i="2"/>
  <c r="N164" i="2"/>
  <c r="L165" i="2"/>
  <c r="M165" i="2"/>
  <c r="N165" i="2"/>
  <c r="L166" i="2"/>
  <c r="M166" i="2"/>
  <c r="N166" i="2"/>
  <c r="L167" i="2"/>
  <c r="M167" i="2"/>
  <c r="N167" i="2"/>
  <c r="L168" i="2"/>
  <c r="M168" i="2"/>
  <c r="N168" i="2"/>
  <c r="L169" i="2"/>
  <c r="M169" i="2"/>
  <c r="N169" i="2"/>
  <c r="L170" i="2"/>
  <c r="M170" i="2"/>
  <c r="N170" i="2"/>
  <c r="L171" i="2"/>
  <c r="M171" i="2"/>
  <c r="N171" i="2"/>
  <c r="L172" i="2"/>
  <c r="M172" i="2"/>
  <c r="N172" i="2"/>
  <c r="L173" i="2"/>
  <c r="M173" i="2"/>
  <c r="N173" i="2"/>
  <c r="L174" i="2"/>
  <c r="M174" i="2"/>
  <c r="N174" i="2"/>
  <c r="L175" i="2"/>
  <c r="M175" i="2"/>
  <c r="N175" i="2"/>
  <c r="L176" i="2"/>
  <c r="M176" i="2"/>
  <c r="N176" i="2"/>
  <c r="L177" i="2"/>
  <c r="M177" i="2"/>
  <c r="N177" i="2"/>
  <c r="L178" i="2"/>
  <c r="M178" i="2"/>
  <c r="N178" i="2"/>
  <c r="L179" i="2"/>
  <c r="M179" i="2"/>
  <c r="N179" i="2"/>
  <c r="L180" i="2"/>
  <c r="M180" i="2"/>
  <c r="N180" i="2"/>
  <c r="L181" i="2"/>
  <c r="M181" i="2"/>
  <c r="N181" i="2"/>
  <c r="L182" i="2"/>
  <c r="M182" i="2"/>
  <c r="N182" i="2"/>
  <c r="L183" i="2"/>
  <c r="M183" i="2"/>
  <c r="N183" i="2"/>
  <c r="L184" i="2"/>
  <c r="M184" i="2"/>
  <c r="N184" i="2"/>
  <c r="L185" i="2"/>
  <c r="M185" i="2"/>
  <c r="N185" i="2"/>
  <c r="L186" i="2"/>
  <c r="M186" i="2"/>
  <c r="N186" i="2"/>
  <c r="L187" i="2"/>
  <c r="M187" i="2"/>
  <c r="N187" i="2"/>
  <c r="L188" i="2"/>
  <c r="M188" i="2"/>
  <c r="N188" i="2"/>
  <c r="L189" i="2"/>
  <c r="M189" i="2"/>
  <c r="N189" i="2"/>
  <c r="C24" i="1"/>
  <c r="C22" i="1"/>
  <c r="C19" i="1"/>
  <c r="C16" i="1"/>
  <c r="C13" i="1"/>
  <c r="C10" i="1"/>
  <c r="C7" i="1"/>
  <c r="C4" i="1"/>
  <c r="C25" i="1" s="1"/>
  <c r="E24" i="1"/>
  <c r="D24" i="1"/>
  <c r="B24" i="1"/>
  <c r="B4" i="1"/>
  <c r="B7" i="1"/>
  <c r="B10" i="1"/>
  <c r="B13" i="1"/>
  <c r="B16" i="1"/>
  <c r="B19" i="1"/>
  <c r="B22" i="1"/>
  <c r="E22" i="1"/>
  <c r="E19" i="1"/>
  <c r="E16" i="1"/>
  <c r="E13" i="1"/>
  <c r="E10" i="1"/>
  <c r="E7" i="1"/>
  <c r="E4" i="1"/>
  <c r="D19" i="1"/>
  <c r="D13" i="1"/>
  <c r="D7" i="1"/>
  <c r="D22" i="1"/>
  <c r="D16" i="1"/>
  <c r="D10" i="1"/>
  <c r="D4" i="1"/>
  <c r="D25" i="1" s="1"/>
  <c r="C26" i="1" l="1"/>
  <c r="E26" i="1"/>
  <c r="D26" i="1"/>
  <c r="E25" i="1"/>
  <c r="S31" i="2" l="1"/>
  <c r="S35" i="2"/>
  <c r="S39" i="2"/>
  <c r="S43" i="2"/>
  <c r="S47" i="2"/>
  <c r="S28" i="2"/>
  <c r="S32" i="2"/>
  <c r="S36" i="2"/>
  <c r="S40" i="2"/>
  <c r="S44" i="2"/>
  <c r="S48" i="2"/>
  <c r="S29" i="2"/>
  <c r="S33" i="2"/>
  <c r="S37" i="2"/>
  <c r="S41" i="2"/>
  <c r="S45" i="2"/>
  <c r="S49" i="2"/>
  <c r="S30" i="2"/>
  <c r="S34" i="2"/>
  <c r="S38" i="2"/>
  <c r="S42" i="2"/>
  <c r="S46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Q43" i="2"/>
  <c r="Q46" i="2"/>
  <c r="Q48" i="2"/>
  <c r="U48" i="2" s="1"/>
  <c r="V48" i="2" s="1"/>
  <c r="W48" i="2" s="1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4" i="2"/>
  <c r="Q45" i="2"/>
  <c r="Q47" i="2"/>
  <c r="Q49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4" i="2"/>
  <c r="R23" i="2"/>
  <c r="R27" i="2"/>
  <c r="R24" i="2"/>
  <c r="R21" i="2"/>
  <c r="R25" i="2"/>
  <c r="R22" i="2"/>
  <c r="R26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2" i="2"/>
  <c r="S26" i="2"/>
  <c r="S4" i="2"/>
  <c r="S23" i="2"/>
  <c r="S27" i="2"/>
  <c r="S24" i="2"/>
  <c r="S21" i="2"/>
  <c r="S25" i="2"/>
  <c r="Q4" i="2"/>
  <c r="Q8" i="2"/>
  <c r="Q12" i="2"/>
  <c r="Q16" i="2"/>
  <c r="U16" i="2" s="1"/>
  <c r="V16" i="2" s="1"/>
  <c r="W16" i="2" s="1"/>
  <c r="Q20" i="2"/>
  <c r="Q24" i="2"/>
  <c r="Q5" i="2"/>
  <c r="Q9" i="2"/>
  <c r="Q13" i="2"/>
  <c r="U13" i="2" s="1"/>
  <c r="V13" i="2" s="1"/>
  <c r="W13" i="2" s="1"/>
  <c r="Q17" i="2"/>
  <c r="Q21" i="2"/>
  <c r="Q25" i="2"/>
  <c r="Q6" i="2"/>
  <c r="Q10" i="2"/>
  <c r="Q14" i="2"/>
  <c r="Q18" i="2"/>
  <c r="Q22" i="2"/>
  <c r="Q26" i="2"/>
  <c r="Q7" i="2"/>
  <c r="U7" i="2" s="1"/>
  <c r="V7" i="2" s="1"/>
  <c r="W7" i="2" s="1"/>
  <c r="Q11" i="2"/>
  <c r="Q15" i="2"/>
  <c r="Q19" i="2"/>
  <c r="Q23" i="2"/>
  <c r="Q27" i="2"/>
  <c r="S189" i="2"/>
  <c r="S188" i="2"/>
  <c r="S187" i="2"/>
  <c r="S186" i="2"/>
  <c r="S185" i="2"/>
  <c r="S184" i="2"/>
  <c r="S183" i="2"/>
  <c r="S182" i="2"/>
  <c r="S181" i="2"/>
  <c r="S180" i="2"/>
  <c r="S179" i="2"/>
  <c r="S178" i="2"/>
  <c r="S177" i="2"/>
  <c r="S176" i="2"/>
  <c r="S175" i="2"/>
  <c r="S174" i="2"/>
  <c r="S173" i="2"/>
  <c r="S172" i="2"/>
  <c r="S171" i="2"/>
  <c r="S170" i="2"/>
  <c r="S169" i="2"/>
  <c r="S168" i="2"/>
  <c r="S167" i="2"/>
  <c r="S166" i="2"/>
  <c r="S165" i="2"/>
  <c r="S164" i="2"/>
  <c r="S163" i="2"/>
  <c r="S162" i="2"/>
  <c r="S161" i="2"/>
  <c r="S160" i="2"/>
  <c r="S159" i="2"/>
  <c r="S158" i="2"/>
  <c r="S157" i="2"/>
  <c r="S156" i="2"/>
  <c r="S155" i="2"/>
  <c r="S154" i="2"/>
  <c r="S153" i="2"/>
  <c r="S152" i="2"/>
  <c r="S151" i="2"/>
  <c r="S150" i="2"/>
  <c r="S149" i="2"/>
  <c r="S148" i="2"/>
  <c r="S147" i="2"/>
  <c r="S146" i="2"/>
  <c r="S145" i="2"/>
  <c r="S144" i="2"/>
  <c r="S143" i="2"/>
  <c r="S142" i="2"/>
  <c r="S141" i="2"/>
  <c r="S140" i="2"/>
  <c r="S139" i="2"/>
  <c r="S138" i="2"/>
  <c r="S137" i="2"/>
  <c r="S136" i="2"/>
  <c r="S135" i="2"/>
  <c r="S134" i="2"/>
  <c r="S133" i="2"/>
  <c r="S132" i="2"/>
  <c r="S131" i="2"/>
  <c r="S130" i="2"/>
  <c r="S129" i="2"/>
  <c r="S128" i="2"/>
  <c r="S127" i="2"/>
  <c r="S126" i="2"/>
  <c r="S125" i="2"/>
  <c r="S124" i="2"/>
  <c r="S123" i="2"/>
  <c r="S122" i="2"/>
  <c r="S121" i="2"/>
  <c r="S120" i="2"/>
  <c r="S119" i="2"/>
  <c r="S118" i="2"/>
  <c r="S117" i="2"/>
  <c r="S116" i="2"/>
  <c r="S115" i="2"/>
  <c r="S114" i="2"/>
  <c r="S113" i="2"/>
  <c r="S112" i="2"/>
  <c r="S111" i="2"/>
  <c r="S110" i="2"/>
  <c r="S109" i="2"/>
  <c r="S108" i="2"/>
  <c r="S107" i="2"/>
  <c r="S106" i="2"/>
  <c r="S105" i="2"/>
  <c r="S104" i="2"/>
  <c r="S103" i="2"/>
  <c r="S102" i="2"/>
  <c r="S101" i="2"/>
  <c r="S100" i="2"/>
  <c r="S99" i="2"/>
  <c r="S98" i="2"/>
  <c r="S97" i="2"/>
  <c r="S96" i="2"/>
  <c r="S95" i="2"/>
  <c r="S94" i="2"/>
  <c r="S93" i="2"/>
  <c r="S92" i="2"/>
  <c r="S91" i="2"/>
  <c r="S90" i="2"/>
  <c r="S89" i="2"/>
  <c r="S88" i="2"/>
  <c r="S87" i="2"/>
  <c r="S86" i="2"/>
  <c r="S85" i="2"/>
  <c r="S84" i="2"/>
  <c r="S83" i="2"/>
  <c r="S82" i="2"/>
  <c r="S81" i="2"/>
  <c r="S80" i="2"/>
  <c r="S79" i="2"/>
  <c r="S78" i="2"/>
  <c r="S77" i="2"/>
  <c r="S76" i="2"/>
  <c r="S75" i="2"/>
  <c r="S74" i="2"/>
  <c r="S73" i="2"/>
  <c r="S72" i="2"/>
  <c r="S71" i="2"/>
  <c r="S70" i="2"/>
  <c r="S69" i="2"/>
  <c r="S68" i="2"/>
  <c r="S67" i="2"/>
  <c r="S66" i="2"/>
  <c r="S65" i="2"/>
  <c r="S64" i="2"/>
  <c r="S63" i="2"/>
  <c r="S62" i="2"/>
  <c r="S61" i="2"/>
  <c r="S60" i="2"/>
  <c r="S59" i="2"/>
  <c r="S58" i="2"/>
  <c r="S57" i="2"/>
  <c r="S56" i="2"/>
  <c r="S55" i="2"/>
  <c r="S54" i="2"/>
  <c r="S53" i="2"/>
  <c r="S52" i="2"/>
  <c r="S51" i="2"/>
  <c r="S50" i="2"/>
  <c r="R189" i="2"/>
  <c r="R188" i="2"/>
  <c r="R187" i="2"/>
  <c r="R186" i="2"/>
  <c r="R185" i="2"/>
  <c r="R184" i="2"/>
  <c r="R183" i="2"/>
  <c r="R182" i="2"/>
  <c r="R181" i="2"/>
  <c r="R180" i="2"/>
  <c r="R179" i="2"/>
  <c r="R178" i="2"/>
  <c r="R177" i="2"/>
  <c r="R176" i="2"/>
  <c r="R175" i="2"/>
  <c r="R174" i="2"/>
  <c r="R173" i="2"/>
  <c r="R172" i="2"/>
  <c r="R171" i="2"/>
  <c r="R170" i="2"/>
  <c r="R169" i="2"/>
  <c r="R168" i="2"/>
  <c r="R167" i="2"/>
  <c r="R166" i="2"/>
  <c r="R165" i="2"/>
  <c r="R164" i="2"/>
  <c r="R163" i="2"/>
  <c r="R162" i="2"/>
  <c r="R161" i="2"/>
  <c r="R160" i="2"/>
  <c r="R159" i="2"/>
  <c r="R158" i="2"/>
  <c r="R157" i="2"/>
  <c r="R156" i="2"/>
  <c r="R155" i="2"/>
  <c r="R154" i="2"/>
  <c r="R153" i="2"/>
  <c r="R152" i="2"/>
  <c r="R151" i="2"/>
  <c r="R150" i="2"/>
  <c r="R149" i="2"/>
  <c r="R148" i="2"/>
  <c r="R147" i="2"/>
  <c r="R146" i="2"/>
  <c r="R145" i="2"/>
  <c r="R144" i="2"/>
  <c r="R143" i="2"/>
  <c r="R142" i="2"/>
  <c r="R141" i="2"/>
  <c r="R140" i="2"/>
  <c r="R139" i="2"/>
  <c r="R138" i="2"/>
  <c r="R137" i="2"/>
  <c r="R136" i="2"/>
  <c r="R135" i="2"/>
  <c r="R134" i="2"/>
  <c r="R133" i="2"/>
  <c r="R132" i="2"/>
  <c r="R131" i="2"/>
  <c r="R130" i="2"/>
  <c r="R129" i="2"/>
  <c r="R128" i="2"/>
  <c r="R127" i="2"/>
  <c r="R126" i="2"/>
  <c r="R125" i="2"/>
  <c r="R124" i="2"/>
  <c r="R123" i="2"/>
  <c r="R122" i="2"/>
  <c r="R121" i="2"/>
  <c r="R120" i="2"/>
  <c r="R119" i="2"/>
  <c r="R118" i="2"/>
  <c r="R117" i="2"/>
  <c r="R116" i="2"/>
  <c r="R115" i="2"/>
  <c r="R114" i="2"/>
  <c r="R113" i="2"/>
  <c r="R112" i="2"/>
  <c r="R111" i="2"/>
  <c r="R110" i="2"/>
  <c r="R109" i="2"/>
  <c r="R108" i="2"/>
  <c r="R107" i="2"/>
  <c r="R106" i="2"/>
  <c r="R105" i="2"/>
  <c r="R102" i="2"/>
  <c r="R98" i="2"/>
  <c r="R90" i="2"/>
  <c r="R74" i="2"/>
  <c r="R103" i="2"/>
  <c r="R99" i="2"/>
  <c r="R95" i="2"/>
  <c r="R91" i="2"/>
  <c r="R87" i="2"/>
  <c r="R83" i="2"/>
  <c r="R79" i="2"/>
  <c r="R75" i="2"/>
  <c r="R71" i="2"/>
  <c r="R67" i="2"/>
  <c r="R63" i="2"/>
  <c r="R59" i="2"/>
  <c r="R55" i="2"/>
  <c r="R51" i="2"/>
  <c r="R101" i="2"/>
  <c r="R93" i="2"/>
  <c r="R81" i="2"/>
  <c r="R77" i="2"/>
  <c r="R73" i="2"/>
  <c r="R65" i="2"/>
  <c r="R61" i="2"/>
  <c r="R57" i="2"/>
  <c r="R94" i="2"/>
  <c r="R86" i="2"/>
  <c r="R82" i="2"/>
  <c r="R78" i="2"/>
  <c r="R66" i="2"/>
  <c r="R62" i="2"/>
  <c r="R58" i="2"/>
  <c r="R54" i="2"/>
  <c r="R50" i="2"/>
  <c r="R104" i="2"/>
  <c r="R100" i="2"/>
  <c r="R96" i="2"/>
  <c r="R92" i="2"/>
  <c r="R88" i="2"/>
  <c r="R84" i="2"/>
  <c r="R80" i="2"/>
  <c r="R76" i="2"/>
  <c r="R72" i="2"/>
  <c r="R68" i="2"/>
  <c r="R64" i="2"/>
  <c r="R60" i="2"/>
  <c r="R56" i="2"/>
  <c r="R52" i="2"/>
  <c r="R97" i="2"/>
  <c r="R89" i="2"/>
  <c r="R85" i="2"/>
  <c r="R69" i="2"/>
  <c r="R53" i="2"/>
  <c r="R70" i="2"/>
  <c r="Q189" i="2"/>
  <c r="Q188" i="2"/>
  <c r="Q187" i="2"/>
  <c r="Q186" i="2"/>
  <c r="Q185" i="2"/>
  <c r="Q184" i="2"/>
  <c r="Q183" i="2"/>
  <c r="Q182" i="2"/>
  <c r="Q181" i="2"/>
  <c r="Q180" i="2"/>
  <c r="Q179" i="2"/>
  <c r="Q178" i="2"/>
  <c r="Q177" i="2"/>
  <c r="Q176" i="2"/>
  <c r="Q175" i="2"/>
  <c r="Q174" i="2"/>
  <c r="Q173" i="2"/>
  <c r="Q172" i="2"/>
  <c r="Q171" i="2"/>
  <c r="Q170" i="2"/>
  <c r="Q169" i="2"/>
  <c r="Q168" i="2"/>
  <c r="Q167" i="2"/>
  <c r="Q166" i="2"/>
  <c r="Q165" i="2"/>
  <c r="Q164" i="2"/>
  <c r="Q163" i="2"/>
  <c r="Q162" i="2"/>
  <c r="Q161" i="2"/>
  <c r="Q160" i="2"/>
  <c r="Q159" i="2"/>
  <c r="Q158" i="2"/>
  <c r="Q157" i="2"/>
  <c r="Q156" i="2"/>
  <c r="Q155" i="2"/>
  <c r="Q154" i="2"/>
  <c r="Q153" i="2"/>
  <c r="Q152" i="2"/>
  <c r="Q151" i="2"/>
  <c r="Q150" i="2"/>
  <c r="Q149" i="2"/>
  <c r="Q148" i="2"/>
  <c r="Q147" i="2"/>
  <c r="Q146" i="2"/>
  <c r="Q145" i="2"/>
  <c r="Q144" i="2"/>
  <c r="Q143" i="2"/>
  <c r="Q142" i="2"/>
  <c r="Q141" i="2"/>
  <c r="Q140" i="2"/>
  <c r="Q139" i="2"/>
  <c r="Q138" i="2"/>
  <c r="Q137" i="2"/>
  <c r="Q136" i="2"/>
  <c r="Q135" i="2"/>
  <c r="Q134" i="2"/>
  <c r="Q133" i="2"/>
  <c r="Q132" i="2"/>
  <c r="Q131" i="2"/>
  <c r="Q130" i="2"/>
  <c r="Q129" i="2"/>
  <c r="Q128" i="2"/>
  <c r="Q127" i="2"/>
  <c r="Q126" i="2"/>
  <c r="Q125" i="2"/>
  <c r="Q124" i="2"/>
  <c r="Q123" i="2"/>
  <c r="Q122" i="2"/>
  <c r="Q121" i="2"/>
  <c r="Q120" i="2"/>
  <c r="Q119" i="2"/>
  <c r="Q118" i="2"/>
  <c r="Q117" i="2"/>
  <c r="Q116" i="2"/>
  <c r="Q115" i="2"/>
  <c r="Q114" i="2"/>
  <c r="Q113" i="2"/>
  <c r="Q112" i="2"/>
  <c r="Q111" i="2"/>
  <c r="Q110" i="2"/>
  <c r="Q109" i="2"/>
  <c r="Q108" i="2"/>
  <c r="Q107" i="2"/>
  <c r="Q106" i="2"/>
  <c r="Q105" i="2"/>
  <c r="Q85" i="2"/>
  <c r="Q69" i="2"/>
  <c r="Q102" i="2"/>
  <c r="Q98" i="2"/>
  <c r="Q94" i="2"/>
  <c r="Q90" i="2"/>
  <c r="Q86" i="2"/>
  <c r="Q82" i="2"/>
  <c r="Q78" i="2"/>
  <c r="Q74" i="2"/>
  <c r="Q70" i="2"/>
  <c r="Q66" i="2"/>
  <c r="Q62" i="2"/>
  <c r="Q58" i="2"/>
  <c r="Q54" i="2"/>
  <c r="Q50" i="2"/>
  <c r="Q96" i="2"/>
  <c r="Q88" i="2"/>
  <c r="Q84" i="2"/>
  <c r="Q68" i="2"/>
  <c r="Q52" i="2"/>
  <c r="Q73" i="2"/>
  <c r="Q103" i="2"/>
  <c r="Q99" i="2"/>
  <c r="Q95" i="2"/>
  <c r="Q91" i="2"/>
  <c r="Q87" i="2"/>
  <c r="Q83" i="2"/>
  <c r="Q79" i="2"/>
  <c r="Q75" i="2"/>
  <c r="Q71" i="2"/>
  <c r="Q67" i="2"/>
  <c r="Q63" i="2"/>
  <c r="Q59" i="2"/>
  <c r="Q55" i="2"/>
  <c r="Q51" i="2"/>
  <c r="Q104" i="2"/>
  <c r="Q100" i="2"/>
  <c r="Q92" i="2"/>
  <c r="Q80" i="2"/>
  <c r="Q76" i="2"/>
  <c r="Q72" i="2"/>
  <c r="Q64" i="2"/>
  <c r="Q60" i="2"/>
  <c r="Q56" i="2"/>
  <c r="Q101" i="2"/>
  <c r="Q97" i="2"/>
  <c r="Q93" i="2"/>
  <c r="Q89" i="2"/>
  <c r="Q81" i="2"/>
  <c r="Q77" i="2"/>
  <c r="Q65" i="2"/>
  <c r="Q61" i="2"/>
  <c r="Q57" i="2"/>
  <c r="Q53" i="2"/>
  <c r="U45" i="2" l="1"/>
  <c r="V45" i="2" s="1"/>
  <c r="W45" i="2" s="1"/>
  <c r="U10" i="2"/>
  <c r="V10" i="2" s="1"/>
  <c r="W10" i="2" s="1"/>
  <c r="AB16" i="2"/>
  <c r="U17" i="2"/>
  <c r="V17" i="2" s="1"/>
  <c r="W17" i="2" s="1"/>
  <c r="U36" i="2"/>
  <c r="V36" i="2" s="1"/>
  <c r="W36" i="2" s="1"/>
  <c r="U32" i="2"/>
  <c r="V32" i="2" s="1"/>
  <c r="W32" i="2" s="1"/>
  <c r="U19" i="2"/>
  <c r="V19" i="2" s="1"/>
  <c r="W19" i="2" s="1"/>
  <c r="U40" i="2"/>
  <c r="V40" i="2" s="1"/>
  <c r="W40" i="2" s="1"/>
  <c r="U11" i="2"/>
  <c r="V11" i="2" s="1"/>
  <c r="W11" i="2" s="1"/>
  <c r="U42" i="2"/>
  <c r="V42" i="2" s="1"/>
  <c r="W42" i="2" s="1"/>
  <c r="U30" i="2"/>
  <c r="V30" i="2" s="1"/>
  <c r="W30" i="2" s="1"/>
  <c r="U46" i="2"/>
  <c r="V46" i="2" s="1"/>
  <c r="W46" i="2" s="1"/>
  <c r="U28" i="2"/>
  <c r="V28" i="2" s="1"/>
  <c r="W28" i="2" s="1"/>
  <c r="U47" i="2"/>
  <c r="V47" i="2" s="1"/>
  <c r="W47" i="2" s="1"/>
  <c r="U9" i="2"/>
  <c r="V9" i="2" s="1"/>
  <c r="W9" i="2" s="1"/>
  <c r="U34" i="2"/>
  <c r="V34" i="2" s="1"/>
  <c r="W34" i="2" s="1"/>
  <c r="U21" i="2"/>
  <c r="V21" i="2" s="1"/>
  <c r="W21" i="2" s="1"/>
  <c r="U5" i="2"/>
  <c r="U44" i="2"/>
  <c r="V44" i="2" s="1"/>
  <c r="W44" i="2" s="1"/>
  <c r="U39" i="2"/>
  <c r="V39" i="2" s="1"/>
  <c r="W39" i="2" s="1"/>
  <c r="U35" i="2"/>
  <c r="V35" i="2" s="1"/>
  <c r="W35" i="2" s="1"/>
  <c r="U31" i="2"/>
  <c r="V31" i="2" s="1"/>
  <c r="W31" i="2" s="1"/>
  <c r="U18" i="2"/>
  <c r="V18" i="2" s="1"/>
  <c r="W18" i="2" s="1"/>
  <c r="U25" i="2"/>
  <c r="V25" i="2" s="1"/>
  <c r="W25" i="2" s="1"/>
  <c r="U49" i="2"/>
  <c r="V49" i="2" s="1"/>
  <c r="W49" i="2" s="1"/>
  <c r="U38" i="2"/>
  <c r="V38" i="2" s="1"/>
  <c r="W38" i="2" s="1"/>
  <c r="U41" i="2"/>
  <c r="V41" i="2" s="1"/>
  <c r="W41" i="2" s="1"/>
  <c r="U37" i="2"/>
  <c r="V37" i="2" s="1"/>
  <c r="W37" i="2" s="1"/>
  <c r="U33" i="2"/>
  <c r="V33" i="2" s="1"/>
  <c r="W33" i="2" s="1"/>
  <c r="U29" i="2"/>
  <c r="V29" i="2" s="1"/>
  <c r="W29" i="2" s="1"/>
  <c r="U43" i="2"/>
  <c r="V43" i="2" s="1"/>
  <c r="W43" i="2" s="1"/>
  <c r="U26" i="2"/>
  <c r="V26" i="2" s="1"/>
  <c r="W26" i="2" s="1"/>
  <c r="U24" i="2"/>
  <c r="V24" i="2" s="1"/>
  <c r="W24" i="2" s="1"/>
  <c r="U8" i="2"/>
  <c r="V8" i="2" s="1"/>
  <c r="W8" i="2" s="1"/>
  <c r="U15" i="2"/>
  <c r="V15" i="2" s="1"/>
  <c r="W15" i="2" s="1"/>
  <c r="U23" i="2"/>
  <c r="V23" i="2" s="1"/>
  <c r="W23" i="2" s="1"/>
  <c r="U14" i="2"/>
  <c r="V14" i="2" s="1"/>
  <c r="W14" i="2" s="1"/>
  <c r="U96" i="2"/>
  <c r="V96" i="2" s="1"/>
  <c r="W96" i="2" s="1"/>
  <c r="U27" i="2"/>
  <c r="V27" i="2" s="1"/>
  <c r="W27" i="2" s="1"/>
  <c r="U22" i="2"/>
  <c r="V22" i="2" s="1"/>
  <c r="W22" i="2" s="1"/>
  <c r="U6" i="2"/>
  <c r="V6" i="2" s="1"/>
  <c r="W6" i="2" s="1"/>
  <c r="U12" i="2"/>
  <c r="V12" i="2" s="1"/>
  <c r="W12" i="2" s="1"/>
  <c r="U20" i="2"/>
  <c r="V20" i="2" s="1"/>
  <c r="W20" i="2" s="1"/>
  <c r="U4" i="2"/>
  <c r="U80" i="2"/>
  <c r="V80" i="2" s="1"/>
  <c r="W80" i="2" s="1"/>
  <c r="U72" i="2"/>
  <c r="V72" i="2" s="1"/>
  <c r="W72" i="2" s="1"/>
  <c r="U58" i="2"/>
  <c r="V58" i="2" s="1"/>
  <c r="W58" i="2" s="1"/>
  <c r="U108" i="2"/>
  <c r="V108" i="2" s="1"/>
  <c r="W108" i="2" s="1"/>
  <c r="U112" i="2"/>
  <c r="V112" i="2" s="1"/>
  <c r="W112" i="2" s="1"/>
  <c r="U116" i="2"/>
  <c r="V116" i="2" s="1"/>
  <c r="W116" i="2" s="1"/>
  <c r="U120" i="2"/>
  <c r="V120" i="2" s="1"/>
  <c r="W120" i="2" s="1"/>
  <c r="U124" i="2"/>
  <c r="V124" i="2" s="1"/>
  <c r="W124" i="2" s="1"/>
  <c r="U128" i="2"/>
  <c r="V128" i="2" s="1"/>
  <c r="W128" i="2" s="1"/>
  <c r="U132" i="2"/>
  <c r="V132" i="2" s="1"/>
  <c r="W132" i="2" s="1"/>
  <c r="U136" i="2"/>
  <c r="V136" i="2" s="1"/>
  <c r="W136" i="2" s="1"/>
  <c r="U140" i="2"/>
  <c r="V140" i="2" s="1"/>
  <c r="W140" i="2" s="1"/>
  <c r="U144" i="2"/>
  <c r="V144" i="2" s="1"/>
  <c r="W144" i="2" s="1"/>
  <c r="U148" i="2"/>
  <c r="V148" i="2" s="1"/>
  <c r="W148" i="2" s="1"/>
  <c r="U152" i="2"/>
  <c r="V152" i="2" s="1"/>
  <c r="W152" i="2" s="1"/>
  <c r="U156" i="2"/>
  <c r="V156" i="2" s="1"/>
  <c r="W156" i="2" s="1"/>
  <c r="U160" i="2"/>
  <c r="V160" i="2" s="1"/>
  <c r="W160" i="2" s="1"/>
  <c r="U164" i="2"/>
  <c r="V164" i="2" s="1"/>
  <c r="W164" i="2" s="1"/>
  <c r="U168" i="2"/>
  <c r="V168" i="2" s="1"/>
  <c r="W168" i="2" s="1"/>
  <c r="U172" i="2"/>
  <c r="V172" i="2" s="1"/>
  <c r="W172" i="2" s="1"/>
  <c r="U176" i="2"/>
  <c r="V176" i="2" s="1"/>
  <c r="W176" i="2" s="1"/>
  <c r="U180" i="2"/>
  <c r="V180" i="2" s="1"/>
  <c r="W180" i="2" s="1"/>
  <c r="U184" i="2"/>
  <c r="V184" i="2" s="1"/>
  <c r="W184" i="2" s="1"/>
  <c r="U188" i="2"/>
  <c r="V188" i="2" s="1"/>
  <c r="W188" i="2" s="1"/>
  <c r="U74" i="2"/>
  <c r="V74" i="2" s="1"/>
  <c r="W74" i="2" s="1"/>
  <c r="U76" i="2"/>
  <c r="V76" i="2" s="1"/>
  <c r="W76" i="2" s="1"/>
  <c r="U68" i="2"/>
  <c r="V68" i="2" s="1"/>
  <c r="W68" i="2" s="1"/>
  <c r="U61" i="2"/>
  <c r="V61" i="2" s="1"/>
  <c r="W61" i="2" s="1"/>
  <c r="U100" i="2"/>
  <c r="V100" i="2" s="1"/>
  <c r="W100" i="2" s="1"/>
  <c r="U79" i="2"/>
  <c r="V79" i="2" s="1"/>
  <c r="W79" i="2" s="1"/>
  <c r="U95" i="2"/>
  <c r="V95" i="2" s="1"/>
  <c r="W95" i="2" s="1"/>
  <c r="U89" i="2"/>
  <c r="V89" i="2" s="1"/>
  <c r="W89" i="2" s="1"/>
  <c r="U63" i="2"/>
  <c r="V63" i="2" s="1"/>
  <c r="W63" i="2" s="1"/>
  <c r="U84" i="2"/>
  <c r="V84" i="2" s="1"/>
  <c r="W84" i="2" s="1"/>
  <c r="U90" i="2"/>
  <c r="V90" i="2" s="1"/>
  <c r="W90" i="2" s="1"/>
  <c r="U85" i="2"/>
  <c r="V85" i="2" s="1"/>
  <c r="W85" i="2" s="1"/>
  <c r="U53" i="2"/>
  <c r="V53" i="2" s="1"/>
  <c r="W53" i="2" s="1"/>
  <c r="U97" i="2"/>
  <c r="V97" i="2" s="1"/>
  <c r="W97" i="2" s="1"/>
  <c r="U52" i="2"/>
  <c r="V52" i="2" s="1"/>
  <c r="W52" i="2" s="1"/>
  <c r="U77" i="2"/>
  <c r="V77" i="2" s="1"/>
  <c r="W77" i="2" s="1"/>
  <c r="U60" i="2"/>
  <c r="V60" i="2" s="1"/>
  <c r="W60" i="2" s="1"/>
  <c r="U55" i="2"/>
  <c r="V55" i="2" s="1"/>
  <c r="W55" i="2" s="1"/>
  <c r="U71" i="2"/>
  <c r="V71" i="2" s="1"/>
  <c r="W71" i="2" s="1"/>
  <c r="U87" i="2"/>
  <c r="V87" i="2" s="1"/>
  <c r="W87" i="2" s="1"/>
  <c r="U103" i="2"/>
  <c r="V103" i="2" s="1"/>
  <c r="W103" i="2" s="1"/>
  <c r="U57" i="2"/>
  <c r="V57" i="2" s="1"/>
  <c r="W57" i="2" s="1"/>
  <c r="U92" i="2"/>
  <c r="V92" i="2" s="1"/>
  <c r="W92" i="2" s="1"/>
  <c r="U65" i="2"/>
  <c r="V65" i="2" s="1"/>
  <c r="W65" i="2" s="1"/>
  <c r="U93" i="2"/>
  <c r="V93" i="2" s="1"/>
  <c r="W93" i="2" s="1"/>
  <c r="U105" i="2"/>
  <c r="V105" i="2" s="1"/>
  <c r="W105" i="2" s="1"/>
  <c r="U109" i="2"/>
  <c r="V109" i="2" s="1"/>
  <c r="W109" i="2" s="1"/>
  <c r="U113" i="2"/>
  <c r="V113" i="2" s="1"/>
  <c r="W113" i="2" s="1"/>
  <c r="U117" i="2"/>
  <c r="V117" i="2" s="1"/>
  <c r="W117" i="2" s="1"/>
  <c r="U121" i="2"/>
  <c r="V121" i="2" s="1"/>
  <c r="W121" i="2" s="1"/>
  <c r="U125" i="2"/>
  <c r="V125" i="2" s="1"/>
  <c r="W125" i="2" s="1"/>
  <c r="U129" i="2"/>
  <c r="V129" i="2" s="1"/>
  <c r="W129" i="2" s="1"/>
  <c r="U133" i="2"/>
  <c r="V133" i="2" s="1"/>
  <c r="W133" i="2" s="1"/>
  <c r="U137" i="2"/>
  <c r="V137" i="2" s="1"/>
  <c r="W137" i="2" s="1"/>
  <c r="U141" i="2"/>
  <c r="V141" i="2" s="1"/>
  <c r="W141" i="2" s="1"/>
  <c r="U145" i="2"/>
  <c r="V145" i="2" s="1"/>
  <c r="W145" i="2" s="1"/>
  <c r="U149" i="2"/>
  <c r="V149" i="2" s="1"/>
  <c r="W149" i="2" s="1"/>
  <c r="U153" i="2"/>
  <c r="V153" i="2" s="1"/>
  <c r="W153" i="2" s="1"/>
  <c r="U157" i="2"/>
  <c r="V157" i="2" s="1"/>
  <c r="W157" i="2" s="1"/>
  <c r="U161" i="2"/>
  <c r="V161" i="2" s="1"/>
  <c r="W161" i="2" s="1"/>
  <c r="U165" i="2"/>
  <c r="V165" i="2" s="1"/>
  <c r="W165" i="2" s="1"/>
  <c r="U169" i="2"/>
  <c r="V169" i="2" s="1"/>
  <c r="W169" i="2" s="1"/>
  <c r="U173" i="2"/>
  <c r="V173" i="2" s="1"/>
  <c r="W173" i="2" s="1"/>
  <c r="U177" i="2"/>
  <c r="V177" i="2" s="1"/>
  <c r="W177" i="2" s="1"/>
  <c r="U181" i="2"/>
  <c r="V181" i="2" s="1"/>
  <c r="W181" i="2" s="1"/>
  <c r="U185" i="2"/>
  <c r="V185" i="2" s="1"/>
  <c r="W185" i="2" s="1"/>
  <c r="U189" i="2"/>
  <c r="V189" i="2" s="1"/>
  <c r="W189" i="2" s="1"/>
  <c r="U81" i="2"/>
  <c r="V81" i="2" s="1"/>
  <c r="W81" i="2" s="1"/>
  <c r="U64" i="2"/>
  <c r="V64" i="2" s="1"/>
  <c r="W64" i="2" s="1"/>
  <c r="U59" i="2"/>
  <c r="V59" i="2" s="1"/>
  <c r="W59" i="2" s="1"/>
  <c r="U75" i="2"/>
  <c r="V75" i="2" s="1"/>
  <c r="W75" i="2" s="1"/>
  <c r="U91" i="2"/>
  <c r="V91" i="2" s="1"/>
  <c r="W91" i="2" s="1"/>
  <c r="U56" i="2"/>
  <c r="V56" i="2" s="1"/>
  <c r="W56" i="2" s="1"/>
  <c r="U104" i="2"/>
  <c r="V104" i="2" s="1"/>
  <c r="W104" i="2" s="1"/>
  <c r="U51" i="2"/>
  <c r="V51" i="2" s="1"/>
  <c r="W51" i="2" s="1"/>
  <c r="U67" i="2"/>
  <c r="V67" i="2" s="1"/>
  <c r="W67" i="2" s="1"/>
  <c r="U83" i="2"/>
  <c r="V83" i="2" s="1"/>
  <c r="W83" i="2" s="1"/>
  <c r="U99" i="2"/>
  <c r="V99" i="2" s="1"/>
  <c r="W99" i="2" s="1"/>
  <c r="U88" i="2"/>
  <c r="V88" i="2" s="1"/>
  <c r="W88" i="2" s="1"/>
  <c r="U62" i="2"/>
  <c r="V62" i="2" s="1"/>
  <c r="W62" i="2" s="1"/>
  <c r="U78" i="2"/>
  <c r="V78" i="2" s="1"/>
  <c r="W78" i="2" s="1"/>
  <c r="U94" i="2"/>
  <c r="V94" i="2" s="1"/>
  <c r="W94" i="2" s="1"/>
  <c r="U50" i="2"/>
  <c r="V50" i="2" s="1"/>
  <c r="W50" i="2" s="1"/>
  <c r="U66" i="2"/>
  <c r="V66" i="2" s="1"/>
  <c r="W66" i="2" s="1"/>
  <c r="U82" i="2"/>
  <c r="V82" i="2" s="1"/>
  <c r="W82" i="2" s="1"/>
  <c r="U98" i="2"/>
  <c r="V98" i="2" s="1"/>
  <c r="W98" i="2" s="1"/>
  <c r="U106" i="2"/>
  <c r="V106" i="2" s="1"/>
  <c r="W106" i="2" s="1"/>
  <c r="U110" i="2"/>
  <c r="V110" i="2" s="1"/>
  <c r="W110" i="2" s="1"/>
  <c r="U114" i="2"/>
  <c r="V114" i="2" s="1"/>
  <c r="W114" i="2" s="1"/>
  <c r="U118" i="2"/>
  <c r="V118" i="2" s="1"/>
  <c r="W118" i="2" s="1"/>
  <c r="U122" i="2"/>
  <c r="V122" i="2" s="1"/>
  <c r="W122" i="2" s="1"/>
  <c r="U126" i="2"/>
  <c r="V126" i="2" s="1"/>
  <c r="W126" i="2" s="1"/>
  <c r="U130" i="2"/>
  <c r="V130" i="2" s="1"/>
  <c r="W130" i="2" s="1"/>
  <c r="U134" i="2"/>
  <c r="V134" i="2" s="1"/>
  <c r="W134" i="2" s="1"/>
  <c r="U138" i="2"/>
  <c r="V138" i="2" s="1"/>
  <c r="W138" i="2" s="1"/>
  <c r="U142" i="2"/>
  <c r="V142" i="2" s="1"/>
  <c r="W142" i="2" s="1"/>
  <c r="U146" i="2"/>
  <c r="V146" i="2" s="1"/>
  <c r="W146" i="2" s="1"/>
  <c r="U150" i="2"/>
  <c r="V150" i="2" s="1"/>
  <c r="W150" i="2" s="1"/>
  <c r="U154" i="2"/>
  <c r="V154" i="2" s="1"/>
  <c r="W154" i="2" s="1"/>
  <c r="U158" i="2"/>
  <c r="V158" i="2" s="1"/>
  <c r="W158" i="2" s="1"/>
  <c r="U162" i="2"/>
  <c r="V162" i="2" s="1"/>
  <c r="W162" i="2" s="1"/>
  <c r="U166" i="2"/>
  <c r="V166" i="2" s="1"/>
  <c r="W166" i="2" s="1"/>
  <c r="U170" i="2"/>
  <c r="V170" i="2" s="1"/>
  <c r="W170" i="2" s="1"/>
  <c r="U174" i="2"/>
  <c r="V174" i="2" s="1"/>
  <c r="W174" i="2" s="1"/>
  <c r="U178" i="2"/>
  <c r="V178" i="2" s="1"/>
  <c r="W178" i="2" s="1"/>
  <c r="U182" i="2"/>
  <c r="V182" i="2" s="1"/>
  <c r="W182" i="2" s="1"/>
  <c r="U186" i="2"/>
  <c r="V186" i="2" s="1"/>
  <c r="W186" i="2" s="1"/>
  <c r="U101" i="2"/>
  <c r="V101" i="2" s="1"/>
  <c r="W101" i="2" s="1"/>
  <c r="U73" i="2"/>
  <c r="V73" i="2" s="1"/>
  <c r="W73" i="2" s="1"/>
  <c r="U54" i="2"/>
  <c r="V54" i="2" s="1"/>
  <c r="W54" i="2" s="1"/>
  <c r="U70" i="2"/>
  <c r="V70" i="2" s="1"/>
  <c r="W70" i="2" s="1"/>
  <c r="U86" i="2"/>
  <c r="V86" i="2" s="1"/>
  <c r="W86" i="2" s="1"/>
  <c r="U102" i="2"/>
  <c r="V102" i="2" s="1"/>
  <c r="W102" i="2" s="1"/>
  <c r="U69" i="2"/>
  <c r="V69" i="2" s="1"/>
  <c r="W69" i="2" s="1"/>
  <c r="U107" i="2"/>
  <c r="V107" i="2" s="1"/>
  <c r="W107" i="2" s="1"/>
  <c r="U111" i="2"/>
  <c r="V111" i="2" s="1"/>
  <c r="W111" i="2" s="1"/>
  <c r="U115" i="2"/>
  <c r="V115" i="2" s="1"/>
  <c r="W115" i="2" s="1"/>
  <c r="U119" i="2"/>
  <c r="V119" i="2" s="1"/>
  <c r="W119" i="2" s="1"/>
  <c r="U123" i="2"/>
  <c r="V123" i="2" s="1"/>
  <c r="W123" i="2" s="1"/>
  <c r="U127" i="2"/>
  <c r="V127" i="2" s="1"/>
  <c r="W127" i="2" s="1"/>
  <c r="U131" i="2"/>
  <c r="V131" i="2" s="1"/>
  <c r="W131" i="2" s="1"/>
  <c r="U135" i="2"/>
  <c r="V135" i="2" s="1"/>
  <c r="W135" i="2" s="1"/>
  <c r="U139" i="2"/>
  <c r="V139" i="2" s="1"/>
  <c r="W139" i="2" s="1"/>
  <c r="U143" i="2"/>
  <c r="V143" i="2" s="1"/>
  <c r="W143" i="2" s="1"/>
  <c r="U147" i="2"/>
  <c r="V147" i="2" s="1"/>
  <c r="W147" i="2" s="1"/>
  <c r="U151" i="2"/>
  <c r="V151" i="2" s="1"/>
  <c r="W151" i="2" s="1"/>
  <c r="U155" i="2"/>
  <c r="V155" i="2" s="1"/>
  <c r="W155" i="2" s="1"/>
  <c r="U159" i="2"/>
  <c r="V159" i="2" s="1"/>
  <c r="W159" i="2" s="1"/>
  <c r="U163" i="2"/>
  <c r="V163" i="2" s="1"/>
  <c r="W163" i="2" s="1"/>
  <c r="U167" i="2"/>
  <c r="V167" i="2" s="1"/>
  <c r="W167" i="2" s="1"/>
  <c r="U171" i="2"/>
  <c r="V171" i="2" s="1"/>
  <c r="W171" i="2" s="1"/>
  <c r="U175" i="2"/>
  <c r="V175" i="2" s="1"/>
  <c r="W175" i="2" s="1"/>
  <c r="U179" i="2"/>
  <c r="V179" i="2" s="1"/>
  <c r="W179" i="2" s="1"/>
  <c r="U183" i="2"/>
  <c r="V183" i="2" s="1"/>
  <c r="W183" i="2" s="1"/>
  <c r="U187" i="2"/>
  <c r="V187" i="2" s="1"/>
  <c r="W187" i="2" s="1"/>
  <c r="V4" i="2" l="1"/>
  <c r="V5" i="2"/>
  <c r="W5" i="2" s="1"/>
  <c r="W4" i="2" l="1"/>
  <c r="AB4" i="2"/>
</calcChain>
</file>

<file path=xl/sharedStrings.xml><?xml version="1.0" encoding="utf-8"?>
<sst xmlns="http://schemas.openxmlformats.org/spreadsheetml/2006/main" count="1736" uniqueCount="51">
  <si>
    <t>Heure effective début travail</t>
  </si>
  <si>
    <t>Heure effective fin travail</t>
  </si>
  <si>
    <t>Heure reprise travail</t>
  </si>
  <si>
    <t>Heure fin de travail</t>
  </si>
  <si>
    <t>Début_Pause_n°1</t>
  </si>
  <si>
    <t>Fin_Pause_n°1</t>
  </si>
  <si>
    <t>Début_Pause_n°2</t>
  </si>
  <si>
    <t>Fin_Pause_n°2</t>
  </si>
  <si>
    <t>Début_Pause_n°3</t>
  </si>
  <si>
    <t>Fin_Pause_n°3</t>
  </si>
  <si>
    <t>Durée Travail Effective</t>
  </si>
  <si>
    <t>Durée Pause Effective</t>
  </si>
  <si>
    <t>Durée Travail Effective Totale</t>
  </si>
  <si>
    <t>Durée Pause effective Totale</t>
  </si>
  <si>
    <t>Jeudi</t>
  </si>
  <si>
    <t>Vendredi</t>
  </si>
  <si>
    <t>Samedi</t>
  </si>
  <si>
    <t>Dimanche</t>
  </si>
  <si>
    <t>Lundi</t>
  </si>
  <si>
    <t>Mardi</t>
  </si>
  <si>
    <t>Mercredi</t>
  </si>
  <si>
    <t>Date</t>
  </si>
  <si>
    <t>Jour</t>
  </si>
  <si>
    <t>Ouvrier 1</t>
  </si>
  <si>
    <t>Ouvrier 2</t>
  </si>
  <si>
    <t>Ouvrier 3</t>
  </si>
  <si>
    <t>Ouvrier 4</t>
  </si>
  <si>
    <t>Ouvrier 5</t>
  </si>
  <si>
    <t>Ouvrier 6</t>
  </si>
  <si>
    <t>L+M+M+J</t>
  </si>
  <si>
    <t>Horaire_8-17</t>
  </si>
  <si>
    <t>Horaire_8-16</t>
  </si>
  <si>
    <t>1/2 (JS ou RTT ou SS)</t>
  </si>
  <si>
    <t>Horaire_C</t>
  </si>
  <si>
    <t>Horaire_1/2 C</t>
  </si>
  <si>
    <t>JS ou RTT ou SS ou férié</t>
  </si>
  <si>
    <t>Férié_Ouvré</t>
  </si>
  <si>
    <t>Ouvré</t>
  </si>
  <si>
    <t>Férié</t>
  </si>
  <si>
    <t>Heure Travail Total 
au cours d'une journée</t>
  </si>
  <si>
    <t>Heure de travail par jour
en décimal</t>
  </si>
  <si>
    <t>Restant à faire 
à partir du lendemain</t>
  </si>
  <si>
    <t>Nombre Total de type horaire choisis par jour jounée</t>
  </si>
  <si>
    <t>Résultat d'heure par type d'horaire</t>
  </si>
  <si>
    <t>Tache à effectuer</t>
  </si>
  <si>
    <t>Heure de travail par jour ramenée par personne</t>
  </si>
  <si>
    <t>Heure Finale
de la tache</t>
  </si>
  <si>
    <t>Quantité d'heure
de la tache</t>
  </si>
  <si>
    <t>Horaire de départ
de la tache</t>
  </si>
  <si>
    <t>Heure début de la tache</t>
  </si>
  <si>
    <t>Heure disponible avant la fin de la journée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</si>
</sst>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d/m/yy\ h:mm;@"/>
    <numFmt numFmtId="166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164" fontId="0" fillId="0" borderId="3" xfId="0" applyNumberFormat="1" applyBorder="1"/>
    <xf numFmtId="164" fontId="0" fillId="0" borderId="5" xfId="0" applyNumberFormat="1" applyBorder="1"/>
    <xf numFmtId="20" fontId="0" fillId="9" borderId="6" xfId="0" applyNumberFormat="1" applyFill="1" applyBorder="1" applyProtection="1">
      <protection locked="0"/>
    </xf>
    <xf numFmtId="20" fontId="0" fillId="9" borderId="7" xfId="0" applyNumberFormat="1" applyFill="1" applyBorder="1" applyProtection="1">
      <protection locked="0"/>
    </xf>
    <xf numFmtId="20" fontId="0" fillId="10" borderId="6" xfId="0" applyNumberFormat="1" applyFill="1" applyBorder="1" applyAlignment="1" applyProtection="1">
      <alignment horizontal="left"/>
      <protection locked="0"/>
    </xf>
    <xf numFmtId="20" fontId="0" fillId="10" borderId="7" xfId="0" applyNumberFormat="1" applyFill="1" applyBorder="1" applyAlignment="1" applyProtection="1">
      <alignment horizontal="left"/>
      <protection locked="0"/>
    </xf>
    <xf numFmtId="164" fontId="0" fillId="0" borderId="2" xfId="0" applyNumberFormat="1" applyBorder="1"/>
    <xf numFmtId="164" fontId="0" fillId="0" borderId="4" xfId="0" applyNumberFormat="1" applyBorder="1"/>
    <xf numFmtId="0" fontId="0" fillId="0" borderId="8" xfId="0" applyBorder="1"/>
    <xf numFmtId="0" fontId="0" fillId="0" borderId="9" xfId="0" applyBorder="1"/>
    <xf numFmtId="20" fontId="0" fillId="9" borderId="12" xfId="0" applyNumberFormat="1" applyFill="1" applyBorder="1" applyProtection="1">
      <protection locked="0"/>
    </xf>
    <xf numFmtId="20" fontId="0" fillId="9" borderId="13" xfId="0" applyNumberFormat="1" applyFill="1" applyBorder="1" applyProtection="1">
      <protection locked="0"/>
    </xf>
    <xf numFmtId="0" fontId="0" fillId="0" borderId="0" xfId="0" applyAlignment="1">
      <alignment vertical="center"/>
    </xf>
    <xf numFmtId="20" fontId="2" fillId="11" borderId="4" xfId="0" applyNumberFormat="1" applyFont="1" applyFill="1" applyBorder="1"/>
    <xf numFmtId="20" fontId="2" fillId="11" borderId="5" xfId="0" applyNumberFormat="1" applyFont="1" applyFill="1" applyBorder="1"/>
    <xf numFmtId="20" fontId="0" fillId="4" borderId="16" xfId="0" applyNumberFormat="1" applyFill="1" applyBorder="1" applyAlignment="1">
      <alignment horizontal="left"/>
    </xf>
    <xf numFmtId="20" fontId="0" fillId="4" borderId="17" xfId="0" applyNumberFormat="1" applyFill="1" applyBorder="1" applyAlignment="1">
      <alignment horizontal="left"/>
    </xf>
    <xf numFmtId="20" fontId="0" fillId="9" borderId="2" xfId="0" applyNumberFormat="1" applyFill="1" applyBorder="1" applyProtection="1">
      <protection locked="0"/>
    </xf>
    <xf numFmtId="20" fontId="0" fillId="9" borderId="3" xfId="0" applyNumberFormat="1" applyFill="1" applyBorder="1" applyProtection="1">
      <protection locked="0"/>
    </xf>
    <xf numFmtId="20" fontId="2" fillId="11" borderId="16" xfId="0" applyNumberFormat="1" applyFont="1" applyFill="1" applyBorder="1"/>
    <xf numFmtId="20" fontId="2" fillId="11" borderId="17" xfId="0" applyNumberFormat="1" applyFont="1" applyFill="1" applyBorder="1"/>
    <xf numFmtId="20" fontId="0" fillId="10" borderId="2" xfId="0" applyNumberFormat="1" applyFill="1" applyBorder="1" applyAlignment="1" applyProtection="1">
      <alignment horizontal="left"/>
      <protection locked="0"/>
    </xf>
    <xf numFmtId="20" fontId="0" fillId="10" borderId="3" xfId="0" applyNumberFormat="1" applyFill="1" applyBorder="1" applyAlignment="1" applyProtection="1">
      <alignment horizontal="left"/>
      <protection locked="0"/>
    </xf>
    <xf numFmtId="20" fontId="0" fillId="4" borderId="4" xfId="0" applyNumberFormat="1" applyFill="1" applyBorder="1" applyAlignment="1">
      <alignment horizontal="left"/>
    </xf>
    <xf numFmtId="20" fontId="0" fillId="4" borderId="5" xfId="0" applyNumberFormat="1" applyFill="1" applyBorder="1" applyAlignment="1">
      <alignment horizontal="left"/>
    </xf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0" fillId="7" borderId="0" xfId="0" applyFill="1" applyAlignment="1">
      <alignment vertical="center"/>
    </xf>
    <xf numFmtId="0" fontId="0" fillId="8" borderId="0" xfId="0" applyFill="1"/>
    <xf numFmtId="0" fontId="0" fillId="8" borderId="0" xfId="0" applyFill="1" applyAlignment="1">
      <alignment vertical="center"/>
    </xf>
    <xf numFmtId="20" fontId="0" fillId="8" borderId="0" xfId="0" applyNumberForma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left" vertical="center"/>
    </xf>
    <xf numFmtId="14" fontId="0" fillId="2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left" vertical="center"/>
    </xf>
    <xf numFmtId="0" fontId="1" fillId="0" borderId="0" xfId="0" applyFont="1" applyAlignment="1">
      <alignment vertical="center"/>
    </xf>
    <xf numFmtId="0" fontId="3" fillId="7" borderId="1" xfId="0" applyFont="1" applyFill="1" applyBorder="1" applyAlignment="1">
      <alignment horizontal="center" vertical="center"/>
    </xf>
    <xf numFmtId="0" fontId="2" fillId="11" borderId="18" xfId="0" applyFont="1" applyFill="1" applyBorder="1"/>
    <xf numFmtId="0" fontId="0" fillId="4" borderId="11" xfId="0" applyFill="1" applyBorder="1"/>
    <xf numFmtId="0" fontId="2" fillId="11" borderId="11" xfId="0" applyFont="1" applyFill="1" applyBorder="1"/>
    <xf numFmtId="0" fontId="0" fillId="4" borderId="18" xfId="0" applyFill="1" applyBorder="1"/>
    <xf numFmtId="20" fontId="0" fillId="5" borderId="12" xfId="0" applyNumberFormat="1" applyFill="1" applyBorder="1" applyProtection="1">
      <protection locked="0"/>
    </xf>
    <xf numFmtId="20" fontId="0" fillId="5" borderId="6" xfId="0" applyNumberFormat="1" applyFill="1" applyBorder="1" applyProtection="1">
      <protection locked="0"/>
    </xf>
    <xf numFmtId="20" fontId="2" fillId="5" borderId="16" xfId="0" applyNumberFormat="1" applyFont="1" applyFill="1" applyBorder="1"/>
    <xf numFmtId="20" fontId="0" fillId="5" borderId="2" xfId="0" applyNumberFormat="1" applyFill="1" applyBorder="1" applyAlignment="1" applyProtection="1">
      <alignment horizontal="left"/>
      <protection locked="0"/>
    </xf>
    <xf numFmtId="20" fontId="0" fillId="5" borderId="6" xfId="0" applyNumberFormat="1" applyFill="1" applyBorder="1" applyAlignment="1" applyProtection="1">
      <alignment horizontal="left"/>
      <protection locked="0"/>
    </xf>
    <xf numFmtId="20" fontId="0" fillId="5" borderId="4" xfId="0" applyNumberFormat="1" applyFill="1" applyBorder="1" applyAlignment="1">
      <alignment horizontal="left"/>
    </xf>
    <xf numFmtId="20" fontId="0" fillId="5" borderId="2" xfId="0" applyNumberFormat="1" applyFill="1" applyBorder="1" applyProtection="1">
      <protection locked="0"/>
    </xf>
    <xf numFmtId="20" fontId="2" fillId="5" borderId="4" xfId="0" applyNumberFormat="1" applyFont="1" applyFill="1" applyBorder="1"/>
    <xf numFmtId="20" fontId="0" fillId="5" borderId="16" xfId="0" applyNumberFormat="1" applyFill="1" applyBorder="1" applyAlignment="1">
      <alignment horizontal="left"/>
    </xf>
    <xf numFmtId="20" fontId="4" fillId="5" borderId="12" xfId="0" applyNumberFormat="1" applyFont="1" applyFill="1" applyBorder="1" applyProtection="1">
      <protection locked="0"/>
    </xf>
    <xf numFmtId="20" fontId="0" fillId="0" borderId="14" xfId="0" applyNumberFormat="1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7" borderId="0" xfId="0" applyFill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2" fontId="0" fillId="0" borderId="1" xfId="0" applyNumberFormat="1" applyBorder="1" applyAlignment="1">
      <alignment vertical="center"/>
    </xf>
    <xf numFmtId="0" fontId="0" fillId="0" borderId="1" xfId="0" applyFill="1" applyBorder="1" applyAlignment="1">
      <alignment vertical="center"/>
    </xf>
    <xf numFmtId="164" fontId="0" fillId="0" borderId="1" xfId="0" applyNumberFormat="1" applyFill="1" applyBorder="1" applyAlignment="1">
      <alignment vertical="center"/>
    </xf>
    <xf numFmtId="0" fontId="0" fillId="3" borderId="0" xfId="0" applyFill="1" applyAlignment="1">
      <alignment vertical="center"/>
    </xf>
    <xf numFmtId="165" fontId="0" fillId="7" borderId="0" xfId="0" applyNumberFormat="1" applyFill="1" applyAlignment="1">
      <alignment vertical="center"/>
    </xf>
    <xf numFmtId="0" fontId="1" fillId="7" borderId="0" xfId="0" applyFont="1" applyFill="1" applyAlignment="1">
      <alignment vertical="center"/>
    </xf>
    <xf numFmtId="0" fontId="0" fillId="7" borderId="0" xfId="0" applyFill="1" applyAlignment="1">
      <alignment horizontal="left" vertical="center"/>
    </xf>
    <xf numFmtId="166" fontId="0" fillId="0" borderId="1" xfId="0" applyNumberFormat="1" applyBorder="1" applyAlignment="1">
      <alignment vertical="center"/>
    </xf>
    <xf numFmtId="166" fontId="0" fillId="0" borderId="1" xfId="0" applyNumberFormat="1" applyFill="1" applyBorder="1" applyAlignment="1">
      <alignment vertical="center"/>
    </xf>
    <xf numFmtId="0" fontId="1" fillId="14" borderId="23" xfId="0" applyFont="1" applyFill="1" applyBorder="1" applyAlignment="1">
      <alignment horizontal="center" vertical="center" wrapText="1"/>
    </xf>
    <xf numFmtId="2" fontId="0" fillId="14" borderId="1" xfId="0" applyNumberFormat="1" applyFill="1" applyBorder="1" applyAlignment="1">
      <alignment vertical="center"/>
    </xf>
    <xf numFmtId="0" fontId="0" fillId="14" borderId="1" xfId="0" applyFill="1" applyBorder="1"/>
    <xf numFmtId="20" fontId="0" fillId="14" borderId="1" xfId="0" applyNumberFormat="1" applyFill="1" applyBorder="1"/>
    <xf numFmtId="164" fontId="0" fillId="7" borderId="0" xfId="0" applyNumberFormat="1" applyFill="1" applyAlignment="1">
      <alignment vertical="center"/>
    </xf>
    <xf numFmtId="0" fontId="1" fillId="14" borderId="1" xfId="0" applyFont="1" applyFill="1" applyBorder="1" applyAlignment="1">
      <alignment horizontal="center" vertical="center" wrapText="1"/>
    </xf>
    <xf numFmtId="20" fontId="1" fillId="9" borderId="12" xfId="0" applyNumberFormat="1" applyFont="1" applyFill="1" applyBorder="1" applyProtection="1">
      <protection locked="0"/>
    </xf>
    <xf numFmtId="20" fontId="1" fillId="9" borderId="13" xfId="0" applyNumberFormat="1" applyFont="1" applyFill="1" applyBorder="1" applyProtection="1">
      <protection locked="0"/>
    </xf>
    <xf numFmtId="20" fontId="0" fillId="9" borderId="19" xfId="0" applyNumberFormat="1" applyFill="1" applyBorder="1" applyProtection="1">
      <protection locked="0"/>
    </xf>
    <xf numFmtId="20" fontId="0" fillId="10" borderId="12" xfId="0" applyNumberFormat="1" applyFill="1" applyBorder="1" applyAlignment="1" applyProtection="1">
      <alignment horizontal="left"/>
      <protection locked="0"/>
    </xf>
    <xf numFmtId="20" fontId="0" fillId="10" borderId="10" xfId="0" applyNumberFormat="1" applyFill="1" applyBorder="1" applyAlignment="1" applyProtection="1">
      <alignment horizontal="left"/>
      <protection locked="0"/>
    </xf>
    <xf numFmtId="20" fontId="0" fillId="9" borderId="10" xfId="0" applyNumberFormat="1" applyFill="1" applyBorder="1" applyProtection="1">
      <protection locked="0"/>
    </xf>
    <xf numFmtId="0" fontId="0" fillId="8" borderId="14" xfId="0" applyFill="1" applyBorder="1" applyAlignment="1">
      <alignment vertical="center"/>
    </xf>
    <xf numFmtId="0" fontId="0" fillId="8" borderId="20" xfId="0" applyFill="1" applyBorder="1" applyAlignment="1">
      <alignment vertical="center"/>
    </xf>
    <xf numFmtId="0" fontId="0" fillId="8" borderId="24" xfId="0" applyFill="1" applyBorder="1" applyAlignment="1">
      <alignment vertical="center"/>
    </xf>
    <xf numFmtId="0" fontId="0" fillId="8" borderId="25" xfId="0" applyFill="1" applyBorder="1" applyAlignment="1">
      <alignment vertical="center"/>
    </xf>
    <xf numFmtId="0" fontId="0" fillId="8" borderId="15" xfId="0" applyFill="1" applyBorder="1" applyAlignment="1">
      <alignment vertical="center"/>
    </xf>
    <xf numFmtId="164" fontId="0" fillId="8" borderId="25" xfId="0" applyNumberFormat="1" applyFill="1" applyBorder="1" applyAlignment="1">
      <alignment vertical="center"/>
    </xf>
    <xf numFmtId="20" fontId="0" fillId="8" borderId="25" xfId="0" applyNumberFormat="1" applyFill="1" applyBorder="1" applyAlignment="1">
      <alignment vertical="center"/>
    </xf>
    <xf numFmtId="20" fontId="0" fillId="8" borderId="26" xfId="0" applyNumberFormat="1" applyFill="1" applyBorder="1" applyAlignment="1">
      <alignment vertical="center"/>
    </xf>
    <xf numFmtId="20" fontId="0" fillId="8" borderId="22" xfId="0" applyNumberFormat="1" applyFill="1" applyBorder="1" applyAlignment="1">
      <alignment vertical="center"/>
    </xf>
    <xf numFmtId="20" fontId="0" fillId="8" borderId="1" xfId="0" applyNumberFormat="1" applyFill="1" applyBorder="1" applyAlignment="1">
      <alignment vertical="center"/>
    </xf>
    <xf numFmtId="0" fontId="0" fillId="8" borderId="22" xfId="0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1" fillId="12" borderId="20" xfId="0" applyFont="1" applyFill="1" applyBorder="1" applyAlignment="1">
      <alignment horizontal="center" vertical="center"/>
    </xf>
    <xf numFmtId="0" fontId="1" fillId="12" borderId="21" xfId="0" applyFont="1" applyFill="1" applyBorder="1" applyAlignment="1">
      <alignment horizontal="center" vertical="center"/>
    </xf>
    <xf numFmtId="0" fontId="1" fillId="12" borderId="22" xfId="0" applyFont="1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21" xfId="0" applyFill="1" applyBorder="1" applyAlignment="1">
      <alignment horizontal="center" vertical="center"/>
    </xf>
    <xf numFmtId="0" fontId="0" fillId="13" borderId="22" xfId="0" applyFill="1" applyBorder="1" applyAlignment="1">
      <alignment horizontal="center" vertical="center"/>
    </xf>
    <xf numFmtId="165" fontId="1" fillId="14" borderId="20" xfId="0" applyNumberFormat="1" applyFont="1" applyFill="1" applyBorder="1" applyAlignment="1">
      <alignment horizontal="center" vertical="center"/>
    </xf>
    <xf numFmtId="0" fontId="1" fillId="14" borderId="2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workbookViewId="0">
      <selection activeCell="A30" sqref="A30"/>
    </sheetView>
  </sheetViews>
  <sheetFormatPr baseColWidth="10" defaultRowHeight="15" x14ac:dyDescent="0.25"/>
  <cols>
    <col min="1" max="1" width="27.42578125" bestFit="1" customWidth="1"/>
    <col min="2" max="5" width="30.7109375" customWidth="1"/>
  </cols>
  <sheetData>
    <row r="1" spans="1:9" s="13" customFormat="1" ht="24.95" customHeight="1" thickBot="1" x14ac:dyDescent="0.3">
      <c r="A1" s="30"/>
      <c r="B1" s="26" t="s">
        <v>33</v>
      </c>
      <c r="C1" s="26" t="s">
        <v>34</v>
      </c>
      <c r="D1" s="26" t="s">
        <v>30</v>
      </c>
      <c r="E1" s="27" t="s">
        <v>31</v>
      </c>
      <c r="F1" s="30"/>
      <c r="G1" s="30"/>
      <c r="H1" s="30"/>
      <c r="I1" s="30"/>
    </row>
    <row r="2" spans="1:9" x14ac:dyDescent="0.25">
      <c r="A2" s="11" t="s">
        <v>0</v>
      </c>
      <c r="B2" s="46"/>
      <c r="C2" s="11">
        <v>0.33680555555555558</v>
      </c>
      <c r="D2" s="11">
        <v>0.33680555555555558</v>
      </c>
      <c r="E2" s="12">
        <v>0.33680555555555558</v>
      </c>
      <c r="F2" s="29"/>
      <c r="G2" s="29"/>
      <c r="H2" s="29"/>
      <c r="I2" s="29"/>
    </row>
    <row r="3" spans="1:9" x14ac:dyDescent="0.25">
      <c r="A3" s="11" t="s">
        <v>1</v>
      </c>
      <c r="B3" s="47"/>
      <c r="C3" s="3">
        <v>0.40625</v>
      </c>
      <c r="D3" s="3">
        <v>0.40625</v>
      </c>
      <c r="E3" s="4">
        <v>0.40625</v>
      </c>
      <c r="F3" s="29"/>
      <c r="G3" s="29"/>
      <c r="H3" s="29"/>
      <c r="I3" s="29"/>
    </row>
    <row r="4" spans="1:9" ht="15.75" thickBot="1" x14ac:dyDescent="0.3">
      <c r="A4" s="42" t="s">
        <v>10</v>
      </c>
      <c r="B4" s="48" t="str">
        <f>IF(B2=0,"",B3-B2)</f>
        <v/>
      </c>
      <c r="C4" s="20">
        <f>IF(C2=0,"",C3-C2)</f>
        <v>6.944444444444442E-2</v>
      </c>
      <c r="D4" s="20">
        <f>IF(D2=0,"",D3-D2)</f>
        <v>6.944444444444442E-2</v>
      </c>
      <c r="E4" s="21">
        <f>IF(E2=0,"",E3-E2)</f>
        <v>6.944444444444442E-2</v>
      </c>
      <c r="F4" s="29"/>
      <c r="G4" s="29"/>
      <c r="H4" s="29"/>
      <c r="I4" s="29"/>
    </row>
    <row r="5" spans="1:9" x14ac:dyDescent="0.25">
      <c r="A5" s="81" t="s">
        <v>4</v>
      </c>
      <c r="B5" s="49"/>
      <c r="C5" s="22">
        <v>0.40625</v>
      </c>
      <c r="D5" s="22">
        <v>0.40625</v>
      </c>
      <c r="E5" s="23">
        <v>0.40625</v>
      </c>
      <c r="F5" s="29"/>
      <c r="G5" s="29"/>
      <c r="H5" s="29"/>
      <c r="I5" s="29"/>
    </row>
    <row r="6" spans="1:9" x14ac:dyDescent="0.25">
      <c r="A6" s="80" t="s">
        <v>5</v>
      </c>
      <c r="B6" s="50"/>
      <c r="C6" s="5">
        <v>0.41666666666666669</v>
      </c>
      <c r="D6" s="5">
        <v>0.41666666666666669</v>
      </c>
      <c r="E6" s="6">
        <v>0.41666666666666669</v>
      </c>
      <c r="F6" s="31"/>
      <c r="G6" s="29"/>
      <c r="H6" s="29"/>
      <c r="I6" s="29"/>
    </row>
    <row r="7" spans="1:9" ht="15.75" thickBot="1" x14ac:dyDescent="0.3">
      <c r="A7" s="43" t="s">
        <v>11</v>
      </c>
      <c r="B7" s="51" t="str">
        <f>IF(B5="","",B6-B5)</f>
        <v/>
      </c>
      <c r="C7" s="24">
        <f>IF(C5="","",C6-C5)</f>
        <v>1.0416666666666685E-2</v>
      </c>
      <c r="D7" s="24">
        <f>IF(D5="","",D6-D5)</f>
        <v>1.0416666666666685E-2</v>
      </c>
      <c r="E7" s="25">
        <f>IF(E5="","",E6-E5)</f>
        <v>1.0416666666666685E-2</v>
      </c>
      <c r="F7" s="29"/>
      <c r="G7" s="29"/>
      <c r="H7" s="29"/>
      <c r="I7" s="29"/>
    </row>
    <row r="8" spans="1:9" x14ac:dyDescent="0.25">
      <c r="A8" s="82" t="s">
        <v>2</v>
      </c>
      <c r="B8" s="52"/>
      <c r="C8" s="18">
        <v>0.41666666666666669</v>
      </c>
      <c r="D8" s="18">
        <v>0.41666666666666669</v>
      </c>
      <c r="E8" s="19">
        <v>0.41666666666666669</v>
      </c>
      <c r="F8" s="29"/>
      <c r="G8" s="29"/>
      <c r="H8" s="29"/>
      <c r="I8" s="29"/>
    </row>
    <row r="9" spans="1:9" x14ac:dyDescent="0.25">
      <c r="A9" s="11" t="s">
        <v>3</v>
      </c>
      <c r="B9" s="47"/>
      <c r="C9" s="3">
        <v>0.49652777777777773</v>
      </c>
      <c r="D9" s="3">
        <v>0.49652777777777773</v>
      </c>
      <c r="E9" s="4">
        <v>0.49652777777777773</v>
      </c>
      <c r="F9" s="29"/>
      <c r="G9" s="29"/>
      <c r="H9" s="29"/>
      <c r="I9" s="29"/>
    </row>
    <row r="10" spans="1:9" ht="15.75" thickBot="1" x14ac:dyDescent="0.3">
      <c r="A10" s="44" t="s">
        <v>10</v>
      </c>
      <c r="B10" s="53" t="str">
        <f t="shared" ref="B10:E10" si="0">IF(B8=0,"",B9-B8)</f>
        <v/>
      </c>
      <c r="C10" s="14">
        <f t="shared" si="0"/>
        <v>7.9861111111111049E-2</v>
      </c>
      <c r="D10" s="14">
        <f t="shared" si="0"/>
        <v>7.9861111111111049E-2</v>
      </c>
      <c r="E10" s="15">
        <f t="shared" si="0"/>
        <v>7.9861111111111049E-2</v>
      </c>
      <c r="F10" s="29"/>
      <c r="G10" s="29"/>
      <c r="H10" s="29"/>
      <c r="I10" s="29"/>
    </row>
    <row r="11" spans="1:9" x14ac:dyDescent="0.25">
      <c r="A11" s="82" t="s">
        <v>6</v>
      </c>
      <c r="B11" s="49"/>
      <c r="C11" s="49"/>
      <c r="D11" s="22">
        <v>0.49652777777777773</v>
      </c>
      <c r="E11" s="23">
        <v>0.49652777777777773</v>
      </c>
      <c r="F11" s="29"/>
      <c r="G11" s="29"/>
      <c r="H11" s="29"/>
      <c r="I11" s="29"/>
    </row>
    <row r="12" spans="1:9" x14ac:dyDescent="0.25">
      <c r="A12" s="11" t="s">
        <v>7</v>
      </c>
      <c r="B12" s="50"/>
      <c r="C12" s="50"/>
      <c r="D12" s="5">
        <v>0.54166666666666663</v>
      </c>
      <c r="E12" s="6">
        <v>0.54166666666666663</v>
      </c>
      <c r="F12" s="29"/>
      <c r="G12" s="29"/>
      <c r="H12" s="29"/>
      <c r="I12" s="29"/>
    </row>
    <row r="13" spans="1:9" ht="15.75" thickBot="1" x14ac:dyDescent="0.3">
      <c r="A13" s="43" t="s">
        <v>11</v>
      </c>
      <c r="B13" s="51" t="str">
        <f t="shared" ref="B13:E13" si="1">IF(B11="","",B12-B11)</f>
        <v/>
      </c>
      <c r="C13" s="51" t="str">
        <f t="shared" si="1"/>
        <v/>
      </c>
      <c r="D13" s="24">
        <f t="shared" si="1"/>
        <v>4.5138888888888895E-2</v>
      </c>
      <c r="E13" s="25">
        <f t="shared" si="1"/>
        <v>4.5138888888888895E-2</v>
      </c>
      <c r="F13" s="29"/>
      <c r="G13" s="29"/>
      <c r="H13" s="29"/>
      <c r="I13" s="29"/>
    </row>
    <row r="14" spans="1:9" x14ac:dyDescent="0.25">
      <c r="A14" s="82" t="s">
        <v>2</v>
      </c>
      <c r="B14" s="52"/>
      <c r="C14" s="52"/>
      <c r="D14" s="18">
        <v>0.54166666666666663</v>
      </c>
      <c r="E14" s="19">
        <v>0.54166666666666663</v>
      </c>
      <c r="F14" s="29"/>
      <c r="G14" s="29"/>
      <c r="H14" s="29"/>
      <c r="I14" s="29"/>
    </row>
    <row r="15" spans="1:9" x14ac:dyDescent="0.25">
      <c r="A15" s="11" t="s">
        <v>3</v>
      </c>
      <c r="B15" s="47"/>
      <c r="C15" s="47"/>
      <c r="D15" s="3">
        <v>0.625</v>
      </c>
      <c r="E15" s="4">
        <v>0.625</v>
      </c>
      <c r="F15" s="29"/>
      <c r="G15" s="29"/>
      <c r="H15" s="29"/>
      <c r="I15" s="29"/>
    </row>
    <row r="16" spans="1:9" ht="15.75" thickBot="1" x14ac:dyDescent="0.3">
      <c r="A16" s="44" t="s">
        <v>10</v>
      </c>
      <c r="B16" s="53" t="str">
        <f t="shared" ref="B16:E16" si="2">IF(B14=0,"",B15-B14)</f>
        <v/>
      </c>
      <c r="C16" s="53" t="str">
        <f t="shared" si="2"/>
        <v/>
      </c>
      <c r="D16" s="14">
        <f t="shared" si="2"/>
        <v>8.333333333333337E-2</v>
      </c>
      <c r="E16" s="15">
        <f t="shared" si="2"/>
        <v>8.333333333333337E-2</v>
      </c>
      <c r="F16" s="29"/>
      <c r="G16" s="29"/>
      <c r="H16" s="29"/>
      <c r="I16" s="29"/>
    </row>
    <row r="17" spans="1:9" x14ac:dyDescent="0.25">
      <c r="A17" s="81" t="s">
        <v>8</v>
      </c>
      <c r="B17" s="49"/>
      <c r="C17" s="49"/>
      <c r="D17" s="22">
        <v>0.625</v>
      </c>
      <c r="E17" s="23">
        <v>0.625</v>
      </c>
      <c r="F17" s="29"/>
      <c r="G17" s="29"/>
      <c r="H17" s="29"/>
      <c r="I17" s="29"/>
    </row>
    <row r="18" spans="1:9" x14ac:dyDescent="0.25">
      <c r="A18" s="80" t="s">
        <v>9</v>
      </c>
      <c r="B18" s="50"/>
      <c r="C18" s="50"/>
      <c r="D18" s="5">
        <v>0.63541666666666663</v>
      </c>
      <c r="E18" s="6">
        <v>0.63541666666666663</v>
      </c>
      <c r="F18" s="29"/>
      <c r="G18" s="29"/>
      <c r="H18" s="29"/>
      <c r="I18" s="29"/>
    </row>
    <row r="19" spans="1:9" x14ac:dyDescent="0.25">
      <c r="A19" s="45" t="s">
        <v>11</v>
      </c>
      <c r="B19" s="54" t="str">
        <f t="shared" ref="B19:E19" si="3">IF(B17="","",B18-B17)</f>
        <v/>
      </c>
      <c r="C19" s="54" t="str">
        <f t="shared" si="3"/>
        <v/>
      </c>
      <c r="D19" s="16">
        <f t="shared" si="3"/>
        <v>1.041666666666663E-2</v>
      </c>
      <c r="E19" s="17">
        <f t="shared" si="3"/>
        <v>1.041666666666663E-2</v>
      </c>
      <c r="F19" s="29"/>
      <c r="G19" s="29"/>
      <c r="H19" s="29"/>
      <c r="I19" s="29"/>
    </row>
    <row r="20" spans="1:9" x14ac:dyDescent="0.25">
      <c r="A20" s="3" t="s">
        <v>2</v>
      </c>
      <c r="B20" s="47"/>
      <c r="C20" s="47"/>
      <c r="D20" s="3">
        <v>0.63541666666666663</v>
      </c>
      <c r="E20" s="4">
        <v>0.63541666666666663</v>
      </c>
      <c r="F20" s="29"/>
      <c r="G20" s="29"/>
      <c r="H20" s="29"/>
      <c r="I20" s="29"/>
    </row>
    <row r="21" spans="1:9" ht="21.75" thickBot="1" x14ac:dyDescent="0.4">
      <c r="A21" s="79" t="s">
        <v>3</v>
      </c>
      <c r="B21" s="55"/>
      <c r="C21" s="55"/>
      <c r="D21" s="77">
        <v>0.70486111111111116</v>
      </c>
      <c r="E21" s="78">
        <v>0.66319444444444442</v>
      </c>
      <c r="F21" s="29"/>
      <c r="G21" s="29"/>
      <c r="H21" s="29"/>
      <c r="I21" s="29"/>
    </row>
    <row r="22" spans="1:9" ht="15.75" thickBot="1" x14ac:dyDescent="0.3">
      <c r="A22" s="44" t="s">
        <v>10</v>
      </c>
      <c r="B22" s="53" t="str">
        <f t="shared" ref="B22:E22" si="4">IF(B20=0,"",B21-B20)</f>
        <v/>
      </c>
      <c r="C22" s="53" t="str">
        <f t="shared" si="4"/>
        <v/>
      </c>
      <c r="D22" s="14">
        <f t="shared" si="4"/>
        <v>6.9444444444444531E-2</v>
      </c>
      <c r="E22" s="15">
        <f t="shared" si="4"/>
        <v>2.777777777777779E-2</v>
      </c>
      <c r="F22" s="29"/>
      <c r="G22" s="29"/>
      <c r="H22" s="29"/>
      <c r="I22" s="29"/>
    </row>
    <row r="23" spans="1:9" ht="15.75" thickBot="1" x14ac:dyDescent="0.3">
      <c r="A23" s="29"/>
      <c r="B23" s="29"/>
      <c r="C23" s="29"/>
      <c r="D23" s="29"/>
      <c r="E23" s="29"/>
      <c r="F23" s="29"/>
      <c r="G23" s="29"/>
      <c r="H23" s="29"/>
      <c r="I23" s="29"/>
    </row>
    <row r="24" spans="1:9" s="13" customFormat="1" ht="24.95" customHeight="1" thickBot="1" x14ac:dyDescent="0.3">
      <c r="A24" s="30"/>
      <c r="B24" s="26" t="str">
        <f>IF(B1="","",B1)</f>
        <v>Horaire_C</v>
      </c>
      <c r="C24" s="26" t="str">
        <f>IF(C1="","",C1)</f>
        <v>Horaire_1/2 C</v>
      </c>
      <c r="D24" s="26" t="str">
        <f t="shared" ref="D24:E24" si="5">IF(D1="","",D1)</f>
        <v>Horaire_8-17</v>
      </c>
      <c r="E24" s="27" t="str">
        <f t="shared" si="5"/>
        <v>Horaire_8-16</v>
      </c>
      <c r="F24" s="30"/>
      <c r="G24" s="30"/>
      <c r="H24" s="30"/>
      <c r="I24" s="30"/>
    </row>
    <row r="25" spans="1:9" x14ac:dyDescent="0.25">
      <c r="A25" s="9" t="s">
        <v>12</v>
      </c>
      <c r="B25" s="7">
        <v>0</v>
      </c>
      <c r="C25" s="7">
        <f ca="1">IF(C2="","",SUMIF($A2:C22,"Durée Travail Effective",C2:C22))</f>
        <v>0.14930555555555547</v>
      </c>
      <c r="D25" s="7">
        <f ca="1">IF(D2="","",SUMIF($A2:D22,"Durée Travail Effective",D2:D22))</f>
        <v>0.30208333333333337</v>
      </c>
      <c r="E25" s="1">
        <f ca="1">IF(E2="","",SUMIF($A2:E22,"Durée Travail Effective",E2:E22))</f>
        <v>0.26041666666666663</v>
      </c>
      <c r="F25" s="29"/>
      <c r="G25" s="29"/>
      <c r="H25" s="29"/>
      <c r="I25" s="29"/>
    </row>
    <row r="26" spans="1:9" ht="15.75" thickBot="1" x14ac:dyDescent="0.3">
      <c r="A26" s="10" t="s">
        <v>13</v>
      </c>
      <c r="B26" s="8">
        <v>0</v>
      </c>
      <c r="C26" s="8">
        <f ca="1">IF(C5="","",SUMIF($A2:C22,"Durée Pause Effective",C2:C22))</f>
        <v>1.0416666666666685E-2</v>
      </c>
      <c r="D26" s="8">
        <f ca="1">IF(D5="","",SUMIF($A2:D22,"Durée Pause Effective",D2:D22))</f>
        <v>6.597222222222221E-2</v>
      </c>
      <c r="E26" s="2">
        <f ca="1">IF(E5="","",SUMIF($A2:E22,"Durée Pause Effective",E2:E22))</f>
        <v>6.597222222222221E-2</v>
      </c>
      <c r="F26" s="29"/>
      <c r="G26" s="29"/>
      <c r="H26" s="29"/>
      <c r="I26" s="29"/>
    </row>
    <row r="27" spans="1:9" s="13" customFormat="1" ht="30" customHeight="1" thickBot="1" x14ac:dyDescent="0.3">
      <c r="A27" s="30"/>
      <c r="B27" s="56" t="s">
        <v>35</v>
      </c>
      <c r="C27" s="56" t="s">
        <v>32</v>
      </c>
      <c r="D27" s="56" t="s">
        <v>29</v>
      </c>
      <c r="E27" s="57" t="s">
        <v>15</v>
      </c>
      <c r="F27" s="30"/>
      <c r="G27" s="30"/>
      <c r="H27" s="30"/>
      <c r="I27" s="30"/>
    </row>
    <row r="28" spans="1:9" x14ac:dyDescent="0.25">
      <c r="A28" s="29"/>
      <c r="B28" s="31"/>
      <c r="C28" s="31"/>
      <c r="D28" s="31"/>
      <c r="E28" s="31"/>
      <c r="F28" s="29"/>
      <c r="G28" s="29"/>
      <c r="H28" s="29"/>
      <c r="I28" s="29"/>
    </row>
    <row r="29" spans="1:9" ht="15.75" thickBot="1" x14ac:dyDescent="0.3">
      <c r="A29" s="29"/>
      <c r="B29" s="29"/>
      <c r="C29" s="29"/>
      <c r="D29" s="29"/>
      <c r="E29" s="29"/>
      <c r="F29" s="29"/>
      <c r="G29" s="29"/>
      <c r="H29" s="29"/>
      <c r="I29" s="29"/>
    </row>
    <row r="30" spans="1:9" s="13" customFormat="1" ht="20.100000000000001" customHeight="1" thickBot="1" x14ac:dyDescent="0.3">
      <c r="A30" s="84" t="s">
        <v>49</v>
      </c>
      <c r="B30" s="85"/>
      <c r="C30" s="90">
        <f>SUM(Tableau_à_Remplir!Y4:Y189)</f>
        <v>0.33680555555555558</v>
      </c>
      <c r="D30" s="92">
        <f>SUM(Tableau_à_Remplir!Y4:Y189)</f>
        <v>0.33680555555555558</v>
      </c>
      <c r="E30" s="91">
        <f>SUM(Tableau_à_Remplir!Y4:Y189)</f>
        <v>0.33680555555555558</v>
      </c>
      <c r="F30" s="30"/>
      <c r="G30" s="30"/>
      <c r="H30" s="30"/>
      <c r="I30" s="30"/>
    </row>
    <row r="31" spans="1:9" s="13" customFormat="1" ht="20.100000000000001" customHeight="1" thickBot="1" x14ac:dyDescent="0.3">
      <c r="A31" s="86"/>
      <c r="B31" s="86"/>
      <c r="C31" s="88"/>
      <c r="D31" s="89"/>
      <c r="E31" s="86"/>
      <c r="F31" s="30"/>
      <c r="G31" s="30"/>
      <c r="H31" s="30"/>
      <c r="I31" s="30"/>
    </row>
    <row r="32" spans="1:9" s="13" customFormat="1" ht="15.75" thickBot="1" x14ac:dyDescent="0.3">
      <c r="A32" s="83" t="s">
        <v>50</v>
      </c>
      <c r="B32" s="87"/>
      <c r="C32" s="84"/>
      <c r="D32" s="94"/>
      <c r="E32" s="93"/>
      <c r="F32" s="30"/>
      <c r="G32" s="30"/>
      <c r="H32" s="30"/>
      <c r="I32" s="30"/>
    </row>
    <row r="33" spans="1:9" s="13" customFormat="1" x14ac:dyDescent="0.25">
      <c r="A33" s="30"/>
      <c r="B33" s="30"/>
      <c r="C33" s="30"/>
      <c r="D33" s="30"/>
      <c r="E33" s="30"/>
      <c r="F33" s="30"/>
      <c r="G33" s="30"/>
      <c r="H33" s="30"/>
      <c r="I33" s="30"/>
    </row>
    <row r="34" spans="1:9" x14ac:dyDescent="0.25">
      <c r="A34" s="29"/>
      <c r="B34" s="29"/>
      <c r="C34" s="29"/>
      <c r="D34" s="29"/>
      <c r="E34" s="29"/>
      <c r="F34" s="29"/>
      <c r="G34" s="29"/>
      <c r="H34" s="29"/>
      <c r="I34" s="29"/>
    </row>
    <row r="35" spans="1:9" x14ac:dyDescent="0.25">
      <c r="A35" s="29"/>
      <c r="B35" s="29"/>
      <c r="C35" s="29"/>
      <c r="D35" s="29"/>
      <c r="E35" s="29"/>
      <c r="F35" s="29"/>
      <c r="G35" s="29"/>
      <c r="H35" s="29"/>
      <c r="I35" s="29"/>
    </row>
    <row r="36" spans="1:9" x14ac:dyDescent="0.25">
      <c r="A36" s="29"/>
      <c r="B36" s="29"/>
      <c r="C36" s="29"/>
      <c r="D36" s="29"/>
      <c r="E36" s="29"/>
      <c r="F36" s="29"/>
      <c r="G36" s="29"/>
      <c r="H36" s="29"/>
      <c r="I36" s="29"/>
    </row>
    <row r="37" spans="1:9" x14ac:dyDescent="0.25">
      <c r="A37" s="29"/>
      <c r="B37" s="29"/>
      <c r="C37" s="29"/>
      <c r="D37" s="29"/>
      <c r="E37" s="29"/>
      <c r="F37" s="29"/>
      <c r="G37" s="29"/>
      <c r="H37" s="29"/>
      <c r="I37" s="29"/>
    </row>
    <row r="38" spans="1:9" x14ac:dyDescent="0.25">
      <c r="A38" s="29"/>
      <c r="B38" s="29"/>
      <c r="C38" s="29"/>
      <c r="D38" s="29"/>
      <c r="E38" s="29"/>
      <c r="F38" s="29"/>
      <c r="G38" s="29"/>
      <c r="H38" s="29"/>
      <c r="I38" s="2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5"/>
  <sheetViews>
    <sheetView tabSelected="1" topLeftCell="U1" workbookViewId="0">
      <pane ySplit="3" topLeftCell="A4" activePane="bottomLeft" state="frozen"/>
      <selection pane="bottomLeft" activeCell="Y8" sqref="Y8"/>
    </sheetView>
  </sheetViews>
  <sheetFormatPr baseColWidth="10" defaultRowHeight="20.100000000000001" customHeight="1" x14ac:dyDescent="0.25"/>
  <cols>
    <col min="1" max="2" width="20.7109375" style="32" customWidth="1"/>
    <col min="3" max="3" width="20.7109375" style="33" customWidth="1"/>
    <col min="4" max="9" width="20.7109375" style="32" customWidth="1"/>
    <col min="10" max="10" width="5.7109375" style="13" customWidth="1"/>
    <col min="11" max="14" width="20.7109375" style="13" customWidth="1"/>
    <col min="15" max="15" width="11.42578125" style="13" customWidth="1"/>
    <col min="16" max="19" width="20.7109375" style="13" customWidth="1"/>
    <col min="20" max="20" width="11.42578125" style="13"/>
    <col min="21" max="21" width="21.5703125" style="13" bestFit="1" customWidth="1"/>
    <col min="22" max="22" width="22.7109375" style="13" bestFit="1" customWidth="1"/>
    <col min="23" max="23" width="18.140625" style="13" customWidth="1"/>
    <col min="24" max="24" width="16.42578125" style="13" bestFit="1" customWidth="1"/>
    <col min="25" max="25" width="16.7109375" bestFit="1" customWidth="1"/>
    <col min="26" max="26" width="20.7109375" style="32" customWidth="1"/>
    <col min="27" max="27" width="9.85546875" style="33" bestFit="1" customWidth="1"/>
    <col min="28" max="28" width="20.140625" style="13" bestFit="1" customWidth="1"/>
    <col min="29" max="16384" width="11.42578125" style="13"/>
  </cols>
  <sheetData>
    <row r="1" spans="1:29" ht="20.100000000000001" customHeight="1" thickBot="1" x14ac:dyDescent="0.3">
      <c r="A1" s="59"/>
      <c r="B1" s="59"/>
      <c r="C1" s="68"/>
      <c r="D1" s="59"/>
      <c r="E1" s="59"/>
      <c r="F1" s="59"/>
      <c r="G1" s="59"/>
      <c r="H1" s="59"/>
      <c r="I1" s="59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75"/>
      <c r="X1" s="28"/>
      <c r="Y1" s="28"/>
      <c r="Z1" s="59"/>
      <c r="AA1" s="68"/>
      <c r="AB1" s="65"/>
      <c r="AC1" s="28"/>
    </row>
    <row r="2" spans="1:29" ht="20.100000000000001" customHeight="1" thickBot="1" x14ac:dyDescent="0.3">
      <c r="A2" s="59"/>
      <c r="B2" s="59"/>
      <c r="C2" s="68"/>
      <c r="D2" s="59"/>
      <c r="E2" s="59"/>
      <c r="F2" s="59"/>
      <c r="G2" s="59"/>
      <c r="H2" s="59"/>
      <c r="I2" s="59"/>
      <c r="J2" s="28"/>
      <c r="K2" s="95" t="s">
        <v>42</v>
      </c>
      <c r="L2" s="96"/>
      <c r="M2" s="96"/>
      <c r="N2" s="97"/>
      <c r="O2" s="28"/>
      <c r="P2" s="98" t="s">
        <v>43</v>
      </c>
      <c r="Q2" s="99"/>
      <c r="R2" s="99"/>
      <c r="S2" s="100"/>
      <c r="T2" s="28"/>
      <c r="U2" s="28"/>
      <c r="V2" s="66"/>
      <c r="W2" s="66"/>
      <c r="X2" s="101" t="s">
        <v>44</v>
      </c>
      <c r="Y2" s="102"/>
      <c r="Z2" s="59"/>
      <c r="AA2" s="68"/>
      <c r="AB2" s="65"/>
      <c r="AC2" s="28"/>
    </row>
    <row r="3" spans="1:29" s="40" customFormat="1" ht="45.75" thickBot="1" x14ac:dyDescent="0.3">
      <c r="A3" s="41" t="s">
        <v>21</v>
      </c>
      <c r="B3" s="41" t="s">
        <v>36</v>
      </c>
      <c r="C3" s="41" t="s">
        <v>22</v>
      </c>
      <c r="D3" s="41" t="s">
        <v>23</v>
      </c>
      <c r="E3" s="41" t="s">
        <v>24</v>
      </c>
      <c r="F3" s="41" t="s">
        <v>25</v>
      </c>
      <c r="G3" s="41" t="s">
        <v>26</v>
      </c>
      <c r="H3" s="41" t="s">
        <v>27</v>
      </c>
      <c r="I3" s="41" t="s">
        <v>28</v>
      </c>
      <c r="J3" s="67"/>
      <c r="K3" s="26" t="s">
        <v>33</v>
      </c>
      <c r="L3" s="26" t="s">
        <v>34</v>
      </c>
      <c r="M3" s="26" t="s">
        <v>30</v>
      </c>
      <c r="N3" s="27" t="s">
        <v>31</v>
      </c>
      <c r="O3" s="67"/>
      <c r="P3" s="26" t="s">
        <v>33</v>
      </c>
      <c r="Q3" s="26" t="s">
        <v>34</v>
      </c>
      <c r="R3" s="26" t="s">
        <v>30</v>
      </c>
      <c r="S3" s="27" t="s">
        <v>31</v>
      </c>
      <c r="T3" s="67"/>
      <c r="U3" s="61" t="s">
        <v>39</v>
      </c>
      <c r="V3" s="61" t="s">
        <v>40</v>
      </c>
      <c r="W3" s="61" t="s">
        <v>45</v>
      </c>
      <c r="X3" s="71" t="s">
        <v>47</v>
      </c>
      <c r="Y3" s="76" t="s">
        <v>48</v>
      </c>
      <c r="Z3" s="41" t="s">
        <v>21</v>
      </c>
      <c r="AA3" s="41" t="s">
        <v>22</v>
      </c>
      <c r="AB3" s="61" t="s">
        <v>41</v>
      </c>
      <c r="AC3" s="61" t="s">
        <v>46</v>
      </c>
    </row>
    <row r="4" spans="1:29" ht="20.100000000000001" customHeight="1" thickBot="1" x14ac:dyDescent="0.3">
      <c r="A4" s="34">
        <v>42915</v>
      </c>
      <c r="B4" s="34" t="s">
        <v>37</v>
      </c>
      <c r="C4" s="35" t="s">
        <v>14</v>
      </c>
      <c r="D4" s="34" t="s">
        <v>33</v>
      </c>
      <c r="E4" s="34" t="s">
        <v>30</v>
      </c>
      <c r="F4" s="34" t="s">
        <v>30</v>
      </c>
      <c r="G4" s="34" t="s">
        <v>30</v>
      </c>
      <c r="H4" s="34" t="s">
        <v>30</v>
      </c>
      <c r="I4" s="34" t="s">
        <v>30</v>
      </c>
      <c r="J4" s="28"/>
      <c r="K4" s="58">
        <f>COUNTIF($D4:$I4,"Horaire_C")</f>
        <v>1</v>
      </c>
      <c r="L4" s="58">
        <f>COUNTIF($D4:$I4,"Horaire_1/2 C")</f>
        <v>0</v>
      </c>
      <c r="M4" s="58">
        <f>COUNTIF($D4:$I4,"Horaire_8-17")</f>
        <v>5</v>
      </c>
      <c r="N4" s="58">
        <f>COUNTIF($D4:$I4,"Horaire_8-16")</f>
        <v>0</v>
      </c>
      <c r="O4" s="28"/>
      <c r="P4" s="69">
        <f>(Feuil1!$B$25)*K4</f>
        <v>0</v>
      </c>
      <c r="Q4" s="69">
        <f ca="1">(Feuil1!$C$25)*L4</f>
        <v>0</v>
      </c>
      <c r="R4" s="69">
        <f ca="1">(Feuil1!$D$25)*M4</f>
        <v>1.510416666666667</v>
      </c>
      <c r="S4" s="69">
        <f ca="1">(Feuil1!$E$25)*N4</f>
        <v>0</v>
      </c>
      <c r="T4" s="28"/>
      <c r="U4" s="69">
        <f ca="1">SUM(Q4:S4)</f>
        <v>1.510416666666667</v>
      </c>
      <c r="V4" s="62">
        <f ca="1">U4*24</f>
        <v>36.250000000000007</v>
      </c>
      <c r="W4" s="60">
        <f ca="1">(IF(V4=0,0,(V4/SUM(L4:N4))))/24</f>
        <v>0.30208333333333343</v>
      </c>
      <c r="X4" s="72">
        <v>500</v>
      </c>
      <c r="Y4" s="74">
        <v>0.33680555555555558</v>
      </c>
      <c r="Z4" s="34">
        <v>42915</v>
      </c>
      <c r="AA4" s="35" t="s">
        <v>14</v>
      </c>
      <c r="AB4" s="62">
        <f ca="1">IF(X4="","",X4-V4)</f>
        <v>463.75</v>
      </c>
      <c r="AC4" s="60"/>
    </row>
    <row r="5" spans="1:29" ht="20.100000000000001" customHeight="1" thickBot="1" x14ac:dyDescent="0.3">
      <c r="A5" s="34">
        <v>42916</v>
      </c>
      <c r="B5" s="34" t="s">
        <v>37</v>
      </c>
      <c r="C5" s="35" t="s">
        <v>15</v>
      </c>
      <c r="D5" s="34" t="s">
        <v>33</v>
      </c>
      <c r="E5" s="34" t="s">
        <v>31</v>
      </c>
      <c r="F5" s="34" t="s">
        <v>31</v>
      </c>
      <c r="G5" s="34" t="s">
        <v>31</v>
      </c>
      <c r="H5" s="34" t="s">
        <v>31</v>
      </c>
      <c r="I5" s="34" t="s">
        <v>31</v>
      </c>
      <c r="J5" s="28"/>
      <c r="K5" s="58">
        <f t="shared" ref="K5:K68" si="0">COUNTIF($D5:$I5,"Horaire_C")</f>
        <v>1</v>
      </c>
      <c r="L5" s="58">
        <f t="shared" ref="L5:L68" si="1">COUNTIF($D5:$I5,"Horaire_1/2 C")</f>
        <v>0</v>
      </c>
      <c r="M5" s="58">
        <f t="shared" ref="M5:M68" si="2">COUNTIF($D5:$I5,"Horaire_8-17")</f>
        <v>0</v>
      </c>
      <c r="N5" s="58">
        <f t="shared" ref="N5:N68" si="3">COUNTIF($D5:$I5,"Horaire_8-16")</f>
        <v>5</v>
      </c>
      <c r="O5" s="28"/>
      <c r="P5" s="69">
        <f>(Feuil1!$B$25)*K5</f>
        <v>0</v>
      </c>
      <c r="Q5" s="69">
        <f ca="1">(Feuil1!$C$25)*L5</f>
        <v>0</v>
      </c>
      <c r="R5" s="69">
        <f ca="1">(Feuil1!$D$25)*M5</f>
        <v>0</v>
      </c>
      <c r="S5" s="69">
        <f ca="1">(Feuil1!$E$25)*N5</f>
        <v>1.302083333333333</v>
      </c>
      <c r="T5" s="28"/>
      <c r="U5" s="69">
        <f t="shared" ref="U5:U68" ca="1" si="4">SUM(Q5:S5)</f>
        <v>1.302083333333333</v>
      </c>
      <c r="V5" s="62">
        <f t="shared" ref="V5:V68" ca="1" si="5">U5*24</f>
        <v>31.249999999999993</v>
      </c>
      <c r="W5" s="60">
        <f t="shared" ref="W5:W68" ca="1" si="6">(IF(V5=0,0,(V5/SUM(L5:N5))))/24</f>
        <v>0.26041666666666657</v>
      </c>
      <c r="X5" s="72"/>
      <c r="Y5" s="73"/>
      <c r="Z5" s="34">
        <v>42916</v>
      </c>
      <c r="AA5" s="35" t="s">
        <v>15</v>
      </c>
      <c r="AB5" s="62" t="str">
        <f t="shared" ref="AB5:AB68" si="7">IF(X5="","",X5-V5)</f>
        <v/>
      </c>
      <c r="AC5" s="64"/>
    </row>
    <row r="6" spans="1:29" ht="20.100000000000001" customHeight="1" thickBot="1" x14ac:dyDescent="0.3">
      <c r="A6" s="36">
        <v>42917</v>
      </c>
      <c r="B6" s="36" t="s">
        <v>38</v>
      </c>
      <c r="C6" s="37" t="s">
        <v>16</v>
      </c>
      <c r="D6" s="36" t="s">
        <v>33</v>
      </c>
      <c r="E6" s="36" t="s">
        <v>33</v>
      </c>
      <c r="F6" s="36" t="s">
        <v>33</v>
      </c>
      <c r="G6" s="36" t="s">
        <v>33</v>
      </c>
      <c r="H6" s="36" t="s">
        <v>33</v>
      </c>
      <c r="I6" s="36" t="s">
        <v>33</v>
      </c>
      <c r="J6" s="28"/>
      <c r="K6" s="58">
        <f t="shared" si="0"/>
        <v>6</v>
      </c>
      <c r="L6" s="58">
        <f t="shared" si="1"/>
        <v>0</v>
      </c>
      <c r="M6" s="58">
        <f t="shared" si="2"/>
        <v>0</v>
      </c>
      <c r="N6" s="58">
        <f t="shared" si="3"/>
        <v>0</v>
      </c>
      <c r="O6" s="28"/>
      <c r="P6" s="69">
        <f>(Feuil1!$B$25)*K6</f>
        <v>0</v>
      </c>
      <c r="Q6" s="69">
        <f ca="1">(Feuil1!$C$25)*L6</f>
        <v>0</v>
      </c>
      <c r="R6" s="69">
        <f ca="1">(Feuil1!$D$25)*M6</f>
        <v>0</v>
      </c>
      <c r="S6" s="69">
        <f ca="1">(Feuil1!$E$25)*N6</f>
        <v>0</v>
      </c>
      <c r="T6" s="28"/>
      <c r="U6" s="69">
        <f t="shared" ca="1" si="4"/>
        <v>0</v>
      </c>
      <c r="V6" s="62">
        <f t="shared" ca="1" si="5"/>
        <v>0</v>
      </c>
      <c r="W6" s="60">
        <f t="shared" ca="1" si="6"/>
        <v>0</v>
      </c>
      <c r="X6" s="72"/>
      <c r="Y6" s="73"/>
      <c r="Z6" s="36">
        <v>42917</v>
      </c>
      <c r="AA6" s="37" t="s">
        <v>16</v>
      </c>
      <c r="AB6" s="62" t="str">
        <f>IF(X6="","",X6-V6)</f>
        <v/>
      </c>
      <c r="AC6" s="64"/>
    </row>
    <row r="7" spans="1:29" ht="20.100000000000001" customHeight="1" thickBot="1" x14ac:dyDescent="0.3">
      <c r="A7" s="36">
        <v>42918</v>
      </c>
      <c r="B7" s="36" t="s">
        <v>38</v>
      </c>
      <c r="C7" s="37" t="s">
        <v>17</v>
      </c>
      <c r="D7" s="36" t="s">
        <v>33</v>
      </c>
      <c r="E7" s="36" t="s">
        <v>33</v>
      </c>
      <c r="F7" s="36" t="s">
        <v>33</v>
      </c>
      <c r="G7" s="36" t="s">
        <v>33</v>
      </c>
      <c r="H7" s="36" t="s">
        <v>33</v>
      </c>
      <c r="I7" s="36" t="s">
        <v>33</v>
      </c>
      <c r="J7" s="28"/>
      <c r="K7" s="58">
        <f t="shared" si="0"/>
        <v>6</v>
      </c>
      <c r="L7" s="58">
        <f t="shared" si="1"/>
        <v>0</v>
      </c>
      <c r="M7" s="58">
        <f t="shared" si="2"/>
        <v>0</v>
      </c>
      <c r="N7" s="58">
        <f t="shared" si="3"/>
        <v>0</v>
      </c>
      <c r="O7" s="28"/>
      <c r="P7" s="69">
        <f>(Feuil1!$B$25)*K7</f>
        <v>0</v>
      </c>
      <c r="Q7" s="69">
        <f ca="1">(Feuil1!$C$25)*L7</f>
        <v>0</v>
      </c>
      <c r="R7" s="69">
        <f ca="1">(Feuil1!$D$25)*M7</f>
        <v>0</v>
      </c>
      <c r="S7" s="69">
        <f ca="1">(Feuil1!$E$25)*N7</f>
        <v>0</v>
      </c>
      <c r="T7" s="28"/>
      <c r="U7" s="69">
        <f t="shared" ca="1" si="4"/>
        <v>0</v>
      </c>
      <c r="V7" s="62">
        <f t="shared" ca="1" si="5"/>
        <v>0</v>
      </c>
      <c r="W7" s="60">
        <f t="shared" ca="1" si="6"/>
        <v>0</v>
      </c>
      <c r="X7" s="72"/>
      <c r="Y7" s="73"/>
      <c r="Z7" s="36">
        <v>42918</v>
      </c>
      <c r="AA7" s="37" t="s">
        <v>17</v>
      </c>
      <c r="AB7" s="62" t="str">
        <f t="shared" si="7"/>
        <v/>
      </c>
      <c r="AC7" s="64"/>
    </row>
    <row r="8" spans="1:29" ht="20.100000000000001" customHeight="1" thickBot="1" x14ac:dyDescent="0.3">
      <c r="A8" s="34">
        <v>42919</v>
      </c>
      <c r="B8" s="34" t="s">
        <v>37</v>
      </c>
      <c r="C8" s="35" t="s">
        <v>18</v>
      </c>
      <c r="D8" s="34" t="s">
        <v>30</v>
      </c>
      <c r="E8" s="34" t="s">
        <v>30</v>
      </c>
      <c r="F8" s="34" t="s">
        <v>30</v>
      </c>
      <c r="G8" s="34" t="s">
        <v>30</v>
      </c>
      <c r="H8" s="34" t="s">
        <v>30</v>
      </c>
      <c r="I8" s="34" t="s">
        <v>30</v>
      </c>
      <c r="J8" s="28"/>
      <c r="K8" s="58">
        <f t="shared" si="0"/>
        <v>0</v>
      </c>
      <c r="L8" s="58">
        <f t="shared" si="1"/>
        <v>0</v>
      </c>
      <c r="M8" s="58">
        <f t="shared" si="2"/>
        <v>6</v>
      </c>
      <c r="N8" s="58">
        <f t="shared" si="3"/>
        <v>0</v>
      </c>
      <c r="O8" s="28"/>
      <c r="P8" s="69">
        <f>(Feuil1!$B$25)*K8</f>
        <v>0</v>
      </c>
      <c r="Q8" s="69">
        <f ca="1">(Feuil1!$C$25)*L8</f>
        <v>0</v>
      </c>
      <c r="R8" s="69">
        <f ca="1">(Feuil1!$D$25)*M8</f>
        <v>1.8125000000000002</v>
      </c>
      <c r="S8" s="69">
        <f ca="1">(Feuil1!$E$25)*N8</f>
        <v>0</v>
      </c>
      <c r="T8" s="28"/>
      <c r="U8" s="69">
        <f t="shared" ca="1" si="4"/>
        <v>1.8125000000000002</v>
      </c>
      <c r="V8" s="62">
        <f t="shared" ca="1" si="5"/>
        <v>43.500000000000007</v>
      </c>
      <c r="W8" s="60">
        <f t="shared" ca="1" si="6"/>
        <v>0.30208333333333337</v>
      </c>
      <c r="X8" s="72"/>
      <c r="Y8" s="73"/>
      <c r="Z8" s="34">
        <v>42919</v>
      </c>
      <c r="AA8" s="35" t="s">
        <v>18</v>
      </c>
      <c r="AB8" s="62" t="str">
        <f t="shared" si="7"/>
        <v/>
      </c>
      <c r="AC8" s="64"/>
    </row>
    <row r="9" spans="1:29" ht="20.100000000000001" customHeight="1" thickBot="1" x14ac:dyDescent="0.3">
      <c r="A9" s="34">
        <v>42920</v>
      </c>
      <c r="B9" s="34" t="s">
        <v>37</v>
      </c>
      <c r="C9" s="35" t="s">
        <v>19</v>
      </c>
      <c r="D9" s="34" t="s">
        <v>30</v>
      </c>
      <c r="E9" s="34" t="s">
        <v>30</v>
      </c>
      <c r="F9" s="34" t="s">
        <v>30</v>
      </c>
      <c r="G9" s="34" t="s">
        <v>30</v>
      </c>
      <c r="H9" s="34" t="s">
        <v>30</v>
      </c>
      <c r="I9" s="34" t="s">
        <v>30</v>
      </c>
      <c r="J9" s="28"/>
      <c r="K9" s="58">
        <f t="shared" si="0"/>
        <v>0</v>
      </c>
      <c r="L9" s="58">
        <f t="shared" si="1"/>
        <v>0</v>
      </c>
      <c r="M9" s="58">
        <f t="shared" si="2"/>
        <v>6</v>
      </c>
      <c r="N9" s="58">
        <f t="shared" si="3"/>
        <v>0</v>
      </c>
      <c r="O9" s="28"/>
      <c r="P9" s="69">
        <f>(Feuil1!$B$25)*K9</f>
        <v>0</v>
      </c>
      <c r="Q9" s="69">
        <f ca="1">(Feuil1!$C$25)*L9</f>
        <v>0</v>
      </c>
      <c r="R9" s="69">
        <f ca="1">(Feuil1!$D$25)*M9</f>
        <v>1.8125000000000002</v>
      </c>
      <c r="S9" s="69">
        <f ca="1">(Feuil1!$E$25)*N9</f>
        <v>0</v>
      </c>
      <c r="T9" s="28"/>
      <c r="U9" s="69">
        <f t="shared" ca="1" si="4"/>
        <v>1.8125000000000002</v>
      </c>
      <c r="V9" s="62">
        <f t="shared" ca="1" si="5"/>
        <v>43.500000000000007</v>
      </c>
      <c r="W9" s="60">
        <f t="shared" ca="1" si="6"/>
        <v>0.30208333333333337</v>
      </c>
      <c r="X9" s="72"/>
      <c r="Y9" s="73"/>
      <c r="Z9" s="34">
        <v>42920</v>
      </c>
      <c r="AA9" s="35" t="s">
        <v>19</v>
      </c>
      <c r="AB9" s="62" t="str">
        <f t="shared" si="7"/>
        <v/>
      </c>
      <c r="AC9" s="64"/>
    </row>
    <row r="10" spans="1:29" ht="20.100000000000001" customHeight="1" thickBot="1" x14ac:dyDescent="0.3">
      <c r="A10" s="34">
        <v>42921</v>
      </c>
      <c r="B10" s="34" t="s">
        <v>37</v>
      </c>
      <c r="C10" s="35" t="s">
        <v>20</v>
      </c>
      <c r="D10" s="34" t="s">
        <v>30</v>
      </c>
      <c r="E10" s="34" t="s">
        <v>30</v>
      </c>
      <c r="F10" s="34" t="s">
        <v>30</v>
      </c>
      <c r="G10" s="34" t="s">
        <v>30</v>
      </c>
      <c r="H10" s="34" t="s">
        <v>30</v>
      </c>
      <c r="I10" s="34" t="s">
        <v>30</v>
      </c>
      <c r="J10" s="28"/>
      <c r="K10" s="58">
        <f t="shared" si="0"/>
        <v>0</v>
      </c>
      <c r="L10" s="58">
        <f>COUNTIF($D10:$I10,"Horaire_1/2 C")</f>
        <v>0</v>
      </c>
      <c r="M10" s="58">
        <f t="shared" si="2"/>
        <v>6</v>
      </c>
      <c r="N10" s="58">
        <f t="shared" si="3"/>
        <v>0</v>
      </c>
      <c r="O10" s="28"/>
      <c r="P10" s="69">
        <f>(Feuil1!$B$25)*K10</f>
        <v>0</v>
      </c>
      <c r="Q10" s="69">
        <f ca="1">(Feuil1!$C$25)*L10</f>
        <v>0</v>
      </c>
      <c r="R10" s="69">
        <f ca="1">(Feuil1!$D$25)*M10</f>
        <v>1.8125000000000002</v>
      </c>
      <c r="S10" s="69">
        <f ca="1">(Feuil1!$E$25)*N10</f>
        <v>0</v>
      </c>
      <c r="T10" s="28"/>
      <c r="U10" s="69">
        <f t="shared" ca="1" si="4"/>
        <v>1.8125000000000002</v>
      </c>
      <c r="V10" s="62">
        <f t="shared" ca="1" si="5"/>
        <v>43.500000000000007</v>
      </c>
      <c r="W10" s="60">
        <f t="shared" ca="1" si="6"/>
        <v>0.30208333333333337</v>
      </c>
      <c r="X10" s="72"/>
      <c r="Y10" s="73"/>
      <c r="Z10" s="34">
        <v>42921</v>
      </c>
      <c r="AA10" s="35" t="s">
        <v>20</v>
      </c>
      <c r="AB10" s="62" t="str">
        <f t="shared" si="7"/>
        <v/>
      </c>
      <c r="AC10" s="64"/>
    </row>
    <row r="11" spans="1:29" ht="20.100000000000001" customHeight="1" thickBot="1" x14ac:dyDescent="0.3">
      <c r="A11" s="34">
        <v>42922</v>
      </c>
      <c r="B11" s="34" t="s">
        <v>37</v>
      </c>
      <c r="C11" s="35" t="s">
        <v>14</v>
      </c>
      <c r="D11" s="34" t="s">
        <v>33</v>
      </c>
      <c r="E11" s="34" t="s">
        <v>30</v>
      </c>
      <c r="F11" s="34" t="s">
        <v>30</v>
      </c>
      <c r="G11" s="34" t="s">
        <v>30</v>
      </c>
      <c r="H11" s="34" t="s">
        <v>30</v>
      </c>
      <c r="I11" s="34" t="s">
        <v>30</v>
      </c>
      <c r="J11" s="28"/>
      <c r="K11" s="58">
        <f t="shared" si="0"/>
        <v>1</v>
      </c>
      <c r="L11" s="58">
        <f t="shared" si="1"/>
        <v>0</v>
      </c>
      <c r="M11" s="58">
        <f t="shared" si="2"/>
        <v>5</v>
      </c>
      <c r="N11" s="58">
        <f t="shared" si="3"/>
        <v>0</v>
      </c>
      <c r="O11" s="28"/>
      <c r="P11" s="69">
        <f>(Feuil1!$B$25)*K11</f>
        <v>0</v>
      </c>
      <c r="Q11" s="69">
        <f ca="1">(Feuil1!$C$25)*L11</f>
        <v>0</v>
      </c>
      <c r="R11" s="69">
        <f ca="1">(Feuil1!$D$25)*M11</f>
        <v>1.510416666666667</v>
      </c>
      <c r="S11" s="69">
        <f ca="1">(Feuil1!$E$25)*N11</f>
        <v>0</v>
      </c>
      <c r="T11" s="28"/>
      <c r="U11" s="69">
        <f t="shared" ca="1" si="4"/>
        <v>1.510416666666667</v>
      </c>
      <c r="V11" s="62">
        <f t="shared" ca="1" si="5"/>
        <v>36.250000000000007</v>
      </c>
      <c r="W11" s="60">
        <f t="shared" ca="1" si="6"/>
        <v>0.30208333333333343</v>
      </c>
      <c r="X11" s="72"/>
      <c r="Y11" s="73"/>
      <c r="Z11" s="34">
        <v>42922</v>
      </c>
      <c r="AA11" s="35" t="s">
        <v>14</v>
      </c>
      <c r="AB11" s="62" t="str">
        <f t="shared" si="7"/>
        <v/>
      </c>
      <c r="AC11" s="64"/>
    </row>
    <row r="12" spans="1:29" ht="20.100000000000001" customHeight="1" thickBot="1" x14ac:dyDescent="0.3">
      <c r="A12" s="34">
        <v>42923</v>
      </c>
      <c r="B12" s="34" t="s">
        <v>37</v>
      </c>
      <c r="C12" s="35" t="s">
        <v>15</v>
      </c>
      <c r="D12" s="34" t="s">
        <v>31</v>
      </c>
      <c r="E12" s="34" t="s">
        <v>31</v>
      </c>
      <c r="F12" s="34" t="s">
        <v>31</v>
      </c>
      <c r="G12" s="34" t="s">
        <v>31</v>
      </c>
      <c r="H12" s="34" t="s">
        <v>31</v>
      </c>
      <c r="I12" s="34" t="s">
        <v>31</v>
      </c>
      <c r="J12" s="28"/>
      <c r="K12" s="58">
        <f t="shared" si="0"/>
        <v>0</v>
      </c>
      <c r="L12" s="58">
        <f t="shared" si="1"/>
        <v>0</v>
      </c>
      <c r="M12" s="58">
        <f t="shared" si="2"/>
        <v>0</v>
      </c>
      <c r="N12" s="58">
        <f t="shared" si="3"/>
        <v>6</v>
      </c>
      <c r="O12" s="28"/>
      <c r="P12" s="69">
        <f>(Feuil1!$B$25)*K12</f>
        <v>0</v>
      </c>
      <c r="Q12" s="69">
        <f ca="1">(Feuil1!$C$25)*L12</f>
        <v>0</v>
      </c>
      <c r="R12" s="69">
        <f ca="1">(Feuil1!$D$25)*M12</f>
        <v>0</v>
      </c>
      <c r="S12" s="69">
        <f ca="1">(Feuil1!$E$25)*N12</f>
        <v>1.5624999999999998</v>
      </c>
      <c r="T12" s="28"/>
      <c r="U12" s="69">
        <f t="shared" ca="1" si="4"/>
        <v>1.5624999999999998</v>
      </c>
      <c r="V12" s="62">
        <f t="shared" ca="1" si="5"/>
        <v>37.499999999999993</v>
      </c>
      <c r="W12" s="60">
        <f t="shared" ca="1" si="6"/>
        <v>0.26041666666666663</v>
      </c>
      <c r="X12" s="72"/>
      <c r="Y12" s="73"/>
      <c r="Z12" s="34">
        <v>42923</v>
      </c>
      <c r="AA12" s="35" t="s">
        <v>15</v>
      </c>
      <c r="AB12" s="62" t="str">
        <f t="shared" si="7"/>
        <v/>
      </c>
      <c r="AC12" s="64"/>
    </row>
    <row r="13" spans="1:29" ht="20.100000000000001" customHeight="1" thickBot="1" x14ac:dyDescent="0.3">
      <c r="A13" s="36">
        <v>42924</v>
      </c>
      <c r="B13" s="36" t="s">
        <v>38</v>
      </c>
      <c r="C13" s="37" t="s">
        <v>16</v>
      </c>
      <c r="D13" s="36" t="s">
        <v>33</v>
      </c>
      <c r="E13" s="36" t="s">
        <v>33</v>
      </c>
      <c r="F13" s="36" t="s">
        <v>33</v>
      </c>
      <c r="G13" s="36" t="s">
        <v>33</v>
      </c>
      <c r="H13" s="36" t="s">
        <v>33</v>
      </c>
      <c r="I13" s="36" t="s">
        <v>33</v>
      </c>
      <c r="J13" s="28"/>
      <c r="K13" s="58">
        <f t="shared" si="0"/>
        <v>6</v>
      </c>
      <c r="L13" s="58">
        <f t="shared" si="1"/>
        <v>0</v>
      </c>
      <c r="M13" s="58">
        <f t="shared" si="2"/>
        <v>0</v>
      </c>
      <c r="N13" s="58">
        <f t="shared" si="3"/>
        <v>0</v>
      </c>
      <c r="O13" s="28"/>
      <c r="P13" s="69">
        <f>(Feuil1!$B$25)*K13</f>
        <v>0</v>
      </c>
      <c r="Q13" s="69">
        <f ca="1">(Feuil1!$C$25)*L13</f>
        <v>0</v>
      </c>
      <c r="R13" s="69">
        <f ca="1">(Feuil1!$D$25)*M13</f>
        <v>0</v>
      </c>
      <c r="S13" s="69">
        <f ca="1">(Feuil1!$E$25)*N13</f>
        <v>0</v>
      </c>
      <c r="T13" s="28"/>
      <c r="U13" s="69">
        <f t="shared" ca="1" si="4"/>
        <v>0</v>
      </c>
      <c r="V13" s="62">
        <f t="shared" ca="1" si="5"/>
        <v>0</v>
      </c>
      <c r="W13" s="60">
        <f t="shared" ca="1" si="6"/>
        <v>0</v>
      </c>
      <c r="X13" s="72"/>
      <c r="Y13" s="73"/>
      <c r="Z13" s="36">
        <v>42924</v>
      </c>
      <c r="AA13" s="37" t="s">
        <v>16</v>
      </c>
      <c r="AB13" s="62" t="str">
        <f t="shared" si="7"/>
        <v/>
      </c>
      <c r="AC13" s="64"/>
    </row>
    <row r="14" spans="1:29" ht="20.100000000000001" customHeight="1" thickBot="1" x14ac:dyDescent="0.3">
      <c r="A14" s="36">
        <v>42925</v>
      </c>
      <c r="B14" s="36" t="s">
        <v>38</v>
      </c>
      <c r="C14" s="37" t="s">
        <v>17</v>
      </c>
      <c r="D14" s="36" t="s">
        <v>33</v>
      </c>
      <c r="E14" s="36" t="s">
        <v>33</v>
      </c>
      <c r="F14" s="36" t="s">
        <v>33</v>
      </c>
      <c r="G14" s="36" t="s">
        <v>33</v>
      </c>
      <c r="H14" s="36" t="s">
        <v>33</v>
      </c>
      <c r="I14" s="36" t="s">
        <v>33</v>
      </c>
      <c r="J14" s="28"/>
      <c r="K14" s="58">
        <f t="shared" si="0"/>
        <v>6</v>
      </c>
      <c r="L14" s="58">
        <f t="shared" si="1"/>
        <v>0</v>
      </c>
      <c r="M14" s="58">
        <f t="shared" si="2"/>
        <v>0</v>
      </c>
      <c r="N14" s="58">
        <f t="shared" si="3"/>
        <v>0</v>
      </c>
      <c r="O14" s="28"/>
      <c r="P14" s="69">
        <f>(Feuil1!$B$25)*K14</f>
        <v>0</v>
      </c>
      <c r="Q14" s="69">
        <f ca="1">(Feuil1!$C$25)*L14</f>
        <v>0</v>
      </c>
      <c r="R14" s="69">
        <f ca="1">(Feuil1!$D$25)*M14</f>
        <v>0</v>
      </c>
      <c r="S14" s="69">
        <f ca="1">(Feuil1!$E$25)*N14</f>
        <v>0</v>
      </c>
      <c r="T14" s="28"/>
      <c r="U14" s="69">
        <f t="shared" ca="1" si="4"/>
        <v>0</v>
      </c>
      <c r="V14" s="62">
        <f t="shared" ca="1" si="5"/>
        <v>0</v>
      </c>
      <c r="W14" s="60">
        <f t="shared" ca="1" si="6"/>
        <v>0</v>
      </c>
      <c r="X14" s="72"/>
      <c r="Y14" s="73"/>
      <c r="Z14" s="36">
        <v>42925</v>
      </c>
      <c r="AA14" s="37" t="s">
        <v>17</v>
      </c>
      <c r="AB14" s="62" t="str">
        <f t="shared" si="7"/>
        <v/>
      </c>
      <c r="AC14" s="64"/>
    </row>
    <row r="15" spans="1:29" ht="20.100000000000001" customHeight="1" thickBot="1" x14ac:dyDescent="0.3">
      <c r="A15" s="34">
        <v>42926</v>
      </c>
      <c r="B15" s="34" t="s">
        <v>37</v>
      </c>
      <c r="C15" s="35" t="s">
        <v>18</v>
      </c>
      <c r="D15" s="34" t="s">
        <v>30</v>
      </c>
      <c r="E15" s="34" t="s">
        <v>30</v>
      </c>
      <c r="F15" s="34" t="s">
        <v>30</v>
      </c>
      <c r="G15" s="34" t="s">
        <v>30</v>
      </c>
      <c r="H15" s="34" t="s">
        <v>30</v>
      </c>
      <c r="I15" s="34" t="s">
        <v>30</v>
      </c>
      <c r="J15" s="28"/>
      <c r="K15" s="58">
        <f t="shared" si="0"/>
        <v>0</v>
      </c>
      <c r="L15" s="58">
        <f t="shared" si="1"/>
        <v>0</v>
      </c>
      <c r="M15" s="58">
        <f t="shared" si="2"/>
        <v>6</v>
      </c>
      <c r="N15" s="58">
        <f t="shared" si="3"/>
        <v>0</v>
      </c>
      <c r="O15" s="28"/>
      <c r="P15" s="69">
        <f>(Feuil1!$B$25)*K15</f>
        <v>0</v>
      </c>
      <c r="Q15" s="69">
        <f ca="1">(Feuil1!$C$25)*L15</f>
        <v>0</v>
      </c>
      <c r="R15" s="69">
        <f ca="1">(Feuil1!$D$25)*M15</f>
        <v>1.8125000000000002</v>
      </c>
      <c r="S15" s="69">
        <f ca="1">(Feuil1!$E$25)*N15</f>
        <v>0</v>
      </c>
      <c r="T15" s="28"/>
      <c r="U15" s="69">
        <f t="shared" ca="1" si="4"/>
        <v>1.8125000000000002</v>
      </c>
      <c r="V15" s="62">
        <f t="shared" ca="1" si="5"/>
        <v>43.500000000000007</v>
      </c>
      <c r="W15" s="60">
        <f t="shared" ca="1" si="6"/>
        <v>0.30208333333333337</v>
      </c>
      <c r="X15" s="72"/>
      <c r="Y15" s="73"/>
      <c r="Z15" s="34">
        <v>42926</v>
      </c>
      <c r="AA15" s="35" t="s">
        <v>18</v>
      </c>
      <c r="AB15" s="62" t="str">
        <f t="shared" si="7"/>
        <v/>
      </c>
      <c r="AC15" s="64"/>
    </row>
    <row r="16" spans="1:29" ht="20.100000000000001" customHeight="1" thickBot="1" x14ac:dyDescent="0.3">
      <c r="A16" s="34">
        <v>42927</v>
      </c>
      <c r="B16" s="34" t="s">
        <v>37</v>
      </c>
      <c r="C16" s="35" t="s">
        <v>19</v>
      </c>
      <c r="D16" s="34" t="s">
        <v>30</v>
      </c>
      <c r="E16" s="34" t="s">
        <v>30</v>
      </c>
      <c r="F16" s="34" t="s">
        <v>30</v>
      </c>
      <c r="G16" s="34" t="s">
        <v>30</v>
      </c>
      <c r="H16" s="34" t="s">
        <v>30</v>
      </c>
      <c r="I16" s="34" t="s">
        <v>30</v>
      </c>
      <c r="J16" s="28"/>
      <c r="K16" s="58">
        <f t="shared" si="0"/>
        <v>0</v>
      </c>
      <c r="L16" s="58">
        <f t="shared" si="1"/>
        <v>0</v>
      </c>
      <c r="M16" s="58">
        <f t="shared" si="2"/>
        <v>6</v>
      </c>
      <c r="N16" s="58">
        <f t="shared" si="3"/>
        <v>0</v>
      </c>
      <c r="O16" s="28"/>
      <c r="P16" s="69">
        <f>(Feuil1!$B$25)*K16</f>
        <v>0</v>
      </c>
      <c r="Q16" s="69">
        <f ca="1">(Feuil1!$C$25)*L16</f>
        <v>0</v>
      </c>
      <c r="R16" s="69">
        <f ca="1">(Feuil1!$D$25)*M16</f>
        <v>1.8125000000000002</v>
      </c>
      <c r="S16" s="69">
        <f ca="1">(Feuil1!$E$25)*N16</f>
        <v>0</v>
      </c>
      <c r="T16" s="28"/>
      <c r="U16" s="69">
        <f ca="1">SUM(Q16:S16)</f>
        <v>1.8125000000000002</v>
      </c>
      <c r="V16" s="62">
        <f t="shared" ca="1" si="5"/>
        <v>43.500000000000007</v>
      </c>
      <c r="W16" s="60">
        <f t="shared" ca="1" si="6"/>
        <v>0.30208333333333337</v>
      </c>
      <c r="X16" s="72"/>
      <c r="Y16" s="73"/>
      <c r="Z16" s="34">
        <v>42927</v>
      </c>
      <c r="AA16" s="35" t="s">
        <v>19</v>
      </c>
      <c r="AB16" s="62" t="str">
        <f t="shared" si="7"/>
        <v/>
      </c>
      <c r="AC16" s="64"/>
    </row>
    <row r="17" spans="1:29" ht="20.100000000000001" customHeight="1" thickBot="1" x14ac:dyDescent="0.3">
      <c r="A17" s="34">
        <v>42928</v>
      </c>
      <c r="B17" s="34" t="s">
        <v>37</v>
      </c>
      <c r="C17" s="35" t="s">
        <v>20</v>
      </c>
      <c r="D17" s="34" t="s">
        <v>30</v>
      </c>
      <c r="E17" s="34" t="s">
        <v>30</v>
      </c>
      <c r="F17" s="34" t="s">
        <v>30</v>
      </c>
      <c r="G17" s="34" t="s">
        <v>30</v>
      </c>
      <c r="H17" s="34" t="s">
        <v>30</v>
      </c>
      <c r="I17" s="34" t="s">
        <v>30</v>
      </c>
      <c r="J17" s="28"/>
      <c r="K17" s="58">
        <f t="shared" si="0"/>
        <v>0</v>
      </c>
      <c r="L17" s="58">
        <f t="shared" si="1"/>
        <v>0</v>
      </c>
      <c r="M17" s="58">
        <f t="shared" si="2"/>
        <v>6</v>
      </c>
      <c r="N17" s="58">
        <f t="shared" si="3"/>
        <v>0</v>
      </c>
      <c r="O17" s="28"/>
      <c r="P17" s="69">
        <f>(Feuil1!$B$25)*K17</f>
        <v>0</v>
      </c>
      <c r="Q17" s="69">
        <f ca="1">(Feuil1!$C$25)*L17</f>
        <v>0</v>
      </c>
      <c r="R17" s="69">
        <f ca="1">(Feuil1!$D$25)*M17</f>
        <v>1.8125000000000002</v>
      </c>
      <c r="S17" s="69">
        <f ca="1">(Feuil1!$E$25)*N17</f>
        <v>0</v>
      </c>
      <c r="T17" s="28"/>
      <c r="U17" s="69">
        <f t="shared" ca="1" si="4"/>
        <v>1.8125000000000002</v>
      </c>
      <c r="V17" s="62">
        <f t="shared" ca="1" si="5"/>
        <v>43.500000000000007</v>
      </c>
      <c r="W17" s="60">
        <f t="shared" ca="1" si="6"/>
        <v>0.30208333333333337</v>
      </c>
      <c r="X17" s="72"/>
      <c r="Y17" s="73"/>
      <c r="Z17" s="34">
        <v>42928</v>
      </c>
      <c r="AA17" s="35" t="s">
        <v>20</v>
      </c>
      <c r="AB17" s="62" t="str">
        <f t="shared" si="7"/>
        <v/>
      </c>
      <c r="AC17" s="64"/>
    </row>
    <row r="18" spans="1:29" ht="20.100000000000001" customHeight="1" thickBot="1" x14ac:dyDescent="0.3">
      <c r="A18" s="34">
        <v>42929</v>
      </c>
      <c r="B18" s="34" t="s">
        <v>37</v>
      </c>
      <c r="C18" s="35" t="s">
        <v>14</v>
      </c>
      <c r="D18" s="34" t="s">
        <v>33</v>
      </c>
      <c r="E18" s="34" t="s">
        <v>30</v>
      </c>
      <c r="F18" s="34" t="s">
        <v>30</v>
      </c>
      <c r="G18" s="34" t="s">
        <v>30</v>
      </c>
      <c r="H18" s="34" t="s">
        <v>30</v>
      </c>
      <c r="I18" s="34" t="s">
        <v>30</v>
      </c>
      <c r="J18" s="28"/>
      <c r="K18" s="58">
        <f t="shared" si="0"/>
        <v>1</v>
      </c>
      <c r="L18" s="58">
        <f t="shared" si="1"/>
        <v>0</v>
      </c>
      <c r="M18" s="58">
        <f t="shared" si="2"/>
        <v>5</v>
      </c>
      <c r="N18" s="58">
        <f t="shared" si="3"/>
        <v>0</v>
      </c>
      <c r="O18" s="28"/>
      <c r="P18" s="69">
        <f>(Feuil1!$B$25)*K18</f>
        <v>0</v>
      </c>
      <c r="Q18" s="69">
        <f ca="1">(Feuil1!$C$25)*L18</f>
        <v>0</v>
      </c>
      <c r="R18" s="69">
        <f ca="1">(Feuil1!$D$25)*M18</f>
        <v>1.510416666666667</v>
      </c>
      <c r="S18" s="69">
        <f ca="1">(Feuil1!$E$25)*N18</f>
        <v>0</v>
      </c>
      <c r="T18" s="28"/>
      <c r="U18" s="69">
        <f t="shared" ca="1" si="4"/>
        <v>1.510416666666667</v>
      </c>
      <c r="V18" s="62">
        <f t="shared" ca="1" si="5"/>
        <v>36.250000000000007</v>
      </c>
      <c r="W18" s="60">
        <f t="shared" ca="1" si="6"/>
        <v>0.30208333333333343</v>
      </c>
      <c r="X18" s="72"/>
      <c r="Y18" s="73"/>
      <c r="Z18" s="34">
        <v>42929</v>
      </c>
      <c r="AA18" s="35" t="s">
        <v>14</v>
      </c>
      <c r="AB18" s="62" t="str">
        <f t="shared" si="7"/>
        <v/>
      </c>
      <c r="AC18" s="64"/>
    </row>
    <row r="19" spans="1:29" ht="20.100000000000001" customHeight="1" thickBot="1" x14ac:dyDescent="0.3">
      <c r="A19" s="38">
        <v>42930</v>
      </c>
      <c r="B19" s="38" t="s">
        <v>38</v>
      </c>
      <c r="C19" s="39" t="s">
        <v>15</v>
      </c>
      <c r="D19" s="38" t="s">
        <v>33</v>
      </c>
      <c r="E19" s="38" t="s">
        <v>33</v>
      </c>
      <c r="F19" s="38" t="s">
        <v>33</v>
      </c>
      <c r="G19" s="38" t="s">
        <v>33</v>
      </c>
      <c r="H19" s="38" t="s">
        <v>33</v>
      </c>
      <c r="I19" s="38" t="s">
        <v>33</v>
      </c>
      <c r="J19" s="28"/>
      <c r="K19" s="58">
        <f t="shared" si="0"/>
        <v>6</v>
      </c>
      <c r="L19" s="58">
        <f t="shared" si="1"/>
        <v>0</v>
      </c>
      <c r="M19" s="58">
        <f t="shared" si="2"/>
        <v>0</v>
      </c>
      <c r="N19" s="58">
        <f t="shared" si="3"/>
        <v>0</v>
      </c>
      <c r="O19" s="28"/>
      <c r="P19" s="69">
        <f>(Feuil1!$B$25)*K19</f>
        <v>0</v>
      </c>
      <c r="Q19" s="69">
        <f ca="1">(Feuil1!$C$25)*L19</f>
        <v>0</v>
      </c>
      <c r="R19" s="69">
        <f ca="1">(Feuil1!$D$25)*M19</f>
        <v>0</v>
      </c>
      <c r="S19" s="69">
        <f ca="1">(Feuil1!$E$25)*N19</f>
        <v>0</v>
      </c>
      <c r="T19" s="28"/>
      <c r="U19" s="69">
        <f t="shared" ca="1" si="4"/>
        <v>0</v>
      </c>
      <c r="V19" s="62">
        <f t="shared" ca="1" si="5"/>
        <v>0</v>
      </c>
      <c r="W19" s="60">
        <f t="shared" ca="1" si="6"/>
        <v>0</v>
      </c>
      <c r="X19" s="72"/>
      <c r="Y19" s="73"/>
      <c r="Z19" s="38">
        <v>42930</v>
      </c>
      <c r="AA19" s="39" t="s">
        <v>15</v>
      </c>
      <c r="AB19" s="62" t="str">
        <f t="shared" si="7"/>
        <v/>
      </c>
      <c r="AC19" s="64"/>
    </row>
    <row r="20" spans="1:29" ht="20.100000000000001" customHeight="1" thickBot="1" x14ac:dyDescent="0.3">
      <c r="A20" s="36">
        <v>42931</v>
      </c>
      <c r="B20" s="36" t="s">
        <v>38</v>
      </c>
      <c r="C20" s="37" t="s">
        <v>16</v>
      </c>
      <c r="D20" s="36" t="s">
        <v>33</v>
      </c>
      <c r="E20" s="36" t="s">
        <v>33</v>
      </c>
      <c r="F20" s="36" t="s">
        <v>33</v>
      </c>
      <c r="G20" s="36" t="s">
        <v>33</v>
      </c>
      <c r="H20" s="36" t="s">
        <v>33</v>
      </c>
      <c r="I20" s="36" t="s">
        <v>33</v>
      </c>
      <c r="J20" s="28"/>
      <c r="K20" s="58">
        <f t="shared" si="0"/>
        <v>6</v>
      </c>
      <c r="L20" s="58">
        <f t="shared" si="1"/>
        <v>0</v>
      </c>
      <c r="M20" s="58">
        <f t="shared" si="2"/>
        <v>0</v>
      </c>
      <c r="N20" s="58">
        <f t="shared" si="3"/>
        <v>0</v>
      </c>
      <c r="O20" s="28"/>
      <c r="P20" s="69">
        <f>(Feuil1!$B$25)*K20</f>
        <v>0</v>
      </c>
      <c r="Q20" s="69">
        <f ca="1">(Feuil1!$C$25)*L20</f>
        <v>0</v>
      </c>
      <c r="R20" s="69">
        <f ca="1">(Feuil1!$D$25)*M20</f>
        <v>0</v>
      </c>
      <c r="S20" s="69">
        <f ca="1">(Feuil1!$E$25)*N20</f>
        <v>0</v>
      </c>
      <c r="T20" s="28"/>
      <c r="U20" s="69">
        <f t="shared" ca="1" si="4"/>
        <v>0</v>
      </c>
      <c r="V20" s="62">
        <f t="shared" ca="1" si="5"/>
        <v>0</v>
      </c>
      <c r="W20" s="60">
        <f t="shared" ca="1" si="6"/>
        <v>0</v>
      </c>
      <c r="X20" s="72"/>
      <c r="Y20" s="73"/>
      <c r="Z20" s="36">
        <v>42931</v>
      </c>
      <c r="AA20" s="37" t="s">
        <v>16</v>
      </c>
      <c r="AB20" s="62" t="str">
        <f t="shared" si="7"/>
        <v/>
      </c>
      <c r="AC20" s="64"/>
    </row>
    <row r="21" spans="1:29" ht="20.100000000000001" customHeight="1" thickBot="1" x14ac:dyDescent="0.3">
      <c r="A21" s="36">
        <v>42932</v>
      </c>
      <c r="B21" s="36" t="s">
        <v>38</v>
      </c>
      <c r="C21" s="37" t="s">
        <v>17</v>
      </c>
      <c r="D21" s="36" t="s">
        <v>33</v>
      </c>
      <c r="E21" s="36" t="s">
        <v>33</v>
      </c>
      <c r="F21" s="36" t="s">
        <v>33</v>
      </c>
      <c r="G21" s="36" t="s">
        <v>33</v>
      </c>
      <c r="H21" s="36" t="s">
        <v>33</v>
      </c>
      <c r="I21" s="36" t="s">
        <v>33</v>
      </c>
      <c r="J21" s="28"/>
      <c r="K21" s="58">
        <f t="shared" si="0"/>
        <v>6</v>
      </c>
      <c r="L21" s="58">
        <f t="shared" si="1"/>
        <v>0</v>
      </c>
      <c r="M21" s="58">
        <f t="shared" si="2"/>
        <v>0</v>
      </c>
      <c r="N21" s="58">
        <f t="shared" si="3"/>
        <v>0</v>
      </c>
      <c r="O21" s="28"/>
      <c r="P21" s="69">
        <f>(Feuil1!$B$25)*K21</f>
        <v>0</v>
      </c>
      <c r="Q21" s="69">
        <f ca="1">(Feuil1!$C$25)*L21</f>
        <v>0</v>
      </c>
      <c r="R21" s="69">
        <f ca="1">(Feuil1!$D$25)*M21</f>
        <v>0</v>
      </c>
      <c r="S21" s="69">
        <f ca="1">(Feuil1!$E$25)*N21</f>
        <v>0</v>
      </c>
      <c r="T21" s="28"/>
      <c r="U21" s="69">
        <f t="shared" ca="1" si="4"/>
        <v>0</v>
      </c>
      <c r="V21" s="62">
        <f t="shared" ca="1" si="5"/>
        <v>0</v>
      </c>
      <c r="W21" s="60">
        <f t="shared" ca="1" si="6"/>
        <v>0</v>
      </c>
      <c r="X21" s="72"/>
      <c r="Y21" s="73"/>
      <c r="Z21" s="36">
        <v>42932</v>
      </c>
      <c r="AA21" s="37" t="s">
        <v>17</v>
      </c>
      <c r="AB21" s="62" t="str">
        <f t="shared" si="7"/>
        <v/>
      </c>
      <c r="AC21" s="64"/>
    </row>
    <row r="22" spans="1:29" ht="20.100000000000001" customHeight="1" thickBot="1" x14ac:dyDescent="0.3">
      <c r="A22" s="34">
        <v>42933</v>
      </c>
      <c r="B22" s="34" t="s">
        <v>37</v>
      </c>
      <c r="C22" s="35" t="s">
        <v>18</v>
      </c>
      <c r="D22" s="34" t="s">
        <v>30</v>
      </c>
      <c r="E22" s="34" t="s">
        <v>30</v>
      </c>
      <c r="F22" s="34" t="s">
        <v>30</v>
      </c>
      <c r="G22" s="34" t="s">
        <v>30</v>
      </c>
      <c r="H22" s="34" t="s">
        <v>30</v>
      </c>
      <c r="I22" s="34" t="s">
        <v>30</v>
      </c>
      <c r="J22" s="28"/>
      <c r="K22" s="58">
        <f t="shared" si="0"/>
        <v>0</v>
      </c>
      <c r="L22" s="58">
        <f t="shared" si="1"/>
        <v>0</v>
      </c>
      <c r="M22" s="58">
        <f t="shared" si="2"/>
        <v>6</v>
      </c>
      <c r="N22" s="58">
        <f t="shared" si="3"/>
        <v>0</v>
      </c>
      <c r="O22" s="28"/>
      <c r="P22" s="69">
        <f>(Feuil1!$B$25)*K22</f>
        <v>0</v>
      </c>
      <c r="Q22" s="69">
        <f ca="1">(Feuil1!$C$25)*L22</f>
        <v>0</v>
      </c>
      <c r="R22" s="69">
        <f ca="1">(Feuil1!$D$25)*M22</f>
        <v>1.8125000000000002</v>
      </c>
      <c r="S22" s="69">
        <f ca="1">(Feuil1!$E$25)*N22</f>
        <v>0</v>
      </c>
      <c r="T22" s="28"/>
      <c r="U22" s="69">
        <f t="shared" ca="1" si="4"/>
        <v>1.8125000000000002</v>
      </c>
      <c r="V22" s="62">
        <f t="shared" ca="1" si="5"/>
        <v>43.500000000000007</v>
      </c>
      <c r="W22" s="60">
        <f t="shared" ca="1" si="6"/>
        <v>0.30208333333333337</v>
      </c>
      <c r="X22" s="72"/>
      <c r="Y22" s="73"/>
      <c r="Z22" s="34">
        <v>42933</v>
      </c>
      <c r="AA22" s="35" t="s">
        <v>18</v>
      </c>
      <c r="AB22" s="62" t="str">
        <f t="shared" si="7"/>
        <v/>
      </c>
      <c r="AC22" s="64"/>
    </row>
    <row r="23" spans="1:29" ht="20.100000000000001" customHeight="1" thickBot="1" x14ac:dyDescent="0.3">
      <c r="A23" s="34">
        <v>42934</v>
      </c>
      <c r="B23" s="34" t="s">
        <v>37</v>
      </c>
      <c r="C23" s="35" t="s">
        <v>19</v>
      </c>
      <c r="D23" s="34" t="s">
        <v>30</v>
      </c>
      <c r="E23" s="34" t="s">
        <v>30</v>
      </c>
      <c r="F23" s="34" t="s">
        <v>30</v>
      </c>
      <c r="G23" s="34" t="s">
        <v>30</v>
      </c>
      <c r="H23" s="34" t="s">
        <v>30</v>
      </c>
      <c r="I23" s="34" t="s">
        <v>30</v>
      </c>
      <c r="J23" s="28"/>
      <c r="K23" s="58">
        <f t="shared" si="0"/>
        <v>0</v>
      </c>
      <c r="L23" s="58">
        <f t="shared" si="1"/>
        <v>0</v>
      </c>
      <c r="M23" s="58">
        <f t="shared" si="2"/>
        <v>6</v>
      </c>
      <c r="N23" s="58">
        <f t="shared" si="3"/>
        <v>0</v>
      </c>
      <c r="O23" s="28"/>
      <c r="P23" s="69">
        <f>(Feuil1!$B$25)*K23</f>
        <v>0</v>
      </c>
      <c r="Q23" s="69">
        <f ca="1">(Feuil1!$C$25)*L23</f>
        <v>0</v>
      </c>
      <c r="R23" s="69">
        <f ca="1">(Feuil1!$D$25)*M23</f>
        <v>1.8125000000000002</v>
      </c>
      <c r="S23" s="69">
        <f ca="1">(Feuil1!$E$25)*N23</f>
        <v>0</v>
      </c>
      <c r="T23" s="28"/>
      <c r="U23" s="69">
        <f t="shared" ca="1" si="4"/>
        <v>1.8125000000000002</v>
      </c>
      <c r="V23" s="62">
        <f t="shared" ca="1" si="5"/>
        <v>43.500000000000007</v>
      </c>
      <c r="W23" s="60">
        <f t="shared" ca="1" si="6"/>
        <v>0.30208333333333337</v>
      </c>
      <c r="X23" s="72"/>
      <c r="Y23" s="73"/>
      <c r="Z23" s="34">
        <v>42934</v>
      </c>
      <c r="AA23" s="35" t="s">
        <v>19</v>
      </c>
      <c r="AB23" s="62" t="str">
        <f t="shared" si="7"/>
        <v/>
      </c>
      <c r="AC23" s="64"/>
    </row>
    <row r="24" spans="1:29" ht="20.100000000000001" customHeight="1" thickBot="1" x14ac:dyDescent="0.3">
      <c r="A24" s="34">
        <v>42935</v>
      </c>
      <c r="B24" s="34" t="s">
        <v>37</v>
      </c>
      <c r="C24" s="35" t="s">
        <v>20</v>
      </c>
      <c r="D24" s="34" t="s">
        <v>30</v>
      </c>
      <c r="E24" s="34" t="s">
        <v>30</v>
      </c>
      <c r="F24" s="34" t="s">
        <v>30</v>
      </c>
      <c r="G24" s="34" t="s">
        <v>30</v>
      </c>
      <c r="H24" s="34" t="s">
        <v>30</v>
      </c>
      <c r="I24" s="34" t="s">
        <v>30</v>
      </c>
      <c r="J24" s="28"/>
      <c r="K24" s="58">
        <f t="shared" si="0"/>
        <v>0</v>
      </c>
      <c r="L24" s="58">
        <f t="shared" si="1"/>
        <v>0</v>
      </c>
      <c r="M24" s="58">
        <f t="shared" si="2"/>
        <v>6</v>
      </c>
      <c r="N24" s="58">
        <f t="shared" si="3"/>
        <v>0</v>
      </c>
      <c r="O24" s="28"/>
      <c r="P24" s="69">
        <f>(Feuil1!$B$25)*K24</f>
        <v>0</v>
      </c>
      <c r="Q24" s="69">
        <f ca="1">(Feuil1!$C$25)*L24</f>
        <v>0</v>
      </c>
      <c r="R24" s="69">
        <f ca="1">(Feuil1!$D$25)*M24</f>
        <v>1.8125000000000002</v>
      </c>
      <c r="S24" s="69">
        <f ca="1">(Feuil1!$E$25)*N24</f>
        <v>0</v>
      </c>
      <c r="T24" s="28"/>
      <c r="U24" s="69">
        <f t="shared" ca="1" si="4"/>
        <v>1.8125000000000002</v>
      </c>
      <c r="V24" s="62">
        <f t="shared" ca="1" si="5"/>
        <v>43.500000000000007</v>
      </c>
      <c r="W24" s="60">
        <f t="shared" ca="1" si="6"/>
        <v>0.30208333333333337</v>
      </c>
      <c r="X24" s="72"/>
      <c r="Y24" s="73"/>
      <c r="Z24" s="34">
        <v>42935</v>
      </c>
      <c r="AA24" s="35" t="s">
        <v>20</v>
      </c>
      <c r="AB24" s="62" t="str">
        <f t="shared" si="7"/>
        <v/>
      </c>
      <c r="AC24" s="64"/>
    </row>
    <row r="25" spans="1:29" ht="20.100000000000001" customHeight="1" thickBot="1" x14ac:dyDescent="0.3">
      <c r="A25" s="34">
        <v>42936</v>
      </c>
      <c r="B25" s="34" t="s">
        <v>37</v>
      </c>
      <c r="C25" s="35" t="s">
        <v>14</v>
      </c>
      <c r="D25" s="34" t="s">
        <v>33</v>
      </c>
      <c r="E25" s="34" t="s">
        <v>30</v>
      </c>
      <c r="F25" s="34" t="s">
        <v>30</v>
      </c>
      <c r="G25" s="34" t="s">
        <v>30</v>
      </c>
      <c r="H25" s="34" t="s">
        <v>30</v>
      </c>
      <c r="I25" s="34" t="s">
        <v>30</v>
      </c>
      <c r="J25" s="28"/>
      <c r="K25" s="58">
        <f t="shared" si="0"/>
        <v>1</v>
      </c>
      <c r="L25" s="58">
        <f t="shared" si="1"/>
        <v>0</v>
      </c>
      <c r="M25" s="58">
        <f t="shared" si="2"/>
        <v>5</v>
      </c>
      <c r="N25" s="58">
        <f t="shared" si="3"/>
        <v>0</v>
      </c>
      <c r="O25" s="28"/>
      <c r="P25" s="69">
        <f>(Feuil1!$B$25)*K25</f>
        <v>0</v>
      </c>
      <c r="Q25" s="69">
        <f ca="1">(Feuil1!$C$25)*L25</f>
        <v>0</v>
      </c>
      <c r="R25" s="69">
        <f ca="1">(Feuil1!$D$25)*M25</f>
        <v>1.510416666666667</v>
      </c>
      <c r="S25" s="69">
        <f ca="1">(Feuil1!$E$25)*N25</f>
        <v>0</v>
      </c>
      <c r="T25" s="28"/>
      <c r="U25" s="69">
        <f t="shared" ca="1" si="4"/>
        <v>1.510416666666667</v>
      </c>
      <c r="V25" s="62">
        <f t="shared" ca="1" si="5"/>
        <v>36.250000000000007</v>
      </c>
      <c r="W25" s="60">
        <f t="shared" ca="1" si="6"/>
        <v>0.30208333333333343</v>
      </c>
      <c r="X25" s="72"/>
      <c r="Y25" s="73"/>
      <c r="Z25" s="34">
        <v>42936</v>
      </c>
      <c r="AA25" s="35" t="s">
        <v>14</v>
      </c>
      <c r="AB25" s="62" t="str">
        <f t="shared" si="7"/>
        <v/>
      </c>
      <c r="AC25" s="64"/>
    </row>
    <row r="26" spans="1:29" ht="20.100000000000001" customHeight="1" thickBot="1" x14ac:dyDescent="0.3">
      <c r="A26" s="34">
        <v>42937</v>
      </c>
      <c r="B26" s="34" t="s">
        <v>37</v>
      </c>
      <c r="C26" s="35" t="s">
        <v>15</v>
      </c>
      <c r="D26" s="34" t="s">
        <v>31</v>
      </c>
      <c r="E26" s="34" t="s">
        <v>31</v>
      </c>
      <c r="F26" s="34" t="s">
        <v>31</v>
      </c>
      <c r="G26" s="34" t="s">
        <v>31</v>
      </c>
      <c r="H26" s="34" t="s">
        <v>31</v>
      </c>
      <c r="I26" s="34" t="s">
        <v>31</v>
      </c>
      <c r="J26" s="28"/>
      <c r="K26" s="58">
        <f t="shared" si="0"/>
        <v>0</v>
      </c>
      <c r="L26" s="58">
        <f t="shared" si="1"/>
        <v>0</v>
      </c>
      <c r="M26" s="58">
        <f t="shared" si="2"/>
        <v>0</v>
      </c>
      <c r="N26" s="58">
        <f t="shared" si="3"/>
        <v>6</v>
      </c>
      <c r="O26" s="28"/>
      <c r="P26" s="69">
        <f>(Feuil1!$B$25)*K26</f>
        <v>0</v>
      </c>
      <c r="Q26" s="69">
        <f ca="1">(Feuil1!$C$25)*L26</f>
        <v>0</v>
      </c>
      <c r="R26" s="69">
        <f ca="1">(Feuil1!$D$25)*M26</f>
        <v>0</v>
      </c>
      <c r="S26" s="69">
        <f ca="1">(Feuil1!$E$25)*N26</f>
        <v>1.5624999999999998</v>
      </c>
      <c r="T26" s="28"/>
      <c r="U26" s="69">
        <f t="shared" ca="1" si="4"/>
        <v>1.5624999999999998</v>
      </c>
      <c r="V26" s="62">
        <f t="shared" ca="1" si="5"/>
        <v>37.499999999999993</v>
      </c>
      <c r="W26" s="60">
        <f t="shared" ca="1" si="6"/>
        <v>0.26041666666666663</v>
      </c>
      <c r="X26" s="72"/>
      <c r="Y26" s="73"/>
      <c r="Z26" s="34">
        <v>42937</v>
      </c>
      <c r="AA26" s="35" t="s">
        <v>15</v>
      </c>
      <c r="AB26" s="62" t="str">
        <f t="shared" si="7"/>
        <v/>
      </c>
      <c r="AC26" s="64"/>
    </row>
    <row r="27" spans="1:29" ht="20.100000000000001" customHeight="1" thickBot="1" x14ac:dyDescent="0.3">
      <c r="A27" s="36">
        <v>42938</v>
      </c>
      <c r="B27" s="36" t="s">
        <v>38</v>
      </c>
      <c r="C27" s="37" t="s">
        <v>16</v>
      </c>
      <c r="D27" s="36" t="s">
        <v>33</v>
      </c>
      <c r="E27" s="36" t="s">
        <v>33</v>
      </c>
      <c r="F27" s="36" t="s">
        <v>33</v>
      </c>
      <c r="G27" s="36" t="s">
        <v>33</v>
      </c>
      <c r="H27" s="36" t="s">
        <v>33</v>
      </c>
      <c r="I27" s="36" t="s">
        <v>33</v>
      </c>
      <c r="J27" s="28"/>
      <c r="K27" s="58">
        <f t="shared" si="0"/>
        <v>6</v>
      </c>
      <c r="L27" s="58">
        <f t="shared" si="1"/>
        <v>0</v>
      </c>
      <c r="M27" s="58">
        <f t="shared" si="2"/>
        <v>0</v>
      </c>
      <c r="N27" s="58">
        <f t="shared" si="3"/>
        <v>0</v>
      </c>
      <c r="O27" s="28"/>
      <c r="P27" s="69">
        <f>(Feuil1!$B$25)*K27</f>
        <v>0</v>
      </c>
      <c r="Q27" s="69">
        <f ca="1">(Feuil1!$C$25)*L27</f>
        <v>0</v>
      </c>
      <c r="R27" s="69">
        <f ca="1">(Feuil1!$D$25)*M27</f>
        <v>0</v>
      </c>
      <c r="S27" s="69">
        <f ca="1">(Feuil1!$E$25)*N27</f>
        <v>0</v>
      </c>
      <c r="T27" s="28"/>
      <c r="U27" s="69">
        <f t="shared" ca="1" si="4"/>
        <v>0</v>
      </c>
      <c r="V27" s="62">
        <f t="shared" ca="1" si="5"/>
        <v>0</v>
      </c>
      <c r="W27" s="60">
        <f t="shared" ca="1" si="6"/>
        <v>0</v>
      </c>
      <c r="X27" s="72"/>
      <c r="Y27" s="73"/>
      <c r="Z27" s="36">
        <v>42938</v>
      </c>
      <c r="AA27" s="37" t="s">
        <v>16</v>
      </c>
      <c r="AB27" s="62" t="str">
        <f t="shared" si="7"/>
        <v/>
      </c>
      <c r="AC27" s="64"/>
    </row>
    <row r="28" spans="1:29" ht="20.100000000000001" customHeight="1" thickBot="1" x14ac:dyDescent="0.3">
      <c r="A28" s="36">
        <v>42939</v>
      </c>
      <c r="B28" s="36" t="s">
        <v>38</v>
      </c>
      <c r="C28" s="37" t="s">
        <v>17</v>
      </c>
      <c r="D28" s="36" t="s">
        <v>33</v>
      </c>
      <c r="E28" s="36" t="s">
        <v>33</v>
      </c>
      <c r="F28" s="36" t="s">
        <v>33</v>
      </c>
      <c r="G28" s="36" t="s">
        <v>33</v>
      </c>
      <c r="H28" s="36" t="s">
        <v>33</v>
      </c>
      <c r="I28" s="36" t="s">
        <v>33</v>
      </c>
      <c r="J28" s="28"/>
      <c r="K28" s="58">
        <f t="shared" si="0"/>
        <v>6</v>
      </c>
      <c r="L28" s="58">
        <f t="shared" si="1"/>
        <v>0</v>
      </c>
      <c r="M28" s="58">
        <f t="shared" si="2"/>
        <v>0</v>
      </c>
      <c r="N28" s="58">
        <f t="shared" si="3"/>
        <v>0</v>
      </c>
      <c r="O28" s="28"/>
      <c r="P28" s="69">
        <f>(Feuil1!$B$25)*K28</f>
        <v>0</v>
      </c>
      <c r="Q28" s="69">
        <f ca="1">(Feuil1!$C$25)*L28</f>
        <v>0</v>
      </c>
      <c r="R28" s="69">
        <f ca="1">(Feuil1!$D$25)*M28</f>
        <v>0</v>
      </c>
      <c r="S28" s="69">
        <f ca="1">(Feuil1!$E$25)*N28</f>
        <v>0</v>
      </c>
      <c r="T28" s="28"/>
      <c r="U28" s="69">
        <f t="shared" ca="1" si="4"/>
        <v>0</v>
      </c>
      <c r="V28" s="62">
        <f t="shared" ca="1" si="5"/>
        <v>0</v>
      </c>
      <c r="W28" s="60">
        <f t="shared" ca="1" si="6"/>
        <v>0</v>
      </c>
      <c r="X28" s="72"/>
      <c r="Y28" s="73"/>
      <c r="Z28" s="36">
        <v>42939</v>
      </c>
      <c r="AA28" s="37" t="s">
        <v>17</v>
      </c>
      <c r="AB28" s="62" t="str">
        <f t="shared" si="7"/>
        <v/>
      </c>
      <c r="AC28" s="64"/>
    </row>
    <row r="29" spans="1:29" ht="20.100000000000001" customHeight="1" thickBot="1" x14ac:dyDescent="0.3">
      <c r="A29" s="34">
        <v>42940</v>
      </c>
      <c r="B29" s="34" t="s">
        <v>37</v>
      </c>
      <c r="C29" s="35" t="s">
        <v>18</v>
      </c>
      <c r="D29" s="34" t="s">
        <v>30</v>
      </c>
      <c r="E29" s="34" t="s">
        <v>30</v>
      </c>
      <c r="F29" s="34" t="s">
        <v>31</v>
      </c>
      <c r="G29" s="34" t="s">
        <v>31</v>
      </c>
      <c r="H29" s="34" t="s">
        <v>31</v>
      </c>
      <c r="I29" s="34" t="s">
        <v>31</v>
      </c>
      <c r="J29" s="28"/>
      <c r="K29" s="58">
        <f t="shared" si="0"/>
        <v>0</v>
      </c>
      <c r="L29" s="58">
        <f t="shared" si="1"/>
        <v>0</v>
      </c>
      <c r="M29" s="58">
        <f t="shared" si="2"/>
        <v>2</v>
      </c>
      <c r="N29" s="58">
        <f t="shared" si="3"/>
        <v>4</v>
      </c>
      <c r="O29" s="28"/>
      <c r="P29" s="69">
        <f>(Feuil1!$B$25)*K29</f>
        <v>0</v>
      </c>
      <c r="Q29" s="69">
        <f ca="1">(Feuil1!$C$25)*L29</f>
        <v>0</v>
      </c>
      <c r="R29" s="69">
        <f ca="1">(Feuil1!$D$25)*M29</f>
        <v>0.60416666666666674</v>
      </c>
      <c r="S29" s="69">
        <f ca="1">(Feuil1!$E$25)*N29</f>
        <v>1.0416666666666665</v>
      </c>
      <c r="T29" s="28"/>
      <c r="U29" s="69">
        <f t="shared" ca="1" si="4"/>
        <v>1.6458333333333333</v>
      </c>
      <c r="V29" s="62">
        <f t="shared" ca="1" si="5"/>
        <v>39.5</v>
      </c>
      <c r="W29" s="60">
        <f t="shared" ca="1" si="6"/>
        <v>0.27430555555555552</v>
      </c>
      <c r="X29" s="72"/>
      <c r="Y29" s="73"/>
      <c r="Z29" s="34">
        <v>42940</v>
      </c>
      <c r="AA29" s="35" t="s">
        <v>18</v>
      </c>
      <c r="AB29" s="62" t="str">
        <f t="shared" si="7"/>
        <v/>
      </c>
      <c r="AC29" s="64"/>
    </row>
    <row r="30" spans="1:29" ht="20.100000000000001" customHeight="1" thickBot="1" x14ac:dyDescent="0.3">
      <c r="A30" s="34">
        <v>42941</v>
      </c>
      <c r="B30" s="34" t="s">
        <v>37</v>
      </c>
      <c r="C30" s="35" t="s">
        <v>19</v>
      </c>
      <c r="D30" s="34" t="s">
        <v>30</v>
      </c>
      <c r="E30" s="34" t="s">
        <v>30</v>
      </c>
      <c r="F30" s="34" t="s">
        <v>31</v>
      </c>
      <c r="G30" s="34" t="s">
        <v>31</v>
      </c>
      <c r="H30" s="34" t="s">
        <v>31</v>
      </c>
      <c r="I30" s="34" t="s">
        <v>31</v>
      </c>
      <c r="J30" s="28"/>
      <c r="K30" s="58">
        <f t="shared" si="0"/>
        <v>0</v>
      </c>
      <c r="L30" s="58">
        <f t="shared" si="1"/>
        <v>0</v>
      </c>
      <c r="M30" s="58">
        <f t="shared" si="2"/>
        <v>2</v>
      </c>
      <c r="N30" s="58">
        <f t="shared" si="3"/>
        <v>4</v>
      </c>
      <c r="O30" s="28"/>
      <c r="P30" s="69">
        <f>(Feuil1!$B$25)*K30</f>
        <v>0</v>
      </c>
      <c r="Q30" s="69">
        <f ca="1">(Feuil1!$C$25)*L30</f>
        <v>0</v>
      </c>
      <c r="R30" s="69">
        <f ca="1">(Feuil1!$D$25)*M30</f>
        <v>0.60416666666666674</v>
      </c>
      <c r="S30" s="69">
        <f ca="1">(Feuil1!$E$25)*N30</f>
        <v>1.0416666666666665</v>
      </c>
      <c r="T30" s="28"/>
      <c r="U30" s="69">
        <f t="shared" ca="1" si="4"/>
        <v>1.6458333333333333</v>
      </c>
      <c r="V30" s="62">
        <f t="shared" ca="1" si="5"/>
        <v>39.5</v>
      </c>
      <c r="W30" s="60">
        <f t="shared" ca="1" si="6"/>
        <v>0.27430555555555552</v>
      </c>
      <c r="X30" s="72"/>
      <c r="Y30" s="73"/>
      <c r="Z30" s="34">
        <v>42941</v>
      </c>
      <c r="AA30" s="35" t="s">
        <v>19</v>
      </c>
      <c r="AB30" s="62" t="str">
        <f t="shared" si="7"/>
        <v/>
      </c>
      <c r="AC30" s="64"/>
    </row>
    <row r="31" spans="1:29" ht="20.100000000000001" customHeight="1" thickBot="1" x14ac:dyDescent="0.3">
      <c r="A31" s="34">
        <v>42942</v>
      </c>
      <c r="B31" s="34" t="s">
        <v>37</v>
      </c>
      <c r="C31" s="35" t="s">
        <v>20</v>
      </c>
      <c r="D31" s="34" t="s">
        <v>30</v>
      </c>
      <c r="E31" s="34" t="s">
        <v>30</v>
      </c>
      <c r="F31" s="34" t="s">
        <v>31</v>
      </c>
      <c r="G31" s="34" t="s">
        <v>31</v>
      </c>
      <c r="H31" s="34" t="s">
        <v>31</v>
      </c>
      <c r="I31" s="34" t="s">
        <v>31</v>
      </c>
      <c r="J31" s="28"/>
      <c r="K31" s="58">
        <f t="shared" si="0"/>
        <v>0</v>
      </c>
      <c r="L31" s="58">
        <f t="shared" si="1"/>
        <v>0</v>
      </c>
      <c r="M31" s="58">
        <f t="shared" si="2"/>
        <v>2</v>
      </c>
      <c r="N31" s="58">
        <f t="shared" si="3"/>
        <v>4</v>
      </c>
      <c r="O31" s="28"/>
      <c r="P31" s="69">
        <f>(Feuil1!$B$25)*K31</f>
        <v>0</v>
      </c>
      <c r="Q31" s="69">
        <f ca="1">(Feuil1!$C$25)*L31</f>
        <v>0</v>
      </c>
      <c r="R31" s="69">
        <f ca="1">(Feuil1!$D$25)*M31</f>
        <v>0.60416666666666674</v>
      </c>
      <c r="S31" s="69">
        <f ca="1">(Feuil1!$E$25)*N31</f>
        <v>1.0416666666666665</v>
      </c>
      <c r="T31" s="28"/>
      <c r="U31" s="69">
        <f t="shared" ca="1" si="4"/>
        <v>1.6458333333333333</v>
      </c>
      <c r="V31" s="62">
        <f t="shared" ca="1" si="5"/>
        <v>39.5</v>
      </c>
      <c r="W31" s="60">
        <f t="shared" ca="1" si="6"/>
        <v>0.27430555555555552</v>
      </c>
      <c r="X31" s="72"/>
      <c r="Y31" s="73"/>
      <c r="Z31" s="34">
        <v>42942</v>
      </c>
      <c r="AA31" s="35" t="s">
        <v>20</v>
      </c>
      <c r="AB31" s="62" t="str">
        <f t="shared" si="7"/>
        <v/>
      </c>
      <c r="AC31" s="64"/>
    </row>
    <row r="32" spans="1:29" ht="20.100000000000001" customHeight="1" thickBot="1" x14ac:dyDescent="0.3">
      <c r="A32" s="34">
        <v>42943</v>
      </c>
      <c r="B32" s="34" t="s">
        <v>37</v>
      </c>
      <c r="C32" s="35" t="s">
        <v>14</v>
      </c>
      <c r="D32" s="34" t="s">
        <v>33</v>
      </c>
      <c r="E32" s="34" t="s">
        <v>31</v>
      </c>
      <c r="F32" s="34" t="s">
        <v>31</v>
      </c>
      <c r="G32" s="34" t="s">
        <v>31</v>
      </c>
      <c r="H32" s="34" t="s">
        <v>31</v>
      </c>
      <c r="I32" s="34" t="s">
        <v>31</v>
      </c>
      <c r="J32" s="28"/>
      <c r="K32" s="58">
        <f t="shared" si="0"/>
        <v>1</v>
      </c>
      <c r="L32" s="58">
        <f t="shared" si="1"/>
        <v>0</v>
      </c>
      <c r="M32" s="58">
        <f t="shared" si="2"/>
        <v>0</v>
      </c>
      <c r="N32" s="58">
        <f t="shared" si="3"/>
        <v>5</v>
      </c>
      <c r="O32" s="28"/>
      <c r="P32" s="69">
        <f>(Feuil1!$B$25)*K32</f>
        <v>0</v>
      </c>
      <c r="Q32" s="69">
        <f ca="1">(Feuil1!$C$25)*L32</f>
        <v>0</v>
      </c>
      <c r="R32" s="69">
        <f ca="1">(Feuil1!$D$25)*M32</f>
        <v>0</v>
      </c>
      <c r="S32" s="69">
        <f ca="1">(Feuil1!$E$25)*N32</f>
        <v>1.302083333333333</v>
      </c>
      <c r="T32" s="28"/>
      <c r="U32" s="69">
        <f t="shared" ca="1" si="4"/>
        <v>1.302083333333333</v>
      </c>
      <c r="V32" s="62">
        <f t="shared" ca="1" si="5"/>
        <v>31.249999999999993</v>
      </c>
      <c r="W32" s="60">
        <f t="shared" ca="1" si="6"/>
        <v>0.26041666666666657</v>
      </c>
      <c r="X32" s="72"/>
      <c r="Y32" s="73"/>
      <c r="Z32" s="34">
        <v>42943</v>
      </c>
      <c r="AA32" s="35" t="s">
        <v>14</v>
      </c>
      <c r="AB32" s="62" t="str">
        <f t="shared" si="7"/>
        <v/>
      </c>
      <c r="AC32" s="64"/>
    </row>
    <row r="33" spans="1:29" ht="20.100000000000001" customHeight="1" thickBot="1" x14ac:dyDescent="0.3">
      <c r="A33" s="34">
        <v>42944</v>
      </c>
      <c r="B33" s="34" t="s">
        <v>37</v>
      </c>
      <c r="C33" s="35" t="s">
        <v>15</v>
      </c>
      <c r="D33" s="34" t="s">
        <v>31</v>
      </c>
      <c r="E33" s="34" t="s">
        <v>31</v>
      </c>
      <c r="F33" s="34" t="s">
        <v>31</v>
      </c>
      <c r="G33" s="34" t="s">
        <v>31</v>
      </c>
      <c r="H33" s="34" t="s">
        <v>31</v>
      </c>
      <c r="I33" s="34" t="s">
        <v>31</v>
      </c>
      <c r="J33" s="28"/>
      <c r="K33" s="58">
        <f t="shared" si="0"/>
        <v>0</v>
      </c>
      <c r="L33" s="58">
        <f t="shared" si="1"/>
        <v>0</v>
      </c>
      <c r="M33" s="58">
        <f t="shared" si="2"/>
        <v>0</v>
      </c>
      <c r="N33" s="58">
        <f t="shared" si="3"/>
        <v>6</v>
      </c>
      <c r="O33" s="28"/>
      <c r="P33" s="69">
        <f>(Feuil1!$B$25)*K33</f>
        <v>0</v>
      </c>
      <c r="Q33" s="69">
        <f ca="1">(Feuil1!$C$25)*L33</f>
        <v>0</v>
      </c>
      <c r="R33" s="69">
        <f ca="1">(Feuil1!$D$25)*M33</f>
        <v>0</v>
      </c>
      <c r="S33" s="69">
        <f ca="1">(Feuil1!$E$25)*N33</f>
        <v>1.5624999999999998</v>
      </c>
      <c r="T33" s="28"/>
      <c r="U33" s="69">
        <f t="shared" ca="1" si="4"/>
        <v>1.5624999999999998</v>
      </c>
      <c r="V33" s="62">
        <f t="shared" ca="1" si="5"/>
        <v>37.499999999999993</v>
      </c>
      <c r="W33" s="60">
        <f t="shared" ca="1" si="6"/>
        <v>0.26041666666666663</v>
      </c>
      <c r="X33" s="72"/>
      <c r="Y33" s="73"/>
      <c r="Z33" s="34">
        <v>42944</v>
      </c>
      <c r="AA33" s="35" t="s">
        <v>15</v>
      </c>
      <c r="AB33" s="62" t="str">
        <f t="shared" si="7"/>
        <v/>
      </c>
      <c r="AC33" s="64"/>
    </row>
    <row r="34" spans="1:29" ht="20.100000000000001" customHeight="1" thickBot="1" x14ac:dyDescent="0.3">
      <c r="A34" s="36">
        <v>42945</v>
      </c>
      <c r="B34" s="36" t="s">
        <v>38</v>
      </c>
      <c r="C34" s="37" t="s">
        <v>16</v>
      </c>
      <c r="D34" s="36" t="s">
        <v>33</v>
      </c>
      <c r="E34" s="36" t="s">
        <v>33</v>
      </c>
      <c r="F34" s="36" t="s">
        <v>33</v>
      </c>
      <c r="G34" s="36" t="s">
        <v>33</v>
      </c>
      <c r="H34" s="36" t="s">
        <v>33</v>
      </c>
      <c r="I34" s="36" t="s">
        <v>33</v>
      </c>
      <c r="J34" s="28"/>
      <c r="K34" s="58">
        <f t="shared" si="0"/>
        <v>6</v>
      </c>
      <c r="L34" s="58">
        <f t="shared" si="1"/>
        <v>0</v>
      </c>
      <c r="M34" s="58">
        <f t="shared" si="2"/>
        <v>0</v>
      </c>
      <c r="N34" s="58">
        <f t="shared" si="3"/>
        <v>0</v>
      </c>
      <c r="O34" s="28"/>
      <c r="P34" s="69">
        <f>(Feuil1!$B$25)*K34</f>
        <v>0</v>
      </c>
      <c r="Q34" s="69">
        <f ca="1">(Feuil1!$C$25)*L34</f>
        <v>0</v>
      </c>
      <c r="R34" s="69">
        <f ca="1">(Feuil1!$D$25)*M34</f>
        <v>0</v>
      </c>
      <c r="S34" s="69">
        <f ca="1">(Feuil1!$E$25)*N34</f>
        <v>0</v>
      </c>
      <c r="T34" s="28"/>
      <c r="U34" s="69">
        <f t="shared" ca="1" si="4"/>
        <v>0</v>
      </c>
      <c r="V34" s="62">
        <f t="shared" ca="1" si="5"/>
        <v>0</v>
      </c>
      <c r="W34" s="60">
        <f t="shared" ca="1" si="6"/>
        <v>0</v>
      </c>
      <c r="X34" s="72"/>
      <c r="Y34" s="73"/>
      <c r="Z34" s="36">
        <v>42945</v>
      </c>
      <c r="AA34" s="37" t="s">
        <v>16</v>
      </c>
      <c r="AB34" s="62" t="str">
        <f t="shared" si="7"/>
        <v/>
      </c>
      <c r="AC34" s="64"/>
    </row>
    <row r="35" spans="1:29" ht="20.100000000000001" customHeight="1" thickBot="1" x14ac:dyDescent="0.3">
      <c r="A35" s="36">
        <v>42946</v>
      </c>
      <c r="B35" s="36" t="s">
        <v>38</v>
      </c>
      <c r="C35" s="37" t="s">
        <v>17</v>
      </c>
      <c r="D35" s="36" t="s">
        <v>33</v>
      </c>
      <c r="E35" s="36" t="s">
        <v>33</v>
      </c>
      <c r="F35" s="36" t="s">
        <v>33</v>
      </c>
      <c r="G35" s="36" t="s">
        <v>33</v>
      </c>
      <c r="H35" s="36" t="s">
        <v>33</v>
      </c>
      <c r="I35" s="36" t="s">
        <v>33</v>
      </c>
      <c r="J35" s="28"/>
      <c r="K35" s="58">
        <f t="shared" si="0"/>
        <v>6</v>
      </c>
      <c r="L35" s="58">
        <f t="shared" si="1"/>
        <v>0</v>
      </c>
      <c r="M35" s="58">
        <f t="shared" si="2"/>
        <v>0</v>
      </c>
      <c r="N35" s="58">
        <f t="shared" si="3"/>
        <v>0</v>
      </c>
      <c r="O35" s="28"/>
      <c r="P35" s="69">
        <f>(Feuil1!$B$25)*K35</f>
        <v>0</v>
      </c>
      <c r="Q35" s="69">
        <f ca="1">(Feuil1!$C$25)*L35</f>
        <v>0</v>
      </c>
      <c r="R35" s="69">
        <f ca="1">(Feuil1!$D$25)*M35</f>
        <v>0</v>
      </c>
      <c r="S35" s="69">
        <f ca="1">(Feuil1!$E$25)*N35</f>
        <v>0</v>
      </c>
      <c r="T35" s="28"/>
      <c r="U35" s="69">
        <f t="shared" ca="1" si="4"/>
        <v>0</v>
      </c>
      <c r="V35" s="62">
        <f t="shared" ca="1" si="5"/>
        <v>0</v>
      </c>
      <c r="W35" s="60">
        <f t="shared" ca="1" si="6"/>
        <v>0</v>
      </c>
      <c r="X35" s="72"/>
      <c r="Y35" s="73"/>
      <c r="Z35" s="36">
        <v>42946</v>
      </c>
      <c r="AA35" s="37" t="s">
        <v>17</v>
      </c>
      <c r="AB35" s="62" t="str">
        <f t="shared" si="7"/>
        <v/>
      </c>
      <c r="AC35" s="64"/>
    </row>
    <row r="36" spans="1:29" ht="20.100000000000001" customHeight="1" thickBot="1" x14ac:dyDescent="0.3">
      <c r="A36" s="34">
        <v>42947</v>
      </c>
      <c r="B36" s="34" t="s">
        <v>37</v>
      </c>
      <c r="C36" s="35" t="s">
        <v>18</v>
      </c>
      <c r="D36" s="34" t="s">
        <v>30</v>
      </c>
      <c r="E36" s="34" t="s">
        <v>30</v>
      </c>
      <c r="F36" s="34" t="s">
        <v>30</v>
      </c>
      <c r="G36" s="34" t="s">
        <v>30</v>
      </c>
      <c r="H36" s="34" t="s">
        <v>30</v>
      </c>
      <c r="I36" s="34" t="s">
        <v>30</v>
      </c>
      <c r="J36" s="28"/>
      <c r="K36" s="58">
        <f t="shared" si="0"/>
        <v>0</v>
      </c>
      <c r="L36" s="58">
        <f t="shared" si="1"/>
        <v>0</v>
      </c>
      <c r="M36" s="58">
        <f t="shared" si="2"/>
        <v>6</v>
      </c>
      <c r="N36" s="58">
        <f t="shared" si="3"/>
        <v>0</v>
      </c>
      <c r="O36" s="28"/>
      <c r="P36" s="69">
        <f>(Feuil1!$B$25)*K36</f>
        <v>0</v>
      </c>
      <c r="Q36" s="69">
        <f ca="1">(Feuil1!$C$25)*L36</f>
        <v>0</v>
      </c>
      <c r="R36" s="69">
        <f ca="1">(Feuil1!$D$25)*M36</f>
        <v>1.8125000000000002</v>
      </c>
      <c r="S36" s="69">
        <f ca="1">(Feuil1!$E$25)*N36</f>
        <v>0</v>
      </c>
      <c r="T36" s="28"/>
      <c r="U36" s="69">
        <f t="shared" ca="1" si="4"/>
        <v>1.8125000000000002</v>
      </c>
      <c r="V36" s="62">
        <f t="shared" ca="1" si="5"/>
        <v>43.500000000000007</v>
      </c>
      <c r="W36" s="60">
        <f t="shared" ca="1" si="6"/>
        <v>0.30208333333333337</v>
      </c>
      <c r="X36" s="72"/>
      <c r="Y36" s="73"/>
      <c r="Z36" s="34">
        <v>42947</v>
      </c>
      <c r="AA36" s="35" t="s">
        <v>18</v>
      </c>
      <c r="AB36" s="62" t="str">
        <f t="shared" si="7"/>
        <v/>
      </c>
      <c r="AC36" s="64"/>
    </row>
    <row r="37" spans="1:29" ht="20.100000000000001" customHeight="1" thickBot="1" x14ac:dyDescent="0.3">
      <c r="A37" s="34">
        <v>42948</v>
      </c>
      <c r="B37" s="34" t="s">
        <v>37</v>
      </c>
      <c r="C37" s="35" t="s">
        <v>19</v>
      </c>
      <c r="D37" s="34" t="s">
        <v>30</v>
      </c>
      <c r="E37" s="34" t="s">
        <v>30</v>
      </c>
      <c r="F37" s="34" t="s">
        <v>30</v>
      </c>
      <c r="G37" s="34" t="s">
        <v>30</v>
      </c>
      <c r="H37" s="34" t="s">
        <v>30</v>
      </c>
      <c r="I37" s="34" t="s">
        <v>30</v>
      </c>
      <c r="J37" s="28"/>
      <c r="K37" s="58">
        <f t="shared" si="0"/>
        <v>0</v>
      </c>
      <c r="L37" s="58">
        <f t="shared" si="1"/>
        <v>0</v>
      </c>
      <c r="M37" s="58">
        <f t="shared" si="2"/>
        <v>6</v>
      </c>
      <c r="N37" s="58">
        <f t="shared" si="3"/>
        <v>0</v>
      </c>
      <c r="O37" s="28"/>
      <c r="P37" s="69">
        <f>(Feuil1!$B$25)*K37</f>
        <v>0</v>
      </c>
      <c r="Q37" s="69">
        <f ca="1">(Feuil1!$C$25)*L37</f>
        <v>0</v>
      </c>
      <c r="R37" s="69">
        <f ca="1">(Feuil1!$D$25)*M37</f>
        <v>1.8125000000000002</v>
      </c>
      <c r="S37" s="69">
        <f ca="1">(Feuil1!$E$25)*N37</f>
        <v>0</v>
      </c>
      <c r="T37" s="28"/>
      <c r="U37" s="69">
        <f t="shared" ca="1" si="4"/>
        <v>1.8125000000000002</v>
      </c>
      <c r="V37" s="62">
        <f t="shared" ca="1" si="5"/>
        <v>43.500000000000007</v>
      </c>
      <c r="W37" s="60">
        <f t="shared" ca="1" si="6"/>
        <v>0.30208333333333337</v>
      </c>
      <c r="X37" s="72"/>
      <c r="Y37" s="73"/>
      <c r="Z37" s="34">
        <v>42948</v>
      </c>
      <c r="AA37" s="35" t="s">
        <v>19</v>
      </c>
      <c r="AB37" s="62" t="str">
        <f t="shared" si="7"/>
        <v/>
      </c>
      <c r="AC37" s="64"/>
    </row>
    <row r="38" spans="1:29" ht="20.100000000000001" customHeight="1" thickBot="1" x14ac:dyDescent="0.3">
      <c r="A38" s="34">
        <v>42949</v>
      </c>
      <c r="B38" s="34" t="s">
        <v>37</v>
      </c>
      <c r="C38" s="35" t="s">
        <v>20</v>
      </c>
      <c r="D38" s="34" t="s">
        <v>30</v>
      </c>
      <c r="E38" s="34" t="s">
        <v>30</v>
      </c>
      <c r="F38" s="34" t="s">
        <v>30</v>
      </c>
      <c r="G38" s="34" t="s">
        <v>30</v>
      </c>
      <c r="H38" s="34" t="s">
        <v>30</v>
      </c>
      <c r="I38" s="34" t="s">
        <v>30</v>
      </c>
      <c r="J38" s="28"/>
      <c r="K38" s="58">
        <f t="shared" si="0"/>
        <v>0</v>
      </c>
      <c r="L38" s="58">
        <f t="shared" si="1"/>
        <v>0</v>
      </c>
      <c r="M38" s="58">
        <f t="shared" si="2"/>
        <v>6</v>
      </c>
      <c r="N38" s="58">
        <f t="shared" si="3"/>
        <v>0</v>
      </c>
      <c r="O38" s="28"/>
      <c r="P38" s="69">
        <f>(Feuil1!$B$25)*K38</f>
        <v>0</v>
      </c>
      <c r="Q38" s="69">
        <f ca="1">(Feuil1!$C$25)*L38</f>
        <v>0</v>
      </c>
      <c r="R38" s="69">
        <f ca="1">(Feuil1!$D$25)*M38</f>
        <v>1.8125000000000002</v>
      </c>
      <c r="S38" s="69">
        <f ca="1">(Feuil1!$E$25)*N38</f>
        <v>0</v>
      </c>
      <c r="T38" s="28"/>
      <c r="U38" s="69">
        <f t="shared" ca="1" si="4"/>
        <v>1.8125000000000002</v>
      </c>
      <c r="V38" s="62">
        <f t="shared" ca="1" si="5"/>
        <v>43.500000000000007</v>
      </c>
      <c r="W38" s="60">
        <f t="shared" ca="1" si="6"/>
        <v>0.30208333333333337</v>
      </c>
      <c r="X38" s="72"/>
      <c r="Y38" s="73"/>
      <c r="Z38" s="34">
        <v>42949</v>
      </c>
      <c r="AA38" s="35" t="s">
        <v>20</v>
      </c>
      <c r="AB38" s="62" t="str">
        <f t="shared" si="7"/>
        <v/>
      </c>
      <c r="AC38" s="64"/>
    </row>
    <row r="39" spans="1:29" ht="20.100000000000001" customHeight="1" thickBot="1" x14ac:dyDescent="0.3">
      <c r="A39" s="34">
        <v>42950</v>
      </c>
      <c r="B39" s="34" t="s">
        <v>37</v>
      </c>
      <c r="C39" s="35" t="s">
        <v>14</v>
      </c>
      <c r="D39" s="34" t="s">
        <v>33</v>
      </c>
      <c r="E39" s="34" t="s">
        <v>30</v>
      </c>
      <c r="F39" s="34" t="s">
        <v>30</v>
      </c>
      <c r="G39" s="34" t="s">
        <v>30</v>
      </c>
      <c r="H39" s="34" t="s">
        <v>30</v>
      </c>
      <c r="I39" s="34" t="s">
        <v>30</v>
      </c>
      <c r="J39" s="28"/>
      <c r="K39" s="58">
        <f t="shared" si="0"/>
        <v>1</v>
      </c>
      <c r="L39" s="58">
        <f t="shared" si="1"/>
        <v>0</v>
      </c>
      <c r="M39" s="58">
        <f t="shared" si="2"/>
        <v>5</v>
      </c>
      <c r="N39" s="58">
        <f t="shared" si="3"/>
        <v>0</v>
      </c>
      <c r="O39" s="28"/>
      <c r="P39" s="69">
        <f>(Feuil1!$B$25)*K39</f>
        <v>0</v>
      </c>
      <c r="Q39" s="69">
        <f ca="1">(Feuil1!$C$25)*L39</f>
        <v>0</v>
      </c>
      <c r="R39" s="69">
        <f ca="1">(Feuil1!$D$25)*M39</f>
        <v>1.510416666666667</v>
      </c>
      <c r="S39" s="69">
        <f ca="1">(Feuil1!$E$25)*N39</f>
        <v>0</v>
      </c>
      <c r="T39" s="28"/>
      <c r="U39" s="69">
        <f t="shared" ca="1" si="4"/>
        <v>1.510416666666667</v>
      </c>
      <c r="V39" s="62">
        <f t="shared" ca="1" si="5"/>
        <v>36.250000000000007</v>
      </c>
      <c r="W39" s="60">
        <f t="shared" ca="1" si="6"/>
        <v>0.30208333333333343</v>
      </c>
      <c r="X39" s="72"/>
      <c r="Y39" s="73"/>
      <c r="Z39" s="34">
        <v>42950</v>
      </c>
      <c r="AA39" s="35" t="s">
        <v>14</v>
      </c>
      <c r="AB39" s="62" t="str">
        <f t="shared" si="7"/>
        <v/>
      </c>
      <c r="AC39" s="64"/>
    </row>
    <row r="40" spans="1:29" ht="20.100000000000001" customHeight="1" thickBot="1" x14ac:dyDescent="0.3">
      <c r="A40" s="34">
        <v>42951</v>
      </c>
      <c r="B40" s="34" t="s">
        <v>37</v>
      </c>
      <c r="C40" s="35" t="s">
        <v>15</v>
      </c>
      <c r="D40" s="34" t="s">
        <v>31</v>
      </c>
      <c r="E40" s="34" t="s">
        <v>31</v>
      </c>
      <c r="F40" s="34" t="s">
        <v>31</v>
      </c>
      <c r="G40" s="34" t="s">
        <v>31</v>
      </c>
      <c r="H40" s="34" t="s">
        <v>31</v>
      </c>
      <c r="I40" s="34" t="s">
        <v>31</v>
      </c>
      <c r="J40" s="28"/>
      <c r="K40" s="58">
        <f t="shared" si="0"/>
        <v>0</v>
      </c>
      <c r="L40" s="58">
        <f t="shared" si="1"/>
        <v>0</v>
      </c>
      <c r="M40" s="58">
        <f t="shared" si="2"/>
        <v>0</v>
      </c>
      <c r="N40" s="58">
        <f t="shared" si="3"/>
        <v>6</v>
      </c>
      <c r="O40" s="28"/>
      <c r="P40" s="69">
        <f>(Feuil1!$B$25)*K40</f>
        <v>0</v>
      </c>
      <c r="Q40" s="69">
        <f ca="1">(Feuil1!$C$25)*L40</f>
        <v>0</v>
      </c>
      <c r="R40" s="69">
        <f ca="1">(Feuil1!$D$25)*M40</f>
        <v>0</v>
      </c>
      <c r="S40" s="69">
        <f ca="1">(Feuil1!$E$25)*N40</f>
        <v>1.5624999999999998</v>
      </c>
      <c r="T40" s="28"/>
      <c r="U40" s="69">
        <f t="shared" ca="1" si="4"/>
        <v>1.5624999999999998</v>
      </c>
      <c r="V40" s="62">
        <f t="shared" ca="1" si="5"/>
        <v>37.499999999999993</v>
      </c>
      <c r="W40" s="60">
        <f t="shared" ca="1" si="6"/>
        <v>0.26041666666666663</v>
      </c>
      <c r="X40" s="72"/>
      <c r="Y40" s="73"/>
      <c r="Z40" s="34">
        <v>42951</v>
      </c>
      <c r="AA40" s="35" t="s">
        <v>15</v>
      </c>
      <c r="AB40" s="62" t="str">
        <f t="shared" si="7"/>
        <v/>
      </c>
      <c r="AC40" s="64"/>
    </row>
    <row r="41" spans="1:29" ht="20.100000000000001" customHeight="1" thickBot="1" x14ac:dyDescent="0.3">
      <c r="A41" s="36">
        <v>42952</v>
      </c>
      <c r="B41" s="36" t="s">
        <v>38</v>
      </c>
      <c r="C41" s="37" t="s">
        <v>16</v>
      </c>
      <c r="D41" s="36" t="s">
        <v>33</v>
      </c>
      <c r="E41" s="36" t="s">
        <v>33</v>
      </c>
      <c r="F41" s="36" t="s">
        <v>33</v>
      </c>
      <c r="G41" s="36" t="s">
        <v>33</v>
      </c>
      <c r="H41" s="36" t="s">
        <v>33</v>
      </c>
      <c r="I41" s="36" t="s">
        <v>33</v>
      </c>
      <c r="J41" s="28"/>
      <c r="K41" s="58">
        <f t="shared" si="0"/>
        <v>6</v>
      </c>
      <c r="L41" s="58">
        <f t="shared" si="1"/>
        <v>0</v>
      </c>
      <c r="M41" s="58">
        <f t="shared" si="2"/>
        <v>0</v>
      </c>
      <c r="N41" s="58">
        <f t="shared" si="3"/>
        <v>0</v>
      </c>
      <c r="O41" s="28"/>
      <c r="P41" s="69">
        <f>(Feuil1!$B$25)*K41</f>
        <v>0</v>
      </c>
      <c r="Q41" s="69">
        <f ca="1">(Feuil1!$C$25)*L41</f>
        <v>0</v>
      </c>
      <c r="R41" s="69">
        <f ca="1">(Feuil1!$D$25)*M41</f>
        <v>0</v>
      </c>
      <c r="S41" s="69">
        <f ca="1">(Feuil1!$E$25)*N41</f>
        <v>0</v>
      </c>
      <c r="T41" s="28"/>
      <c r="U41" s="69">
        <f t="shared" ca="1" si="4"/>
        <v>0</v>
      </c>
      <c r="V41" s="62">
        <f t="shared" ca="1" si="5"/>
        <v>0</v>
      </c>
      <c r="W41" s="60">
        <f t="shared" ca="1" si="6"/>
        <v>0</v>
      </c>
      <c r="X41" s="72"/>
      <c r="Y41" s="73"/>
      <c r="Z41" s="36">
        <v>42952</v>
      </c>
      <c r="AA41" s="37" t="s">
        <v>16</v>
      </c>
      <c r="AB41" s="62" t="str">
        <f t="shared" si="7"/>
        <v/>
      </c>
      <c r="AC41" s="64"/>
    </row>
    <row r="42" spans="1:29" ht="20.100000000000001" customHeight="1" thickBot="1" x14ac:dyDescent="0.3">
      <c r="A42" s="36">
        <v>42953</v>
      </c>
      <c r="B42" s="36" t="s">
        <v>38</v>
      </c>
      <c r="C42" s="37" t="s">
        <v>17</v>
      </c>
      <c r="D42" s="36" t="s">
        <v>33</v>
      </c>
      <c r="E42" s="36" t="s">
        <v>33</v>
      </c>
      <c r="F42" s="36" t="s">
        <v>33</v>
      </c>
      <c r="G42" s="36" t="s">
        <v>33</v>
      </c>
      <c r="H42" s="36" t="s">
        <v>33</v>
      </c>
      <c r="I42" s="36" t="s">
        <v>33</v>
      </c>
      <c r="J42" s="28"/>
      <c r="K42" s="58">
        <f t="shared" si="0"/>
        <v>6</v>
      </c>
      <c r="L42" s="58">
        <f t="shared" si="1"/>
        <v>0</v>
      </c>
      <c r="M42" s="58">
        <f t="shared" si="2"/>
        <v>0</v>
      </c>
      <c r="N42" s="58">
        <f t="shared" si="3"/>
        <v>0</v>
      </c>
      <c r="O42" s="28"/>
      <c r="P42" s="69">
        <f>(Feuil1!$B$25)*K42</f>
        <v>0</v>
      </c>
      <c r="Q42" s="69">
        <f ca="1">(Feuil1!$C$25)*L42</f>
        <v>0</v>
      </c>
      <c r="R42" s="69">
        <f ca="1">(Feuil1!$D$25)*M42</f>
        <v>0</v>
      </c>
      <c r="S42" s="69">
        <f ca="1">(Feuil1!$E$25)*N42</f>
        <v>0</v>
      </c>
      <c r="T42" s="28"/>
      <c r="U42" s="69">
        <f t="shared" ca="1" si="4"/>
        <v>0</v>
      </c>
      <c r="V42" s="62">
        <f t="shared" ca="1" si="5"/>
        <v>0</v>
      </c>
      <c r="W42" s="60">
        <f t="shared" ca="1" si="6"/>
        <v>0</v>
      </c>
      <c r="X42" s="72"/>
      <c r="Y42" s="73"/>
      <c r="Z42" s="36">
        <v>42953</v>
      </c>
      <c r="AA42" s="37" t="s">
        <v>17</v>
      </c>
      <c r="AB42" s="62" t="str">
        <f t="shared" si="7"/>
        <v/>
      </c>
      <c r="AC42" s="64"/>
    </row>
    <row r="43" spans="1:29" ht="20.100000000000001" customHeight="1" thickBot="1" x14ac:dyDescent="0.3">
      <c r="A43" s="34">
        <v>42954</v>
      </c>
      <c r="B43" s="34" t="s">
        <v>37</v>
      </c>
      <c r="C43" s="35" t="s">
        <v>18</v>
      </c>
      <c r="D43" s="34" t="s">
        <v>30</v>
      </c>
      <c r="E43" s="34" t="s">
        <v>30</v>
      </c>
      <c r="F43" s="34" t="s">
        <v>30</v>
      </c>
      <c r="G43" s="34" t="s">
        <v>30</v>
      </c>
      <c r="H43" s="34" t="s">
        <v>30</v>
      </c>
      <c r="I43" s="34" t="s">
        <v>30</v>
      </c>
      <c r="J43" s="28"/>
      <c r="K43" s="58">
        <f t="shared" si="0"/>
        <v>0</v>
      </c>
      <c r="L43" s="58">
        <f t="shared" si="1"/>
        <v>0</v>
      </c>
      <c r="M43" s="58">
        <f t="shared" si="2"/>
        <v>6</v>
      </c>
      <c r="N43" s="58">
        <f t="shared" si="3"/>
        <v>0</v>
      </c>
      <c r="O43" s="28"/>
      <c r="P43" s="69">
        <f>(Feuil1!$B$25)*K43</f>
        <v>0</v>
      </c>
      <c r="Q43" s="69">
        <f ca="1">(Feuil1!$C$25)*L43</f>
        <v>0</v>
      </c>
      <c r="R43" s="69">
        <f ca="1">(Feuil1!$D$25)*M43</f>
        <v>1.8125000000000002</v>
      </c>
      <c r="S43" s="69">
        <f ca="1">(Feuil1!$E$25)*N43</f>
        <v>0</v>
      </c>
      <c r="T43" s="28"/>
      <c r="U43" s="69">
        <f t="shared" ca="1" si="4"/>
        <v>1.8125000000000002</v>
      </c>
      <c r="V43" s="62">
        <f t="shared" ca="1" si="5"/>
        <v>43.500000000000007</v>
      </c>
      <c r="W43" s="60">
        <f t="shared" ca="1" si="6"/>
        <v>0.30208333333333337</v>
      </c>
      <c r="X43" s="72"/>
      <c r="Y43" s="73"/>
      <c r="Z43" s="34">
        <v>42954</v>
      </c>
      <c r="AA43" s="35" t="s">
        <v>18</v>
      </c>
      <c r="AB43" s="62" t="str">
        <f t="shared" si="7"/>
        <v/>
      </c>
      <c r="AC43" s="64"/>
    </row>
    <row r="44" spans="1:29" ht="20.100000000000001" customHeight="1" thickBot="1" x14ac:dyDescent="0.3">
      <c r="A44" s="34">
        <v>42955</v>
      </c>
      <c r="B44" s="34" t="s">
        <v>37</v>
      </c>
      <c r="C44" s="35" t="s">
        <v>19</v>
      </c>
      <c r="D44" s="34" t="s">
        <v>30</v>
      </c>
      <c r="E44" s="34" t="s">
        <v>30</v>
      </c>
      <c r="F44" s="34" t="s">
        <v>30</v>
      </c>
      <c r="G44" s="34" t="s">
        <v>30</v>
      </c>
      <c r="H44" s="34" t="s">
        <v>30</v>
      </c>
      <c r="I44" s="34" t="s">
        <v>30</v>
      </c>
      <c r="J44" s="28"/>
      <c r="K44" s="58">
        <f t="shared" si="0"/>
        <v>0</v>
      </c>
      <c r="L44" s="58">
        <f t="shared" si="1"/>
        <v>0</v>
      </c>
      <c r="M44" s="58">
        <f t="shared" si="2"/>
        <v>6</v>
      </c>
      <c r="N44" s="58">
        <f t="shared" si="3"/>
        <v>0</v>
      </c>
      <c r="O44" s="28"/>
      <c r="P44" s="69">
        <f>(Feuil1!$B$25)*K44</f>
        <v>0</v>
      </c>
      <c r="Q44" s="69">
        <f ca="1">(Feuil1!$C$25)*L44</f>
        <v>0</v>
      </c>
      <c r="R44" s="69">
        <f ca="1">(Feuil1!$D$25)*M44</f>
        <v>1.8125000000000002</v>
      </c>
      <c r="S44" s="69">
        <f ca="1">(Feuil1!$E$25)*N44</f>
        <v>0</v>
      </c>
      <c r="T44" s="28"/>
      <c r="U44" s="69">
        <f t="shared" ca="1" si="4"/>
        <v>1.8125000000000002</v>
      </c>
      <c r="V44" s="62">
        <f t="shared" ca="1" si="5"/>
        <v>43.500000000000007</v>
      </c>
      <c r="W44" s="60">
        <f t="shared" ca="1" si="6"/>
        <v>0.30208333333333337</v>
      </c>
      <c r="X44" s="72"/>
      <c r="Y44" s="73"/>
      <c r="Z44" s="34">
        <v>42955</v>
      </c>
      <c r="AA44" s="35" t="s">
        <v>19</v>
      </c>
      <c r="AB44" s="62" t="str">
        <f t="shared" si="7"/>
        <v/>
      </c>
      <c r="AC44" s="64"/>
    </row>
    <row r="45" spans="1:29" ht="20.100000000000001" customHeight="1" thickBot="1" x14ac:dyDescent="0.3">
      <c r="A45" s="34">
        <v>42956</v>
      </c>
      <c r="B45" s="34" t="s">
        <v>37</v>
      </c>
      <c r="C45" s="35" t="s">
        <v>20</v>
      </c>
      <c r="D45" s="34" t="s">
        <v>30</v>
      </c>
      <c r="E45" s="34" t="s">
        <v>30</v>
      </c>
      <c r="F45" s="34" t="s">
        <v>30</v>
      </c>
      <c r="G45" s="34" t="s">
        <v>30</v>
      </c>
      <c r="H45" s="34" t="s">
        <v>30</v>
      </c>
      <c r="I45" s="34" t="s">
        <v>30</v>
      </c>
      <c r="J45" s="28"/>
      <c r="K45" s="58">
        <f t="shared" si="0"/>
        <v>0</v>
      </c>
      <c r="L45" s="58">
        <f t="shared" si="1"/>
        <v>0</v>
      </c>
      <c r="M45" s="58">
        <f t="shared" si="2"/>
        <v>6</v>
      </c>
      <c r="N45" s="58">
        <f t="shared" si="3"/>
        <v>0</v>
      </c>
      <c r="O45" s="28"/>
      <c r="P45" s="69">
        <f>(Feuil1!$B$25)*K45</f>
        <v>0</v>
      </c>
      <c r="Q45" s="69">
        <f ca="1">(Feuil1!$C$25)*L45</f>
        <v>0</v>
      </c>
      <c r="R45" s="69">
        <f ca="1">(Feuil1!$D$25)*M45</f>
        <v>1.8125000000000002</v>
      </c>
      <c r="S45" s="69">
        <f ca="1">(Feuil1!$E$25)*N45</f>
        <v>0</v>
      </c>
      <c r="T45" s="28"/>
      <c r="U45" s="69">
        <f t="shared" ca="1" si="4"/>
        <v>1.8125000000000002</v>
      </c>
      <c r="V45" s="62">
        <f t="shared" ca="1" si="5"/>
        <v>43.500000000000007</v>
      </c>
      <c r="W45" s="60">
        <f t="shared" ca="1" si="6"/>
        <v>0.30208333333333337</v>
      </c>
      <c r="X45" s="72"/>
      <c r="Y45" s="73"/>
      <c r="Z45" s="34">
        <v>42956</v>
      </c>
      <c r="AA45" s="35" t="s">
        <v>20</v>
      </c>
      <c r="AB45" s="62" t="str">
        <f t="shared" si="7"/>
        <v/>
      </c>
      <c r="AC45" s="64"/>
    </row>
    <row r="46" spans="1:29" ht="20.100000000000001" customHeight="1" thickBot="1" x14ac:dyDescent="0.3">
      <c r="A46" s="34">
        <v>42957</v>
      </c>
      <c r="B46" s="34" t="s">
        <v>37</v>
      </c>
      <c r="C46" s="35" t="s">
        <v>14</v>
      </c>
      <c r="D46" s="34" t="s">
        <v>33</v>
      </c>
      <c r="E46" s="34" t="s">
        <v>30</v>
      </c>
      <c r="F46" s="34" t="s">
        <v>30</v>
      </c>
      <c r="G46" s="34" t="s">
        <v>30</v>
      </c>
      <c r="H46" s="34" t="s">
        <v>30</v>
      </c>
      <c r="I46" s="34" t="s">
        <v>30</v>
      </c>
      <c r="J46" s="28"/>
      <c r="K46" s="58">
        <f t="shared" si="0"/>
        <v>1</v>
      </c>
      <c r="L46" s="58">
        <f t="shared" si="1"/>
        <v>0</v>
      </c>
      <c r="M46" s="58">
        <f t="shared" si="2"/>
        <v>5</v>
      </c>
      <c r="N46" s="58">
        <f t="shared" si="3"/>
        <v>0</v>
      </c>
      <c r="O46" s="28"/>
      <c r="P46" s="69">
        <f>(Feuil1!$B$25)*K46</f>
        <v>0</v>
      </c>
      <c r="Q46" s="69">
        <f ca="1">(Feuil1!$C$25)*L46</f>
        <v>0</v>
      </c>
      <c r="R46" s="69">
        <f ca="1">(Feuil1!$D$25)*M46</f>
        <v>1.510416666666667</v>
      </c>
      <c r="S46" s="69">
        <f ca="1">(Feuil1!$E$25)*N46</f>
        <v>0</v>
      </c>
      <c r="T46" s="28"/>
      <c r="U46" s="69">
        <f t="shared" ca="1" si="4"/>
        <v>1.510416666666667</v>
      </c>
      <c r="V46" s="62">
        <f t="shared" ca="1" si="5"/>
        <v>36.250000000000007</v>
      </c>
      <c r="W46" s="60">
        <f t="shared" ca="1" si="6"/>
        <v>0.30208333333333343</v>
      </c>
      <c r="X46" s="72"/>
      <c r="Y46" s="73"/>
      <c r="Z46" s="34">
        <v>42957</v>
      </c>
      <c r="AA46" s="35" t="s">
        <v>14</v>
      </c>
      <c r="AB46" s="62" t="str">
        <f t="shared" si="7"/>
        <v/>
      </c>
      <c r="AC46" s="64"/>
    </row>
    <row r="47" spans="1:29" ht="20.100000000000001" customHeight="1" thickBot="1" x14ac:dyDescent="0.3">
      <c r="A47" s="34">
        <v>42958</v>
      </c>
      <c r="B47" s="34" t="s">
        <v>37</v>
      </c>
      <c r="C47" s="35" t="s">
        <v>15</v>
      </c>
      <c r="D47" s="34" t="s">
        <v>31</v>
      </c>
      <c r="E47" s="34" t="s">
        <v>31</v>
      </c>
      <c r="F47" s="34" t="s">
        <v>31</v>
      </c>
      <c r="G47" s="34" t="s">
        <v>31</v>
      </c>
      <c r="H47" s="34" t="s">
        <v>31</v>
      </c>
      <c r="I47" s="34" t="s">
        <v>31</v>
      </c>
      <c r="J47" s="28"/>
      <c r="K47" s="58">
        <f t="shared" si="0"/>
        <v>0</v>
      </c>
      <c r="L47" s="58">
        <f t="shared" si="1"/>
        <v>0</v>
      </c>
      <c r="M47" s="58">
        <f t="shared" si="2"/>
        <v>0</v>
      </c>
      <c r="N47" s="58">
        <f t="shared" si="3"/>
        <v>6</v>
      </c>
      <c r="O47" s="28"/>
      <c r="P47" s="69">
        <f>(Feuil1!$B$25)*K47</f>
        <v>0</v>
      </c>
      <c r="Q47" s="69">
        <f ca="1">(Feuil1!$C$25)*L47</f>
        <v>0</v>
      </c>
      <c r="R47" s="69">
        <f ca="1">(Feuil1!$D$25)*M47</f>
        <v>0</v>
      </c>
      <c r="S47" s="69">
        <f ca="1">(Feuil1!$E$25)*N47</f>
        <v>1.5624999999999998</v>
      </c>
      <c r="T47" s="28"/>
      <c r="U47" s="69">
        <f t="shared" ca="1" si="4"/>
        <v>1.5624999999999998</v>
      </c>
      <c r="V47" s="62">
        <f t="shared" ca="1" si="5"/>
        <v>37.499999999999993</v>
      </c>
      <c r="W47" s="60">
        <f t="shared" ca="1" si="6"/>
        <v>0.26041666666666663</v>
      </c>
      <c r="X47" s="72"/>
      <c r="Y47" s="73"/>
      <c r="Z47" s="34">
        <v>42958</v>
      </c>
      <c r="AA47" s="35" t="s">
        <v>15</v>
      </c>
      <c r="AB47" s="62" t="str">
        <f t="shared" si="7"/>
        <v/>
      </c>
      <c r="AC47" s="64"/>
    </row>
    <row r="48" spans="1:29" ht="20.100000000000001" customHeight="1" thickBot="1" x14ac:dyDescent="0.3">
      <c r="A48" s="36">
        <v>42959</v>
      </c>
      <c r="B48" s="36" t="s">
        <v>38</v>
      </c>
      <c r="C48" s="37" t="s">
        <v>16</v>
      </c>
      <c r="D48" s="36" t="s">
        <v>33</v>
      </c>
      <c r="E48" s="36" t="s">
        <v>33</v>
      </c>
      <c r="F48" s="36" t="s">
        <v>33</v>
      </c>
      <c r="G48" s="36" t="s">
        <v>33</v>
      </c>
      <c r="H48" s="36" t="s">
        <v>33</v>
      </c>
      <c r="I48" s="36" t="s">
        <v>33</v>
      </c>
      <c r="J48" s="28"/>
      <c r="K48" s="58">
        <f t="shared" si="0"/>
        <v>6</v>
      </c>
      <c r="L48" s="58">
        <f t="shared" si="1"/>
        <v>0</v>
      </c>
      <c r="M48" s="58">
        <f t="shared" si="2"/>
        <v>0</v>
      </c>
      <c r="N48" s="58">
        <f t="shared" si="3"/>
        <v>0</v>
      </c>
      <c r="O48" s="28"/>
      <c r="P48" s="69">
        <f>(Feuil1!$B$25)*K48</f>
        <v>0</v>
      </c>
      <c r="Q48" s="69">
        <f ca="1">(Feuil1!$C$25)*L48</f>
        <v>0</v>
      </c>
      <c r="R48" s="69">
        <f ca="1">(Feuil1!$D$25)*M48</f>
        <v>0</v>
      </c>
      <c r="S48" s="69">
        <f ca="1">(Feuil1!$E$25)*N48</f>
        <v>0</v>
      </c>
      <c r="T48" s="28"/>
      <c r="U48" s="69">
        <f t="shared" ca="1" si="4"/>
        <v>0</v>
      </c>
      <c r="V48" s="62">
        <f t="shared" ca="1" si="5"/>
        <v>0</v>
      </c>
      <c r="W48" s="60">
        <f t="shared" ca="1" si="6"/>
        <v>0</v>
      </c>
      <c r="X48" s="72"/>
      <c r="Y48" s="73"/>
      <c r="Z48" s="36">
        <v>42959</v>
      </c>
      <c r="AA48" s="37" t="s">
        <v>16</v>
      </c>
      <c r="AB48" s="62" t="str">
        <f t="shared" si="7"/>
        <v/>
      </c>
      <c r="AC48" s="64"/>
    </row>
    <row r="49" spans="1:29" ht="20.100000000000001" customHeight="1" thickBot="1" x14ac:dyDescent="0.3">
      <c r="A49" s="36">
        <v>42960</v>
      </c>
      <c r="B49" s="36" t="s">
        <v>38</v>
      </c>
      <c r="C49" s="37" t="s">
        <v>17</v>
      </c>
      <c r="D49" s="36" t="s">
        <v>33</v>
      </c>
      <c r="E49" s="36" t="s">
        <v>33</v>
      </c>
      <c r="F49" s="36" t="s">
        <v>33</v>
      </c>
      <c r="G49" s="36" t="s">
        <v>33</v>
      </c>
      <c r="H49" s="36" t="s">
        <v>33</v>
      </c>
      <c r="I49" s="36" t="s">
        <v>33</v>
      </c>
      <c r="J49" s="28"/>
      <c r="K49" s="58">
        <f t="shared" si="0"/>
        <v>6</v>
      </c>
      <c r="L49" s="58">
        <f t="shared" si="1"/>
        <v>0</v>
      </c>
      <c r="M49" s="58">
        <f t="shared" si="2"/>
        <v>0</v>
      </c>
      <c r="N49" s="58">
        <f t="shared" si="3"/>
        <v>0</v>
      </c>
      <c r="O49" s="28"/>
      <c r="P49" s="69">
        <f>(Feuil1!$B$25)*K49</f>
        <v>0</v>
      </c>
      <c r="Q49" s="69">
        <f ca="1">(Feuil1!$C$25)*L49</f>
        <v>0</v>
      </c>
      <c r="R49" s="69">
        <f ca="1">(Feuil1!$D$25)*M49</f>
        <v>0</v>
      </c>
      <c r="S49" s="69">
        <f ca="1">(Feuil1!$E$25)*N49</f>
        <v>0</v>
      </c>
      <c r="T49" s="28"/>
      <c r="U49" s="69">
        <f t="shared" ca="1" si="4"/>
        <v>0</v>
      </c>
      <c r="V49" s="62">
        <f t="shared" ca="1" si="5"/>
        <v>0</v>
      </c>
      <c r="W49" s="60">
        <f t="shared" ca="1" si="6"/>
        <v>0</v>
      </c>
      <c r="X49" s="72"/>
      <c r="Y49" s="73"/>
      <c r="Z49" s="36">
        <v>42960</v>
      </c>
      <c r="AA49" s="37" t="s">
        <v>17</v>
      </c>
      <c r="AB49" s="62" t="str">
        <f t="shared" si="7"/>
        <v/>
      </c>
      <c r="AC49" s="64"/>
    </row>
    <row r="50" spans="1:29" ht="20.100000000000001" customHeight="1" thickBot="1" x14ac:dyDescent="0.3">
      <c r="A50" s="34">
        <v>42961</v>
      </c>
      <c r="B50" s="34" t="s">
        <v>37</v>
      </c>
      <c r="C50" s="35" t="s">
        <v>18</v>
      </c>
      <c r="D50" s="34" t="s">
        <v>30</v>
      </c>
      <c r="E50" s="34" t="s">
        <v>30</v>
      </c>
      <c r="F50" s="34" t="s">
        <v>30</v>
      </c>
      <c r="G50" s="34" t="s">
        <v>30</v>
      </c>
      <c r="H50" s="34" t="s">
        <v>30</v>
      </c>
      <c r="I50" s="34" t="s">
        <v>30</v>
      </c>
      <c r="J50" s="28"/>
      <c r="K50" s="63">
        <f t="shared" si="0"/>
        <v>0</v>
      </c>
      <c r="L50" s="63">
        <f t="shared" si="1"/>
        <v>0</v>
      </c>
      <c r="M50" s="63">
        <f t="shared" si="2"/>
        <v>6</v>
      </c>
      <c r="N50" s="63">
        <f t="shared" si="3"/>
        <v>0</v>
      </c>
      <c r="O50" s="28"/>
      <c r="P50" s="70">
        <f>(Feuil1!$B$25)*K50</f>
        <v>0</v>
      </c>
      <c r="Q50" s="70">
        <f ca="1">(Feuil1!$C$25)*L50</f>
        <v>0</v>
      </c>
      <c r="R50" s="70">
        <f ca="1">(Feuil1!$D$25)*M50</f>
        <v>1.8125000000000002</v>
      </c>
      <c r="S50" s="70">
        <f ca="1">(Feuil1!$E$25)*N50</f>
        <v>0</v>
      </c>
      <c r="T50" s="28"/>
      <c r="U50" s="70">
        <f t="shared" ca="1" si="4"/>
        <v>1.8125000000000002</v>
      </c>
      <c r="V50" s="62">
        <f t="shared" ca="1" si="5"/>
        <v>43.500000000000007</v>
      </c>
      <c r="W50" s="60">
        <f t="shared" ca="1" si="6"/>
        <v>0.30208333333333337</v>
      </c>
      <c r="X50" s="72"/>
      <c r="Y50" s="73"/>
      <c r="Z50" s="34">
        <v>42961</v>
      </c>
      <c r="AA50" s="35" t="s">
        <v>18</v>
      </c>
      <c r="AB50" s="62" t="str">
        <f t="shared" si="7"/>
        <v/>
      </c>
      <c r="AC50" s="64"/>
    </row>
    <row r="51" spans="1:29" ht="20.100000000000001" customHeight="1" thickBot="1" x14ac:dyDescent="0.3">
      <c r="A51" s="38">
        <v>42962</v>
      </c>
      <c r="B51" s="38" t="s">
        <v>38</v>
      </c>
      <c r="C51" s="39" t="s">
        <v>19</v>
      </c>
      <c r="D51" s="38" t="s">
        <v>33</v>
      </c>
      <c r="E51" s="38" t="s">
        <v>33</v>
      </c>
      <c r="F51" s="38" t="s">
        <v>33</v>
      </c>
      <c r="G51" s="38" t="s">
        <v>33</v>
      </c>
      <c r="H51" s="38" t="s">
        <v>33</v>
      </c>
      <c r="I51" s="38" t="s">
        <v>33</v>
      </c>
      <c r="J51" s="28"/>
      <c r="K51" s="58">
        <f t="shared" si="0"/>
        <v>6</v>
      </c>
      <c r="L51" s="58">
        <f t="shared" si="1"/>
        <v>0</v>
      </c>
      <c r="M51" s="58">
        <f t="shared" si="2"/>
        <v>0</v>
      </c>
      <c r="N51" s="58">
        <f t="shared" si="3"/>
        <v>0</v>
      </c>
      <c r="O51" s="28"/>
      <c r="P51" s="69">
        <f>(Feuil1!$B$25)*K51</f>
        <v>0</v>
      </c>
      <c r="Q51" s="69">
        <f ca="1">(Feuil1!$C$25)*L51</f>
        <v>0</v>
      </c>
      <c r="R51" s="69">
        <f ca="1">(Feuil1!$D$25)*M51</f>
        <v>0</v>
      </c>
      <c r="S51" s="69">
        <f ca="1">(Feuil1!$E$25)*N51</f>
        <v>0</v>
      </c>
      <c r="T51" s="28"/>
      <c r="U51" s="69">
        <f t="shared" ca="1" si="4"/>
        <v>0</v>
      </c>
      <c r="V51" s="62">
        <f t="shared" ca="1" si="5"/>
        <v>0</v>
      </c>
      <c r="W51" s="60">
        <f t="shared" ca="1" si="6"/>
        <v>0</v>
      </c>
      <c r="X51" s="72"/>
      <c r="Y51" s="73"/>
      <c r="Z51" s="38">
        <v>42962</v>
      </c>
      <c r="AA51" s="39" t="s">
        <v>19</v>
      </c>
      <c r="AB51" s="62" t="str">
        <f t="shared" si="7"/>
        <v/>
      </c>
      <c r="AC51" s="64"/>
    </row>
    <row r="52" spans="1:29" ht="20.100000000000001" customHeight="1" thickBot="1" x14ac:dyDescent="0.3">
      <c r="A52" s="34">
        <v>42963</v>
      </c>
      <c r="B52" s="34" t="s">
        <v>37</v>
      </c>
      <c r="C52" s="35" t="s">
        <v>20</v>
      </c>
      <c r="D52" s="34" t="s">
        <v>30</v>
      </c>
      <c r="E52" s="34" t="s">
        <v>30</v>
      </c>
      <c r="F52" s="34" t="s">
        <v>30</v>
      </c>
      <c r="G52" s="34" t="s">
        <v>30</v>
      </c>
      <c r="H52" s="34" t="s">
        <v>30</v>
      </c>
      <c r="I52" s="34" t="s">
        <v>30</v>
      </c>
      <c r="J52" s="28"/>
      <c r="K52" s="58">
        <f t="shared" si="0"/>
        <v>0</v>
      </c>
      <c r="L52" s="58">
        <f t="shared" si="1"/>
        <v>0</v>
      </c>
      <c r="M52" s="58">
        <f t="shared" si="2"/>
        <v>6</v>
      </c>
      <c r="N52" s="58">
        <f t="shared" si="3"/>
        <v>0</v>
      </c>
      <c r="O52" s="28"/>
      <c r="P52" s="69">
        <f>(Feuil1!$B$25)*K52</f>
        <v>0</v>
      </c>
      <c r="Q52" s="69">
        <f ca="1">(Feuil1!$C$25)*L52</f>
        <v>0</v>
      </c>
      <c r="R52" s="69">
        <f ca="1">(Feuil1!$D$25)*M52</f>
        <v>1.8125000000000002</v>
      </c>
      <c r="S52" s="69">
        <f ca="1">(Feuil1!$E$25)*N52</f>
        <v>0</v>
      </c>
      <c r="T52" s="28"/>
      <c r="U52" s="69">
        <f t="shared" ca="1" si="4"/>
        <v>1.8125000000000002</v>
      </c>
      <c r="V52" s="62">
        <f t="shared" ca="1" si="5"/>
        <v>43.500000000000007</v>
      </c>
      <c r="W52" s="60">
        <f t="shared" ca="1" si="6"/>
        <v>0.30208333333333337</v>
      </c>
      <c r="X52" s="72"/>
      <c r="Y52" s="73"/>
      <c r="Z52" s="34">
        <v>42963</v>
      </c>
      <c r="AA52" s="35" t="s">
        <v>20</v>
      </c>
      <c r="AB52" s="62" t="str">
        <f t="shared" si="7"/>
        <v/>
      </c>
      <c r="AC52" s="64"/>
    </row>
    <row r="53" spans="1:29" ht="20.100000000000001" customHeight="1" thickBot="1" x14ac:dyDescent="0.3">
      <c r="A53" s="34">
        <v>42964</v>
      </c>
      <c r="B53" s="34" t="s">
        <v>37</v>
      </c>
      <c r="C53" s="35" t="s">
        <v>14</v>
      </c>
      <c r="D53" s="34" t="s">
        <v>33</v>
      </c>
      <c r="E53" s="34" t="s">
        <v>30</v>
      </c>
      <c r="F53" s="34" t="s">
        <v>30</v>
      </c>
      <c r="G53" s="34" t="s">
        <v>30</v>
      </c>
      <c r="H53" s="34" t="s">
        <v>30</v>
      </c>
      <c r="I53" s="34" t="s">
        <v>30</v>
      </c>
      <c r="J53" s="28"/>
      <c r="K53" s="58">
        <f t="shared" si="0"/>
        <v>1</v>
      </c>
      <c r="L53" s="58">
        <f t="shared" si="1"/>
        <v>0</v>
      </c>
      <c r="M53" s="58">
        <f t="shared" si="2"/>
        <v>5</v>
      </c>
      <c r="N53" s="58">
        <f t="shared" si="3"/>
        <v>0</v>
      </c>
      <c r="O53" s="28"/>
      <c r="P53" s="69">
        <f>(Feuil1!$B$25)*K53</f>
        <v>0</v>
      </c>
      <c r="Q53" s="69">
        <f ca="1">(Feuil1!$C$25)*L53</f>
        <v>0</v>
      </c>
      <c r="R53" s="69">
        <f ca="1">(Feuil1!$D$25)*M53</f>
        <v>1.510416666666667</v>
      </c>
      <c r="S53" s="69">
        <f ca="1">(Feuil1!$E$25)*N53</f>
        <v>0</v>
      </c>
      <c r="T53" s="28"/>
      <c r="U53" s="69">
        <f t="shared" ca="1" si="4"/>
        <v>1.510416666666667</v>
      </c>
      <c r="V53" s="62">
        <f t="shared" ca="1" si="5"/>
        <v>36.250000000000007</v>
      </c>
      <c r="W53" s="60">
        <f t="shared" ca="1" si="6"/>
        <v>0.30208333333333343</v>
      </c>
      <c r="X53" s="72"/>
      <c r="Y53" s="73"/>
      <c r="Z53" s="34">
        <v>42964</v>
      </c>
      <c r="AA53" s="35" t="s">
        <v>14</v>
      </c>
      <c r="AB53" s="62" t="str">
        <f t="shared" si="7"/>
        <v/>
      </c>
      <c r="AC53" s="64"/>
    </row>
    <row r="54" spans="1:29" ht="20.100000000000001" customHeight="1" thickBot="1" x14ac:dyDescent="0.3">
      <c r="A54" s="34">
        <v>42965</v>
      </c>
      <c r="B54" s="34" t="s">
        <v>37</v>
      </c>
      <c r="C54" s="35" t="s">
        <v>15</v>
      </c>
      <c r="D54" s="34" t="s">
        <v>31</v>
      </c>
      <c r="E54" s="34" t="s">
        <v>31</v>
      </c>
      <c r="F54" s="34" t="s">
        <v>31</v>
      </c>
      <c r="G54" s="34" t="s">
        <v>31</v>
      </c>
      <c r="H54" s="34" t="s">
        <v>31</v>
      </c>
      <c r="I54" s="34" t="s">
        <v>31</v>
      </c>
      <c r="J54" s="28"/>
      <c r="K54" s="58">
        <f t="shared" si="0"/>
        <v>0</v>
      </c>
      <c r="L54" s="58">
        <f t="shared" si="1"/>
        <v>0</v>
      </c>
      <c r="M54" s="58">
        <f t="shared" si="2"/>
        <v>0</v>
      </c>
      <c r="N54" s="58">
        <f t="shared" si="3"/>
        <v>6</v>
      </c>
      <c r="O54" s="28"/>
      <c r="P54" s="69">
        <f>(Feuil1!$B$25)*K54</f>
        <v>0</v>
      </c>
      <c r="Q54" s="69">
        <f ca="1">(Feuil1!$C$25)*L54</f>
        <v>0</v>
      </c>
      <c r="R54" s="69">
        <f ca="1">(Feuil1!$D$25)*M54</f>
        <v>0</v>
      </c>
      <c r="S54" s="69">
        <f ca="1">(Feuil1!$E$25)*N54</f>
        <v>1.5624999999999998</v>
      </c>
      <c r="T54" s="28"/>
      <c r="U54" s="69">
        <f t="shared" ca="1" si="4"/>
        <v>1.5624999999999998</v>
      </c>
      <c r="V54" s="62">
        <f t="shared" ca="1" si="5"/>
        <v>37.499999999999993</v>
      </c>
      <c r="W54" s="60">
        <f t="shared" ca="1" si="6"/>
        <v>0.26041666666666663</v>
      </c>
      <c r="X54" s="72"/>
      <c r="Y54" s="73"/>
      <c r="Z54" s="34">
        <v>42965</v>
      </c>
      <c r="AA54" s="35" t="s">
        <v>15</v>
      </c>
      <c r="AB54" s="62" t="str">
        <f t="shared" si="7"/>
        <v/>
      </c>
      <c r="AC54" s="64"/>
    </row>
    <row r="55" spans="1:29" ht="20.100000000000001" customHeight="1" thickBot="1" x14ac:dyDescent="0.3">
      <c r="A55" s="36">
        <v>42966</v>
      </c>
      <c r="B55" s="36" t="s">
        <v>38</v>
      </c>
      <c r="C55" s="37" t="s">
        <v>16</v>
      </c>
      <c r="D55" s="36" t="s">
        <v>33</v>
      </c>
      <c r="E55" s="36" t="s">
        <v>33</v>
      </c>
      <c r="F55" s="36" t="s">
        <v>33</v>
      </c>
      <c r="G55" s="36" t="s">
        <v>33</v>
      </c>
      <c r="H55" s="36" t="s">
        <v>33</v>
      </c>
      <c r="I55" s="36" t="s">
        <v>33</v>
      </c>
      <c r="J55" s="28"/>
      <c r="K55" s="58">
        <f t="shared" si="0"/>
        <v>6</v>
      </c>
      <c r="L55" s="58">
        <f t="shared" si="1"/>
        <v>0</v>
      </c>
      <c r="M55" s="58">
        <f t="shared" si="2"/>
        <v>0</v>
      </c>
      <c r="N55" s="58">
        <f t="shared" si="3"/>
        <v>0</v>
      </c>
      <c r="O55" s="28"/>
      <c r="P55" s="69">
        <f>(Feuil1!$B$25)*K55</f>
        <v>0</v>
      </c>
      <c r="Q55" s="69">
        <f ca="1">(Feuil1!$C$25)*L55</f>
        <v>0</v>
      </c>
      <c r="R55" s="69">
        <f ca="1">(Feuil1!$D$25)*M55</f>
        <v>0</v>
      </c>
      <c r="S55" s="69">
        <f ca="1">(Feuil1!$E$25)*N55</f>
        <v>0</v>
      </c>
      <c r="T55" s="28"/>
      <c r="U55" s="69">
        <f t="shared" ca="1" si="4"/>
        <v>0</v>
      </c>
      <c r="V55" s="62">
        <f t="shared" ca="1" si="5"/>
        <v>0</v>
      </c>
      <c r="W55" s="60">
        <f t="shared" ca="1" si="6"/>
        <v>0</v>
      </c>
      <c r="X55" s="72"/>
      <c r="Y55" s="73"/>
      <c r="Z55" s="36">
        <v>42966</v>
      </c>
      <c r="AA55" s="37" t="s">
        <v>16</v>
      </c>
      <c r="AB55" s="62" t="str">
        <f t="shared" si="7"/>
        <v/>
      </c>
      <c r="AC55" s="64"/>
    </row>
    <row r="56" spans="1:29" ht="20.100000000000001" customHeight="1" thickBot="1" x14ac:dyDescent="0.3">
      <c r="A56" s="36">
        <v>42967</v>
      </c>
      <c r="B56" s="36" t="s">
        <v>38</v>
      </c>
      <c r="C56" s="37" t="s">
        <v>17</v>
      </c>
      <c r="D56" s="36" t="s">
        <v>33</v>
      </c>
      <c r="E56" s="36" t="s">
        <v>33</v>
      </c>
      <c r="F56" s="36" t="s">
        <v>33</v>
      </c>
      <c r="G56" s="36" t="s">
        <v>33</v>
      </c>
      <c r="H56" s="36" t="s">
        <v>33</v>
      </c>
      <c r="I56" s="36" t="s">
        <v>33</v>
      </c>
      <c r="J56" s="28"/>
      <c r="K56" s="58">
        <f t="shared" si="0"/>
        <v>6</v>
      </c>
      <c r="L56" s="58">
        <f t="shared" si="1"/>
        <v>0</v>
      </c>
      <c r="M56" s="58">
        <f t="shared" si="2"/>
        <v>0</v>
      </c>
      <c r="N56" s="58">
        <f t="shared" si="3"/>
        <v>0</v>
      </c>
      <c r="O56" s="28"/>
      <c r="P56" s="69">
        <f>(Feuil1!$B$25)*K56</f>
        <v>0</v>
      </c>
      <c r="Q56" s="69">
        <f ca="1">(Feuil1!$C$25)*L56</f>
        <v>0</v>
      </c>
      <c r="R56" s="69">
        <f ca="1">(Feuil1!$D$25)*M56</f>
        <v>0</v>
      </c>
      <c r="S56" s="69">
        <f ca="1">(Feuil1!$E$25)*N56</f>
        <v>0</v>
      </c>
      <c r="T56" s="28"/>
      <c r="U56" s="69">
        <f t="shared" ca="1" si="4"/>
        <v>0</v>
      </c>
      <c r="V56" s="62">
        <f t="shared" ca="1" si="5"/>
        <v>0</v>
      </c>
      <c r="W56" s="60">
        <f t="shared" ca="1" si="6"/>
        <v>0</v>
      </c>
      <c r="X56" s="72"/>
      <c r="Y56" s="73"/>
      <c r="Z56" s="36">
        <v>42967</v>
      </c>
      <c r="AA56" s="37" t="s">
        <v>17</v>
      </c>
      <c r="AB56" s="62" t="str">
        <f t="shared" si="7"/>
        <v/>
      </c>
      <c r="AC56" s="64"/>
    </row>
    <row r="57" spans="1:29" ht="20.100000000000001" customHeight="1" thickBot="1" x14ac:dyDescent="0.3">
      <c r="A57" s="34">
        <v>42968</v>
      </c>
      <c r="B57" s="34" t="s">
        <v>37</v>
      </c>
      <c r="C57" s="35" t="s">
        <v>18</v>
      </c>
      <c r="D57" s="34" t="s">
        <v>30</v>
      </c>
      <c r="E57" s="34" t="s">
        <v>30</v>
      </c>
      <c r="F57" s="34" t="s">
        <v>30</v>
      </c>
      <c r="G57" s="34" t="s">
        <v>30</v>
      </c>
      <c r="H57" s="34" t="s">
        <v>30</v>
      </c>
      <c r="I57" s="34" t="s">
        <v>30</v>
      </c>
      <c r="J57" s="28"/>
      <c r="K57" s="58">
        <f t="shared" si="0"/>
        <v>0</v>
      </c>
      <c r="L57" s="58">
        <f t="shared" si="1"/>
        <v>0</v>
      </c>
      <c r="M57" s="58">
        <f t="shared" si="2"/>
        <v>6</v>
      </c>
      <c r="N57" s="58">
        <f t="shared" si="3"/>
        <v>0</v>
      </c>
      <c r="O57" s="28"/>
      <c r="P57" s="69">
        <f>(Feuil1!$B$25)*K57</f>
        <v>0</v>
      </c>
      <c r="Q57" s="69">
        <f ca="1">(Feuil1!$C$25)*L57</f>
        <v>0</v>
      </c>
      <c r="R57" s="69">
        <f ca="1">(Feuil1!$D$25)*M57</f>
        <v>1.8125000000000002</v>
      </c>
      <c r="S57" s="69">
        <f ca="1">(Feuil1!$E$25)*N57</f>
        <v>0</v>
      </c>
      <c r="T57" s="28"/>
      <c r="U57" s="69">
        <f t="shared" ca="1" si="4"/>
        <v>1.8125000000000002</v>
      </c>
      <c r="V57" s="62">
        <f t="shared" ca="1" si="5"/>
        <v>43.500000000000007</v>
      </c>
      <c r="W57" s="60">
        <f t="shared" ca="1" si="6"/>
        <v>0.30208333333333337</v>
      </c>
      <c r="X57" s="72"/>
      <c r="Y57" s="73"/>
      <c r="Z57" s="34">
        <v>42968</v>
      </c>
      <c r="AA57" s="35" t="s">
        <v>18</v>
      </c>
      <c r="AB57" s="62" t="str">
        <f t="shared" si="7"/>
        <v/>
      </c>
      <c r="AC57" s="64"/>
    </row>
    <row r="58" spans="1:29" ht="20.100000000000001" customHeight="1" thickBot="1" x14ac:dyDescent="0.3">
      <c r="A58" s="34">
        <v>42969</v>
      </c>
      <c r="B58" s="34" t="s">
        <v>37</v>
      </c>
      <c r="C58" s="35" t="s">
        <v>19</v>
      </c>
      <c r="D58" s="34" t="s">
        <v>30</v>
      </c>
      <c r="E58" s="34" t="s">
        <v>30</v>
      </c>
      <c r="F58" s="34" t="s">
        <v>30</v>
      </c>
      <c r="G58" s="34" t="s">
        <v>30</v>
      </c>
      <c r="H58" s="34" t="s">
        <v>30</v>
      </c>
      <c r="I58" s="34" t="s">
        <v>30</v>
      </c>
      <c r="J58" s="28"/>
      <c r="K58" s="58">
        <f t="shared" si="0"/>
        <v>0</v>
      </c>
      <c r="L58" s="58">
        <f t="shared" si="1"/>
        <v>0</v>
      </c>
      <c r="M58" s="58">
        <f t="shared" si="2"/>
        <v>6</v>
      </c>
      <c r="N58" s="58">
        <f t="shared" si="3"/>
        <v>0</v>
      </c>
      <c r="O58" s="28"/>
      <c r="P58" s="69">
        <f>(Feuil1!$B$25)*K58</f>
        <v>0</v>
      </c>
      <c r="Q58" s="69">
        <f ca="1">(Feuil1!$C$25)*L58</f>
        <v>0</v>
      </c>
      <c r="R58" s="69">
        <f ca="1">(Feuil1!$D$25)*M58</f>
        <v>1.8125000000000002</v>
      </c>
      <c r="S58" s="69">
        <f ca="1">(Feuil1!$E$25)*N58</f>
        <v>0</v>
      </c>
      <c r="T58" s="28"/>
      <c r="U58" s="69">
        <f t="shared" ca="1" si="4"/>
        <v>1.8125000000000002</v>
      </c>
      <c r="V58" s="62">
        <f t="shared" ca="1" si="5"/>
        <v>43.500000000000007</v>
      </c>
      <c r="W58" s="60">
        <f t="shared" ca="1" si="6"/>
        <v>0.30208333333333337</v>
      </c>
      <c r="X58" s="72"/>
      <c r="Y58" s="73"/>
      <c r="Z58" s="34">
        <v>42969</v>
      </c>
      <c r="AA58" s="35" t="s">
        <v>19</v>
      </c>
      <c r="AB58" s="62" t="str">
        <f t="shared" si="7"/>
        <v/>
      </c>
      <c r="AC58" s="64"/>
    </row>
    <row r="59" spans="1:29" ht="20.100000000000001" customHeight="1" thickBot="1" x14ac:dyDescent="0.3">
      <c r="A59" s="34">
        <v>42970</v>
      </c>
      <c r="B59" s="34" t="s">
        <v>37</v>
      </c>
      <c r="C59" s="35" t="s">
        <v>20</v>
      </c>
      <c r="D59" s="34" t="s">
        <v>30</v>
      </c>
      <c r="E59" s="34" t="s">
        <v>30</v>
      </c>
      <c r="F59" s="34" t="s">
        <v>30</v>
      </c>
      <c r="G59" s="34" t="s">
        <v>30</v>
      </c>
      <c r="H59" s="34" t="s">
        <v>30</v>
      </c>
      <c r="I59" s="34" t="s">
        <v>30</v>
      </c>
      <c r="J59" s="28"/>
      <c r="K59" s="58">
        <f t="shared" si="0"/>
        <v>0</v>
      </c>
      <c r="L59" s="58">
        <f t="shared" si="1"/>
        <v>0</v>
      </c>
      <c r="M59" s="58">
        <f t="shared" si="2"/>
        <v>6</v>
      </c>
      <c r="N59" s="58">
        <f t="shared" si="3"/>
        <v>0</v>
      </c>
      <c r="O59" s="28"/>
      <c r="P59" s="69">
        <f>(Feuil1!$B$25)*K59</f>
        <v>0</v>
      </c>
      <c r="Q59" s="69">
        <f ca="1">(Feuil1!$C$25)*L59</f>
        <v>0</v>
      </c>
      <c r="R59" s="69">
        <f ca="1">(Feuil1!$D$25)*M59</f>
        <v>1.8125000000000002</v>
      </c>
      <c r="S59" s="69">
        <f ca="1">(Feuil1!$E$25)*N59</f>
        <v>0</v>
      </c>
      <c r="T59" s="28"/>
      <c r="U59" s="69">
        <f t="shared" ca="1" si="4"/>
        <v>1.8125000000000002</v>
      </c>
      <c r="V59" s="62">
        <f t="shared" ca="1" si="5"/>
        <v>43.500000000000007</v>
      </c>
      <c r="W59" s="60">
        <f t="shared" ca="1" si="6"/>
        <v>0.30208333333333337</v>
      </c>
      <c r="X59" s="72"/>
      <c r="Y59" s="73"/>
      <c r="Z59" s="34">
        <v>42970</v>
      </c>
      <c r="AA59" s="35" t="s">
        <v>20</v>
      </c>
      <c r="AB59" s="62" t="str">
        <f t="shared" si="7"/>
        <v/>
      </c>
      <c r="AC59" s="64"/>
    </row>
    <row r="60" spans="1:29" ht="20.100000000000001" customHeight="1" thickBot="1" x14ac:dyDescent="0.3">
      <c r="A60" s="34">
        <v>42971</v>
      </c>
      <c r="B60" s="34" t="s">
        <v>37</v>
      </c>
      <c r="C60" s="35" t="s">
        <v>14</v>
      </c>
      <c r="D60" s="34" t="s">
        <v>33</v>
      </c>
      <c r="E60" s="34" t="s">
        <v>30</v>
      </c>
      <c r="F60" s="34" t="s">
        <v>30</v>
      </c>
      <c r="G60" s="34" t="s">
        <v>30</v>
      </c>
      <c r="H60" s="34" t="s">
        <v>30</v>
      </c>
      <c r="I60" s="34" t="s">
        <v>30</v>
      </c>
      <c r="J60" s="28"/>
      <c r="K60" s="58">
        <f t="shared" si="0"/>
        <v>1</v>
      </c>
      <c r="L60" s="58">
        <f t="shared" si="1"/>
        <v>0</v>
      </c>
      <c r="M60" s="58">
        <f t="shared" si="2"/>
        <v>5</v>
      </c>
      <c r="N60" s="58">
        <f t="shared" si="3"/>
        <v>0</v>
      </c>
      <c r="O60" s="28"/>
      <c r="P60" s="69">
        <f>(Feuil1!$B$25)*K60</f>
        <v>0</v>
      </c>
      <c r="Q60" s="69">
        <f ca="1">(Feuil1!$C$25)*L60</f>
        <v>0</v>
      </c>
      <c r="R60" s="69">
        <f ca="1">(Feuil1!$D$25)*M60</f>
        <v>1.510416666666667</v>
      </c>
      <c r="S60" s="69">
        <f ca="1">(Feuil1!$E$25)*N60</f>
        <v>0</v>
      </c>
      <c r="T60" s="28"/>
      <c r="U60" s="69">
        <f t="shared" ca="1" si="4"/>
        <v>1.510416666666667</v>
      </c>
      <c r="V60" s="62">
        <f t="shared" ca="1" si="5"/>
        <v>36.250000000000007</v>
      </c>
      <c r="W60" s="60">
        <f t="shared" ca="1" si="6"/>
        <v>0.30208333333333343</v>
      </c>
      <c r="X60" s="72"/>
      <c r="Y60" s="73"/>
      <c r="Z60" s="34">
        <v>42971</v>
      </c>
      <c r="AA60" s="35" t="s">
        <v>14</v>
      </c>
      <c r="AB60" s="62" t="str">
        <f t="shared" si="7"/>
        <v/>
      </c>
      <c r="AC60" s="64"/>
    </row>
    <row r="61" spans="1:29" ht="20.100000000000001" customHeight="1" thickBot="1" x14ac:dyDescent="0.3">
      <c r="A61" s="34">
        <v>42972</v>
      </c>
      <c r="B61" s="34" t="s">
        <v>37</v>
      </c>
      <c r="C61" s="35" t="s">
        <v>15</v>
      </c>
      <c r="D61" s="34" t="s">
        <v>31</v>
      </c>
      <c r="E61" s="34" t="s">
        <v>31</v>
      </c>
      <c r="F61" s="34" t="s">
        <v>31</v>
      </c>
      <c r="G61" s="34" t="s">
        <v>31</v>
      </c>
      <c r="H61" s="34" t="s">
        <v>31</v>
      </c>
      <c r="I61" s="34" t="s">
        <v>31</v>
      </c>
      <c r="J61" s="28"/>
      <c r="K61" s="58">
        <f t="shared" si="0"/>
        <v>0</v>
      </c>
      <c r="L61" s="58">
        <f t="shared" si="1"/>
        <v>0</v>
      </c>
      <c r="M61" s="58">
        <f t="shared" si="2"/>
        <v>0</v>
      </c>
      <c r="N61" s="58">
        <f t="shared" si="3"/>
        <v>6</v>
      </c>
      <c r="O61" s="28"/>
      <c r="P61" s="69">
        <f>(Feuil1!$B$25)*K61</f>
        <v>0</v>
      </c>
      <c r="Q61" s="69">
        <f ca="1">(Feuil1!$C$25)*L61</f>
        <v>0</v>
      </c>
      <c r="R61" s="69">
        <f ca="1">(Feuil1!$D$25)*M61</f>
        <v>0</v>
      </c>
      <c r="S61" s="69">
        <f ca="1">(Feuil1!$E$25)*N61</f>
        <v>1.5624999999999998</v>
      </c>
      <c r="T61" s="28"/>
      <c r="U61" s="69">
        <f t="shared" ca="1" si="4"/>
        <v>1.5624999999999998</v>
      </c>
      <c r="V61" s="62">
        <f t="shared" ca="1" si="5"/>
        <v>37.499999999999993</v>
      </c>
      <c r="W61" s="60">
        <f t="shared" ca="1" si="6"/>
        <v>0.26041666666666663</v>
      </c>
      <c r="X61" s="72"/>
      <c r="Y61" s="73"/>
      <c r="Z61" s="34">
        <v>42972</v>
      </c>
      <c r="AA61" s="35" t="s">
        <v>15</v>
      </c>
      <c r="AB61" s="62" t="str">
        <f t="shared" si="7"/>
        <v/>
      </c>
      <c r="AC61" s="64"/>
    </row>
    <row r="62" spans="1:29" ht="20.100000000000001" customHeight="1" thickBot="1" x14ac:dyDescent="0.3">
      <c r="A62" s="36">
        <v>42973</v>
      </c>
      <c r="B62" s="36" t="s">
        <v>38</v>
      </c>
      <c r="C62" s="37" t="s">
        <v>16</v>
      </c>
      <c r="D62" s="36" t="s">
        <v>33</v>
      </c>
      <c r="E62" s="36" t="s">
        <v>33</v>
      </c>
      <c r="F62" s="36" t="s">
        <v>33</v>
      </c>
      <c r="G62" s="36" t="s">
        <v>33</v>
      </c>
      <c r="H62" s="36" t="s">
        <v>33</v>
      </c>
      <c r="I62" s="36" t="s">
        <v>33</v>
      </c>
      <c r="J62" s="28"/>
      <c r="K62" s="58">
        <f t="shared" si="0"/>
        <v>6</v>
      </c>
      <c r="L62" s="58">
        <f t="shared" si="1"/>
        <v>0</v>
      </c>
      <c r="M62" s="58">
        <f t="shared" si="2"/>
        <v>0</v>
      </c>
      <c r="N62" s="58">
        <f t="shared" si="3"/>
        <v>0</v>
      </c>
      <c r="O62" s="28"/>
      <c r="P62" s="69">
        <f>(Feuil1!$B$25)*K62</f>
        <v>0</v>
      </c>
      <c r="Q62" s="69">
        <f ca="1">(Feuil1!$C$25)*L62</f>
        <v>0</v>
      </c>
      <c r="R62" s="69">
        <f ca="1">(Feuil1!$D$25)*M62</f>
        <v>0</v>
      </c>
      <c r="S62" s="69">
        <f ca="1">(Feuil1!$E$25)*N62</f>
        <v>0</v>
      </c>
      <c r="T62" s="28"/>
      <c r="U62" s="69">
        <f t="shared" ca="1" si="4"/>
        <v>0</v>
      </c>
      <c r="V62" s="62">
        <f t="shared" ca="1" si="5"/>
        <v>0</v>
      </c>
      <c r="W62" s="60">
        <f t="shared" ca="1" si="6"/>
        <v>0</v>
      </c>
      <c r="X62" s="72"/>
      <c r="Y62" s="73"/>
      <c r="Z62" s="36">
        <v>42973</v>
      </c>
      <c r="AA62" s="37" t="s">
        <v>16</v>
      </c>
      <c r="AB62" s="62" t="str">
        <f t="shared" si="7"/>
        <v/>
      </c>
      <c r="AC62" s="64"/>
    </row>
    <row r="63" spans="1:29" ht="20.100000000000001" customHeight="1" thickBot="1" x14ac:dyDescent="0.3">
      <c r="A63" s="36">
        <v>42974</v>
      </c>
      <c r="B63" s="36" t="s">
        <v>38</v>
      </c>
      <c r="C63" s="37" t="s">
        <v>17</v>
      </c>
      <c r="D63" s="36" t="s">
        <v>33</v>
      </c>
      <c r="E63" s="36" t="s">
        <v>33</v>
      </c>
      <c r="F63" s="36" t="s">
        <v>33</v>
      </c>
      <c r="G63" s="36" t="s">
        <v>33</v>
      </c>
      <c r="H63" s="36" t="s">
        <v>33</v>
      </c>
      <c r="I63" s="36" t="s">
        <v>33</v>
      </c>
      <c r="J63" s="28"/>
      <c r="K63" s="58">
        <f t="shared" si="0"/>
        <v>6</v>
      </c>
      <c r="L63" s="58">
        <f t="shared" si="1"/>
        <v>0</v>
      </c>
      <c r="M63" s="58">
        <f t="shared" si="2"/>
        <v>0</v>
      </c>
      <c r="N63" s="58">
        <f t="shared" si="3"/>
        <v>0</v>
      </c>
      <c r="O63" s="28"/>
      <c r="P63" s="69">
        <f>(Feuil1!$B$25)*K63</f>
        <v>0</v>
      </c>
      <c r="Q63" s="69">
        <f ca="1">(Feuil1!$C$25)*L63</f>
        <v>0</v>
      </c>
      <c r="R63" s="69">
        <f ca="1">(Feuil1!$D$25)*M63</f>
        <v>0</v>
      </c>
      <c r="S63" s="69">
        <f ca="1">(Feuil1!$E$25)*N63</f>
        <v>0</v>
      </c>
      <c r="T63" s="28"/>
      <c r="U63" s="69">
        <f t="shared" ca="1" si="4"/>
        <v>0</v>
      </c>
      <c r="V63" s="62">
        <f t="shared" ca="1" si="5"/>
        <v>0</v>
      </c>
      <c r="W63" s="60">
        <f t="shared" ca="1" si="6"/>
        <v>0</v>
      </c>
      <c r="X63" s="72"/>
      <c r="Y63" s="73"/>
      <c r="Z63" s="36">
        <v>42974</v>
      </c>
      <c r="AA63" s="37" t="s">
        <v>17</v>
      </c>
      <c r="AB63" s="62" t="str">
        <f t="shared" si="7"/>
        <v/>
      </c>
      <c r="AC63" s="64"/>
    </row>
    <row r="64" spans="1:29" ht="20.100000000000001" customHeight="1" thickBot="1" x14ac:dyDescent="0.3">
      <c r="A64" s="34">
        <v>42975</v>
      </c>
      <c r="B64" s="34" t="s">
        <v>37</v>
      </c>
      <c r="C64" s="35" t="s">
        <v>18</v>
      </c>
      <c r="D64" s="34" t="s">
        <v>30</v>
      </c>
      <c r="E64" s="34" t="s">
        <v>30</v>
      </c>
      <c r="F64" s="34" t="s">
        <v>30</v>
      </c>
      <c r="G64" s="34" t="s">
        <v>30</v>
      </c>
      <c r="H64" s="34" t="s">
        <v>30</v>
      </c>
      <c r="I64" s="34" t="s">
        <v>30</v>
      </c>
      <c r="J64" s="28"/>
      <c r="K64" s="58">
        <f t="shared" si="0"/>
        <v>0</v>
      </c>
      <c r="L64" s="58">
        <f t="shared" si="1"/>
        <v>0</v>
      </c>
      <c r="M64" s="58">
        <f t="shared" si="2"/>
        <v>6</v>
      </c>
      <c r="N64" s="58">
        <f t="shared" si="3"/>
        <v>0</v>
      </c>
      <c r="O64" s="28"/>
      <c r="P64" s="69">
        <f>(Feuil1!$B$25)*K64</f>
        <v>0</v>
      </c>
      <c r="Q64" s="69">
        <f ca="1">(Feuil1!$C$25)*L64</f>
        <v>0</v>
      </c>
      <c r="R64" s="69">
        <f ca="1">(Feuil1!$D$25)*M64</f>
        <v>1.8125000000000002</v>
      </c>
      <c r="S64" s="69">
        <f ca="1">(Feuil1!$E$25)*N64</f>
        <v>0</v>
      </c>
      <c r="T64" s="28"/>
      <c r="U64" s="69">
        <f t="shared" ca="1" si="4"/>
        <v>1.8125000000000002</v>
      </c>
      <c r="V64" s="62">
        <f t="shared" ca="1" si="5"/>
        <v>43.500000000000007</v>
      </c>
      <c r="W64" s="60">
        <f t="shared" ca="1" si="6"/>
        <v>0.30208333333333337</v>
      </c>
      <c r="X64" s="72"/>
      <c r="Y64" s="73"/>
      <c r="Z64" s="34">
        <v>42975</v>
      </c>
      <c r="AA64" s="35" t="s">
        <v>18</v>
      </c>
      <c r="AB64" s="62" t="str">
        <f t="shared" si="7"/>
        <v/>
      </c>
      <c r="AC64" s="64"/>
    </row>
    <row r="65" spans="1:29" ht="20.100000000000001" customHeight="1" thickBot="1" x14ac:dyDescent="0.3">
      <c r="A65" s="34">
        <v>42976</v>
      </c>
      <c r="B65" s="34" t="s">
        <v>37</v>
      </c>
      <c r="C65" s="35" t="s">
        <v>19</v>
      </c>
      <c r="D65" s="34" t="s">
        <v>30</v>
      </c>
      <c r="E65" s="34" t="s">
        <v>30</v>
      </c>
      <c r="F65" s="34" t="s">
        <v>30</v>
      </c>
      <c r="G65" s="34" t="s">
        <v>30</v>
      </c>
      <c r="H65" s="34" t="s">
        <v>30</v>
      </c>
      <c r="I65" s="34" t="s">
        <v>30</v>
      </c>
      <c r="J65" s="28"/>
      <c r="K65" s="58">
        <f t="shared" si="0"/>
        <v>0</v>
      </c>
      <c r="L65" s="58">
        <f t="shared" si="1"/>
        <v>0</v>
      </c>
      <c r="M65" s="58">
        <f t="shared" si="2"/>
        <v>6</v>
      </c>
      <c r="N65" s="58">
        <f t="shared" si="3"/>
        <v>0</v>
      </c>
      <c r="O65" s="28"/>
      <c r="P65" s="69">
        <f>(Feuil1!$B$25)*K65</f>
        <v>0</v>
      </c>
      <c r="Q65" s="69">
        <f ca="1">(Feuil1!$C$25)*L65</f>
        <v>0</v>
      </c>
      <c r="R65" s="69">
        <f ca="1">(Feuil1!$D$25)*M65</f>
        <v>1.8125000000000002</v>
      </c>
      <c r="S65" s="69">
        <f ca="1">(Feuil1!$E$25)*N65</f>
        <v>0</v>
      </c>
      <c r="T65" s="28"/>
      <c r="U65" s="69">
        <f t="shared" ca="1" si="4"/>
        <v>1.8125000000000002</v>
      </c>
      <c r="V65" s="62">
        <f t="shared" ca="1" si="5"/>
        <v>43.500000000000007</v>
      </c>
      <c r="W65" s="60">
        <f t="shared" ca="1" si="6"/>
        <v>0.30208333333333337</v>
      </c>
      <c r="X65" s="72"/>
      <c r="Y65" s="73"/>
      <c r="Z65" s="34">
        <v>42976</v>
      </c>
      <c r="AA65" s="35" t="s">
        <v>19</v>
      </c>
      <c r="AB65" s="62" t="str">
        <f t="shared" si="7"/>
        <v/>
      </c>
      <c r="AC65" s="64"/>
    </row>
    <row r="66" spans="1:29" ht="20.100000000000001" customHeight="1" thickBot="1" x14ac:dyDescent="0.3">
      <c r="A66" s="34">
        <v>42977</v>
      </c>
      <c r="B66" s="34" t="s">
        <v>37</v>
      </c>
      <c r="C66" s="35" t="s">
        <v>20</v>
      </c>
      <c r="D66" s="34" t="s">
        <v>30</v>
      </c>
      <c r="E66" s="34" t="s">
        <v>30</v>
      </c>
      <c r="F66" s="34" t="s">
        <v>30</v>
      </c>
      <c r="G66" s="34" t="s">
        <v>30</v>
      </c>
      <c r="H66" s="34" t="s">
        <v>30</v>
      </c>
      <c r="I66" s="34" t="s">
        <v>30</v>
      </c>
      <c r="J66" s="28"/>
      <c r="K66" s="58">
        <f t="shared" si="0"/>
        <v>0</v>
      </c>
      <c r="L66" s="58">
        <f t="shared" si="1"/>
        <v>0</v>
      </c>
      <c r="M66" s="58">
        <f t="shared" si="2"/>
        <v>6</v>
      </c>
      <c r="N66" s="58">
        <f t="shared" si="3"/>
        <v>0</v>
      </c>
      <c r="O66" s="28"/>
      <c r="P66" s="69">
        <f>(Feuil1!$B$25)*K66</f>
        <v>0</v>
      </c>
      <c r="Q66" s="69">
        <f ca="1">(Feuil1!$C$25)*L66</f>
        <v>0</v>
      </c>
      <c r="R66" s="69">
        <f ca="1">(Feuil1!$D$25)*M66</f>
        <v>1.8125000000000002</v>
      </c>
      <c r="S66" s="69">
        <f ca="1">(Feuil1!$E$25)*N66</f>
        <v>0</v>
      </c>
      <c r="T66" s="28"/>
      <c r="U66" s="69">
        <f t="shared" ca="1" si="4"/>
        <v>1.8125000000000002</v>
      </c>
      <c r="V66" s="62">
        <f t="shared" ca="1" si="5"/>
        <v>43.500000000000007</v>
      </c>
      <c r="W66" s="60">
        <f t="shared" ca="1" si="6"/>
        <v>0.30208333333333337</v>
      </c>
      <c r="X66" s="72"/>
      <c r="Y66" s="73"/>
      <c r="Z66" s="34">
        <v>42977</v>
      </c>
      <c r="AA66" s="35" t="s">
        <v>20</v>
      </c>
      <c r="AB66" s="62" t="str">
        <f t="shared" si="7"/>
        <v/>
      </c>
      <c r="AC66" s="64"/>
    </row>
    <row r="67" spans="1:29" ht="20.100000000000001" customHeight="1" thickBot="1" x14ac:dyDescent="0.3">
      <c r="A67" s="34">
        <v>42978</v>
      </c>
      <c r="B67" s="34" t="s">
        <v>37</v>
      </c>
      <c r="C67" s="35" t="s">
        <v>14</v>
      </c>
      <c r="D67" s="34" t="s">
        <v>33</v>
      </c>
      <c r="E67" s="34" t="s">
        <v>30</v>
      </c>
      <c r="F67" s="34" t="s">
        <v>30</v>
      </c>
      <c r="G67" s="34" t="s">
        <v>30</v>
      </c>
      <c r="H67" s="34" t="s">
        <v>30</v>
      </c>
      <c r="I67" s="34" t="s">
        <v>30</v>
      </c>
      <c r="J67" s="28"/>
      <c r="K67" s="58">
        <f t="shared" si="0"/>
        <v>1</v>
      </c>
      <c r="L67" s="58">
        <f t="shared" si="1"/>
        <v>0</v>
      </c>
      <c r="M67" s="58">
        <f t="shared" si="2"/>
        <v>5</v>
      </c>
      <c r="N67" s="58">
        <f t="shared" si="3"/>
        <v>0</v>
      </c>
      <c r="O67" s="28"/>
      <c r="P67" s="69">
        <f>(Feuil1!$B$25)*K67</f>
        <v>0</v>
      </c>
      <c r="Q67" s="69">
        <f ca="1">(Feuil1!$C$25)*L67</f>
        <v>0</v>
      </c>
      <c r="R67" s="69">
        <f ca="1">(Feuil1!$D$25)*M67</f>
        <v>1.510416666666667</v>
      </c>
      <c r="S67" s="69">
        <f ca="1">(Feuil1!$E$25)*N67</f>
        <v>0</v>
      </c>
      <c r="T67" s="28"/>
      <c r="U67" s="69">
        <f t="shared" ca="1" si="4"/>
        <v>1.510416666666667</v>
      </c>
      <c r="V67" s="62">
        <f t="shared" ca="1" si="5"/>
        <v>36.250000000000007</v>
      </c>
      <c r="W67" s="60">
        <f t="shared" ca="1" si="6"/>
        <v>0.30208333333333343</v>
      </c>
      <c r="X67" s="72"/>
      <c r="Y67" s="73"/>
      <c r="Z67" s="34">
        <v>42978</v>
      </c>
      <c r="AA67" s="35" t="s">
        <v>14</v>
      </c>
      <c r="AB67" s="62" t="str">
        <f t="shared" si="7"/>
        <v/>
      </c>
      <c r="AC67" s="64"/>
    </row>
    <row r="68" spans="1:29" ht="20.100000000000001" customHeight="1" thickBot="1" x14ac:dyDescent="0.3">
      <c r="A68" s="34">
        <v>42979</v>
      </c>
      <c r="B68" s="34" t="s">
        <v>37</v>
      </c>
      <c r="C68" s="35" t="s">
        <v>15</v>
      </c>
      <c r="D68" s="34" t="s">
        <v>31</v>
      </c>
      <c r="E68" s="34" t="s">
        <v>31</v>
      </c>
      <c r="F68" s="34" t="s">
        <v>31</v>
      </c>
      <c r="G68" s="34" t="s">
        <v>31</v>
      </c>
      <c r="H68" s="34" t="s">
        <v>31</v>
      </c>
      <c r="I68" s="34" t="s">
        <v>31</v>
      </c>
      <c r="J68" s="28"/>
      <c r="K68" s="58">
        <f t="shared" si="0"/>
        <v>0</v>
      </c>
      <c r="L68" s="58">
        <f t="shared" si="1"/>
        <v>0</v>
      </c>
      <c r="M68" s="58">
        <f t="shared" si="2"/>
        <v>0</v>
      </c>
      <c r="N68" s="58">
        <f t="shared" si="3"/>
        <v>6</v>
      </c>
      <c r="O68" s="28"/>
      <c r="P68" s="69">
        <f>(Feuil1!$B$25)*K68</f>
        <v>0</v>
      </c>
      <c r="Q68" s="69">
        <f ca="1">(Feuil1!$C$25)*L68</f>
        <v>0</v>
      </c>
      <c r="R68" s="69">
        <f ca="1">(Feuil1!$D$25)*M68</f>
        <v>0</v>
      </c>
      <c r="S68" s="69">
        <f ca="1">(Feuil1!$E$25)*N68</f>
        <v>1.5624999999999998</v>
      </c>
      <c r="T68" s="28"/>
      <c r="U68" s="69">
        <f t="shared" ca="1" si="4"/>
        <v>1.5624999999999998</v>
      </c>
      <c r="V68" s="62">
        <f t="shared" ca="1" si="5"/>
        <v>37.499999999999993</v>
      </c>
      <c r="W68" s="60">
        <f t="shared" ca="1" si="6"/>
        <v>0.26041666666666663</v>
      </c>
      <c r="X68" s="72"/>
      <c r="Y68" s="73"/>
      <c r="Z68" s="34">
        <v>42979</v>
      </c>
      <c r="AA68" s="35" t="s">
        <v>15</v>
      </c>
      <c r="AB68" s="62" t="str">
        <f t="shared" si="7"/>
        <v/>
      </c>
      <c r="AC68" s="64"/>
    </row>
    <row r="69" spans="1:29" ht="20.100000000000001" customHeight="1" thickBot="1" x14ac:dyDescent="0.3">
      <c r="A69" s="36">
        <v>42980</v>
      </c>
      <c r="B69" s="36" t="s">
        <v>38</v>
      </c>
      <c r="C69" s="37" t="s">
        <v>16</v>
      </c>
      <c r="D69" s="36" t="s">
        <v>33</v>
      </c>
      <c r="E69" s="36" t="s">
        <v>33</v>
      </c>
      <c r="F69" s="36" t="s">
        <v>33</v>
      </c>
      <c r="G69" s="36" t="s">
        <v>33</v>
      </c>
      <c r="H69" s="36" t="s">
        <v>33</v>
      </c>
      <c r="I69" s="36" t="s">
        <v>33</v>
      </c>
      <c r="J69" s="28"/>
      <c r="K69" s="58">
        <f t="shared" ref="K69:K132" si="8">COUNTIF($D69:$I69,"Horaire_C")</f>
        <v>6</v>
      </c>
      <c r="L69" s="58">
        <f t="shared" ref="L69:L132" si="9">COUNTIF($D69:$I69,"Horaire_1/2 C")</f>
        <v>0</v>
      </c>
      <c r="M69" s="58">
        <f t="shared" ref="M69:M132" si="10">COUNTIF($D69:$I69,"Horaire_8-17")</f>
        <v>0</v>
      </c>
      <c r="N69" s="58">
        <f t="shared" ref="N69:N132" si="11">COUNTIF($D69:$I69,"Horaire_8-16")</f>
        <v>0</v>
      </c>
      <c r="O69" s="28"/>
      <c r="P69" s="69">
        <f>(Feuil1!$B$25)*K69</f>
        <v>0</v>
      </c>
      <c r="Q69" s="69">
        <f ca="1">(Feuil1!$C$25)*L69</f>
        <v>0</v>
      </c>
      <c r="R69" s="69">
        <f ca="1">(Feuil1!$D$25)*M69</f>
        <v>0</v>
      </c>
      <c r="S69" s="69">
        <f ca="1">(Feuil1!$E$25)*N69</f>
        <v>0</v>
      </c>
      <c r="T69" s="28"/>
      <c r="U69" s="69">
        <f t="shared" ref="U69:U132" ca="1" si="12">SUM(Q69:S69)</f>
        <v>0</v>
      </c>
      <c r="V69" s="62">
        <f t="shared" ref="V69:V132" ca="1" si="13">U69*24</f>
        <v>0</v>
      </c>
      <c r="W69" s="60">
        <f t="shared" ref="W69:W132" ca="1" si="14">(IF(V69=0,0,(V69/SUM(L69:N69))))/24</f>
        <v>0</v>
      </c>
      <c r="X69" s="72"/>
      <c r="Y69" s="73"/>
      <c r="Z69" s="36">
        <v>42980</v>
      </c>
      <c r="AA69" s="37" t="s">
        <v>16</v>
      </c>
      <c r="AB69" s="62" t="str">
        <f t="shared" ref="AB69:AB132" si="15">IF(X69="","",X69-V69)</f>
        <v/>
      </c>
      <c r="AC69" s="64"/>
    </row>
    <row r="70" spans="1:29" ht="20.100000000000001" customHeight="1" thickBot="1" x14ac:dyDescent="0.3">
      <c r="A70" s="36">
        <v>42981</v>
      </c>
      <c r="B70" s="36" t="s">
        <v>38</v>
      </c>
      <c r="C70" s="37" t="s">
        <v>17</v>
      </c>
      <c r="D70" s="36" t="s">
        <v>33</v>
      </c>
      <c r="E70" s="36" t="s">
        <v>33</v>
      </c>
      <c r="F70" s="36" t="s">
        <v>33</v>
      </c>
      <c r="G70" s="36" t="s">
        <v>33</v>
      </c>
      <c r="H70" s="36" t="s">
        <v>33</v>
      </c>
      <c r="I70" s="36" t="s">
        <v>33</v>
      </c>
      <c r="J70" s="28"/>
      <c r="K70" s="58">
        <f t="shared" si="8"/>
        <v>6</v>
      </c>
      <c r="L70" s="58">
        <f t="shared" si="9"/>
        <v>0</v>
      </c>
      <c r="M70" s="58">
        <f t="shared" si="10"/>
        <v>0</v>
      </c>
      <c r="N70" s="58">
        <f t="shared" si="11"/>
        <v>0</v>
      </c>
      <c r="O70" s="28"/>
      <c r="P70" s="69">
        <f>(Feuil1!$B$25)*K70</f>
        <v>0</v>
      </c>
      <c r="Q70" s="69">
        <f ca="1">(Feuil1!$C$25)*L70</f>
        <v>0</v>
      </c>
      <c r="R70" s="69">
        <f ca="1">(Feuil1!$D$25)*M70</f>
        <v>0</v>
      </c>
      <c r="S70" s="69">
        <f ca="1">(Feuil1!$E$25)*N70</f>
        <v>0</v>
      </c>
      <c r="T70" s="28"/>
      <c r="U70" s="69">
        <f t="shared" ca="1" si="12"/>
        <v>0</v>
      </c>
      <c r="V70" s="62">
        <f t="shared" ca="1" si="13"/>
        <v>0</v>
      </c>
      <c r="W70" s="60">
        <f t="shared" ca="1" si="14"/>
        <v>0</v>
      </c>
      <c r="X70" s="72"/>
      <c r="Y70" s="73"/>
      <c r="Z70" s="36">
        <v>42981</v>
      </c>
      <c r="AA70" s="37" t="s">
        <v>17</v>
      </c>
      <c r="AB70" s="62" t="str">
        <f t="shared" si="15"/>
        <v/>
      </c>
      <c r="AC70" s="64"/>
    </row>
    <row r="71" spans="1:29" ht="20.100000000000001" customHeight="1" thickBot="1" x14ac:dyDescent="0.3">
      <c r="A71" s="34">
        <v>42982</v>
      </c>
      <c r="B71" s="34" t="s">
        <v>37</v>
      </c>
      <c r="C71" s="35" t="s">
        <v>18</v>
      </c>
      <c r="D71" s="34" t="s">
        <v>30</v>
      </c>
      <c r="E71" s="34" t="s">
        <v>30</v>
      </c>
      <c r="F71" s="34" t="s">
        <v>30</v>
      </c>
      <c r="G71" s="34" t="s">
        <v>30</v>
      </c>
      <c r="H71" s="34" t="s">
        <v>30</v>
      </c>
      <c r="I71" s="34" t="s">
        <v>30</v>
      </c>
      <c r="J71" s="28"/>
      <c r="K71" s="58">
        <f t="shared" si="8"/>
        <v>0</v>
      </c>
      <c r="L71" s="58">
        <f t="shared" si="9"/>
        <v>0</v>
      </c>
      <c r="M71" s="58">
        <f t="shared" si="10"/>
        <v>6</v>
      </c>
      <c r="N71" s="58">
        <f t="shared" si="11"/>
        <v>0</v>
      </c>
      <c r="O71" s="28"/>
      <c r="P71" s="69">
        <f>(Feuil1!$B$25)*K71</f>
        <v>0</v>
      </c>
      <c r="Q71" s="69">
        <f ca="1">(Feuil1!$C$25)*L71</f>
        <v>0</v>
      </c>
      <c r="R71" s="69">
        <f ca="1">(Feuil1!$D$25)*M71</f>
        <v>1.8125000000000002</v>
      </c>
      <c r="S71" s="69">
        <f ca="1">(Feuil1!$E$25)*N71</f>
        <v>0</v>
      </c>
      <c r="T71" s="28"/>
      <c r="U71" s="69">
        <f t="shared" ca="1" si="12"/>
        <v>1.8125000000000002</v>
      </c>
      <c r="V71" s="62">
        <f t="shared" ca="1" si="13"/>
        <v>43.500000000000007</v>
      </c>
      <c r="W71" s="60">
        <f t="shared" ca="1" si="14"/>
        <v>0.30208333333333337</v>
      </c>
      <c r="X71" s="72"/>
      <c r="Y71" s="73"/>
      <c r="Z71" s="34">
        <v>42982</v>
      </c>
      <c r="AA71" s="35" t="s">
        <v>18</v>
      </c>
      <c r="AB71" s="62" t="str">
        <f t="shared" si="15"/>
        <v/>
      </c>
      <c r="AC71" s="64"/>
    </row>
    <row r="72" spans="1:29" ht="20.100000000000001" customHeight="1" thickBot="1" x14ac:dyDescent="0.3">
      <c r="A72" s="34">
        <v>42983</v>
      </c>
      <c r="B72" s="34" t="s">
        <v>37</v>
      </c>
      <c r="C72" s="35" t="s">
        <v>19</v>
      </c>
      <c r="D72" s="34" t="s">
        <v>30</v>
      </c>
      <c r="E72" s="34" t="s">
        <v>30</v>
      </c>
      <c r="F72" s="34" t="s">
        <v>30</v>
      </c>
      <c r="G72" s="34" t="s">
        <v>30</v>
      </c>
      <c r="H72" s="34" t="s">
        <v>30</v>
      </c>
      <c r="I72" s="34" t="s">
        <v>30</v>
      </c>
      <c r="J72" s="28"/>
      <c r="K72" s="58">
        <f t="shared" si="8"/>
        <v>0</v>
      </c>
      <c r="L72" s="58">
        <f t="shared" si="9"/>
        <v>0</v>
      </c>
      <c r="M72" s="58">
        <f t="shared" si="10"/>
        <v>6</v>
      </c>
      <c r="N72" s="58">
        <f t="shared" si="11"/>
        <v>0</v>
      </c>
      <c r="O72" s="28"/>
      <c r="P72" s="69">
        <f>(Feuil1!$B$25)*K72</f>
        <v>0</v>
      </c>
      <c r="Q72" s="69">
        <f ca="1">(Feuil1!$C$25)*L72</f>
        <v>0</v>
      </c>
      <c r="R72" s="69">
        <f ca="1">(Feuil1!$D$25)*M72</f>
        <v>1.8125000000000002</v>
      </c>
      <c r="S72" s="69">
        <f ca="1">(Feuil1!$E$25)*N72</f>
        <v>0</v>
      </c>
      <c r="T72" s="28"/>
      <c r="U72" s="69">
        <f t="shared" ca="1" si="12"/>
        <v>1.8125000000000002</v>
      </c>
      <c r="V72" s="62">
        <f t="shared" ca="1" si="13"/>
        <v>43.500000000000007</v>
      </c>
      <c r="W72" s="60">
        <f t="shared" ca="1" si="14"/>
        <v>0.30208333333333337</v>
      </c>
      <c r="X72" s="72"/>
      <c r="Y72" s="73"/>
      <c r="Z72" s="34">
        <v>42983</v>
      </c>
      <c r="AA72" s="35" t="s">
        <v>19</v>
      </c>
      <c r="AB72" s="62" t="str">
        <f t="shared" si="15"/>
        <v/>
      </c>
      <c r="AC72" s="64"/>
    </row>
    <row r="73" spans="1:29" ht="20.100000000000001" customHeight="1" thickBot="1" x14ac:dyDescent="0.3">
      <c r="A73" s="34">
        <v>42984</v>
      </c>
      <c r="B73" s="34" t="s">
        <v>37</v>
      </c>
      <c r="C73" s="35" t="s">
        <v>20</v>
      </c>
      <c r="D73" s="34" t="s">
        <v>30</v>
      </c>
      <c r="E73" s="34" t="s">
        <v>30</v>
      </c>
      <c r="F73" s="34" t="s">
        <v>30</v>
      </c>
      <c r="G73" s="34" t="s">
        <v>30</v>
      </c>
      <c r="H73" s="34" t="s">
        <v>30</v>
      </c>
      <c r="I73" s="34" t="s">
        <v>30</v>
      </c>
      <c r="J73" s="28"/>
      <c r="K73" s="58">
        <f t="shared" si="8"/>
        <v>0</v>
      </c>
      <c r="L73" s="58">
        <f t="shared" si="9"/>
        <v>0</v>
      </c>
      <c r="M73" s="58">
        <f t="shared" si="10"/>
        <v>6</v>
      </c>
      <c r="N73" s="58">
        <f t="shared" si="11"/>
        <v>0</v>
      </c>
      <c r="O73" s="28"/>
      <c r="P73" s="69">
        <f>(Feuil1!$B$25)*K73</f>
        <v>0</v>
      </c>
      <c r="Q73" s="69">
        <f ca="1">(Feuil1!$C$25)*L73</f>
        <v>0</v>
      </c>
      <c r="R73" s="69">
        <f ca="1">(Feuil1!$D$25)*M73</f>
        <v>1.8125000000000002</v>
      </c>
      <c r="S73" s="69">
        <f ca="1">(Feuil1!$E$25)*N73</f>
        <v>0</v>
      </c>
      <c r="T73" s="28"/>
      <c r="U73" s="69">
        <f t="shared" ca="1" si="12"/>
        <v>1.8125000000000002</v>
      </c>
      <c r="V73" s="62">
        <f t="shared" ca="1" si="13"/>
        <v>43.500000000000007</v>
      </c>
      <c r="W73" s="60">
        <f t="shared" ca="1" si="14"/>
        <v>0.30208333333333337</v>
      </c>
      <c r="X73" s="72"/>
      <c r="Y73" s="73"/>
      <c r="Z73" s="34">
        <v>42984</v>
      </c>
      <c r="AA73" s="35" t="s">
        <v>20</v>
      </c>
      <c r="AB73" s="62" t="str">
        <f t="shared" si="15"/>
        <v/>
      </c>
      <c r="AC73" s="64"/>
    </row>
    <row r="74" spans="1:29" ht="20.100000000000001" customHeight="1" thickBot="1" x14ac:dyDescent="0.3">
      <c r="A74" s="34">
        <v>42985</v>
      </c>
      <c r="B74" s="34" t="s">
        <v>37</v>
      </c>
      <c r="C74" s="35" t="s">
        <v>14</v>
      </c>
      <c r="D74" s="34" t="s">
        <v>33</v>
      </c>
      <c r="E74" s="34" t="s">
        <v>30</v>
      </c>
      <c r="F74" s="34" t="s">
        <v>30</v>
      </c>
      <c r="G74" s="34" t="s">
        <v>30</v>
      </c>
      <c r="H74" s="34" t="s">
        <v>30</v>
      </c>
      <c r="I74" s="34" t="s">
        <v>30</v>
      </c>
      <c r="J74" s="28"/>
      <c r="K74" s="58">
        <f t="shared" si="8"/>
        <v>1</v>
      </c>
      <c r="L74" s="58">
        <f t="shared" si="9"/>
        <v>0</v>
      </c>
      <c r="M74" s="58">
        <f t="shared" si="10"/>
        <v>5</v>
      </c>
      <c r="N74" s="58">
        <f t="shared" si="11"/>
        <v>0</v>
      </c>
      <c r="O74" s="28"/>
      <c r="P74" s="69">
        <f>(Feuil1!$B$25)*K74</f>
        <v>0</v>
      </c>
      <c r="Q74" s="69">
        <f ca="1">(Feuil1!$C$25)*L74</f>
        <v>0</v>
      </c>
      <c r="R74" s="69">
        <f ca="1">(Feuil1!$D$25)*M74</f>
        <v>1.510416666666667</v>
      </c>
      <c r="S74" s="69">
        <f ca="1">(Feuil1!$E$25)*N74</f>
        <v>0</v>
      </c>
      <c r="T74" s="28"/>
      <c r="U74" s="69">
        <f t="shared" ca="1" si="12"/>
        <v>1.510416666666667</v>
      </c>
      <c r="V74" s="62">
        <f t="shared" ca="1" si="13"/>
        <v>36.250000000000007</v>
      </c>
      <c r="W74" s="60">
        <f t="shared" ca="1" si="14"/>
        <v>0.30208333333333343</v>
      </c>
      <c r="X74" s="72"/>
      <c r="Y74" s="73"/>
      <c r="Z74" s="34">
        <v>42985</v>
      </c>
      <c r="AA74" s="35" t="s">
        <v>14</v>
      </c>
      <c r="AB74" s="62" t="str">
        <f t="shared" si="15"/>
        <v/>
      </c>
      <c r="AC74" s="64"/>
    </row>
    <row r="75" spans="1:29" ht="20.100000000000001" customHeight="1" thickBot="1" x14ac:dyDescent="0.3">
      <c r="A75" s="34">
        <v>42986</v>
      </c>
      <c r="B75" s="34" t="s">
        <v>37</v>
      </c>
      <c r="C75" s="35" t="s">
        <v>15</v>
      </c>
      <c r="D75" s="34" t="s">
        <v>31</v>
      </c>
      <c r="E75" s="34" t="s">
        <v>31</v>
      </c>
      <c r="F75" s="34" t="s">
        <v>31</v>
      </c>
      <c r="G75" s="34" t="s">
        <v>31</v>
      </c>
      <c r="H75" s="34" t="s">
        <v>31</v>
      </c>
      <c r="I75" s="34" t="s">
        <v>31</v>
      </c>
      <c r="J75" s="28"/>
      <c r="K75" s="58">
        <f t="shared" si="8"/>
        <v>0</v>
      </c>
      <c r="L75" s="58">
        <f t="shared" si="9"/>
        <v>0</v>
      </c>
      <c r="M75" s="58">
        <f t="shared" si="10"/>
        <v>0</v>
      </c>
      <c r="N75" s="58">
        <f t="shared" si="11"/>
        <v>6</v>
      </c>
      <c r="O75" s="28"/>
      <c r="P75" s="69">
        <f>(Feuil1!$B$25)*K75</f>
        <v>0</v>
      </c>
      <c r="Q75" s="69">
        <f ca="1">(Feuil1!$C$25)*L75</f>
        <v>0</v>
      </c>
      <c r="R75" s="69">
        <f ca="1">(Feuil1!$D$25)*M75</f>
        <v>0</v>
      </c>
      <c r="S75" s="69">
        <f ca="1">(Feuil1!$E$25)*N75</f>
        <v>1.5624999999999998</v>
      </c>
      <c r="T75" s="28"/>
      <c r="U75" s="69">
        <f t="shared" ca="1" si="12"/>
        <v>1.5624999999999998</v>
      </c>
      <c r="V75" s="62">
        <f t="shared" ca="1" si="13"/>
        <v>37.499999999999993</v>
      </c>
      <c r="W75" s="60">
        <f t="shared" ca="1" si="14"/>
        <v>0.26041666666666663</v>
      </c>
      <c r="X75" s="72"/>
      <c r="Y75" s="73"/>
      <c r="Z75" s="34">
        <v>42986</v>
      </c>
      <c r="AA75" s="35" t="s">
        <v>15</v>
      </c>
      <c r="AB75" s="62" t="str">
        <f t="shared" si="15"/>
        <v/>
      </c>
      <c r="AC75" s="64"/>
    </row>
    <row r="76" spans="1:29" ht="20.100000000000001" customHeight="1" thickBot="1" x14ac:dyDescent="0.3">
      <c r="A76" s="36">
        <v>42987</v>
      </c>
      <c r="B76" s="36" t="s">
        <v>38</v>
      </c>
      <c r="C76" s="37" t="s">
        <v>16</v>
      </c>
      <c r="D76" s="36" t="s">
        <v>33</v>
      </c>
      <c r="E76" s="36" t="s">
        <v>33</v>
      </c>
      <c r="F76" s="36" t="s">
        <v>33</v>
      </c>
      <c r="G76" s="36" t="s">
        <v>33</v>
      </c>
      <c r="H76" s="36" t="s">
        <v>33</v>
      </c>
      <c r="I76" s="36" t="s">
        <v>33</v>
      </c>
      <c r="J76" s="28"/>
      <c r="K76" s="58">
        <f t="shared" si="8"/>
        <v>6</v>
      </c>
      <c r="L76" s="58">
        <f t="shared" si="9"/>
        <v>0</v>
      </c>
      <c r="M76" s="58">
        <f t="shared" si="10"/>
        <v>0</v>
      </c>
      <c r="N76" s="58">
        <f t="shared" si="11"/>
        <v>0</v>
      </c>
      <c r="O76" s="28"/>
      <c r="P76" s="69">
        <f>(Feuil1!$B$25)*K76</f>
        <v>0</v>
      </c>
      <c r="Q76" s="69">
        <f ca="1">(Feuil1!$C$25)*L76</f>
        <v>0</v>
      </c>
      <c r="R76" s="69">
        <f ca="1">(Feuil1!$D$25)*M76</f>
        <v>0</v>
      </c>
      <c r="S76" s="69">
        <f ca="1">(Feuil1!$E$25)*N76</f>
        <v>0</v>
      </c>
      <c r="T76" s="28"/>
      <c r="U76" s="69">
        <f t="shared" ca="1" si="12"/>
        <v>0</v>
      </c>
      <c r="V76" s="62">
        <f t="shared" ca="1" si="13"/>
        <v>0</v>
      </c>
      <c r="W76" s="60">
        <f t="shared" ca="1" si="14"/>
        <v>0</v>
      </c>
      <c r="X76" s="72"/>
      <c r="Y76" s="73"/>
      <c r="Z76" s="36">
        <v>42987</v>
      </c>
      <c r="AA76" s="37" t="s">
        <v>16</v>
      </c>
      <c r="AB76" s="62" t="str">
        <f t="shared" si="15"/>
        <v/>
      </c>
      <c r="AC76" s="64"/>
    </row>
    <row r="77" spans="1:29" ht="20.100000000000001" customHeight="1" thickBot="1" x14ac:dyDescent="0.3">
      <c r="A77" s="36">
        <v>42988</v>
      </c>
      <c r="B77" s="36" t="s">
        <v>38</v>
      </c>
      <c r="C77" s="37" t="s">
        <v>17</v>
      </c>
      <c r="D77" s="36" t="s">
        <v>33</v>
      </c>
      <c r="E77" s="36" t="s">
        <v>33</v>
      </c>
      <c r="F77" s="36" t="s">
        <v>33</v>
      </c>
      <c r="G77" s="36" t="s">
        <v>33</v>
      </c>
      <c r="H77" s="36" t="s">
        <v>33</v>
      </c>
      <c r="I77" s="36" t="s">
        <v>33</v>
      </c>
      <c r="J77" s="28"/>
      <c r="K77" s="58">
        <f t="shared" si="8"/>
        <v>6</v>
      </c>
      <c r="L77" s="58">
        <f t="shared" si="9"/>
        <v>0</v>
      </c>
      <c r="M77" s="58">
        <f t="shared" si="10"/>
        <v>0</v>
      </c>
      <c r="N77" s="58">
        <f t="shared" si="11"/>
        <v>0</v>
      </c>
      <c r="O77" s="28"/>
      <c r="P77" s="69">
        <f>(Feuil1!$B$25)*K77</f>
        <v>0</v>
      </c>
      <c r="Q77" s="69">
        <f ca="1">(Feuil1!$C$25)*L77</f>
        <v>0</v>
      </c>
      <c r="R77" s="69">
        <f ca="1">(Feuil1!$D$25)*M77</f>
        <v>0</v>
      </c>
      <c r="S77" s="69">
        <f ca="1">(Feuil1!$E$25)*N77</f>
        <v>0</v>
      </c>
      <c r="T77" s="28"/>
      <c r="U77" s="69">
        <f t="shared" ca="1" si="12"/>
        <v>0</v>
      </c>
      <c r="V77" s="62">
        <f t="shared" ca="1" si="13"/>
        <v>0</v>
      </c>
      <c r="W77" s="60">
        <f t="shared" ca="1" si="14"/>
        <v>0</v>
      </c>
      <c r="X77" s="72"/>
      <c r="Y77" s="73"/>
      <c r="Z77" s="36">
        <v>42988</v>
      </c>
      <c r="AA77" s="37" t="s">
        <v>17</v>
      </c>
      <c r="AB77" s="62" t="str">
        <f t="shared" si="15"/>
        <v/>
      </c>
      <c r="AC77" s="64"/>
    </row>
    <row r="78" spans="1:29" ht="20.100000000000001" customHeight="1" thickBot="1" x14ac:dyDescent="0.3">
      <c r="A78" s="34">
        <v>42989</v>
      </c>
      <c r="B78" s="34" t="s">
        <v>37</v>
      </c>
      <c r="C78" s="35" t="s">
        <v>18</v>
      </c>
      <c r="D78" s="34" t="s">
        <v>30</v>
      </c>
      <c r="E78" s="34" t="s">
        <v>30</v>
      </c>
      <c r="F78" s="34" t="s">
        <v>30</v>
      </c>
      <c r="G78" s="34" t="s">
        <v>30</v>
      </c>
      <c r="H78" s="34" t="s">
        <v>30</v>
      </c>
      <c r="I78" s="34" t="s">
        <v>30</v>
      </c>
      <c r="J78" s="28"/>
      <c r="K78" s="58">
        <f t="shared" si="8"/>
        <v>0</v>
      </c>
      <c r="L78" s="58">
        <f t="shared" si="9"/>
        <v>0</v>
      </c>
      <c r="M78" s="58">
        <f t="shared" si="10"/>
        <v>6</v>
      </c>
      <c r="N78" s="58">
        <f t="shared" si="11"/>
        <v>0</v>
      </c>
      <c r="O78" s="28"/>
      <c r="P78" s="69">
        <f>(Feuil1!$B$25)*K78</f>
        <v>0</v>
      </c>
      <c r="Q78" s="69">
        <f ca="1">(Feuil1!$C$25)*L78</f>
        <v>0</v>
      </c>
      <c r="R78" s="69">
        <f ca="1">(Feuil1!$D$25)*M78</f>
        <v>1.8125000000000002</v>
      </c>
      <c r="S78" s="69">
        <f ca="1">(Feuil1!$E$25)*N78</f>
        <v>0</v>
      </c>
      <c r="T78" s="28"/>
      <c r="U78" s="69">
        <f t="shared" ca="1" si="12"/>
        <v>1.8125000000000002</v>
      </c>
      <c r="V78" s="62">
        <f t="shared" ca="1" si="13"/>
        <v>43.500000000000007</v>
      </c>
      <c r="W78" s="60">
        <f t="shared" ca="1" si="14"/>
        <v>0.30208333333333337</v>
      </c>
      <c r="X78" s="72"/>
      <c r="Y78" s="73"/>
      <c r="Z78" s="34">
        <v>42989</v>
      </c>
      <c r="AA78" s="35" t="s">
        <v>18</v>
      </c>
      <c r="AB78" s="62" t="str">
        <f t="shared" si="15"/>
        <v/>
      </c>
      <c r="AC78" s="64"/>
    </row>
    <row r="79" spans="1:29" ht="20.100000000000001" customHeight="1" thickBot="1" x14ac:dyDescent="0.3">
      <c r="A79" s="34">
        <v>42990</v>
      </c>
      <c r="B79" s="34" t="s">
        <v>37</v>
      </c>
      <c r="C79" s="35" t="s">
        <v>19</v>
      </c>
      <c r="D79" s="34" t="s">
        <v>30</v>
      </c>
      <c r="E79" s="34" t="s">
        <v>30</v>
      </c>
      <c r="F79" s="34" t="s">
        <v>30</v>
      </c>
      <c r="G79" s="34" t="s">
        <v>30</v>
      </c>
      <c r="H79" s="34" t="s">
        <v>30</v>
      </c>
      <c r="I79" s="34" t="s">
        <v>30</v>
      </c>
      <c r="J79" s="28"/>
      <c r="K79" s="58">
        <f t="shared" si="8"/>
        <v>0</v>
      </c>
      <c r="L79" s="58">
        <f t="shared" si="9"/>
        <v>0</v>
      </c>
      <c r="M79" s="58">
        <f t="shared" si="10"/>
        <v>6</v>
      </c>
      <c r="N79" s="58">
        <f t="shared" si="11"/>
        <v>0</v>
      </c>
      <c r="O79" s="28"/>
      <c r="P79" s="69">
        <f>(Feuil1!$B$25)*K79</f>
        <v>0</v>
      </c>
      <c r="Q79" s="69">
        <f ca="1">(Feuil1!$C$25)*L79</f>
        <v>0</v>
      </c>
      <c r="R79" s="69">
        <f ca="1">(Feuil1!$D$25)*M79</f>
        <v>1.8125000000000002</v>
      </c>
      <c r="S79" s="69">
        <f ca="1">(Feuil1!$E$25)*N79</f>
        <v>0</v>
      </c>
      <c r="T79" s="28"/>
      <c r="U79" s="69">
        <f t="shared" ca="1" si="12"/>
        <v>1.8125000000000002</v>
      </c>
      <c r="V79" s="62">
        <f t="shared" ca="1" si="13"/>
        <v>43.500000000000007</v>
      </c>
      <c r="W79" s="60">
        <f t="shared" ca="1" si="14"/>
        <v>0.30208333333333337</v>
      </c>
      <c r="X79" s="72"/>
      <c r="Y79" s="73"/>
      <c r="Z79" s="34">
        <v>42990</v>
      </c>
      <c r="AA79" s="35" t="s">
        <v>19</v>
      </c>
      <c r="AB79" s="62" t="str">
        <f t="shared" si="15"/>
        <v/>
      </c>
      <c r="AC79" s="64"/>
    </row>
    <row r="80" spans="1:29" ht="20.100000000000001" customHeight="1" thickBot="1" x14ac:dyDescent="0.3">
      <c r="A80" s="34">
        <v>42991</v>
      </c>
      <c r="B80" s="34" t="s">
        <v>37</v>
      </c>
      <c r="C80" s="35" t="s">
        <v>20</v>
      </c>
      <c r="D80" s="34" t="s">
        <v>30</v>
      </c>
      <c r="E80" s="34" t="s">
        <v>30</v>
      </c>
      <c r="F80" s="34" t="s">
        <v>30</v>
      </c>
      <c r="G80" s="34" t="s">
        <v>30</v>
      </c>
      <c r="H80" s="34" t="s">
        <v>30</v>
      </c>
      <c r="I80" s="34" t="s">
        <v>30</v>
      </c>
      <c r="J80" s="28"/>
      <c r="K80" s="58">
        <f t="shared" si="8"/>
        <v>0</v>
      </c>
      <c r="L80" s="58">
        <f t="shared" si="9"/>
        <v>0</v>
      </c>
      <c r="M80" s="58">
        <f t="shared" si="10"/>
        <v>6</v>
      </c>
      <c r="N80" s="58">
        <f t="shared" si="11"/>
        <v>0</v>
      </c>
      <c r="O80" s="28"/>
      <c r="P80" s="69">
        <f>(Feuil1!$B$25)*K80</f>
        <v>0</v>
      </c>
      <c r="Q80" s="69">
        <f ca="1">(Feuil1!$C$25)*L80</f>
        <v>0</v>
      </c>
      <c r="R80" s="69">
        <f ca="1">(Feuil1!$D$25)*M80</f>
        <v>1.8125000000000002</v>
      </c>
      <c r="S80" s="69">
        <f ca="1">(Feuil1!$E$25)*N80</f>
        <v>0</v>
      </c>
      <c r="T80" s="28"/>
      <c r="U80" s="69">
        <f t="shared" ca="1" si="12"/>
        <v>1.8125000000000002</v>
      </c>
      <c r="V80" s="62">
        <f t="shared" ca="1" si="13"/>
        <v>43.500000000000007</v>
      </c>
      <c r="W80" s="60">
        <f t="shared" ca="1" si="14"/>
        <v>0.30208333333333337</v>
      </c>
      <c r="X80" s="72"/>
      <c r="Y80" s="73"/>
      <c r="Z80" s="34">
        <v>42991</v>
      </c>
      <c r="AA80" s="35" t="s">
        <v>20</v>
      </c>
      <c r="AB80" s="62" t="str">
        <f t="shared" si="15"/>
        <v/>
      </c>
      <c r="AC80" s="64"/>
    </row>
    <row r="81" spans="1:29" ht="20.100000000000001" customHeight="1" thickBot="1" x14ac:dyDescent="0.3">
      <c r="A81" s="34">
        <v>42992</v>
      </c>
      <c r="B81" s="34" t="s">
        <v>37</v>
      </c>
      <c r="C81" s="35" t="s">
        <v>14</v>
      </c>
      <c r="D81" s="34" t="s">
        <v>33</v>
      </c>
      <c r="E81" s="34" t="s">
        <v>30</v>
      </c>
      <c r="F81" s="34" t="s">
        <v>30</v>
      </c>
      <c r="G81" s="34" t="s">
        <v>30</v>
      </c>
      <c r="H81" s="34" t="s">
        <v>30</v>
      </c>
      <c r="I81" s="34" t="s">
        <v>30</v>
      </c>
      <c r="J81" s="28"/>
      <c r="K81" s="58">
        <f t="shared" si="8"/>
        <v>1</v>
      </c>
      <c r="L81" s="58">
        <f t="shared" si="9"/>
        <v>0</v>
      </c>
      <c r="M81" s="58">
        <f t="shared" si="10"/>
        <v>5</v>
      </c>
      <c r="N81" s="58">
        <f t="shared" si="11"/>
        <v>0</v>
      </c>
      <c r="O81" s="28"/>
      <c r="P81" s="69">
        <f>(Feuil1!$B$25)*K81</f>
        <v>0</v>
      </c>
      <c r="Q81" s="69">
        <f ca="1">(Feuil1!$C$25)*L81</f>
        <v>0</v>
      </c>
      <c r="R81" s="69">
        <f ca="1">(Feuil1!$D$25)*M81</f>
        <v>1.510416666666667</v>
      </c>
      <c r="S81" s="69">
        <f ca="1">(Feuil1!$E$25)*N81</f>
        <v>0</v>
      </c>
      <c r="T81" s="28"/>
      <c r="U81" s="69">
        <f t="shared" ca="1" si="12"/>
        <v>1.510416666666667</v>
      </c>
      <c r="V81" s="62">
        <f t="shared" ca="1" si="13"/>
        <v>36.250000000000007</v>
      </c>
      <c r="W81" s="60">
        <f t="shared" ca="1" si="14"/>
        <v>0.30208333333333343</v>
      </c>
      <c r="X81" s="72"/>
      <c r="Y81" s="73"/>
      <c r="Z81" s="34">
        <v>42992</v>
      </c>
      <c r="AA81" s="35" t="s">
        <v>14</v>
      </c>
      <c r="AB81" s="62" t="str">
        <f t="shared" si="15"/>
        <v/>
      </c>
      <c r="AC81" s="64"/>
    </row>
    <row r="82" spans="1:29" ht="20.100000000000001" customHeight="1" thickBot="1" x14ac:dyDescent="0.3">
      <c r="A82" s="34">
        <v>42993</v>
      </c>
      <c r="B82" s="34" t="s">
        <v>37</v>
      </c>
      <c r="C82" s="35" t="s">
        <v>15</v>
      </c>
      <c r="D82" s="34" t="s">
        <v>31</v>
      </c>
      <c r="E82" s="34" t="s">
        <v>31</v>
      </c>
      <c r="F82" s="34" t="s">
        <v>31</v>
      </c>
      <c r="G82" s="34" t="s">
        <v>31</v>
      </c>
      <c r="H82" s="34" t="s">
        <v>31</v>
      </c>
      <c r="I82" s="34" t="s">
        <v>31</v>
      </c>
      <c r="J82" s="28"/>
      <c r="K82" s="58">
        <f t="shared" si="8"/>
        <v>0</v>
      </c>
      <c r="L82" s="58">
        <f t="shared" si="9"/>
        <v>0</v>
      </c>
      <c r="M82" s="58">
        <f t="shared" si="10"/>
        <v>0</v>
      </c>
      <c r="N82" s="58">
        <f t="shared" si="11"/>
        <v>6</v>
      </c>
      <c r="O82" s="28"/>
      <c r="P82" s="69">
        <f>(Feuil1!$B$25)*K82</f>
        <v>0</v>
      </c>
      <c r="Q82" s="69">
        <f ca="1">(Feuil1!$C$25)*L82</f>
        <v>0</v>
      </c>
      <c r="R82" s="69">
        <f ca="1">(Feuil1!$D$25)*M82</f>
        <v>0</v>
      </c>
      <c r="S82" s="69">
        <f ca="1">(Feuil1!$E$25)*N82</f>
        <v>1.5624999999999998</v>
      </c>
      <c r="T82" s="28"/>
      <c r="U82" s="69">
        <f t="shared" ca="1" si="12"/>
        <v>1.5624999999999998</v>
      </c>
      <c r="V82" s="62">
        <f t="shared" ca="1" si="13"/>
        <v>37.499999999999993</v>
      </c>
      <c r="W82" s="60">
        <f t="shared" ca="1" si="14"/>
        <v>0.26041666666666663</v>
      </c>
      <c r="X82" s="72"/>
      <c r="Y82" s="73"/>
      <c r="Z82" s="34">
        <v>42993</v>
      </c>
      <c r="AA82" s="35" t="s">
        <v>15</v>
      </c>
      <c r="AB82" s="62" t="str">
        <f t="shared" si="15"/>
        <v/>
      </c>
      <c r="AC82" s="64"/>
    </row>
    <row r="83" spans="1:29" ht="20.100000000000001" customHeight="1" thickBot="1" x14ac:dyDescent="0.3">
      <c r="A83" s="36">
        <v>42994</v>
      </c>
      <c r="B83" s="36" t="s">
        <v>38</v>
      </c>
      <c r="C83" s="37" t="s">
        <v>16</v>
      </c>
      <c r="D83" s="36" t="s">
        <v>33</v>
      </c>
      <c r="E83" s="36" t="s">
        <v>33</v>
      </c>
      <c r="F83" s="36" t="s">
        <v>33</v>
      </c>
      <c r="G83" s="36" t="s">
        <v>33</v>
      </c>
      <c r="H83" s="36" t="s">
        <v>33</v>
      </c>
      <c r="I83" s="36" t="s">
        <v>33</v>
      </c>
      <c r="J83" s="28"/>
      <c r="K83" s="58">
        <f t="shared" si="8"/>
        <v>6</v>
      </c>
      <c r="L83" s="58">
        <f t="shared" si="9"/>
        <v>0</v>
      </c>
      <c r="M83" s="58">
        <f t="shared" si="10"/>
        <v>0</v>
      </c>
      <c r="N83" s="58">
        <f t="shared" si="11"/>
        <v>0</v>
      </c>
      <c r="O83" s="28"/>
      <c r="P83" s="69">
        <f>(Feuil1!$B$25)*K83</f>
        <v>0</v>
      </c>
      <c r="Q83" s="69">
        <f ca="1">(Feuil1!$C$25)*L83</f>
        <v>0</v>
      </c>
      <c r="R83" s="69">
        <f ca="1">(Feuil1!$D$25)*M83</f>
        <v>0</v>
      </c>
      <c r="S83" s="69">
        <f ca="1">(Feuil1!$E$25)*N83</f>
        <v>0</v>
      </c>
      <c r="T83" s="28"/>
      <c r="U83" s="69">
        <f t="shared" ca="1" si="12"/>
        <v>0</v>
      </c>
      <c r="V83" s="62">
        <f t="shared" ca="1" si="13"/>
        <v>0</v>
      </c>
      <c r="W83" s="60">
        <f t="shared" ca="1" si="14"/>
        <v>0</v>
      </c>
      <c r="X83" s="72"/>
      <c r="Y83" s="73"/>
      <c r="Z83" s="36">
        <v>42994</v>
      </c>
      <c r="AA83" s="37" t="s">
        <v>16</v>
      </c>
      <c r="AB83" s="62" t="str">
        <f t="shared" si="15"/>
        <v/>
      </c>
      <c r="AC83" s="64"/>
    </row>
    <row r="84" spans="1:29" ht="20.100000000000001" customHeight="1" thickBot="1" x14ac:dyDescent="0.3">
      <c r="A84" s="36">
        <v>42995</v>
      </c>
      <c r="B84" s="36" t="s">
        <v>38</v>
      </c>
      <c r="C84" s="37" t="s">
        <v>17</v>
      </c>
      <c r="D84" s="36" t="s">
        <v>33</v>
      </c>
      <c r="E84" s="36" t="s">
        <v>33</v>
      </c>
      <c r="F84" s="36" t="s">
        <v>33</v>
      </c>
      <c r="G84" s="36" t="s">
        <v>33</v>
      </c>
      <c r="H84" s="36" t="s">
        <v>33</v>
      </c>
      <c r="I84" s="36" t="s">
        <v>33</v>
      </c>
      <c r="J84" s="28"/>
      <c r="K84" s="58">
        <f t="shared" si="8"/>
        <v>6</v>
      </c>
      <c r="L84" s="58">
        <f t="shared" si="9"/>
        <v>0</v>
      </c>
      <c r="M84" s="58">
        <f t="shared" si="10"/>
        <v>0</v>
      </c>
      <c r="N84" s="58">
        <f t="shared" si="11"/>
        <v>0</v>
      </c>
      <c r="O84" s="28"/>
      <c r="P84" s="69">
        <f>(Feuil1!$B$25)*K84</f>
        <v>0</v>
      </c>
      <c r="Q84" s="69">
        <f ca="1">(Feuil1!$C$25)*L84</f>
        <v>0</v>
      </c>
      <c r="R84" s="69">
        <f ca="1">(Feuil1!$D$25)*M84</f>
        <v>0</v>
      </c>
      <c r="S84" s="69">
        <f ca="1">(Feuil1!$E$25)*N84</f>
        <v>0</v>
      </c>
      <c r="T84" s="28"/>
      <c r="U84" s="69">
        <f t="shared" ca="1" si="12"/>
        <v>0</v>
      </c>
      <c r="V84" s="62">
        <f t="shared" ca="1" si="13"/>
        <v>0</v>
      </c>
      <c r="W84" s="60">
        <f t="shared" ca="1" si="14"/>
        <v>0</v>
      </c>
      <c r="X84" s="72"/>
      <c r="Y84" s="73"/>
      <c r="Z84" s="36">
        <v>42995</v>
      </c>
      <c r="AA84" s="37" t="s">
        <v>17</v>
      </c>
      <c r="AB84" s="62" t="str">
        <f t="shared" si="15"/>
        <v/>
      </c>
      <c r="AC84" s="64"/>
    </row>
    <row r="85" spans="1:29" ht="20.100000000000001" customHeight="1" thickBot="1" x14ac:dyDescent="0.3">
      <c r="A85" s="34">
        <v>42996</v>
      </c>
      <c r="B85" s="34" t="s">
        <v>37</v>
      </c>
      <c r="C85" s="35" t="s">
        <v>18</v>
      </c>
      <c r="D85" s="34" t="s">
        <v>30</v>
      </c>
      <c r="E85" s="34" t="s">
        <v>30</v>
      </c>
      <c r="F85" s="34" t="s">
        <v>30</v>
      </c>
      <c r="G85" s="34" t="s">
        <v>30</v>
      </c>
      <c r="H85" s="34" t="s">
        <v>30</v>
      </c>
      <c r="I85" s="34" t="s">
        <v>30</v>
      </c>
      <c r="J85" s="28"/>
      <c r="K85" s="58">
        <f t="shared" si="8"/>
        <v>0</v>
      </c>
      <c r="L85" s="58">
        <f t="shared" si="9"/>
        <v>0</v>
      </c>
      <c r="M85" s="58">
        <f t="shared" si="10"/>
        <v>6</v>
      </c>
      <c r="N85" s="58">
        <f t="shared" si="11"/>
        <v>0</v>
      </c>
      <c r="O85" s="28"/>
      <c r="P85" s="69">
        <f>(Feuil1!$B$25)*K85</f>
        <v>0</v>
      </c>
      <c r="Q85" s="69">
        <f ca="1">(Feuil1!$C$25)*L85</f>
        <v>0</v>
      </c>
      <c r="R85" s="69">
        <f ca="1">(Feuil1!$D$25)*M85</f>
        <v>1.8125000000000002</v>
      </c>
      <c r="S85" s="69">
        <f ca="1">(Feuil1!$E$25)*N85</f>
        <v>0</v>
      </c>
      <c r="T85" s="28"/>
      <c r="U85" s="69">
        <f t="shared" ca="1" si="12"/>
        <v>1.8125000000000002</v>
      </c>
      <c r="V85" s="62">
        <f t="shared" ca="1" si="13"/>
        <v>43.500000000000007</v>
      </c>
      <c r="W85" s="60">
        <f t="shared" ca="1" si="14"/>
        <v>0.30208333333333337</v>
      </c>
      <c r="X85" s="72"/>
      <c r="Y85" s="73"/>
      <c r="Z85" s="34">
        <v>42996</v>
      </c>
      <c r="AA85" s="35" t="s">
        <v>18</v>
      </c>
      <c r="AB85" s="62" t="str">
        <f t="shared" si="15"/>
        <v/>
      </c>
      <c r="AC85" s="64"/>
    </row>
    <row r="86" spans="1:29" ht="20.100000000000001" customHeight="1" thickBot="1" x14ac:dyDescent="0.3">
      <c r="A86" s="34">
        <v>42997</v>
      </c>
      <c r="B86" s="34" t="s">
        <v>37</v>
      </c>
      <c r="C86" s="35" t="s">
        <v>19</v>
      </c>
      <c r="D86" s="34" t="s">
        <v>30</v>
      </c>
      <c r="E86" s="34" t="s">
        <v>30</v>
      </c>
      <c r="F86" s="34" t="s">
        <v>30</v>
      </c>
      <c r="G86" s="34" t="s">
        <v>30</v>
      </c>
      <c r="H86" s="34" t="s">
        <v>30</v>
      </c>
      <c r="I86" s="34" t="s">
        <v>30</v>
      </c>
      <c r="J86" s="28"/>
      <c r="K86" s="58">
        <f t="shared" si="8"/>
        <v>0</v>
      </c>
      <c r="L86" s="58">
        <f t="shared" si="9"/>
        <v>0</v>
      </c>
      <c r="M86" s="58">
        <f t="shared" si="10"/>
        <v>6</v>
      </c>
      <c r="N86" s="58">
        <f t="shared" si="11"/>
        <v>0</v>
      </c>
      <c r="O86" s="28"/>
      <c r="P86" s="69">
        <f>(Feuil1!$B$25)*K86</f>
        <v>0</v>
      </c>
      <c r="Q86" s="69">
        <f ca="1">(Feuil1!$C$25)*L86</f>
        <v>0</v>
      </c>
      <c r="R86" s="69">
        <f ca="1">(Feuil1!$D$25)*M86</f>
        <v>1.8125000000000002</v>
      </c>
      <c r="S86" s="69">
        <f ca="1">(Feuil1!$E$25)*N86</f>
        <v>0</v>
      </c>
      <c r="T86" s="28"/>
      <c r="U86" s="69">
        <f t="shared" ca="1" si="12"/>
        <v>1.8125000000000002</v>
      </c>
      <c r="V86" s="62">
        <f t="shared" ca="1" si="13"/>
        <v>43.500000000000007</v>
      </c>
      <c r="W86" s="60">
        <f t="shared" ca="1" si="14"/>
        <v>0.30208333333333337</v>
      </c>
      <c r="X86" s="72"/>
      <c r="Y86" s="73"/>
      <c r="Z86" s="34">
        <v>42997</v>
      </c>
      <c r="AA86" s="35" t="s">
        <v>19</v>
      </c>
      <c r="AB86" s="62" t="str">
        <f t="shared" si="15"/>
        <v/>
      </c>
      <c r="AC86" s="64"/>
    </row>
    <row r="87" spans="1:29" ht="20.100000000000001" customHeight="1" thickBot="1" x14ac:dyDescent="0.3">
      <c r="A87" s="34">
        <v>42998</v>
      </c>
      <c r="B87" s="34" t="s">
        <v>37</v>
      </c>
      <c r="C87" s="35" t="s">
        <v>20</v>
      </c>
      <c r="D87" s="34" t="s">
        <v>30</v>
      </c>
      <c r="E87" s="34" t="s">
        <v>30</v>
      </c>
      <c r="F87" s="34" t="s">
        <v>30</v>
      </c>
      <c r="G87" s="34" t="s">
        <v>30</v>
      </c>
      <c r="H87" s="34" t="s">
        <v>30</v>
      </c>
      <c r="I87" s="34" t="s">
        <v>30</v>
      </c>
      <c r="J87" s="28"/>
      <c r="K87" s="58">
        <f t="shared" si="8"/>
        <v>0</v>
      </c>
      <c r="L87" s="58">
        <f t="shared" si="9"/>
        <v>0</v>
      </c>
      <c r="M87" s="58">
        <f t="shared" si="10"/>
        <v>6</v>
      </c>
      <c r="N87" s="58">
        <f t="shared" si="11"/>
        <v>0</v>
      </c>
      <c r="O87" s="28"/>
      <c r="P87" s="69">
        <f>(Feuil1!$B$25)*K87</f>
        <v>0</v>
      </c>
      <c r="Q87" s="69">
        <f ca="1">(Feuil1!$C$25)*L87</f>
        <v>0</v>
      </c>
      <c r="R87" s="69">
        <f ca="1">(Feuil1!$D$25)*M87</f>
        <v>1.8125000000000002</v>
      </c>
      <c r="S87" s="69">
        <f ca="1">(Feuil1!$E$25)*N87</f>
        <v>0</v>
      </c>
      <c r="T87" s="28"/>
      <c r="U87" s="69">
        <f t="shared" ca="1" si="12"/>
        <v>1.8125000000000002</v>
      </c>
      <c r="V87" s="62">
        <f t="shared" ca="1" si="13"/>
        <v>43.500000000000007</v>
      </c>
      <c r="W87" s="60">
        <f t="shared" ca="1" si="14"/>
        <v>0.30208333333333337</v>
      </c>
      <c r="X87" s="72"/>
      <c r="Y87" s="73"/>
      <c r="Z87" s="34">
        <v>42998</v>
      </c>
      <c r="AA87" s="35" t="s">
        <v>20</v>
      </c>
      <c r="AB87" s="62" t="str">
        <f t="shared" si="15"/>
        <v/>
      </c>
      <c r="AC87" s="64"/>
    </row>
    <row r="88" spans="1:29" ht="20.100000000000001" customHeight="1" thickBot="1" x14ac:dyDescent="0.3">
      <c r="A88" s="34">
        <v>42999</v>
      </c>
      <c r="B88" s="34" t="s">
        <v>37</v>
      </c>
      <c r="C88" s="35" t="s">
        <v>14</v>
      </c>
      <c r="D88" s="34" t="s">
        <v>33</v>
      </c>
      <c r="E88" s="34" t="s">
        <v>30</v>
      </c>
      <c r="F88" s="34" t="s">
        <v>30</v>
      </c>
      <c r="G88" s="34" t="s">
        <v>30</v>
      </c>
      <c r="H88" s="34" t="s">
        <v>30</v>
      </c>
      <c r="I88" s="34" t="s">
        <v>30</v>
      </c>
      <c r="J88" s="28"/>
      <c r="K88" s="58">
        <f t="shared" si="8"/>
        <v>1</v>
      </c>
      <c r="L88" s="58">
        <f t="shared" si="9"/>
        <v>0</v>
      </c>
      <c r="M88" s="58">
        <f t="shared" si="10"/>
        <v>5</v>
      </c>
      <c r="N88" s="58">
        <f t="shared" si="11"/>
        <v>0</v>
      </c>
      <c r="O88" s="28"/>
      <c r="P88" s="69">
        <f>(Feuil1!$B$25)*K88</f>
        <v>0</v>
      </c>
      <c r="Q88" s="69">
        <f ca="1">(Feuil1!$C$25)*L88</f>
        <v>0</v>
      </c>
      <c r="R88" s="69">
        <f ca="1">(Feuil1!$D$25)*M88</f>
        <v>1.510416666666667</v>
      </c>
      <c r="S88" s="69">
        <f ca="1">(Feuil1!$E$25)*N88</f>
        <v>0</v>
      </c>
      <c r="T88" s="28"/>
      <c r="U88" s="69">
        <f t="shared" ca="1" si="12"/>
        <v>1.510416666666667</v>
      </c>
      <c r="V88" s="62">
        <f t="shared" ca="1" si="13"/>
        <v>36.250000000000007</v>
      </c>
      <c r="W88" s="60">
        <f t="shared" ca="1" si="14"/>
        <v>0.30208333333333343</v>
      </c>
      <c r="X88" s="72"/>
      <c r="Y88" s="73"/>
      <c r="Z88" s="34">
        <v>42999</v>
      </c>
      <c r="AA88" s="35" t="s">
        <v>14</v>
      </c>
      <c r="AB88" s="62" t="str">
        <f t="shared" si="15"/>
        <v/>
      </c>
      <c r="AC88" s="64"/>
    </row>
    <row r="89" spans="1:29" ht="20.100000000000001" customHeight="1" thickBot="1" x14ac:dyDescent="0.3">
      <c r="A89" s="34">
        <v>43000</v>
      </c>
      <c r="B89" s="34" t="s">
        <v>37</v>
      </c>
      <c r="C89" s="35" t="s">
        <v>15</v>
      </c>
      <c r="D89" s="34" t="s">
        <v>31</v>
      </c>
      <c r="E89" s="34" t="s">
        <v>31</v>
      </c>
      <c r="F89" s="34" t="s">
        <v>31</v>
      </c>
      <c r="G89" s="34" t="s">
        <v>31</v>
      </c>
      <c r="H89" s="34" t="s">
        <v>31</v>
      </c>
      <c r="I89" s="34" t="s">
        <v>31</v>
      </c>
      <c r="J89" s="28"/>
      <c r="K89" s="58">
        <f t="shared" si="8"/>
        <v>0</v>
      </c>
      <c r="L89" s="58">
        <f t="shared" si="9"/>
        <v>0</v>
      </c>
      <c r="M89" s="58">
        <f t="shared" si="10"/>
        <v>0</v>
      </c>
      <c r="N89" s="58">
        <f t="shared" si="11"/>
        <v>6</v>
      </c>
      <c r="O89" s="28"/>
      <c r="P89" s="69">
        <f>(Feuil1!$B$25)*K89</f>
        <v>0</v>
      </c>
      <c r="Q89" s="69">
        <f ca="1">(Feuil1!$C$25)*L89</f>
        <v>0</v>
      </c>
      <c r="R89" s="69">
        <f ca="1">(Feuil1!$D$25)*M89</f>
        <v>0</v>
      </c>
      <c r="S89" s="69">
        <f ca="1">(Feuil1!$E$25)*N89</f>
        <v>1.5624999999999998</v>
      </c>
      <c r="T89" s="28"/>
      <c r="U89" s="69">
        <f t="shared" ca="1" si="12"/>
        <v>1.5624999999999998</v>
      </c>
      <c r="V89" s="62">
        <f t="shared" ca="1" si="13"/>
        <v>37.499999999999993</v>
      </c>
      <c r="W89" s="60">
        <f t="shared" ca="1" si="14"/>
        <v>0.26041666666666663</v>
      </c>
      <c r="X89" s="72"/>
      <c r="Y89" s="73"/>
      <c r="Z89" s="34">
        <v>43000</v>
      </c>
      <c r="AA89" s="35" t="s">
        <v>15</v>
      </c>
      <c r="AB89" s="62" t="str">
        <f t="shared" si="15"/>
        <v/>
      </c>
      <c r="AC89" s="64"/>
    </row>
    <row r="90" spans="1:29" ht="20.100000000000001" customHeight="1" thickBot="1" x14ac:dyDescent="0.3">
      <c r="A90" s="36">
        <v>43001</v>
      </c>
      <c r="B90" s="36" t="s">
        <v>38</v>
      </c>
      <c r="C90" s="37" t="s">
        <v>16</v>
      </c>
      <c r="D90" s="36" t="s">
        <v>33</v>
      </c>
      <c r="E90" s="36" t="s">
        <v>33</v>
      </c>
      <c r="F90" s="36" t="s">
        <v>33</v>
      </c>
      <c r="G90" s="36" t="s">
        <v>33</v>
      </c>
      <c r="H90" s="36" t="s">
        <v>33</v>
      </c>
      <c r="I90" s="36" t="s">
        <v>33</v>
      </c>
      <c r="J90" s="28"/>
      <c r="K90" s="58">
        <f t="shared" si="8"/>
        <v>6</v>
      </c>
      <c r="L90" s="58">
        <f t="shared" si="9"/>
        <v>0</v>
      </c>
      <c r="M90" s="58">
        <f t="shared" si="10"/>
        <v>0</v>
      </c>
      <c r="N90" s="58">
        <f t="shared" si="11"/>
        <v>0</v>
      </c>
      <c r="O90" s="28"/>
      <c r="P90" s="69">
        <f>(Feuil1!$B$25)*K90</f>
        <v>0</v>
      </c>
      <c r="Q90" s="69">
        <f ca="1">(Feuil1!$C$25)*L90</f>
        <v>0</v>
      </c>
      <c r="R90" s="69">
        <f ca="1">(Feuil1!$D$25)*M90</f>
        <v>0</v>
      </c>
      <c r="S90" s="69">
        <f ca="1">(Feuil1!$E$25)*N90</f>
        <v>0</v>
      </c>
      <c r="T90" s="28"/>
      <c r="U90" s="69">
        <f t="shared" ca="1" si="12"/>
        <v>0</v>
      </c>
      <c r="V90" s="62">
        <f t="shared" ca="1" si="13"/>
        <v>0</v>
      </c>
      <c r="W90" s="60">
        <f t="shared" ca="1" si="14"/>
        <v>0</v>
      </c>
      <c r="X90" s="72"/>
      <c r="Y90" s="73"/>
      <c r="Z90" s="36">
        <v>43001</v>
      </c>
      <c r="AA90" s="37" t="s">
        <v>16</v>
      </c>
      <c r="AB90" s="62" t="str">
        <f t="shared" si="15"/>
        <v/>
      </c>
      <c r="AC90" s="64"/>
    </row>
    <row r="91" spans="1:29" ht="20.100000000000001" customHeight="1" thickBot="1" x14ac:dyDescent="0.3">
      <c r="A91" s="36">
        <v>43002</v>
      </c>
      <c r="B91" s="36" t="s">
        <v>38</v>
      </c>
      <c r="C91" s="37" t="s">
        <v>17</v>
      </c>
      <c r="D91" s="36" t="s">
        <v>33</v>
      </c>
      <c r="E91" s="36" t="s">
        <v>33</v>
      </c>
      <c r="F91" s="36" t="s">
        <v>33</v>
      </c>
      <c r="G91" s="36" t="s">
        <v>33</v>
      </c>
      <c r="H91" s="36" t="s">
        <v>33</v>
      </c>
      <c r="I91" s="36" t="s">
        <v>33</v>
      </c>
      <c r="J91" s="28"/>
      <c r="K91" s="58">
        <f t="shared" si="8"/>
        <v>6</v>
      </c>
      <c r="L91" s="58">
        <f t="shared" si="9"/>
        <v>0</v>
      </c>
      <c r="M91" s="58">
        <f t="shared" si="10"/>
        <v>0</v>
      </c>
      <c r="N91" s="58">
        <f t="shared" si="11"/>
        <v>0</v>
      </c>
      <c r="O91" s="28"/>
      <c r="P91" s="69">
        <f>(Feuil1!$B$25)*K91</f>
        <v>0</v>
      </c>
      <c r="Q91" s="69">
        <f ca="1">(Feuil1!$C$25)*L91</f>
        <v>0</v>
      </c>
      <c r="R91" s="69">
        <f ca="1">(Feuil1!$D$25)*M91</f>
        <v>0</v>
      </c>
      <c r="S91" s="69">
        <f ca="1">(Feuil1!$E$25)*N91</f>
        <v>0</v>
      </c>
      <c r="T91" s="28"/>
      <c r="U91" s="69">
        <f t="shared" ca="1" si="12"/>
        <v>0</v>
      </c>
      <c r="V91" s="62">
        <f t="shared" ca="1" si="13"/>
        <v>0</v>
      </c>
      <c r="W91" s="60">
        <f t="shared" ca="1" si="14"/>
        <v>0</v>
      </c>
      <c r="X91" s="72"/>
      <c r="Y91" s="73"/>
      <c r="Z91" s="36">
        <v>43002</v>
      </c>
      <c r="AA91" s="37" t="s">
        <v>17</v>
      </c>
      <c r="AB91" s="62" t="str">
        <f t="shared" si="15"/>
        <v/>
      </c>
      <c r="AC91" s="64"/>
    </row>
    <row r="92" spans="1:29" ht="20.100000000000001" customHeight="1" thickBot="1" x14ac:dyDescent="0.3">
      <c r="A92" s="34">
        <v>43003</v>
      </c>
      <c r="B92" s="34" t="s">
        <v>37</v>
      </c>
      <c r="C92" s="35" t="s">
        <v>18</v>
      </c>
      <c r="D92" s="34" t="s">
        <v>30</v>
      </c>
      <c r="E92" s="34" t="s">
        <v>30</v>
      </c>
      <c r="F92" s="34" t="s">
        <v>30</v>
      </c>
      <c r="G92" s="34" t="s">
        <v>30</v>
      </c>
      <c r="H92" s="34" t="s">
        <v>30</v>
      </c>
      <c r="I92" s="34" t="s">
        <v>30</v>
      </c>
      <c r="J92" s="28"/>
      <c r="K92" s="58">
        <f t="shared" si="8"/>
        <v>0</v>
      </c>
      <c r="L92" s="58">
        <f t="shared" si="9"/>
        <v>0</v>
      </c>
      <c r="M92" s="58">
        <f t="shared" si="10"/>
        <v>6</v>
      </c>
      <c r="N92" s="58">
        <f t="shared" si="11"/>
        <v>0</v>
      </c>
      <c r="O92" s="28"/>
      <c r="P92" s="69">
        <f>(Feuil1!$B$25)*K92</f>
        <v>0</v>
      </c>
      <c r="Q92" s="69">
        <f ca="1">(Feuil1!$C$25)*L92</f>
        <v>0</v>
      </c>
      <c r="R92" s="69">
        <f ca="1">(Feuil1!$D$25)*M92</f>
        <v>1.8125000000000002</v>
      </c>
      <c r="S92" s="69">
        <f ca="1">(Feuil1!$E$25)*N92</f>
        <v>0</v>
      </c>
      <c r="T92" s="28"/>
      <c r="U92" s="69">
        <f t="shared" ca="1" si="12"/>
        <v>1.8125000000000002</v>
      </c>
      <c r="V92" s="62">
        <f t="shared" ca="1" si="13"/>
        <v>43.500000000000007</v>
      </c>
      <c r="W92" s="60">
        <f t="shared" ca="1" si="14"/>
        <v>0.30208333333333337</v>
      </c>
      <c r="X92" s="72"/>
      <c r="Y92" s="73"/>
      <c r="Z92" s="34">
        <v>43003</v>
      </c>
      <c r="AA92" s="35" t="s">
        <v>18</v>
      </c>
      <c r="AB92" s="62" t="str">
        <f t="shared" si="15"/>
        <v/>
      </c>
      <c r="AC92" s="64"/>
    </row>
    <row r="93" spans="1:29" ht="20.100000000000001" customHeight="1" thickBot="1" x14ac:dyDescent="0.3">
      <c r="A93" s="34">
        <v>43004</v>
      </c>
      <c r="B93" s="34" t="s">
        <v>37</v>
      </c>
      <c r="C93" s="35" t="s">
        <v>19</v>
      </c>
      <c r="D93" s="34" t="s">
        <v>30</v>
      </c>
      <c r="E93" s="34" t="s">
        <v>30</v>
      </c>
      <c r="F93" s="34" t="s">
        <v>30</v>
      </c>
      <c r="G93" s="34" t="s">
        <v>30</v>
      </c>
      <c r="H93" s="34" t="s">
        <v>30</v>
      </c>
      <c r="I93" s="34" t="s">
        <v>30</v>
      </c>
      <c r="J93" s="28"/>
      <c r="K93" s="58">
        <f t="shared" si="8"/>
        <v>0</v>
      </c>
      <c r="L93" s="58">
        <f t="shared" si="9"/>
        <v>0</v>
      </c>
      <c r="M93" s="58">
        <f t="shared" si="10"/>
        <v>6</v>
      </c>
      <c r="N93" s="58">
        <f t="shared" si="11"/>
        <v>0</v>
      </c>
      <c r="O93" s="28"/>
      <c r="P93" s="69">
        <f>(Feuil1!$B$25)*K93</f>
        <v>0</v>
      </c>
      <c r="Q93" s="69">
        <f ca="1">(Feuil1!$C$25)*L93</f>
        <v>0</v>
      </c>
      <c r="R93" s="69">
        <f ca="1">(Feuil1!$D$25)*M93</f>
        <v>1.8125000000000002</v>
      </c>
      <c r="S93" s="69">
        <f ca="1">(Feuil1!$E$25)*N93</f>
        <v>0</v>
      </c>
      <c r="T93" s="28"/>
      <c r="U93" s="69">
        <f t="shared" ca="1" si="12"/>
        <v>1.8125000000000002</v>
      </c>
      <c r="V93" s="62">
        <f t="shared" ca="1" si="13"/>
        <v>43.500000000000007</v>
      </c>
      <c r="W93" s="60">
        <f t="shared" ca="1" si="14"/>
        <v>0.30208333333333337</v>
      </c>
      <c r="X93" s="72"/>
      <c r="Y93" s="73"/>
      <c r="Z93" s="34">
        <v>43004</v>
      </c>
      <c r="AA93" s="35" t="s">
        <v>19</v>
      </c>
      <c r="AB93" s="62" t="str">
        <f t="shared" si="15"/>
        <v/>
      </c>
      <c r="AC93" s="64"/>
    </row>
    <row r="94" spans="1:29" ht="20.100000000000001" customHeight="1" thickBot="1" x14ac:dyDescent="0.3">
      <c r="A94" s="34">
        <v>43005</v>
      </c>
      <c r="B94" s="34" t="s">
        <v>37</v>
      </c>
      <c r="C94" s="35" t="s">
        <v>20</v>
      </c>
      <c r="D94" s="34" t="s">
        <v>30</v>
      </c>
      <c r="E94" s="34" t="s">
        <v>30</v>
      </c>
      <c r="F94" s="34" t="s">
        <v>30</v>
      </c>
      <c r="G94" s="34" t="s">
        <v>30</v>
      </c>
      <c r="H94" s="34" t="s">
        <v>30</v>
      </c>
      <c r="I94" s="34" t="s">
        <v>30</v>
      </c>
      <c r="J94" s="28"/>
      <c r="K94" s="58">
        <f t="shared" si="8"/>
        <v>0</v>
      </c>
      <c r="L94" s="58">
        <f t="shared" si="9"/>
        <v>0</v>
      </c>
      <c r="M94" s="58">
        <f t="shared" si="10"/>
        <v>6</v>
      </c>
      <c r="N94" s="58">
        <f t="shared" si="11"/>
        <v>0</v>
      </c>
      <c r="O94" s="28"/>
      <c r="P94" s="69">
        <f>(Feuil1!$B$25)*K94</f>
        <v>0</v>
      </c>
      <c r="Q94" s="69">
        <f ca="1">(Feuil1!$C$25)*L94</f>
        <v>0</v>
      </c>
      <c r="R94" s="69">
        <f ca="1">(Feuil1!$D$25)*M94</f>
        <v>1.8125000000000002</v>
      </c>
      <c r="S94" s="69">
        <f ca="1">(Feuil1!$E$25)*N94</f>
        <v>0</v>
      </c>
      <c r="T94" s="28"/>
      <c r="U94" s="69">
        <f t="shared" ca="1" si="12"/>
        <v>1.8125000000000002</v>
      </c>
      <c r="V94" s="62">
        <f t="shared" ca="1" si="13"/>
        <v>43.500000000000007</v>
      </c>
      <c r="W94" s="60">
        <f t="shared" ca="1" si="14"/>
        <v>0.30208333333333337</v>
      </c>
      <c r="X94" s="72"/>
      <c r="Y94" s="73"/>
      <c r="Z94" s="34">
        <v>43005</v>
      </c>
      <c r="AA94" s="35" t="s">
        <v>20</v>
      </c>
      <c r="AB94" s="62" t="str">
        <f t="shared" si="15"/>
        <v/>
      </c>
      <c r="AC94" s="64"/>
    </row>
    <row r="95" spans="1:29" ht="20.100000000000001" customHeight="1" thickBot="1" x14ac:dyDescent="0.3">
      <c r="A95" s="34">
        <v>43006</v>
      </c>
      <c r="B95" s="34" t="s">
        <v>37</v>
      </c>
      <c r="C95" s="35" t="s">
        <v>14</v>
      </c>
      <c r="D95" s="34" t="s">
        <v>33</v>
      </c>
      <c r="E95" s="34" t="s">
        <v>30</v>
      </c>
      <c r="F95" s="34" t="s">
        <v>30</v>
      </c>
      <c r="G95" s="34" t="s">
        <v>30</v>
      </c>
      <c r="H95" s="34" t="s">
        <v>30</v>
      </c>
      <c r="I95" s="34" t="s">
        <v>30</v>
      </c>
      <c r="J95" s="28"/>
      <c r="K95" s="58">
        <f t="shared" si="8"/>
        <v>1</v>
      </c>
      <c r="L95" s="58">
        <f t="shared" si="9"/>
        <v>0</v>
      </c>
      <c r="M95" s="58">
        <f t="shared" si="10"/>
        <v>5</v>
      </c>
      <c r="N95" s="58">
        <f t="shared" si="11"/>
        <v>0</v>
      </c>
      <c r="O95" s="28"/>
      <c r="P95" s="69">
        <f>(Feuil1!$B$25)*K95</f>
        <v>0</v>
      </c>
      <c r="Q95" s="69">
        <f ca="1">(Feuil1!$C$25)*L95</f>
        <v>0</v>
      </c>
      <c r="R95" s="69">
        <f ca="1">(Feuil1!$D$25)*M95</f>
        <v>1.510416666666667</v>
      </c>
      <c r="S95" s="69">
        <f ca="1">(Feuil1!$E$25)*N95</f>
        <v>0</v>
      </c>
      <c r="T95" s="28"/>
      <c r="U95" s="69">
        <f t="shared" ca="1" si="12"/>
        <v>1.510416666666667</v>
      </c>
      <c r="V95" s="62">
        <f t="shared" ca="1" si="13"/>
        <v>36.250000000000007</v>
      </c>
      <c r="W95" s="60">
        <f t="shared" ca="1" si="14"/>
        <v>0.30208333333333343</v>
      </c>
      <c r="X95" s="72"/>
      <c r="Y95" s="73"/>
      <c r="Z95" s="34">
        <v>43006</v>
      </c>
      <c r="AA95" s="35" t="s">
        <v>14</v>
      </c>
      <c r="AB95" s="62" t="str">
        <f t="shared" si="15"/>
        <v/>
      </c>
      <c r="AC95" s="64"/>
    </row>
    <row r="96" spans="1:29" ht="20.100000000000001" customHeight="1" thickBot="1" x14ac:dyDescent="0.3">
      <c r="A96" s="34">
        <v>43007</v>
      </c>
      <c r="B96" s="34" t="s">
        <v>37</v>
      </c>
      <c r="C96" s="35" t="s">
        <v>15</v>
      </c>
      <c r="D96" s="34" t="s">
        <v>31</v>
      </c>
      <c r="E96" s="34" t="s">
        <v>31</v>
      </c>
      <c r="F96" s="34" t="s">
        <v>31</v>
      </c>
      <c r="G96" s="34" t="s">
        <v>31</v>
      </c>
      <c r="H96" s="34" t="s">
        <v>31</v>
      </c>
      <c r="I96" s="34" t="s">
        <v>31</v>
      </c>
      <c r="J96" s="28"/>
      <c r="K96" s="58">
        <f t="shared" si="8"/>
        <v>0</v>
      </c>
      <c r="L96" s="58">
        <f t="shared" si="9"/>
        <v>0</v>
      </c>
      <c r="M96" s="58">
        <f t="shared" si="10"/>
        <v>0</v>
      </c>
      <c r="N96" s="58">
        <f t="shared" si="11"/>
        <v>6</v>
      </c>
      <c r="O96" s="28"/>
      <c r="P96" s="69">
        <f>(Feuil1!$B$25)*K96</f>
        <v>0</v>
      </c>
      <c r="Q96" s="69">
        <f ca="1">(Feuil1!$C$25)*L96</f>
        <v>0</v>
      </c>
      <c r="R96" s="69">
        <f ca="1">(Feuil1!$D$25)*M96</f>
        <v>0</v>
      </c>
      <c r="S96" s="69">
        <f ca="1">(Feuil1!$E$25)*N96</f>
        <v>1.5624999999999998</v>
      </c>
      <c r="T96" s="28"/>
      <c r="U96" s="69">
        <f t="shared" ca="1" si="12"/>
        <v>1.5624999999999998</v>
      </c>
      <c r="V96" s="62">
        <f t="shared" ca="1" si="13"/>
        <v>37.499999999999993</v>
      </c>
      <c r="W96" s="60">
        <f t="shared" ca="1" si="14"/>
        <v>0.26041666666666663</v>
      </c>
      <c r="X96" s="72"/>
      <c r="Y96" s="73"/>
      <c r="Z96" s="34">
        <v>43007</v>
      </c>
      <c r="AA96" s="35" t="s">
        <v>15</v>
      </c>
      <c r="AB96" s="62" t="str">
        <f t="shared" si="15"/>
        <v/>
      </c>
      <c r="AC96" s="64"/>
    </row>
    <row r="97" spans="1:29" ht="20.100000000000001" customHeight="1" thickBot="1" x14ac:dyDescent="0.3">
      <c r="A97" s="36">
        <v>43008</v>
      </c>
      <c r="B97" s="36" t="s">
        <v>38</v>
      </c>
      <c r="C97" s="37" t="s">
        <v>16</v>
      </c>
      <c r="D97" s="36" t="s">
        <v>33</v>
      </c>
      <c r="E97" s="36" t="s">
        <v>33</v>
      </c>
      <c r="F97" s="36" t="s">
        <v>33</v>
      </c>
      <c r="G97" s="36" t="s">
        <v>33</v>
      </c>
      <c r="H97" s="36" t="s">
        <v>33</v>
      </c>
      <c r="I97" s="36" t="s">
        <v>33</v>
      </c>
      <c r="J97" s="28"/>
      <c r="K97" s="58">
        <f t="shared" si="8"/>
        <v>6</v>
      </c>
      <c r="L97" s="58">
        <f t="shared" si="9"/>
        <v>0</v>
      </c>
      <c r="M97" s="58">
        <f t="shared" si="10"/>
        <v>0</v>
      </c>
      <c r="N97" s="58">
        <f t="shared" si="11"/>
        <v>0</v>
      </c>
      <c r="O97" s="28"/>
      <c r="P97" s="69">
        <f>(Feuil1!$B$25)*K97</f>
        <v>0</v>
      </c>
      <c r="Q97" s="69">
        <f ca="1">(Feuil1!$C$25)*L97</f>
        <v>0</v>
      </c>
      <c r="R97" s="69">
        <f ca="1">(Feuil1!$D$25)*M97</f>
        <v>0</v>
      </c>
      <c r="S97" s="69">
        <f ca="1">(Feuil1!$E$25)*N97</f>
        <v>0</v>
      </c>
      <c r="T97" s="28"/>
      <c r="U97" s="69">
        <f t="shared" ca="1" si="12"/>
        <v>0</v>
      </c>
      <c r="V97" s="62">
        <f t="shared" ca="1" si="13"/>
        <v>0</v>
      </c>
      <c r="W97" s="60">
        <f t="shared" ca="1" si="14"/>
        <v>0</v>
      </c>
      <c r="X97" s="72"/>
      <c r="Y97" s="73"/>
      <c r="Z97" s="36">
        <v>43008</v>
      </c>
      <c r="AA97" s="37" t="s">
        <v>16</v>
      </c>
      <c r="AB97" s="62" t="str">
        <f t="shared" si="15"/>
        <v/>
      </c>
      <c r="AC97" s="64"/>
    </row>
    <row r="98" spans="1:29" ht="20.100000000000001" customHeight="1" thickBot="1" x14ac:dyDescent="0.3">
      <c r="A98" s="36">
        <v>43009</v>
      </c>
      <c r="B98" s="36" t="s">
        <v>38</v>
      </c>
      <c r="C98" s="37" t="s">
        <v>17</v>
      </c>
      <c r="D98" s="36" t="s">
        <v>33</v>
      </c>
      <c r="E98" s="36" t="s">
        <v>33</v>
      </c>
      <c r="F98" s="36" t="s">
        <v>33</v>
      </c>
      <c r="G98" s="36" t="s">
        <v>33</v>
      </c>
      <c r="H98" s="36" t="s">
        <v>33</v>
      </c>
      <c r="I98" s="36" t="s">
        <v>33</v>
      </c>
      <c r="J98" s="28"/>
      <c r="K98" s="58">
        <f t="shared" si="8"/>
        <v>6</v>
      </c>
      <c r="L98" s="58">
        <f t="shared" si="9"/>
        <v>0</v>
      </c>
      <c r="M98" s="58">
        <f t="shared" si="10"/>
        <v>0</v>
      </c>
      <c r="N98" s="58">
        <f t="shared" si="11"/>
        <v>0</v>
      </c>
      <c r="O98" s="28"/>
      <c r="P98" s="69">
        <f>(Feuil1!$B$25)*K98</f>
        <v>0</v>
      </c>
      <c r="Q98" s="69">
        <f ca="1">(Feuil1!$C$25)*L98</f>
        <v>0</v>
      </c>
      <c r="R98" s="69">
        <f ca="1">(Feuil1!$D$25)*M98</f>
        <v>0</v>
      </c>
      <c r="S98" s="69">
        <f ca="1">(Feuil1!$E$25)*N98</f>
        <v>0</v>
      </c>
      <c r="T98" s="28"/>
      <c r="U98" s="69">
        <f t="shared" ca="1" si="12"/>
        <v>0</v>
      </c>
      <c r="V98" s="62">
        <f t="shared" ca="1" si="13"/>
        <v>0</v>
      </c>
      <c r="W98" s="60">
        <f t="shared" ca="1" si="14"/>
        <v>0</v>
      </c>
      <c r="X98" s="72"/>
      <c r="Y98" s="73"/>
      <c r="Z98" s="36">
        <v>43009</v>
      </c>
      <c r="AA98" s="37" t="s">
        <v>17</v>
      </c>
      <c r="AB98" s="62" t="str">
        <f t="shared" si="15"/>
        <v/>
      </c>
      <c r="AC98" s="64"/>
    </row>
    <row r="99" spans="1:29" ht="20.100000000000001" customHeight="1" thickBot="1" x14ac:dyDescent="0.3">
      <c r="A99" s="34">
        <v>43010</v>
      </c>
      <c r="B99" s="34" t="s">
        <v>37</v>
      </c>
      <c r="C99" s="35" t="s">
        <v>18</v>
      </c>
      <c r="D99" s="34" t="s">
        <v>30</v>
      </c>
      <c r="E99" s="34" t="s">
        <v>30</v>
      </c>
      <c r="F99" s="34" t="s">
        <v>30</v>
      </c>
      <c r="G99" s="34" t="s">
        <v>30</v>
      </c>
      <c r="H99" s="34" t="s">
        <v>30</v>
      </c>
      <c r="I99" s="34" t="s">
        <v>30</v>
      </c>
      <c r="J99" s="28"/>
      <c r="K99" s="58">
        <f t="shared" si="8"/>
        <v>0</v>
      </c>
      <c r="L99" s="58">
        <f t="shared" si="9"/>
        <v>0</v>
      </c>
      <c r="M99" s="58">
        <f t="shared" si="10"/>
        <v>6</v>
      </c>
      <c r="N99" s="58">
        <f t="shared" si="11"/>
        <v>0</v>
      </c>
      <c r="O99" s="28"/>
      <c r="P99" s="69">
        <f>(Feuil1!$B$25)*K99</f>
        <v>0</v>
      </c>
      <c r="Q99" s="69">
        <f ca="1">(Feuil1!$C$25)*L99</f>
        <v>0</v>
      </c>
      <c r="R99" s="69">
        <f ca="1">(Feuil1!$D$25)*M99</f>
        <v>1.8125000000000002</v>
      </c>
      <c r="S99" s="69">
        <f ca="1">(Feuil1!$E$25)*N99</f>
        <v>0</v>
      </c>
      <c r="T99" s="28"/>
      <c r="U99" s="69">
        <f t="shared" ca="1" si="12"/>
        <v>1.8125000000000002</v>
      </c>
      <c r="V99" s="62">
        <f t="shared" ca="1" si="13"/>
        <v>43.500000000000007</v>
      </c>
      <c r="W99" s="60">
        <f t="shared" ca="1" si="14"/>
        <v>0.30208333333333337</v>
      </c>
      <c r="X99" s="72"/>
      <c r="Y99" s="73"/>
      <c r="Z99" s="34">
        <v>43010</v>
      </c>
      <c r="AA99" s="35" t="s">
        <v>18</v>
      </c>
      <c r="AB99" s="62" t="str">
        <f t="shared" si="15"/>
        <v/>
      </c>
      <c r="AC99" s="64"/>
    </row>
    <row r="100" spans="1:29" ht="20.100000000000001" customHeight="1" thickBot="1" x14ac:dyDescent="0.3">
      <c r="A100" s="34">
        <v>43011</v>
      </c>
      <c r="B100" s="34" t="s">
        <v>37</v>
      </c>
      <c r="C100" s="35" t="s">
        <v>19</v>
      </c>
      <c r="D100" s="34" t="s">
        <v>30</v>
      </c>
      <c r="E100" s="34" t="s">
        <v>30</v>
      </c>
      <c r="F100" s="34" t="s">
        <v>30</v>
      </c>
      <c r="G100" s="34" t="s">
        <v>30</v>
      </c>
      <c r="H100" s="34" t="s">
        <v>30</v>
      </c>
      <c r="I100" s="34" t="s">
        <v>30</v>
      </c>
      <c r="J100" s="28"/>
      <c r="K100" s="58">
        <f t="shared" si="8"/>
        <v>0</v>
      </c>
      <c r="L100" s="58">
        <f t="shared" si="9"/>
        <v>0</v>
      </c>
      <c r="M100" s="58">
        <f t="shared" si="10"/>
        <v>6</v>
      </c>
      <c r="N100" s="58">
        <f t="shared" si="11"/>
        <v>0</v>
      </c>
      <c r="O100" s="28"/>
      <c r="P100" s="69">
        <f>(Feuil1!$B$25)*K100</f>
        <v>0</v>
      </c>
      <c r="Q100" s="69">
        <f ca="1">(Feuil1!$C$25)*L100</f>
        <v>0</v>
      </c>
      <c r="R100" s="69">
        <f ca="1">(Feuil1!$D$25)*M100</f>
        <v>1.8125000000000002</v>
      </c>
      <c r="S100" s="69">
        <f ca="1">(Feuil1!$E$25)*N100</f>
        <v>0</v>
      </c>
      <c r="T100" s="28"/>
      <c r="U100" s="69">
        <f t="shared" ca="1" si="12"/>
        <v>1.8125000000000002</v>
      </c>
      <c r="V100" s="62">
        <f t="shared" ca="1" si="13"/>
        <v>43.500000000000007</v>
      </c>
      <c r="W100" s="60">
        <f t="shared" ca="1" si="14"/>
        <v>0.30208333333333337</v>
      </c>
      <c r="X100" s="72"/>
      <c r="Y100" s="73"/>
      <c r="Z100" s="34">
        <v>43011</v>
      </c>
      <c r="AA100" s="35" t="s">
        <v>19</v>
      </c>
      <c r="AB100" s="62" t="str">
        <f t="shared" si="15"/>
        <v/>
      </c>
      <c r="AC100" s="64"/>
    </row>
    <row r="101" spans="1:29" ht="20.100000000000001" customHeight="1" thickBot="1" x14ac:dyDescent="0.3">
      <c r="A101" s="34">
        <v>43012</v>
      </c>
      <c r="B101" s="34" t="s">
        <v>37</v>
      </c>
      <c r="C101" s="35" t="s">
        <v>20</v>
      </c>
      <c r="D101" s="34" t="s">
        <v>30</v>
      </c>
      <c r="E101" s="34" t="s">
        <v>30</v>
      </c>
      <c r="F101" s="34" t="s">
        <v>30</v>
      </c>
      <c r="G101" s="34" t="s">
        <v>30</v>
      </c>
      <c r="H101" s="34" t="s">
        <v>30</v>
      </c>
      <c r="I101" s="34" t="s">
        <v>30</v>
      </c>
      <c r="J101" s="28"/>
      <c r="K101" s="58">
        <f t="shared" si="8"/>
        <v>0</v>
      </c>
      <c r="L101" s="58">
        <f t="shared" si="9"/>
        <v>0</v>
      </c>
      <c r="M101" s="58">
        <f t="shared" si="10"/>
        <v>6</v>
      </c>
      <c r="N101" s="58">
        <f t="shared" si="11"/>
        <v>0</v>
      </c>
      <c r="O101" s="28"/>
      <c r="P101" s="69">
        <f>(Feuil1!$B$25)*K101</f>
        <v>0</v>
      </c>
      <c r="Q101" s="69">
        <f ca="1">(Feuil1!$C$25)*L101</f>
        <v>0</v>
      </c>
      <c r="R101" s="69">
        <f ca="1">(Feuil1!$D$25)*M101</f>
        <v>1.8125000000000002</v>
      </c>
      <c r="S101" s="69">
        <f ca="1">(Feuil1!$E$25)*N101</f>
        <v>0</v>
      </c>
      <c r="T101" s="28"/>
      <c r="U101" s="69">
        <f t="shared" ca="1" si="12"/>
        <v>1.8125000000000002</v>
      </c>
      <c r="V101" s="62">
        <f t="shared" ca="1" si="13"/>
        <v>43.500000000000007</v>
      </c>
      <c r="W101" s="60">
        <f t="shared" ca="1" si="14"/>
        <v>0.30208333333333337</v>
      </c>
      <c r="X101" s="72"/>
      <c r="Y101" s="73"/>
      <c r="Z101" s="34">
        <v>43012</v>
      </c>
      <c r="AA101" s="35" t="s">
        <v>20</v>
      </c>
      <c r="AB101" s="62" t="str">
        <f t="shared" si="15"/>
        <v/>
      </c>
      <c r="AC101" s="64"/>
    </row>
    <row r="102" spans="1:29" ht="20.100000000000001" customHeight="1" thickBot="1" x14ac:dyDescent="0.3">
      <c r="A102" s="34">
        <v>43013</v>
      </c>
      <c r="B102" s="34" t="s">
        <v>37</v>
      </c>
      <c r="C102" s="35" t="s">
        <v>14</v>
      </c>
      <c r="D102" s="34" t="s">
        <v>33</v>
      </c>
      <c r="E102" s="34" t="s">
        <v>30</v>
      </c>
      <c r="F102" s="34" t="s">
        <v>30</v>
      </c>
      <c r="G102" s="34" t="s">
        <v>30</v>
      </c>
      <c r="H102" s="34" t="s">
        <v>30</v>
      </c>
      <c r="I102" s="34" t="s">
        <v>30</v>
      </c>
      <c r="J102" s="28"/>
      <c r="K102" s="58">
        <f t="shared" si="8"/>
        <v>1</v>
      </c>
      <c r="L102" s="58">
        <f t="shared" si="9"/>
        <v>0</v>
      </c>
      <c r="M102" s="58">
        <f t="shared" si="10"/>
        <v>5</v>
      </c>
      <c r="N102" s="58">
        <f t="shared" si="11"/>
        <v>0</v>
      </c>
      <c r="O102" s="28"/>
      <c r="P102" s="69">
        <f>(Feuil1!$B$25)*K102</f>
        <v>0</v>
      </c>
      <c r="Q102" s="69">
        <f ca="1">(Feuil1!$C$25)*L102</f>
        <v>0</v>
      </c>
      <c r="R102" s="69">
        <f ca="1">(Feuil1!$D$25)*M102</f>
        <v>1.510416666666667</v>
      </c>
      <c r="S102" s="69">
        <f ca="1">(Feuil1!$E$25)*N102</f>
        <v>0</v>
      </c>
      <c r="T102" s="28"/>
      <c r="U102" s="69">
        <f t="shared" ca="1" si="12"/>
        <v>1.510416666666667</v>
      </c>
      <c r="V102" s="62">
        <f t="shared" ca="1" si="13"/>
        <v>36.250000000000007</v>
      </c>
      <c r="W102" s="60">
        <f t="shared" ca="1" si="14"/>
        <v>0.30208333333333343</v>
      </c>
      <c r="X102" s="72"/>
      <c r="Y102" s="73"/>
      <c r="Z102" s="34">
        <v>43013</v>
      </c>
      <c r="AA102" s="35" t="s">
        <v>14</v>
      </c>
      <c r="AB102" s="62" t="str">
        <f t="shared" si="15"/>
        <v/>
      </c>
      <c r="AC102" s="64"/>
    </row>
    <row r="103" spans="1:29" ht="20.100000000000001" customHeight="1" thickBot="1" x14ac:dyDescent="0.3">
      <c r="A103" s="34">
        <v>43014</v>
      </c>
      <c r="B103" s="34" t="s">
        <v>37</v>
      </c>
      <c r="C103" s="35" t="s">
        <v>15</v>
      </c>
      <c r="D103" s="34" t="s">
        <v>31</v>
      </c>
      <c r="E103" s="34" t="s">
        <v>31</v>
      </c>
      <c r="F103" s="34" t="s">
        <v>31</v>
      </c>
      <c r="G103" s="34" t="s">
        <v>31</v>
      </c>
      <c r="H103" s="34" t="s">
        <v>31</v>
      </c>
      <c r="I103" s="34" t="s">
        <v>31</v>
      </c>
      <c r="J103" s="28"/>
      <c r="K103" s="58">
        <f t="shared" si="8"/>
        <v>0</v>
      </c>
      <c r="L103" s="58">
        <f t="shared" si="9"/>
        <v>0</v>
      </c>
      <c r="M103" s="58">
        <f t="shared" si="10"/>
        <v>0</v>
      </c>
      <c r="N103" s="58">
        <f t="shared" si="11"/>
        <v>6</v>
      </c>
      <c r="O103" s="28"/>
      <c r="P103" s="69">
        <f>(Feuil1!$B$25)*K103</f>
        <v>0</v>
      </c>
      <c r="Q103" s="69">
        <f ca="1">(Feuil1!$C$25)*L103</f>
        <v>0</v>
      </c>
      <c r="R103" s="69">
        <f ca="1">(Feuil1!$D$25)*M103</f>
        <v>0</v>
      </c>
      <c r="S103" s="69">
        <f ca="1">(Feuil1!$E$25)*N103</f>
        <v>1.5624999999999998</v>
      </c>
      <c r="T103" s="28"/>
      <c r="U103" s="69">
        <f t="shared" ca="1" si="12"/>
        <v>1.5624999999999998</v>
      </c>
      <c r="V103" s="62">
        <f t="shared" ca="1" si="13"/>
        <v>37.499999999999993</v>
      </c>
      <c r="W103" s="60">
        <f t="shared" ca="1" si="14"/>
        <v>0.26041666666666663</v>
      </c>
      <c r="X103" s="72"/>
      <c r="Y103" s="73"/>
      <c r="Z103" s="34">
        <v>43014</v>
      </c>
      <c r="AA103" s="35" t="s">
        <v>15</v>
      </c>
      <c r="AB103" s="62" t="str">
        <f t="shared" si="15"/>
        <v/>
      </c>
      <c r="AC103" s="64"/>
    </row>
    <row r="104" spans="1:29" ht="20.100000000000001" customHeight="1" thickBot="1" x14ac:dyDescent="0.3">
      <c r="A104" s="36">
        <v>43015</v>
      </c>
      <c r="B104" s="36" t="s">
        <v>38</v>
      </c>
      <c r="C104" s="37" t="s">
        <v>16</v>
      </c>
      <c r="D104" s="36" t="s">
        <v>33</v>
      </c>
      <c r="E104" s="36" t="s">
        <v>33</v>
      </c>
      <c r="F104" s="36" t="s">
        <v>33</v>
      </c>
      <c r="G104" s="36" t="s">
        <v>33</v>
      </c>
      <c r="H104" s="36" t="s">
        <v>33</v>
      </c>
      <c r="I104" s="36" t="s">
        <v>33</v>
      </c>
      <c r="J104" s="28"/>
      <c r="K104" s="58">
        <f t="shared" si="8"/>
        <v>6</v>
      </c>
      <c r="L104" s="58">
        <f t="shared" si="9"/>
        <v>0</v>
      </c>
      <c r="M104" s="58">
        <f t="shared" si="10"/>
        <v>0</v>
      </c>
      <c r="N104" s="58">
        <f t="shared" si="11"/>
        <v>0</v>
      </c>
      <c r="O104" s="28"/>
      <c r="P104" s="69">
        <f>(Feuil1!$B$25)*K104</f>
        <v>0</v>
      </c>
      <c r="Q104" s="69">
        <f ca="1">(Feuil1!$C$25)*L104</f>
        <v>0</v>
      </c>
      <c r="R104" s="69">
        <f ca="1">(Feuil1!$D$25)*M104</f>
        <v>0</v>
      </c>
      <c r="S104" s="69">
        <f ca="1">(Feuil1!$E$25)*N104</f>
        <v>0</v>
      </c>
      <c r="T104" s="28"/>
      <c r="U104" s="69">
        <f t="shared" ca="1" si="12"/>
        <v>0</v>
      </c>
      <c r="V104" s="62">
        <f t="shared" ca="1" si="13"/>
        <v>0</v>
      </c>
      <c r="W104" s="60">
        <f t="shared" ca="1" si="14"/>
        <v>0</v>
      </c>
      <c r="X104" s="72"/>
      <c r="Y104" s="73"/>
      <c r="Z104" s="36">
        <v>43015</v>
      </c>
      <c r="AA104" s="37" t="s">
        <v>16</v>
      </c>
      <c r="AB104" s="62" t="str">
        <f t="shared" si="15"/>
        <v/>
      </c>
      <c r="AC104" s="64"/>
    </row>
    <row r="105" spans="1:29" ht="20.100000000000001" customHeight="1" thickBot="1" x14ac:dyDescent="0.3">
      <c r="A105" s="36">
        <v>43016</v>
      </c>
      <c r="B105" s="36" t="s">
        <v>38</v>
      </c>
      <c r="C105" s="37" t="s">
        <v>17</v>
      </c>
      <c r="D105" s="36" t="s">
        <v>33</v>
      </c>
      <c r="E105" s="36" t="s">
        <v>33</v>
      </c>
      <c r="F105" s="36" t="s">
        <v>33</v>
      </c>
      <c r="G105" s="36" t="s">
        <v>33</v>
      </c>
      <c r="H105" s="36" t="s">
        <v>33</v>
      </c>
      <c r="I105" s="36" t="s">
        <v>33</v>
      </c>
      <c r="J105" s="28"/>
      <c r="K105" s="58">
        <f t="shared" si="8"/>
        <v>6</v>
      </c>
      <c r="L105" s="58">
        <f t="shared" si="9"/>
        <v>0</v>
      </c>
      <c r="M105" s="58">
        <f t="shared" si="10"/>
        <v>0</v>
      </c>
      <c r="N105" s="58">
        <f t="shared" si="11"/>
        <v>0</v>
      </c>
      <c r="O105" s="28"/>
      <c r="P105" s="69">
        <f>(Feuil1!$B$25)*K105</f>
        <v>0</v>
      </c>
      <c r="Q105" s="69">
        <f ca="1">(Feuil1!$C$25)*L105</f>
        <v>0</v>
      </c>
      <c r="R105" s="69">
        <f ca="1">(Feuil1!$D$25)*M105</f>
        <v>0</v>
      </c>
      <c r="S105" s="69">
        <f ca="1">(Feuil1!$E$25)*N105</f>
        <v>0</v>
      </c>
      <c r="T105" s="28"/>
      <c r="U105" s="69">
        <f t="shared" ca="1" si="12"/>
        <v>0</v>
      </c>
      <c r="V105" s="62">
        <f t="shared" ca="1" si="13"/>
        <v>0</v>
      </c>
      <c r="W105" s="60">
        <f t="shared" ca="1" si="14"/>
        <v>0</v>
      </c>
      <c r="X105" s="72"/>
      <c r="Y105" s="73"/>
      <c r="Z105" s="36">
        <v>43016</v>
      </c>
      <c r="AA105" s="37" t="s">
        <v>17</v>
      </c>
      <c r="AB105" s="62" t="str">
        <f t="shared" si="15"/>
        <v/>
      </c>
      <c r="AC105" s="64"/>
    </row>
    <row r="106" spans="1:29" ht="20.100000000000001" customHeight="1" thickBot="1" x14ac:dyDescent="0.3">
      <c r="A106" s="34">
        <v>43017</v>
      </c>
      <c r="B106" s="34" t="s">
        <v>37</v>
      </c>
      <c r="C106" s="35" t="s">
        <v>18</v>
      </c>
      <c r="D106" s="34" t="s">
        <v>30</v>
      </c>
      <c r="E106" s="34" t="s">
        <v>30</v>
      </c>
      <c r="F106" s="34" t="s">
        <v>30</v>
      </c>
      <c r="G106" s="34" t="s">
        <v>30</v>
      </c>
      <c r="H106" s="34" t="s">
        <v>30</v>
      </c>
      <c r="I106" s="34" t="s">
        <v>30</v>
      </c>
      <c r="J106" s="28"/>
      <c r="K106" s="58">
        <f t="shared" si="8"/>
        <v>0</v>
      </c>
      <c r="L106" s="58">
        <f t="shared" si="9"/>
        <v>0</v>
      </c>
      <c r="M106" s="58">
        <f t="shared" si="10"/>
        <v>6</v>
      </c>
      <c r="N106" s="58">
        <f t="shared" si="11"/>
        <v>0</v>
      </c>
      <c r="O106" s="28"/>
      <c r="P106" s="69">
        <f>(Feuil1!$B$25)*K106</f>
        <v>0</v>
      </c>
      <c r="Q106" s="69">
        <f ca="1">(Feuil1!$C$25)*L106</f>
        <v>0</v>
      </c>
      <c r="R106" s="69">
        <f ca="1">(Feuil1!$D$25)*M106</f>
        <v>1.8125000000000002</v>
      </c>
      <c r="S106" s="69">
        <f ca="1">(Feuil1!$E$25)*N106</f>
        <v>0</v>
      </c>
      <c r="T106" s="28"/>
      <c r="U106" s="69">
        <f t="shared" ca="1" si="12"/>
        <v>1.8125000000000002</v>
      </c>
      <c r="V106" s="62">
        <f t="shared" ca="1" si="13"/>
        <v>43.500000000000007</v>
      </c>
      <c r="W106" s="60">
        <f t="shared" ca="1" si="14"/>
        <v>0.30208333333333337</v>
      </c>
      <c r="X106" s="72"/>
      <c r="Y106" s="73"/>
      <c r="Z106" s="34">
        <v>43017</v>
      </c>
      <c r="AA106" s="35" t="s">
        <v>18</v>
      </c>
      <c r="AB106" s="62" t="str">
        <f t="shared" si="15"/>
        <v/>
      </c>
      <c r="AC106" s="64"/>
    </row>
    <row r="107" spans="1:29" ht="20.100000000000001" customHeight="1" thickBot="1" x14ac:dyDescent="0.3">
      <c r="A107" s="34">
        <v>43018</v>
      </c>
      <c r="B107" s="34" t="s">
        <v>37</v>
      </c>
      <c r="C107" s="35" t="s">
        <v>19</v>
      </c>
      <c r="D107" s="34" t="s">
        <v>30</v>
      </c>
      <c r="E107" s="34" t="s">
        <v>30</v>
      </c>
      <c r="F107" s="34" t="s">
        <v>30</v>
      </c>
      <c r="G107" s="34" t="s">
        <v>30</v>
      </c>
      <c r="H107" s="34" t="s">
        <v>30</v>
      </c>
      <c r="I107" s="34" t="s">
        <v>30</v>
      </c>
      <c r="J107" s="28"/>
      <c r="K107" s="58">
        <f t="shared" si="8"/>
        <v>0</v>
      </c>
      <c r="L107" s="58">
        <f t="shared" si="9"/>
        <v>0</v>
      </c>
      <c r="M107" s="58">
        <f t="shared" si="10"/>
        <v>6</v>
      </c>
      <c r="N107" s="58">
        <f t="shared" si="11"/>
        <v>0</v>
      </c>
      <c r="O107" s="28"/>
      <c r="P107" s="69">
        <f>(Feuil1!$B$25)*K107</f>
        <v>0</v>
      </c>
      <c r="Q107" s="69">
        <f ca="1">(Feuil1!$C$25)*L107</f>
        <v>0</v>
      </c>
      <c r="R107" s="69">
        <f ca="1">(Feuil1!$D$25)*M107</f>
        <v>1.8125000000000002</v>
      </c>
      <c r="S107" s="69">
        <f ca="1">(Feuil1!$E$25)*N107</f>
        <v>0</v>
      </c>
      <c r="T107" s="28"/>
      <c r="U107" s="69">
        <f t="shared" ca="1" si="12"/>
        <v>1.8125000000000002</v>
      </c>
      <c r="V107" s="62">
        <f t="shared" ca="1" si="13"/>
        <v>43.500000000000007</v>
      </c>
      <c r="W107" s="60">
        <f t="shared" ca="1" si="14"/>
        <v>0.30208333333333337</v>
      </c>
      <c r="X107" s="72"/>
      <c r="Y107" s="73"/>
      <c r="Z107" s="34">
        <v>43018</v>
      </c>
      <c r="AA107" s="35" t="s">
        <v>19</v>
      </c>
      <c r="AB107" s="62" t="str">
        <f t="shared" si="15"/>
        <v/>
      </c>
      <c r="AC107" s="64"/>
    </row>
    <row r="108" spans="1:29" ht="20.100000000000001" customHeight="1" thickBot="1" x14ac:dyDescent="0.3">
      <c r="A108" s="34">
        <v>43019</v>
      </c>
      <c r="B108" s="34" t="s">
        <v>37</v>
      </c>
      <c r="C108" s="35" t="s">
        <v>20</v>
      </c>
      <c r="D108" s="34" t="s">
        <v>30</v>
      </c>
      <c r="E108" s="34" t="s">
        <v>30</v>
      </c>
      <c r="F108" s="34" t="s">
        <v>30</v>
      </c>
      <c r="G108" s="34" t="s">
        <v>30</v>
      </c>
      <c r="H108" s="34" t="s">
        <v>30</v>
      </c>
      <c r="I108" s="34" t="s">
        <v>30</v>
      </c>
      <c r="J108" s="28"/>
      <c r="K108" s="58">
        <f t="shared" si="8"/>
        <v>0</v>
      </c>
      <c r="L108" s="58">
        <f t="shared" si="9"/>
        <v>0</v>
      </c>
      <c r="M108" s="58">
        <f t="shared" si="10"/>
        <v>6</v>
      </c>
      <c r="N108" s="58">
        <f t="shared" si="11"/>
        <v>0</v>
      </c>
      <c r="O108" s="28"/>
      <c r="P108" s="69">
        <f>(Feuil1!$B$25)*K108</f>
        <v>0</v>
      </c>
      <c r="Q108" s="69">
        <f ca="1">(Feuil1!$C$25)*L108</f>
        <v>0</v>
      </c>
      <c r="R108" s="69">
        <f ca="1">(Feuil1!$D$25)*M108</f>
        <v>1.8125000000000002</v>
      </c>
      <c r="S108" s="69">
        <f ca="1">(Feuil1!$E$25)*N108</f>
        <v>0</v>
      </c>
      <c r="T108" s="28"/>
      <c r="U108" s="69">
        <f t="shared" ca="1" si="12"/>
        <v>1.8125000000000002</v>
      </c>
      <c r="V108" s="62">
        <f t="shared" ca="1" si="13"/>
        <v>43.500000000000007</v>
      </c>
      <c r="W108" s="60">
        <f t="shared" ca="1" si="14"/>
        <v>0.30208333333333337</v>
      </c>
      <c r="X108" s="72"/>
      <c r="Y108" s="73"/>
      <c r="Z108" s="34">
        <v>43019</v>
      </c>
      <c r="AA108" s="35" t="s">
        <v>20</v>
      </c>
      <c r="AB108" s="62" t="str">
        <f t="shared" si="15"/>
        <v/>
      </c>
      <c r="AC108" s="64"/>
    </row>
    <row r="109" spans="1:29" ht="20.100000000000001" customHeight="1" thickBot="1" x14ac:dyDescent="0.3">
      <c r="A109" s="34">
        <v>43020</v>
      </c>
      <c r="B109" s="34" t="s">
        <v>37</v>
      </c>
      <c r="C109" s="35" t="s">
        <v>14</v>
      </c>
      <c r="D109" s="34" t="s">
        <v>33</v>
      </c>
      <c r="E109" s="34" t="s">
        <v>30</v>
      </c>
      <c r="F109" s="34" t="s">
        <v>30</v>
      </c>
      <c r="G109" s="34" t="s">
        <v>30</v>
      </c>
      <c r="H109" s="34" t="s">
        <v>30</v>
      </c>
      <c r="I109" s="34" t="s">
        <v>30</v>
      </c>
      <c r="J109" s="28"/>
      <c r="K109" s="58">
        <f t="shared" si="8"/>
        <v>1</v>
      </c>
      <c r="L109" s="58">
        <f t="shared" si="9"/>
        <v>0</v>
      </c>
      <c r="M109" s="58">
        <f t="shared" si="10"/>
        <v>5</v>
      </c>
      <c r="N109" s="58">
        <f t="shared" si="11"/>
        <v>0</v>
      </c>
      <c r="O109" s="28"/>
      <c r="P109" s="69">
        <f>(Feuil1!$B$25)*K109</f>
        <v>0</v>
      </c>
      <c r="Q109" s="69">
        <f ca="1">(Feuil1!$C$25)*L109</f>
        <v>0</v>
      </c>
      <c r="R109" s="69">
        <f ca="1">(Feuil1!$D$25)*M109</f>
        <v>1.510416666666667</v>
      </c>
      <c r="S109" s="69">
        <f ca="1">(Feuil1!$E$25)*N109</f>
        <v>0</v>
      </c>
      <c r="T109" s="28"/>
      <c r="U109" s="69">
        <f t="shared" ca="1" si="12"/>
        <v>1.510416666666667</v>
      </c>
      <c r="V109" s="62">
        <f t="shared" ca="1" si="13"/>
        <v>36.250000000000007</v>
      </c>
      <c r="W109" s="60">
        <f t="shared" ca="1" si="14"/>
        <v>0.30208333333333343</v>
      </c>
      <c r="X109" s="72"/>
      <c r="Y109" s="73"/>
      <c r="Z109" s="34">
        <v>43020</v>
      </c>
      <c r="AA109" s="35" t="s">
        <v>14</v>
      </c>
      <c r="AB109" s="62" t="str">
        <f t="shared" si="15"/>
        <v/>
      </c>
      <c r="AC109" s="64"/>
    </row>
    <row r="110" spans="1:29" ht="20.100000000000001" customHeight="1" thickBot="1" x14ac:dyDescent="0.3">
      <c r="A110" s="34">
        <v>43021</v>
      </c>
      <c r="B110" s="34" t="s">
        <v>37</v>
      </c>
      <c r="C110" s="35" t="s">
        <v>15</v>
      </c>
      <c r="D110" s="34" t="s">
        <v>31</v>
      </c>
      <c r="E110" s="34" t="s">
        <v>31</v>
      </c>
      <c r="F110" s="34" t="s">
        <v>31</v>
      </c>
      <c r="G110" s="34" t="s">
        <v>31</v>
      </c>
      <c r="H110" s="34" t="s">
        <v>31</v>
      </c>
      <c r="I110" s="34" t="s">
        <v>31</v>
      </c>
      <c r="J110" s="28"/>
      <c r="K110" s="58">
        <f t="shared" si="8"/>
        <v>0</v>
      </c>
      <c r="L110" s="58">
        <f t="shared" si="9"/>
        <v>0</v>
      </c>
      <c r="M110" s="58">
        <f t="shared" si="10"/>
        <v>0</v>
      </c>
      <c r="N110" s="58">
        <f t="shared" si="11"/>
        <v>6</v>
      </c>
      <c r="O110" s="28"/>
      <c r="P110" s="69">
        <f>(Feuil1!$B$25)*K110</f>
        <v>0</v>
      </c>
      <c r="Q110" s="69">
        <f ca="1">(Feuil1!$C$25)*L110</f>
        <v>0</v>
      </c>
      <c r="R110" s="69">
        <f ca="1">(Feuil1!$D$25)*M110</f>
        <v>0</v>
      </c>
      <c r="S110" s="69">
        <f ca="1">(Feuil1!$E$25)*N110</f>
        <v>1.5624999999999998</v>
      </c>
      <c r="T110" s="28"/>
      <c r="U110" s="69">
        <f t="shared" ca="1" si="12"/>
        <v>1.5624999999999998</v>
      </c>
      <c r="V110" s="62">
        <f t="shared" ca="1" si="13"/>
        <v>37.499999999999993</v>
      </c>
      <c r="W110" s="60">
        <f t="shared" ca="1" si="14"/>
        <v>0.26041666666666663</v>
      </c>
      <c r="X110" s="72"/>
      <c r="Y110" s="73"/>
      <c r="Z110" s="34">
        <v>43021</v>
      </c>
      <c r="AA110" s="35" t="s">
        <v>15</v>
      </c>
      <c r="AB110" s="62" t="str">
        <f t="shared" si="15"/>
        <v/>
      </c>
      <c r="AC110" s="64"/>
    </row>
    <row r="111" spans="1:29" ht="20.100000000000001" customHeight="1" thickBot="1" x14ac:dyDescent="0.3">
      <c r="A111" s="36">
        <v>43022</v>
      </c>
      <c r="B111" s="36" t="s">
        <v>38</v>
      </c>
      <c r="C111" s="37" t="s">
        <v>16</v>
      </c>
      <c r="D111" s="36" t="s">
        <v>33</v>
      </c>
      <c r="E111" s="36" t="s">
        <v>33</v>
      </c>
      <c r="F111" s="36" t="s">
        <v>33</v>
      </c>
      <c r="G111" s="36" t="s">
        <v>33</v>
      </c>
      <c r="H111" s="36" t="s">
        <v>33</v>
      </c>
      <c r="I111" s="36" t="s">
        <v>33</v>
      </c>
      <c r="J111" s="28"/>
      <c r="K111" s="58">
        <f t="shared" si="8"/>
        <v>6</v>
      </c>
      <c r="L111" s="58">
        <f t="shared" si="9"/>
        <v>0</v>
      </c>
      <c r="M111" s="58">
        <f t="shared" si="10"/>
        <v>0</v>
      </c>
      <c r="N111" s="58">
        <f t="shared" si="11"/>
        <v>0</v>
      </c>
      <c r="O111" s="28"/>
      <c r="P111" s="69">
        <f>(Feuil1!$B$25)*K111</f>
        <v>0</v>
      </c>
      <c r="Q111" s="69">
        <f ca="1">(Feuil1!$C$25)*L111</f>
        <v>0</v>
      </c>
      <c r="R111" s="69">
        <f ca="1">(Feuil1!$D$25)*M111</f>
        <v>0</v>
      </c>
      <c r="S111" s="69">
        <f ca="1">(Feuil1!$E$25)*N111</f>
        <v>0</v>
      </c>
      <c r="T111" s="28"/>
      <c r="U111" s="69">
        <f t="shared" ca="1" si="12"/>
        <v>0</v>
      </c>
      <c r="V111" s="62">
        <f t="shared" ca="1" si="13"/>
        <v>0</v>
      </c>
      <c r="W111" s="60">
        <f t="shared" ca="1" si="14"/>
        <v>0</v>
      </c>
      <c r="X111" s="72"/>
      <c r="Y111" s="73"/>
      <c r="Z111" s="36">
        <v>43022</v>
      </c>
      <c r="AA111" s="37" t="s">
        <v>16</v>
      </c>
      <c r="AB111" s="62" t="str">
        <f t="shared" si="15"/>
        <v/>
      </c>
      <c r="AC111" s="64"/>
    </row>
    <row r="112" spans="1:29" ht="20.100000000000001" customHeight="1" thickBot="1" x14ac:dyDescent="0.3">
      <c r="A112" s="36">
        <v>43023</v>
      </c>
      <c r="B112" s="36" t="s">
        <v>38</v>
      </c>
      <c r="C112" s="37" t="s">
        <v>17</v>
      </c>
      <c r="D112" s="36" t="s">
        <v>33</v>
      </c>
      <c r="E112" s="36" t="s">
        <v>33</v>
      </c>
      <c r="F112" s="36" t="s">
        <v>33</v>
      </c>
      <c r="G112" s="36" t="s">
        <v>33</v>
      </c>
      <c r="H112" s="36" t="s">
        <v>33</v>
      </c>
      <c r="I112" s="36" t="s">
        <v>33</v>
      </c>
      <c r="J112" s="28"/>
      <c r="K112" s="58">
        <f t="shared" si="8"/>
        <v>6</v>
      </c>
      <c r="L112" s="58">
        <f t="shared" si="9"/>
        <v>0</v>
      </c>
      <c r="M112" s="58">
        <f t="shared" si="10"/>
        <v>0</v>
      </c>
      <c r="N112" s="58">
        <f t="shared" si="11"/>
        <v>0</v>
      </c>
      <c r="O112" s="28"/>
      <c r="P112" s="69">
        <f>(Feuil1!$B$25)*K112</f>
        <v>0</v>
      </c>
      <c r="Q112" s="69">
        <f ca="1">(Feuil1!$C$25)*L112</f>
        <v>0</v>
      </c>
      <c r="R112" s="69">
        <f ca="1">(Feuil1!$D$25)*M112</f>
        <v>0</v>
      </c>
      <c r="S112" s="69">
        <f ca="1">(Feuil1!$E$25)*N112</f>
        <v>0</v>
      </c>
      <c r="T112" s="28"/>
      <c r="U112" s="69">
        <f t="shared" ca="1" si="12"/>
        <v>0</v>
      </c>
      <c r="V112" s="62">
        <f t="shared" ca="1" si="13"/>
        <v>0</v>
      </c>
      <c r="W112" s="60">
        <f t="shared" ca="1" si="14"/>
        <v>0</v>
      </c>
      <c r="X112" s="72"/>
      <c r="Y112" s="73"/>
      <c r="Z112" s="36">
        <v>43023</v>
      </c>
      <c r="AA112" s="37" t="s">
        <v>17</v>
      </c>
      <c r="AB112" s="62" t="str">
        <f t="shared" si="15"/>
        <v/>
      </c>
      <c r="AC112" s="64"/>
    </row>
    <row r="113" spans="1:29" ht="20.100000000000001" customHeight="1" thickBot="1" x14ac:dyDescent="0.3">
      <c r="A113" s="34">
        <v>43024</v>
      </c>
      <c r="B113" s="34" t="s">
        <v>37</v>
      </c>
      <c r="C113" s="35" t="s">
        <v>18</v>
      </c>
      <c r="D113" s="34" t="s">
        <v>30</v>
      </c>
      <c r="E113" s="34" t="s">
        <v>30</v>
      </c>
      <c r="F113" s="34" t="s">
        <v>30</v>
      </c>
      <c r="G113" s="34" t="s">
        <v>30</v>
      </c>
      <c r="H113" s="34" t="s">
        <v>30</v>
      </c>
      <c r="I113" s="34" t="s">
        <v>30</v>
      </c>
      <c r="J113" s="28"/>
      <c r="K113" s="58">
        <f t="shared" si="8"/>
        <v>0</v>
      </c>
      <c r="L113" s="58">
        <f t="shared" si="9"/>
        <v>0</v>
      </c>
      <c r="M113" s="58">
        <f t="shared" si="10"/>
        <v>6</v>
      </c>
      <c r="N113" s="58">
        <f t="shared" si="11"/>
        <v>0</v>
      </c>
      <c r="O113" s="28"/>
      <c r="P113" s="69">
        <f>(Feuil1!$B$25)*K113</f>
        <v>0</v>
      </c>
      <c r="Q113" s="69">
        <f ca="1">(Feuil1!$C$25)*L113</f>
        <v>0</v>
      </c>
      <c r="R113" s="69">
        <f ca="1">(Feuil1!$D$25)*M113</f>
        <v>1.8125000000000002</v>
      </c>
      <c r="S113" s="69">
        <f ca="1">(Feuil1!$E$25)*N113</f>
        <v>0</v>
      </c>
      <c r="T113" s="28"/>
      <c r="U113" s="69">
        <f t="shared" ca="1" si="12"/>
        <v>1.8125000000000002</v>
      </c>
      <c r="V113" s="62">
        <f t="shared" ca="1" si="13"/>
        <v>43.500000000000007</v>
      </c>
      <c r="W113" s="60">
        <f t="shared" ca="1" si="14"/>
        <v>0.30208333333333337</v>
      </c>
      <c r="X113" s="72"/>
      <c r="Y113" s="73"/>
      <c r="Z113" s="34">
        <v>43024</v>
      </c>
      <c r="AA113" s="35" t="s">
        <v>18</v>
      </c>
      <c r="AB113" s="62" t="str">
        <f t="shared" si="15"/>
        <v/>
      </c>
      <c r="AC113" s="64"/>
    </row>
    <row r="114" spans="1:29" ht="20.100000000000001" customHeight="1" thickBot="1" x14ac:dyDescent="0.3">
      <c r="A114" s="34">
        <v>43025</v>
      </c>
      <c r="B114" s="34" t="s">
        <v>37</v>
      </c>
      <c r="C114" s="35" t="s">
        <v>19</v>
      </c>
      <c r="D114" s="34" t="s">
        <v>30</v>
      </c>
      <c r="E114" s="34" t="s">
        <v>30</v>
      </c>
      <c r="F114" s="34" t="s">
        <v>30</v>
      </c>
      <c r="G114" s="34" t="s">
        <v>30</v>
      </c>
      <c r="H114" s="34" t="s">
        <v>30</v>
      </c>
      <c r="I114" s="34" t="s">
        <v>30</v>
      </c>
      <c r="J114" s="28"/>
      <c r="K114" s="58">
        <f t="shared" si="8"/>
        <v>0</v>
      </c>
      <c r="L114" s="58">
        <f t="shared" si="9"/>
        <v>0</v>
      </c>
      <c r="M114" s="58">
        <f t="shared" si="10"/>
        <v>6</v>
      </c>
      <c r="N114" s="58">
        <f t="shared" si="11"/>
        <v>0</v>
      </c>
      <c r="O114" s="28"/>
      <c r="P114" s="69">
        <f>(Feuil1!$B$25)*K114</f>
        <v>0</v>
      </c>
      <c r="Q114" s="69">
        <f ca="1">(Feuil1!$C$25)*L114</f>
        <v>0</v>
      </c>
      <c r="R114" s="69">
        <f ca="1">(Feuil1!$D$25)*M114</f>
        <v>1.8125000000000002</v>
      </c>
      <c r="S114" s="69">
        <f ca="1">(Feuil1!$E$25)*N114</f>
        <v>0</v>
      </c>
      <c r="T114" s="28"/>
      <c r="U114" s="69">
        <f t="shared" ca="1" si="12"/>
        <v>1.8125000000000002</v>
      </c>
      <c r="V114" s="62">
        <f t="shared" ca="1" si="13"/>
        <v>43.500000000000007</v>
      </c>
      <c r="W114" s="60">
        <f t="shared" ca="1" si="14"/>
        <v>0.30208333333333337</v>
      </c>
      <c r="X114" s="72"/>
      <c r="Y114" s="73"/>
      <c r="Z114" s="34">
        <v>43025</v>
      </c>
      <c r="AA114" s="35" t="s">
        <v>19</v>
      </c>
      <c r="AB114" s="62" t="str">
        <f t="shared" si="15"/>
        <v/>
      </c>
      <c r="AC114" s="64"/>
    </row>
    <row r="115" spans="1:29" ht="20.100000000000001" customHeight="1" thickBot="1" x14ac:dyDescent="0.3">
      <c r="A115" s="34">
        <v>43026</v>
      </c>
      <c r="B115" s="34" t="s">
        <v>37</v>
      </c>
      <c r="C115" s="35" t="s">
        <v>20</v>
      </c>
      <c r="D115" s="34" t="s">
        <v>30</v>
      </c>
      <c r="E115" s="34" t="s">
        <v>30</v>
      </c>
      <c r="F115" s="34" t="s">
        <v>30</v>
      </c>
      <c r="G115" s="34" t="s">
        <v>30</v>
      </c>
      <c r="H115" s="34" t="s">
        <v>30</v>
      </c>
      <c r="I115" s="34" t="s">
        <v>30</v>
      </c>
      <c r="J115" s="28"/>
      <c r="K115" s="58">
        <f t="shared" si="8"/>
        <v>0</v>
      </c>
      <c r="L115" s="58">
        <f t="shared" si="9"/>
        <v>0</v>
      </c>
      <c r="M115" s="58">
        <f t="shared" si="10"/>
        <v>6</v>
      </c>
      <c r="N115" s="58">
        <f t="shared" si="11"/>
        <v>0</v>
      </c>
      <c r="O115" s="28"/>
      <c r="P115" s="69">
        <f>(Feuil1!$B$25)*K115</f>
        <v>0</v>
      </c>
      <c r="Q115" s="69">
        <f ca="1">(Feuil1!$C$25)*L115</f>
        <v>0</v>
      </c>
      <c r="R115" s="69">
        <f ca="1">(Feuil1!$D$25)*M115</f>
        <v>1.8125000000000002</v>
      </c>
      <c r="S115" s="69">
        <f ca="1">(Feuil1!$E$25)*N115</f>
        <v>0</v>
      </c>
      <c r="T115" s="28"/>
      <c r="U115" s="69">
        <f t="shared" ca="1" si="12"/>
        <v>1.8125000000000002</v>
      </c>
      <c r="V115" s="62">
        <f t="shared" ca="1" si="13"/>
        <v>43.500000000000007</v>
      </c>
      <c r="W115" s="60">
        <f t="shared" ca="1" si="14"/>
        <v>0.30208333333333337</v>
      </c>
      <c r="X115" s="72"/>
      <c r="Y115" s="73"/>
      <c r="Z115" s="34">
        <v>43026</v>
      </c>
      <c r="AA115" s="35" t="s">
        <v>20</v>
      </c>
      <c r="AB115" s="62" t="str">
        <f t="shared" si="15"/>
        <v/>
      </c>
      <c r="AC115" s="64"/>
    </row>
    <row r="116" spans="1:29" ht="20.100000000000001" customHeight="1" thickBot="1" x14ac:dyDescent="0.3">
      <c r="A116" s="34">
        <v>43027</v>
      </c>
      <c r="B116" s="34" t="s">
        <v>37</v>
      </c>
      <c r="C116" s="35" t="s">
        <v>14</v>
      </c>
      <c r="D116" s="34" t="s">
        <v>33</v>
      </c>
      <c r="E116" s="34" t="s">
        <v>30</v>
      </c>
      <c r="F116" s="34" t="s">
        <v>30</v>
      </c>
      <c r="G116" s="34" t="s">
        <v>30</v>
      </c>
      <c r="H116" s="34" t="s">
        <v>30</v>
      </c>
      <c r="I116" s="34" t="s">
        <v>30</v>
      </c>
      <c r="J116" s="28"/>
      <c r="K116" s="58">
        <f t="shared" si="8"/>
        <v>1</v>
      </c>
      <c r="L116" s="58">
        <f t="shared" si="9"/>
        <v>0</v>
      </c>
      <c r="M116" s="58">
        <f t="shared" si="10"/>
        <v>5</v>
      </c>
      <c r="N116" s="58">
        <f t="shared" si="11"/>
        <v>0</v>
      </c>
      <c r="O116" s="28"/>
      <c r="P116" s="69">
        <f>(Feuil1!$B$25)*K116</f>
        <v>0</v>
      </c>
      <c r="Q116" s="69">
        <f ca="1">(Feuil1!$C$25)*L116</f>
        <v>0</v>
      </c>
      <c r="R116" s="69">
        <f ca="1">(Feuil1!$D$25)*M116</f>
        <v>1.510416666666667</v>
      </c>
      <c r="S116" s="69">
        <f ca="1">(Feuil1!$E$25)*N116</f>
        <v>0</v>
      </c>
      <c r="T116" s="28"/>
      <c r="U116" s="69">
        <f t="shared" ca="1" si="12"/>
        <v>1.510416666666667</v>
      </c>
      <c r="V116" s="62">
        <f t="shared" ca="1" si="13"/>
        <v>36.250000000000007</v>
      </c>
      <c r="W116" s="60">
        <f t="shared" ca="1" si="14"/>
        <v>0.30208333333333343</v>
      </c>
      <c r="X116" s="72"/>
      <c r="Y116" s="73"/>
      <c r="Z116" s="34">
        <v>43027</v>
      </c>
      <c r="AA116" s="35" t="s">
        <v>14</v>
      </c>
      <c r="AB116" s="62" t="str">
        <f t="shared" si="15"/>
        <v/>
      </c>
      <c r="AC116" s="64"/>
    </row>
    <row r="117" spans="1:29" ht="20.100000000000001" customHeight="1" thickBot="1" x14ac:dyDescent="0.3">
      <c r="A117" s="34">
        <v>43028</v>
      </c>
      <c r="B117" s="34" t="s">
        <v>37</v>
      </c>
      <c r="C117" s="35" t="s">
        <v>15</v>
      </c>
      <c r="D117" s="34" t="s">
        <v>31</v>
      </c>
      <c r="E117" s="34" t="s">
        <v>31</v>
      </c>
      <c r="F117" s="34" t="s">
        <v>31</v>
      </c>
      <c r="G117" s="34" t="s">
        <v>31</v>
      </c>
      <c r="H117" s="34" t="s">
        <v>31</v>
      </c>
      <c r="I117" s="34" t="s">
        <v>31</v>
      </c>
      <c r="J117" s="28"/>
      <c r="K117" s="58">
        <f t="shared" si="8"/>
        <v>0</v>
      </c>
      <c r="L117" s="58">
        <f t="shared" si="9"/>
        <v>0</v>
      </c>
      <c r="M117" s="58">
        <f t="shared" si="10"/>
        <v>0</v>
      </c>
      <c r="N117" s="58">
        <f t="shared" si="11"/>
        <v>6</v>
      </c>
      <c r="O117" s="28"/>
      <c r="P117" s="69">
        <f>(Feuil1!$B$25)*K117</f>
        <v>0</v>
      </c>
      <c r="Q117" s="69">
        <f ca="1">(Feuil1!$C$25)*L117</f>
        <v>0</v>
      </c>
      <c r="R117" s="69">
        <f ca="1">(Feuil1!$D$25)*M117</f>
        <v>0</v>
      </c>
      <c r="S117" s="69">
        <f ca="1">(Feuil1!$E$25)*N117</f>
        <v>1.5624999999999998</v>
      </c>
      <c r="T117" s="28"/>
      <c r="U117" s="69">
        <f t="shared" ca="1" si="12"/>
        <v>1.5624999999999998</v>
      </c>
      <c r="V117" s="62">
        <f t="shared" ca="1" si="13"/>
        <v>37.499999999999993</v>
      </c>
      <c r="W117" s="60">
        <f t="shared" ca="1" si="14"/>
        <v>0.26041666666666663</v>
      </c>
      <c r="X117" s="72"/>
      <c r="Y117" s="73"/>
      <c r="Z117" s="34">
        <v>43028</v>
      </c>
      <c r="AA117" s="35" t="s">
        <v>15</v>
      </c>
      <c r="AB117" s="62" t="str">
        <f t="shared" si="15"/>
        <v/>
      </c>
      <c r="AC117" s="64"/>
    </row>
    <row r="118" spans="1:29" ht="20.100000000000001" customHeight="1" thickBot="1" x14ac:dyDescent="0.3">
      <c r="A118" s="36">
        <v>43029</v>
      </c>
      <c r="B118" s="36" t="s">
        <v>38</v>
      </c>
      <c r="C118" s="37" t="s">
        <v>16</v>
      </c>
      <c r="D118" s="36" t="s">
        <v>33</v>
      </c>
      <c r="E118" s="36" t="s">
        <v>33</v>
      </c>
      <c r="F118" s="36" t="s">
        <v>33</v>
      </c>
      <c r="G118" s="36" t="s">
        <v>33</v>
      </c>
      <c r="H118" s="36" t="s">
        <v>33</v>
      </c>
      <c r="I118" s="36" t="s">
        <v>33</v>
      </c>
      <c r="J118" s="28"/>
      <c r="K118" s="58">
        <f t="shared" si="8"/>
        <v>6</v>
      </c>
      <c r="L118" s="58">
        <f t="shared" si="9"/>
        <v>0</v>
      </c>
      <c r="M118" s="58">
        <f t="shared" si="10"/>
        <v>0</v>
      </c>
      <c r="N118" s="58">
        <f t="shared" si="11"/>
        <v>0</v>
      </c>
      <c r="O118" s="28"/>
      <c r="P118" s="69">
        <f>(Feuil1!$B$25)*K118</f>
        <v>0</v>
      </c>
      <c r="Q118" s="69">
        <f ca="1">(Feuil1!$C$25)*L118</f>
        <v>0</v>
      </c>
      <c r="R118" s="69">
        <f ca="1">(Feuil1!$D$25)*M118</f>
        <v>0</v>
      </c>
      <c r="S118" s="69">
        <f ca="1">(Feuil1!$E$25)*N118</f>
        <v>0</v>
      </c>
      <c r="T118" s="28"/>
      <c r="U118" s="69">
        <f t="shared" ca="1" si="12"/>
        <v>0</v>
      </c>
      <c r="V118" s="62">
        <f t="shared" ca="1" si="13"/>
        <v>0</v>
      </c>
      <c r="W118" s="60">
        <f t="shared" ca="1" si="14"/>
        <v>0</v>
      </c>
      <c r="X118" s="72"/>
      <c r="Y118" s="73"/>
      <c r="Z118" s="36">
        <v>43029</v>
      </c>
      <c r="AA118" s="37" t="s">
        <v>16</v>
      </c>
      <c r="AB118" s="62" t="str">
        <f t="shared" si="15"/>
        <v/>
      </c>
      <c r="AC118" s="64"/>
    </row>
    <row r="119" spans="1:29" ht="20.100000000000001" customHeight="1" thickBot="1" x14ac:dyDescent="0.3">
      <c r="A119" s="36">
        <v>43030</v>
      </c>
      <c r="B119" s="36" t="s">
        <v>38</v>
      </c>
      <c r="C119" s="37" t="s">
        <v>17</v>
      </c>
      <c r="D119" s="36" t="s">
        <v>33</v>
      </c>
      <c r="E119" s="36" t="s">
        <v>33</v>
      </c>
      <c r="F119" s="36" t="s">
        <v>33</v>
      </c>
      <c r="G119" s="36" t="s">
        <v>33</v>
      </c>
      <c r="H119" s="36" t="s">
        <v>33</v>
      </c>
      <c r="I119" s="36" t="s">
        <v>33</v>
      </c>
      <c r="J119" s="28"/>
      <c r="K119" s="58">
        <f t="shared" si="8"/>
        <v>6</v>
      </c>
      <c r="L119" s="58">
        <f t="shared" si="9"/>
        <v>0</v>
      </c>
      <c r="M119" s="58">
        <f t="shared" si="10"/>
        <v>0</v>
      </c>
      <c r="N119" s="58">
        <f t="shared" si="11"/>
        <v>0</v>
      </c>
      <c r="O119" s="28"/>
      <c r="P119" s="69">
        <f>(Feuil1!$B$25)*K119</f>
        <v>0</v>
      </c>
      <c r="Q119" s="69">
        <f ca="1">(Feuil1!$C$25)*L119</f>
        <v>0</v>
      </c>
      <c r="R119" s="69">
        <f ca="1">(Feuil1!$D$25)*M119</f>
        <v>0</v>
      </c>
      <c r="S119" s="69">
        <f ca="1">(Feuil1!$E$25)*N119</f>
        <v>0</v>
      </c>
      <c r="T119" s="28"/>
      <c r="U119" s="69">
        <f t="shared" ca="1" si="12"/>
        <v>0</v>
      </c>
      <c r="V119" s="62">
        <f t="shared" ca="1" si="13"/>
        <v>0</v>
      </c>
      <c r="W119" s="60">
        <f t="shared" ca="1" si="14"/>
        <v>0</v>
      </c>
      <c r="X119" s="72"/>
      <c r="Y119" s="73"/>
      <c r="Z119" s="36">
        <v>43030</v>
      </c>
      <c r="AA119" s="37" t="s">
        <v>17</v>
      </c>
      <c r="AB119" s="62" t="str">
        <f t="shared" si="15"/>
        <v/>
      </c>
      <c r="AC119" s="64"/>
    </row>
    <row r="120" spans="1:29" ht="20.100000000000001" customHeight="1" thickBot="1" x14ac:dyDescent="0.3">
      <c r="A120" s="34">
        <v>43031</v>
      </c>
      <c r="B120" s="34" t="s">
        <v>37</v>
      </c>
      <c r="C120" s="35" t="s">
        <v>18</v>
      </c>
      <c r="D120" s="34" t="s">
        <v>30</v>
      </c>
      <c r="E120" s="34" t="s">
        <v>30</v>
      </c>
      <c r="F120" s="34" t="s">
        <v>30</v>
      </c>
      <c r="G120" s="34" t="s">
        <v>30</v>
      </c>
      <c r="H120" s="34" t="s">
        <v>30</v>
      </c>
      <c r="I120" s="34" t="s">
        <v>30</v>
      </c>
      <c r="J120" s="28"/>
      <c r="K120" s="58">
        <f t="shared" si="8"/>
        <v>0</v>
      </c>
      <c r="L120" s="58">
        <f t="shared" si="9"/>
        <v>0</v>
      </c>
      <c r="M120" s="58">
        <f t="shared" si="10"/>
        <v>6</v>
      </c>
      <c r="N120" s="58">
        <f t="shared" si="11"/>
        <v>0</v>
      </c>
      <c r="O120" s="28"/>
      <c r="P120" s="69">
        <f>(Feuil1!$B$25)*K120</f>
        <v>0</v>
      </c>
      <c r="Q120" s="69">
        <f ca="1">(Feuil1!$C$25)*L120</f>
        <v>0</v>
      </c>
      <c r="R120" s="69">
        <f ca="1">(Feuil1!$D$25)*M120</f>
        <v>1.8125000000000002</v>
      </c>
      <c r="S120" s="69">
        <f ca="1">(Feuil1!$E$25)*N120</f>
        <v>0</v>
      </c>
      <c r="T120" s="28"/>
      <c r="U120" s="69">
        <f t="shared" ca="1" si="12"/>
        <v>1.8125000000000002</v>
      </c>
      <c r="V120" s="62">
        <f t="shared" ca="1" si="13"/>
        <v>43.500000000000007</v>
      </c>
      <c r="W120" s="60">
        <f t="shared" ca="1" si="14"/>
        <v>0.30208333333333337</v>
      </c>
      <c r="X120" s="72"/>
      <c r="Y120" s="73"/>
      <c r="Z120" s="34">
        <v>43031</v>
      </c>
      <c r="AA120" s="35" t="s">
        <v>18</v>
      </c>
      <c r="AB120" s="62" t="str">
        <f t="shared" si="15"/>
        <v/>
      </c>
      <c r="AC120" s="64"/>
    </row>
    <row r="121" spans="1:29" ht="20.100000000000001" customHeight="1" thickBot="1" x14ac:dyDescent="0.3">
      <c r="A121" s="34">
        <v>43032</v>
      </c>
      <c r="B121" s="34" t="s">
        <v>37</v>
      </c>
      <c r="C121" s="35" t="s">
        <v>19</v>
      </c>
      <c r="D121" s="34" t="s">
        <v>30</v>
      </c>
      <c r="E121" s="34" t="s">
        <v>30</v>
      </c>
      <c r="F121" s="34" t="s">
        <v>30</v>
      </c>
      <c r="G121" s="34" t="s">
        <v>30</v>
      </c>
      <c r="H121" s="34" t="s">
        <v>30</v>
      </c>
      <c r="I121" s="34" t="s">
        <v>30</v>
      </c>
      <c r="J121" s="28"/>
      <c r="K121" s="58">
        <f t="shared" si="8"/>
        <v>0</v>
      </c>
      <c r="L121" s="58">
        <f t="shared" si="9"/>
        <v>0</v>
      </c>
      <c r="M121" s="58">
        <f t="shared" si="10"/>
        <v>6</v>
      </c>
      <c r="N121" s="58">
        <f t="shared" si="11"/>
        <v>0</v>
      </c>
      <c r="O121" s="28"/>
      <c r="P121" s="69">
        <f>(Feuil1!$B$25)*K121</f>
        <v>0</v>
      </c>
      <c r="Q121" s="69">
        <f ca="1">(Feuil1!$C$25)*L121</f>
        <v>0</v>
      </c>
      <c r="R121" s="69">
        <f ca="1">(Feuil1!$D$25)*M121</f>
        <v>1.8125000000000002</v>
      </c>
      <c r="S121" s="69">
        <f ca="1">(Feuil1!$E$25)*N121</f>
        <v>0</v>
      </c>
      <c r="T121" s="28"/>
      <c r="U121" s="69">
        <f t="shared" ca="1" si="12"/>
        <v>1.8125000000000002</v>
      </c>
      <c r="V121" s="62">
        <f t="shared" ca="1" si="13"/>
        <v>43.500000000000007</v>
      </c>
      <c r="W121" s="60">
        <f t="shared" ca="1" si="14"/>
        <v>0.30208333333333337</v>
      </c>
      <c r="X121" s="72"/>
      <c r="Y121" s="73"/>
      <c r="Z121" s="34">
        <v>43032</v>
      </c>
      <c r="AA121" s="35" t="s">
        <v>19</v>
      </c>
      <c r="AB121" s="62" t="str">
        <f t="shared" si="15"/>
        <v/>
      </c>
      <c r="AC121" s="64"/>
    </row>
    <row r="122" spans="1:29" ht="20.100000000000001" customHeight="1" thickBot="1" x14ac:dyDescent="0.3">
      <c r="A122" s="34">
        <v>43033</v>
      </c>
      <c r="B122" s="34" t="s">
        <v>37</v>
      </c>
      <c r="C122" s="35" t="s">
        <v>20</v>
      </c>
      <c r="D122" s="34" t="s">
        <v>30</v>
      </c>
      <c r="E122" s="34" t="s">
        <v>30</v>
      </c>
      <c r="F122" s="34" t="s">
        <v>30</v>
      </c>
      <c r="G122" s="34" t="s">
        <v>30</v>
      </c>
      <c r="H122" s="34" t="s">
        <v>30</v>
      </c>
      <c r="I122" s="34" t="s">
        <v>30</v>
      </c>
      <c r="J122" s="28"/>
      <c r="K122" s="58">
        <f t="shared" si="8"/>
        <v>0</v>
      </c>
      <c r="L122" s="58">
        <f t="shared" si="9"/>
        <v>0</v>
      </c>
      <c r="M122" s="58">
        <f t="shared" si="10"/>
        <v>6</v>
      </c>
      <c r="N122" s="58">
        <f t="shared" si="11"/>
        <v>0</v>
      </c>
      <c r="O122" s="28"/>
      <c r="P122" s="69">
        <f>(Feuil1!$B$25)*K122</f>
        <v>0</v>
      </c>
      <c r="Q122" s="69">
        <f ca="1">(Feuil1!$C$25)*L122</f>
        <v>0</v>
      </c>
      <c r="R122" s="69">
        <f ca="1">(Feuil1!$D$25)*M122</f>
        <v>1.8125000000000002</v>
      </c>
      <c r="S122" s="69">
        <f ca="1">(Feuil1!$E$25)*N122</f>
        <v>0</v>
      </c>
      <c r="T122" s="28"/>
      <c r="U122" s="69">
        <f t="shared" ca="1" si="12"/>
        <v>1.8125000000000002</v>
      </c>
      <c r="V122" s="62">
        <f t="shared" ca="1" si="13"/>
        <v>43.500000000000007</v>
      </c>
      <c r="W122" s="60">
        <f t="shared" ca="1" si="14"/>
        <v>0.30208333333333337</v>
      </c>
      <c r="X122" s="72"/>
      <c r="Y122" s="73"/>
      <c r="Z122" s="34">
        <v>43033</v>
      </c>
      <c r="AA122" s="35" t="s">
        <v>20</v>
      </c>
      <c r="AB122" s="62" t="str">
        <f t="shared" si="15"/>
        <v/>
      </c>
      <c r="AC122" s="64"/>
    </row>
    <row r="123" spans="1:29" ht="20.100000000000001" customHeight="1" thickBot="1" x14ac:dyDescent="0.3">
      <c r="A123" s="34">
        <v>43034</v>
      </c>
      <c r="B123" s="34" t="s">
        <v>37</v>
      </c>
      <c r="C123" s="35" t="s">
        <v>14</v>
      </c>
      <c r="D123" s="34" t="s">
        <v>33</v>
      </c>
      <c r="E123" s="34" t="s">
        <v>30</v>
      </c>
      <c r="F123" s="34" t="s">
        <v>30</v>
      </c>
      <c r="G123" s="34" t="s">
        <v>30</v>
      </c>
      <c r="H123" s="34" t="s">
        <v>30</v>
      </c>
      <c r="I123" s="34" t="s">
        <v>30</v>
      </c>
      <c r="J123" s="28"/>
      <c r="K123" s="58">
        <f t="shared" si="8"/>
        <v>1</v>
      </c>
      <c r="L123" s="58">
        <f t="shared" si="9"/>
        <v>0</v>
      </c>
      <c r="M123" s="58">
        <f t="shared" si="10"/>
        <v>5</v>
      </c>
      <c r="N123" s="58">
        <f t="shared" si="11"/>
        <v>0</v>
      </c>
      <c r="O123" s="28"/>
      <c r="P123" s="69">
        <f>(Feuil1!$B$25)*K123</f>
        <v>0</v>
      </c>
      <c r="Q123" s="69">
        <f ca="1">(Feuil1!$C$25)*L123</f>
        <v>0</v>
      </c>
      <c r="R123" s="69">
        <f ca="1">(Feuil1!$D$25)*M123</f>
        <v>1.510416666666667</v>
      </c>
      <c r="S123" s="69">
        <f ca="1">(Feuil1!$E$25)*N123</f>
        <v>0</v>
      </c>
      <c r="T123" s="28"/>
      <c r="U123" s="69">
        <f t="shared" ca="1" si="12"/>
        <v>1.510416666666667</v>
      </c>
      <c r="V123" s="62">
        <f t="shared" ca="1" si="13"/>
        <v>36.250000000000007</v>
      </c>
      <c r="W123" s="60">
        <f t="shared" ca="1" si="14"/>
        <v>0.30208333333333343</v>
      </c>
      <c r="X123" s="72"/>
      <c r="Y123" s="73"/>
      <c r="Z123" s="34">
        <v>43034</v>
      </c>
      <c r="AA123" s="35" t="s">
        <v>14</v>
      </c>
      <c r="AB123" s="62" t="str">
        <f t="shared" si="15"/>
        <v/>
      </c>
      <c r="AC123" s="64"/>
    </row>
    <row r="124" spans="1:29" ht="20.100000000000001" customHeight="1" thickBot="1" x14ac:dyDescent="0.3">
      <c r="A124" s="34">
        <v>43035</v>
      </c>
      <c r="B124" s="34" t="s">
        <v>37</v>
      </c>
      <c r="C124" s="35" t="s">
        <v>15</v>
      </c>
      <c r="D124" s="34" t="s">
        <v>31</v>
      </c>
      <c r="E124" s="34" t="s">
        <v>31</v>
      </c>
      <c r="F124" s="34" t="s">
        <v>31</v>
      </c>
      <c r="G124" s="34" t="s">
        <v>31</v>
      </c>
      <c r="H124" s="34" t="s">
        <v>31</v>
      </c>
      <c r="I124" s="34" t="s">
        <v>31</v>
      </c>
      <c r="J124" s="28"/>
      <c r="K124" s="58">
        <f t="shared" si="8"/>
        <v>0</v>
      </c>
      <c r="L124" s="58">
        <f t="shared" si="9"/>
        <v>0</v>
      </c>
      <c r="M124" s="58">
        <f t="shared" si="10"/>
        <v>0</v>
      </c>
      <c r="N124" s="58">
        <f t="shared" si="11"/>
        <v>6</v>
      </c>
      <c r="O124" s="28"/>
      <c r="P124" s="69">
        <f>(Feuil1!$B$25)*K124</f>
        <v>0</v>
      </c>
      <c r="Q124" s="69">
        <f ca="1">(Feuil1!$C$25)*L124</f>
        <v>0</v>
      </c>
      <c r="R124" s="69">
        <f ca="1">(Feuil1!$D$25)*M124</f>
        <v>0</v>
      </c>
      <c r="S124" s="69">
        <f ca="1">(Feuil1!$E$25)*N124</f>
        <v>1.5624999999999998</v>
      </c>
      <c r="T124" s="28"/>
      <c r="U124" s="69">
        <f t="shared" ca="1" si="12"/>
        <v>1.5624999999999998</v>
      </c>
      <c r="V124" s="62">
        <f t="shared" ca="1" si="13"/>
        <v>37.499999999999993</v>
      </c>
      <c r="W124" s="60">
        <f t="shared" ca="1" si="14"/>
        <v>0.26041666666666663</v>
      </c>
      <c r="X124" s="72"/>
      <c r="Y124" s="73"/>
      <c r="Z124" s="34">
        <v>43035</v>
      </c>
      <c r="AA124" s="35" t="s">
        <v>15</v>
      </c>
      <c r="AB124" s="62" t="str">
        <f t="shared" si="15"/>
        <v/>
      </c>
      <c r="AC124" s="64"/>
    </row>
    <row r="125" spans="1:29" ht="20.100000000000001" customHeight="1" thickBot="1" x14ac:dyDescent="0.3">
      <c r="A125" s="36">
        <v>43036</v>
      </c>
      <c r="B125" s="36" t="s">
        <v>38</v>
      </c>
      <c r="C125" s="37" t="s">
        <v>16</v>
      </c>
      <c r="D125" s="36" t="s">
        <v>33</v>
      </c>
      <c r="E125" s="36" t="s">
        <v>33</v>
      </c>
      <c r="F125" s="36" t="s">
        <v>33</v>
      </c>
      <c r="G125" s="36" t="s">
        <v>33</v>
      </c>
      <c r="H125" s="36" t="s">
        <v>33</v>
      </c>
      <c r="I125" s="36" t="s">
        <v>33</v>
      </c>
      <c r="J125" s="28"/>
      <c r="K125" s="58">
        <f t="shared" si="8"/>
        <v>6</v>
      </c>
      <c r="L125" s="58">
        <f t="shared" si="9"/>
        <v>0</v>
      </c>
      <c r="M125" s="58">
        <f t="shared" si="10"/>
        <v>0</v>
      </c>
      <c r="N125" s="58">
        <f t="shared" si="11"/>
        <v>0</v>
      </c>
      <c r="O125" s="28"/>
      <c r="P125" s="69">
        <f>(Feuil1!$B$25)*K125</f>
        <v>0</v>
      </c>
      <c r="Q125" s="69">
        <f ca="1">(Feuil1!$C$25)*L125</f>
        <v>0</v>
      </c>
      <c r="R125" s="69">
        <f ca="1">(Feuil1!$D$25)*M125</f>
        <v>0</v>
      </c>
      <c r="S125" s="69">
        <f ca="1">(Feuil1!$E$25)*N125</f>
        <v>0</v>
      </c>
      <c r="T125" s="28"/>
      <c r="U125" s="69">
        <f t="shared" ca="1" si="12"/>
        <v>0</v>
      </c>
      <c r="V125" s="62">
        <f t="shared" ca="1" si="13"/>
        <v>0</v>
      </c>
      <c r="W125" s="60">
        <f t="shared" ca="1" si="14"/>
        <v>0</v>
      </c>
      <c r="X125" s="72"/>
      <c r="Y125" s="73"/>
      <c r="Z125" s="36">
        <v>43036</v>
      </c>
      <c r="AA125" s="37" t="s">
        <v>16</v>
      </c>
      <c r="AB125" s="62" t="str">
        <f t="shared" si="15"/>
        <v/>
      </c>
      <c r="AC125" s="64"/>
    </row>
    <row r="126" spans="1:29" ht="20.100000000000001" customHeight="1" thickBot="1" x14ac:dyDescent="0.3">
      <c r="A126" s="36">
        <v>43037</v>
      </c>
      <c r="B126" s="36" t="s">
        <v>38</v>
      </c>
      <c r="C126" s="37" t="s">
        <v>17</v>
      </c>
      <c r="D126" s="36" t="s">
        <v>33</v>
      </c>
      <c r="E126" s="36" t="s">
        <v>33</v>
      </c>
      <c r="F126" s="36" t="s">
        <v>33</v>
      </c>
      <c r="G126" s="36" t="s">
        <v>33</v>
      </c>
      <c r="H126" s="36" t="s">
        <v>33</v>
      </c>
      <c r="I126" s="36" t="s">
        <v>33</v>
      </c>
      <c r="J126" s="28"/>
      <c r="K126" s="58">
        <f t="shared" si="8"/>
        <v>6</v>
      </c>
      <c r="L126" s="58">
        <f t="shared" si="9"/>
        <v>0</v>
      </c>
      <c r="M126" s="58">
        <f t="shared" si="10"/>
        <v>0</v>
      </c>
      <c r="N126" s="58">
        <f t="shared" si="11"/>
        <v>0</v>
      </c>
      <c r="O126" s="28"/>
      <c r="P126" s="69">
        <f>(Feuil1!$B$25)*K126</f>
        <v>0</v>
      </c>
      <c r="Q126" s="69">
        <f ca="1">(Feuil1!$C$25)*L126</f>
        <v>0</v>
      </c>
      <c r="R126" s="69">
        <f ca="1">(Feuil1!$D$25)*M126</f>
        <v>0</v>
      </c>
      <c r="S126" s="69">
        <f ca="1">(Feuil1!$E$25)*N126</f>
        <v>0</v>
      </c>
      <c r="T126" s="28"/>
      <c r="U126" s="69">
        <f t="shared" ca="1" si="12"/>
        <v>0</v>
      </c>
      <c r="V126" s="62">
        <f t="shared" ca="1" si="13"/>
        <v>0</v>
      </c>
      <c r="W126" s="60">
        <f t="shared" ca="1" si="14"/>
        <v>0</v>
      </c>
      <c r="X126" s="72"/>
      <c r="Y126" s="73"/>
      <c r="Z126" s="36">
        <v>43037</v>
      </c>
      <c r="AA126" s="37" t="s">
        <v>17</v>
      </c>
      <c r="AB126" s="62" t="str">
        <f t="shared" si="15"/>
        <v/>
      </c>
      <c r="AC126" s="64"/>
    </row>
    <row r="127" spans="1:29" ht="20.100000000000001" customHeight="1" thickBot="1" x14ac:dyDescent="0.3">
      <c r="A127" s="34">
        <v>43038</v>
      </c>
      <c r="B127" s="34" t="s">
        <v>37</v>
      </c>
      <c r="C127" s="35" t="s">
        <v>18</v>
      </c>
      <c r="D127" s="34" t="s">
        <v>30</v>
      </c>
      <c r="E127" s="34" t="s">
        <v>30</v>
      </c>
      <c r="F127" s="34" t="s">
        <v>30</v>
      </c>
      <c r="G127" s="34" t="s">
        <v>30</v>
      </c>
      <c r="H127" s="34" t="s">
        <v>30</v>
      </c>
      <c r="I127" s="34" t="s">
        <v>30</v>
      </c>
      <c r="J127" s="28"/>
      <c r="K127" s="58">
        <f t="shared" si="8"/>
        <v>0</v>
      </c>
      <c r="L127" s="58">
        <f t="shared" si="9"/>
        <v>0</v>
      </c>
      <c r="M127" s="58">
        <f t="shared" si="10"/>
        <v>6</v>
      </c>
      <c r="N127" s="58">
        <f t="shared" si="11"/>
        <v>0</v>
      </c>
      <c r="O127" s="28"/>
      <c r="P127" s="69">
        <f>(Feuil1!$B$25)*K127</f>
        <v>0</v>
      </c>
      <c r="Q127" s="69">
        <f ca="1">(Feuil1!$C$25)*L127</f>
        <v>0</v>
      </c>
      <c r="R127" s="69">
        <f ca="1">(Feuil1!$D$25)*M127</f>
        <v>1.8125000000000002</v>
      </c>
      <c r="S127" s="69">
        <f ca="1">(Feuil1!$E$25)*N127</f>
        <v>0</v>
      </c>
      <c r="T127" s="28"/>
      <c r="U127" s="69">
        <f t="shared" ca="1" si="12"/>
        <v>1.8125000000000002</v>
      </c>
      <c r="V127" s="62">
        <f t="shared" ca="1" si="13"/>
        <v>43.500000000000007</v>
      </c>
      <c r="W127" s="60">
        <f t="shared" ca="1" si="14"/>
        <v>0.30208333333333337</v>
      </c>
      <c r="X127" s="72"/>
      <c r="Y127" s="73"/>
      <c r="Z127" s="34">
        <v>43038</v>
      </c>
      <c r="AA127" s="35" t="s">
        <v>18</v>
      </c>
      <c r="AB127" s="62" t="str">
        <f t="shared" si="15"/>
        <v/>
      </c>
      <c r="AC127" s="64"/>
    </row>
    <row r="128" spans="1:29" ht="20.100000000000001" customHeight="1" thickBot="1" x14ac:dyDescent="0.3">
      <c r="A128" s="34">
        <v>43039</v>
      </c>
      <c r="B128" s="34" t="s">
        <v>37</v>
      </c>
      <c r="C128" s="35" t="s">
        <v>19</v>
      </c>
      <c r="D128" s="34" t="s">
        <v>30</v>
      </c>
      <c r="E128" s="34" t="s">
        <v>30</v>
      </c>
      <c r="F128" s="34" t="s">
        <v>30</v>
      </c>
      <c r="G128" s="34" t="s">
        <v>30</v>
      </c>
      <c r="H128" s="34" t="s">
        <v>30</v>
      </c>
      <c r="I128" s="34" t="s">
        <v>30</v>
      </c>
      <c r="J128" s="28"/>
      <c r="K128" s="58">
        <f t="shared" si="8"/>
        <v>0</v>
      </c>
      <c r="L128" s="58">
        <f t="shared" si="9"/>
        <v>0</v>
      </c>
      <c r="M128" s="58">
        <f t="shared" si="10"/>
        <v>6</v>
      </c>
      <c r="N128" s="58">
        <f t="shared" si="11"/>
        <v>0</v>
      </c>
      <c r="O128" s="28"/>
      <c r="P128" s="69">
        <f>(Feuil1!$B$25)*K128</f>
        <v>0</v>
      </c>
      <c r="Q128" s="69">
        <f ca="1">(Feuil1!$C$25)*L128</f>
        <v>0</v>
      </c>
      <c r="R128" s="69">
        <f ca="1">(Feuil1!$D$25)*M128</f>
        <v>1.8125000000000002</v>
      </c>
      <c r="S128" s="69">
        <f ca="1">(Feuil1!$E$25)*N128</f>
        <v>0</v>
      </c>
      <c r="T128" s="28"/>
      <c r="U128" s="69">
        <f t="shared" ca="1" si="12"/>
        <v>1.8125000000000002</v>
      </c>
      <c r="V128" s="62">
        <f t="shared" ca="1" si="13"/>
        <v>43.500000000000007</v>
      </c>
      <c r="W128" s="60">
        <f t="shared" ca="1" si="14"/>
        <v>0.30208333333333337</v>
      </c>
      <c r="X128" s="72"/>
      <c r="Y128" s="73"/>
      <c r="Z128" s="34">
        <v>43039</v>
      </c>
      <c r="AA128" s="35" t="s">
        <v>19</v>
      </c>
      <c r="AB128" s="62" t="str">
        <f t="shared" si="15"/>
        <v/>
      </c>
      <c r="AC128" s="64"/>
    </row>
    <row r="129" spans="1:29" ht="20.100000000000001" customHeight="1" thickBot="1" x14ac:dyDescent="0.3">
      <c r="A129" s="38">
        <v>43040</v>
      </c>
      <c r="B129" s="38" t="s">
        <v>38</v>
      </c>
      <c r="C129" s="39" t="s">
        <v>20</v>
      </c>
      <c r="D129" s="38" t="s">
        <v>33</v>
      </c>
      <c r="E129" s="38" t="s">
        <v>33</v>
      </c>
      <c r="F129" s="38" t="s">
        <v>33</v>
      </c>
      <c r="G129" s="38" t="s">
        <v>33</v>
      </c>
      <c r="H129" s="38" t="s">
        <v>33</v>
      </c>
      <c r="I129" s="38" t="s">
        <v>33</v>
      </c>
      <c r="J129" s="28"/>
      <c r="K129" s="58">
        <f t="shared" si="8"/>
        <v>6</v>
      </c>
      <c r="L129" s="58">
        <f t="shared" si="9"/>
        <v>0</v>
      </c>
      <c r="M129" s="58">
        <f t="shared" si="10"/>
        <v>0</v>
      </c>
      <c r="N129" s="58">
        <f t="shared" si="11"/>
        <v>0</v>
      </c>
      <c r="O129" s="28"/>
      <c r="P129" s="69">
        <f>(Feuil1!$B$25)*K129</f>
        <v>0</v>
      </c>
      <c r="Q129" s="69">
        <f ca="1">(Feuil1!$C$25)*L129</f>
        <v>0</v>
      </c>
      <c r="R129" s="69">
        <f ca="1">(Feuil1!$D$25)*M129</f>
        <v>0</v>
      </c>
      <c r="S129" s="69">
        <f ca="1">(Feuil1!$E$25)*N129</f>
        <v>0</v>
      </c>
      <c r="T129" s="28"/>
      <c r="U129" s="69">
        <f t="shared" ca="1" si="12"/>
        <v>0</v>
      </c>
      <c r="V129" s="62">
        <f t="shared" ca="1" si="13"/>
        <v>0</v>
      </c>
      <c r="W129" s="60">
        <f t="shared" ca="1" si="14"/>
        <v>0</v>
      </c>
      <c r="X129" s="72"/>
      <c r="Y129" s="73"/>
      <c r="Z129" s="38">
        <v>43040</v>
      </c>
      <c r="AA129" s="39" t="s">
        <v>20</v>
      </c>
      <c r="AB129" s="62" t="str">
        <f t="shared" si="15"/>
        <v/>
      </c>
      <c r="AC129" s="64"/>
    </row>
    <row r="130" spans="1:29" ht="20.100000000000001" customHeight="1" thickBot="1" x14ac:dyDescent="0.3">
      <c r="A130" s="34">
        <v>43041</v>
      </c>
      <c r="B130" s="34" t="s">
        <v>37</v>
      </c>
      <c r="C130" s="35" t="s">
        <v>14</v>
      </c>
      <c r="D130" s="34" t="s">
        <v>33</v>
      </c>
      <c r="E130" s="34" t="s">
        <v>31</v>
      </c>
      <c r="F130" s="34" t="s">
        <v>31</v>
      </c>
      <c r="G130" s="34" t="s">
        <v>31</v>
      </c>
      <c r="H130" s="34" t="s">
        <v>31</v>
      </c>
      <c r="I130" s="34" t="s">
        <v>31</v>
      </c>
      <c r="J130" s="28"/>
      <c r="K130" s="58">
        <f t="shared" si="8"/>
        <v>1</v>
      </c>
      <c r="L130" s="58">
        <f t="shared" si="9"/>
        <v>0</v>
      </c>
      <c r="M130" s="58">
        <f t="shared" si="10"/>
        <v>0</v>
      </c>
      <c r="N130" s="58">
        <f t="shared" si="11"/>
        <v>5</v>
      </c>
      <c r="O130" s="28"/>
      <c r="P130" s="69">
        <f>(Feuil1!$B$25)*K130</f>
        <v>0</v>
      </c>
      <c r="Q130" s="69">
        <f ca="1">(Feuil1!$C$25)*L130</f>
        <v>0</v>
      </c>
      <c r="R130" s="69">
        <f ca="1">(Feuil1!$D$25)*M130</f>
        <v>0</v>
      </c>
      <c r="S130" s="69">
        <f ca="1">(Feuil1!$E$25)*N130</f>
        <v>1.302083333333333</v>
      </c>
      <c r="T130" s="28"/>
      <c r="U130" s="69">
        <f t="shared" ca="1" si="12"/>
        <v>1.302083333333333</v>
      </c>
      <c r="V130" s="62">
        <f t="shared" ca="1" si="13"/>
        <v>31.249999999999993</v>
      </c>
      <c r="W130" s="60">
        <f t="shared" ca="1" si="14"/>
        <v>0.26041666666666657</v>
      </c>
      <c r="X130" s="72"/>
      <c r="Y130" s="73"/>
      <c r="Z130" s="34">
        <v>43041</v>
      </c>
      <c r="AA130" s="35" t="s">
        <v>14</v>
      </c>
      <c r="AB130" s="62" t="str">
        <f t="shared" si="15"/>
        <v/>
      </c>
      <c r="AC130" s="64"/>
    </row>
    <row r="131" spans="1:29" ht="20.100000000000001" customHeight="1" thickBot="1" x14ac:dyDescent="0.3">
      <c r="A131" s="34">
        <v>43042</v>
      </c>
      <c r="B131" s="34" t="s">
        <v>37</v>
      </c>
      <c r="C131" s="35" t="s">
        <v>15</v>
      </c>
      <c r="D131" s="34" t="s">
        <v>31</v>
      </c>
      <c r="E131" s="34" t="s">
        <v>31</v>
      </c>
      <c r="F131" s="34" t="s">
        <v>31</v>
      </c>
      <c r="G131" s="34" t="s">
        <v>31</v>
      </c>
      <c r="H131" s="34" t="s">
        <v>31</v>
      </c>
      <c r="I131" s="34" t="s">
        <v>31</v>
      </c>
      <c r="J131" s="28"/>
      <c r="K131" s="58">
        <f t="shared" si="8"/>
        <v>0</v>
      </c>
      <c r="L131" s="58">
        <f t="shared" si="9"/>
        <v>0</v>
      </c>
      <c r="M131" s="58">
        <f t="shared" si="10"/>
        <v>0</v>
      </c>
      <c r="N131" s="58">
        <f t="shared" si="11"/>
        <v>6</v>
      </c>
      <c r="O131" s="28"/>
      <c r="P131" s="69">
        <f>(Feuil1!$B$25)*K131</f>
        <v>0</v>
      </c>
      <c r="Q131" s="69">
        <f ca="1">(Feuil1!$C$25)*L131</f>
        <v>0</v>
      </c>
      <c r="R131" s="69">
        <f ca="1">(Feuil1!$D$25)*M131</f>
        <v>0</v>
      </c>
      <c r="S131" s="69">
        <f ca="1">(Feuil1!$E$25)*N131</f>
        <v>1.5624999999999998</v>
      </c>
      <c r="T131" s="28"/>
      <c r="U131" s="69">
        <f t="shared" ca="1" si="12"/>
        <v>1.5624999999999998</v>
      </c>
      <c r="V131" s="62">
        <f t="shared" ca="1" si="13"/>
        <v>37.499999999999993</v>
      </c>
      <c r="W131" s="60">
        <f t="shared" ca="1" si="14"/>
        <v>0.26041666666666663</v>
      </c>
      <c r="X131" s="72"/>
      <c r="Y131" s="73"/>
      <c r="Z131" s="34">
        <v>43042</v>
      </c>
      <c r="AA131" s="35" t="s">
        <v>15</v>
      </c>
      <c r="AB131" s="62" t="str">
        <f t="shared" si="15"/>
        <v/>
      </c>
      <c r="AC131" s="64"/>
    </row>
    <row r="132" spans="1:29" ht="20.100000000000001" customHeight="1" thickBot="1" x14ac:dyDescent="0.3">
      <c r="A132" s="36">
        <v>43043</v>
      </c>
      <c r="B132" s="36" t="s">
        <v>38</v>
      </c>
      <c r="C132" s="37" t="s">
        <v>16</v>
      </c>
      <c r="D132" s="36" t="s">
        <v>33</v>
      </c>
      <c r="E132" s="36" t="s">
        <v>33</v>
      </c>
      <c r="F132" s="36" t="s">
        <v>33</v>
      </c>
      <c r="G132" s="36" t="s">
        <v>33</v>
      </c>
      <c r="H132" s="36" t="s">
        <v>33</v>
      </c>
      <c r="I132" s="36" t="s">
        <v>33</v>
      </c>
      <c r="J132" s="28"/>
      <c r="K132" s="58">
        <f t="shared" si="8"/>
        <v>6</v>
      </c>
      <c r="L132" s="58">
        <f t="shared" si="9"/>
        <v>0</v>
      </c>
      <c r="M132" s="58">
        <f t="shared" si="10"/>
        <v>0</v>
      </c>
      <c r="N132" s="58">
        <f t="shared" si="11"/>
        <v>0</v>
      </c>
      <c r="O132" s="28"/>
      <c r="P132" s="69">
        <f>(Feuil1!$B$25)*K132</f>
        <v>0</v>
      </c>
      <c r="Q132" s="69">
        <f ca="1">(Feuil1!$C$25)*L132</f>
        <v>0</v>
      </c>
      <c r="R132" s="69">
        <f ca="1">(Feuil1!$D$25)*M132</f>
        <v>0</v>
      </c>
      <c r="S132" s="69">
        <f ca="1">(Feuil1!$E$25)*N132</f>
        <v>0</v>
      </c>
      <c r="T132" s="28"/>
      <c r="U132" s="69">
        <f t="shared" ca="1" si="12"/>
        <v>0</v>
      </c>
      <c r="V132" s="62">
        <f t="shared" ca="1" si="13"/>
        <v>0</v>
      </c>
      <c r="W132" s="60">
        <f t="shared" ca="1" si="14"/>
        <v>0</v>
      </c>
      <c r="X132" s="72"/>
      <c r="Y132" s="73"/>
      <c r="Z132" s="36">
        <v>43043</v>
      </c>
      <c r="AA132" s="37" t="s">
        <v>16</v>
      </c>
      <c r="AB132" s="62" t="str">
        <f t="shared" si="15"/>
        <v/>
      </c>
      <c r="AC132" s="64"/>
    </row>
    <row r="133" spans="1:29" ht="20.100000000000001" customHeight="1" thickBot="1" x14ac:dyDescent="0.3">
      <c r="A133" s="36">
        <v>43044</v>
      </c>
      <c r="B133" s="36" t="s">
        <v>38</v>
      </c>
      <c r="C133" s="37" t="s">
        <v>17</v>
      </c>
      <c r="D133" s="36" t="s">
        <v>33</v>
      </c>
      <c r="E133" s="36" t="s">
        <v>33</v>
      </c>
      <c r="F133" s="36" t="s">
        <v>33</v>
      </c>
      <c r="G133" s="36" t="s">
        <v>33</v>
      </c>
      <c r="H133" s="36" t="s">
        <v>33</v>
      </c>
      <c r="I133" s="36" t="s">
        <v>33</v>
      </c>
      <c r="J133" s="28"/>
      <c r="K133" s="58">
        <f t="shared" ref="K133:K189" si="16">COUNTIF($D133:$I133,"Horaire_C")</f>
        <v>6</v>
      </c>
      <c r="L133" s="58">
        <f t="shared" ref="L133:L189" si="17">COUNTIF($D133:$I133,"Horaire_1/2 C")</f>
        <v>0</v>
      </c>
      <c r="M133" s="58">
        <f t="shared" ref="M133:M189" si="18">COUNTIF($D133:$I133,"Horaire_8-17")</f>
        <v>0</v>
      </c>
      <c r="N133" s="58">
        <f t="shared" ref="N133:N189" si="19">COUNTIF($D133:$I133,"Horaire_8-16")</f>
        <v>0</v>
      </c>
      <c r="O133" s="28"/>
      <c r="P133" s="69">
        <f>(Feuil1!$B$25)*K133</f>
        <v>0</v>
      </c>
      <c r="Q133" s="69">
        <f ca="1">(Feuil1!$C$25)*L133</f>
        <v>0</v>
      </c>
      <c r="R133" s="69">
        <f ca="1">(Feuil1!$D$25)*M133</f>
        <v>0</v>
      </c>
      <c r="S133" s="69">
        <f ca="1">(Feuil1!$E$25)*N133</f>
        <v>0</v>
      </c>
      <c r="T133" s="28"/>
      <c r="U133" s="69">
        <f t="shared" ref="U133:U189" ca="1" si="20">SUM(Q133:S133)</f>
        <v>0</v>
      </c>
      <c r="V133" s="62">
        <f t="shared" ref="V133:V189" ca="1" si="21">U133*24</f>
        <v>0</v>
      </c>
      <c r="W133" s="60">
        <f t="shared" ref="W133:W189" ca="1" si="22">(IF(V133=0,0,(V133/SUM(L133:N133))))/24</f>
        <v>0</v>
      </c>
      <c r="X133" s="72"/>
      <c r="Y133" s="73"/>
      <c r="Z133" s="36">
        <v>43044</v>
      </c>
      <c r="AA133" s="37" t="s">
        <v>17</v>
      </c>
      <c r="AB133" s="62" t="str">
        <f t="shared" ref="AB133:AB189" si="23">IF(X133="","",X133-V133)</f>
        <v/>
      </c>
      <c r="AC133" s="64"/>
    </row>
    <row r="134" spans="1:29" ht="20.100000000000001" customHeight="1" thickBot="1" x14ac:dyDescent="0.3">
      <c r="A134" s="34">
        <v>43045</v>
      </c>
      <c r="B134" s="34" t="s">
        <v>37</v>
      </c>
      <c r="C134" s="35" t="s">
        <v>18</v>
      </c>
      <c r="D134" s="34" t="s">
        <v>30</v>
      </c>
      <c r="E134" s="34" t="s">
        <v>30</v>
      </c>
      <c r="F134" s="34" t="s">
        <v>30</v>
      </c>
      <c r="G134" s="34" t="s">
        <v>30</v>
      </c>
      <c r="H134" s="34" t="s">
        <v>30</v>
      </c>
      <c r="I134" s="34" t="s">
        <v>30</v>
      </c>
      <c r="J134" s="28"/>
      <c r="K134" s="58">
        <f t="shared" si="16"/>
        <v>0</v>
      </c>
      <c r="L134" s="58">
        <f t="shared" si="17"/>
        <v>0</v>
      </c>
      <c r="M134" s="58">
        <f t="shared" si="18"/>
        <v>6</v>
      </c>
      <c r="N134" s="58">
        <f t="shared" si="19"/>
        <v>0</v>
      </c>
      <c r="O134" s="28"/>
      <c r="P134" s="69">
        <f>(Feuil1!$B$25)*K134</f>
        <v>0</v>
      </c>
      <c r="Q134" s="69">
        <f ca="1">(Feuil1!$C$25)*L134</f>
        <v>0</v>
      </c>
      <c r="R134" s="69">
        <f ca="1">(Feuil1!$D$25)*M134</f>
        <v>1.8125000000000002</v>
      </c>
      <c r="S134" s="69">
        <f ca="1">(Feuil1!$E$25)*N134</f>
        <v>0</v>
      </c>
      <c r="T134" s="28"/>
      <c r="U134" s="69">
        <f t="shared" ca="1" si="20"/>
        <v>1.8125000000000002</v>
      </c>
      <c r="V134" s="62">
        <f t="shared" ca="1" si="21"/>
        <v>43.500000000000007</v>
      </c>
      <c r="W134" s="60">
        <f t="shared" ca="1" si="22"/>
        <v>0.30208333333333337</v>
      </c>
      <c r="X134" s="72"/>
      <c r="Y134" s="73"/>
      <c r="Z134" s="34">
        <v>43045</v>
      </c>
      <c r="AA134" s="35" t="s">
        <v>18</v>
      </c>
      <c r="AB134" s="62" t="str">
        <f t="shared" si="23"/>
        <v/>
      </c>
      <c r="AC134" s="64"/>
    </row>
    <row r="135" spans="1:29" ht="20.100000000000001" customHeight="1" thickBot="1" x14ac:dyDescent="0.3">
      <c r="A135" s="34">
        <v>43046</v>
      </c>
      <c r="B135" s="34" t="s">
        <v>37</v>
      </c>
      <c r="C135" s="35" t="s">
        <v>19</v>
      </c>
      <c r="D135" s="34" t="s">
        <v>30</v>
      </c>
      <c r="E135" s="34" t="s">
        <v>30</v>
      </c>
      <c r="F135" s="34" t="s">
        <v>30</v>
      </c>
      <c r="G135" s="34" t="s">
        <v>30</v>
      </c>
      <c r="H135" s="34" t="s">
        <v>30</v>
      </c>
      <c r="I135" s="34" t="s">
        <v>30</v>
      </c>
      <c r="J135" s="28"/>
      <c r="K135" s="58">
        <f t="shared" si="16"/>
        <v>0</v>
      </c>
      <c r="L135" s="58">
        <f t="shared" si="17"/>
        <v>0</v>
      </c>
      <c r="M135" s="58">
        <f t="shared" si="18"/>
        <v>6</v>
      </c>
      <c r="N135" s="58">
        <f t="shared" si="19"/>
        <v>0</v>
      </c>
      <c r="O135" s="28"/>
      <c r="P135" s="69">
        <f>(Feuil1!$B$25)*K135</f>
        <v>0</v>
      </c>
      <c r="Q135" s="69">
        <f ca="1">(Feuil1!$C$25)*L135</f>
        <v>0</v>
      </c>
      <c r="R135" s="69">
        <f ca="1">(Feuil1!$D$25)*M135</f>
        <v>1.8125000000000002</v>
      </c>
      <c r="S135" s="69">
        <f ca="1">(Feuil1!$E$25)*N135</f>
        <v>0</v>
      </c>
      <c r="T135" s="28"/>
      <c r="U135" s="69">
        <f t="shared" ca="1" si="20"/>
        <v>1.8125000000000002</v>
      </c>
      <c r="V135" s="62">
        <f t="shared" ca="1" si="21"/>
        <v>43.500000000000007</v>
      </c>
      <c r="W135" s="60">
        <f t="shared" ca="1" si="22"/>
        <v>0.30208333333333337</v>
      </c>
      <c r="X135" s="72"/>
      <c r="Y135" s="73"/>
      <c r="Z135" s="34">
        <v>43046</v>
      </c>
      <c r="AA135" s="35" t="s">
        <v>19</v>
      </c>
      <c r="AB135" s="62" t="str">
        <f t="shared" si="23"/>
        <v/>
      </c>
      <c r="AC135" s="64"/>
    </row>
    <row r="136" spans="1:29" ht="20.100000000000001" customHeight="1" thickBot="1" x14ac:dyDescent="0.3">
      <c r="A136" s="34">
        <v>43047</v>
      </c>
      <c r="B136" s="34" t="s">
        <v>37</v>
      </c>
      <c r="C136" s="35" t="s">
        <v>20</v>
      </c>
      <c r="D136" s="34" t="s">
        <v>30</v>
      </c>
      <c r="E136" s="34" t="s">
        <v>30</v>
      </c>
      <c r="F136" s="34" t="s">
        <v>30</v>
      </c>
      <c r="G136" s="34" t="s">
        <v>30</v>
      </c>
      <c r="H136" s="34" t="s">
        <v>30</v>
      </c>
      <c r="I136" s="34" t="s">
        <v>30</v>
      </c>
      <c r="J136" s="28"/>
      <c r="K136" s="58">
        <f t="shared" si="16"/>
        <v>0</v>
      </c>
      <c r="L136" s="58">
        <f t="shared" si="17"/>
        <v>0</v>
      </c>
      <c r="M136" s="58">
        <f t="shared" si="18"/>
        <v>6</v>
      </c>
      <c r="N136" s="58">
        <f t="shared" si="19"/>
        <v>0</v>
      </c>
      <c r="O136" s="28"/>
      <c r="P136" s="69">
        <f>(Feuil1!$B$25)*K136</f>
        <v>0</v>
      </c>
      <c r="Q136" s="69">
        <f ca="1">(Feuil1!$C$25)*L136</f>
        <v>0</v>
      </c>
      <c r="R136" s="69">
        <f ca="1">(Feuil1!$D$25)*M136</f>
        <v>1.8125000000000002</v>
      </c>
      <c r="S136" s="69">
        <f ca="1">(Feuil1!$E$25)*N136</f>
        <v>0</v>
      </c>
      <c r="T136" s="28"/>
      <c r="U136" s="69">
        <f t="shared" ca="1" si="20"/>
        <v>1.8125000000000002</v>
      </c>
      <c r="V136" s="62">
        <f t="shared" ca="1" si="21"/>
        <v>43.500000000000007</v>
      </c>
      <c r="W136" s="60">
        <f t="shared" ca="1" si="22"/>
        <v>0.30208333333333337</v>
      </c>
      <c r="X136" s="72"/>
      <c r="Y136" s="73"/>
      <c r="Z136" s="34">
        <v>43047</v>
      </c>
      <c r="AA136" s="35" t="s">
        <v>20</v>
      </c>
      <c r="AB136" s="62" t="str">
        <f t="shared" si="23"/>
        <v/>
      </c>
      <c r="AC136" s="64"/>
    </row>
    <row r="137" spans="1:29" ht="20.100000000000001" customHeight="1" thickBot="1" x14ac:dyDescent="0.3">
      <c r="A137" s="34">
        <v>43048</v>
      </c>
      <c r="B137" s="34" t="s">
        <v>37</v>
      </c>
      <c r="C137" s="35" t="s">
        <v>14</v>
      </c>
      <c r="D137" s="34" t="s">
        <v>33</v>
      </c>
      <c r="E137" s="34" t="s">
        <v>30</v>
      </c>
      <c r="F137" s="34" t="s">
        <v>30</v>
      </c>
      <c r="G137" s="34" t="s">
        <v>30</v>
      </c>
      <c r="H137" s="34" t="s">
        <v>30</v>
      </c>
      <c r="I137" s="34" t="s">
        <v>30</v>
      </c>
      <c r="J137" s="28"/>
      <c r="K137" s="58">
        <f t="shared" si="16"/>
        <v>1</v>
      </c>
      <c r="L137" s="58">
        <f t="shared" si="17"/>
        <v>0</v>
      </c>
      <c r="M137" s="58">
        <f t="shared" si="18"/>
        <v>5</v>
      </c>
      <c r="N137" s="58">
        <f t="shared" si="19"/>
        <v>0</v>
      </c>
      <c r="O137" s="28"/>
      <c r="P137" s="69">
        <f>(Feuil1!$B$25)*K137</f>
        <v>0</v>
      </c>
      <c r="Q137" s="69">
        <f ca="1">(Feuil1!$C$25)*L137</f>
        <v>0</v>
      </c>
      <c r="R137" s="69">
        <f ca="1">(Feuil1!$D$25)*M137</f>
        <v>1.510416666666667</v>
      </c>
      <c r="S137" s="69">
        <f ca="1">(Feuil1!$E$25)*N137</f>
        <v>0</v>
      </c>
      <c r="T137" s="28"/>
      <c r="U137" s="69">
        <f t="shared" ca="1" si="20"/>
        <v>1.510416666666667</v>
      </c>
      <c r="V137" s="62">
        <f t="shared" ca="1" si="21"/>
        <v>36.250000000000007</v>
      </c>
      <c r="W137" s="60">
        <f t="shared" ca="1" si="22"/>
        <v>0.30208333333333343</v>
      </c>
      <c r="X137" s="72"/>
      <c r="Y137" s="73"/>
      <c r="Z137" s="34">
        <v>43048</v>
      </c>
      <c r="AA137" s="35" t="s">
        <v>14</v>
      </c>
      <c r="AB137" s="62" t="str">
        <f t="shared" si="23"/>
        <v/>
      </c>
      <c r="AC137" s="64"/>
    </row>
    <row r="138" spans="1:29" ht="20.100000000000001" customHeight="1" thickBot="1" x14ac:dyDescent="0.3">
      <c r="A138" s="34">
        <v>43049</v>
      </c>
      <c r="B138" s="34" t="s">
        <v>37</v>
      </c>
      <c r="C138" s="35" t="s">
        <v>15</v>
      </c>
      <c r="D138" s="34" t="s">
        <v>31</v>
      </c>
      <c r="E138" s="34" t="s">
        <v>31</v>
      </c>
      <c r="F138" s="34" t="s">
        <v>31</v>
      </c>
      <c r="G138" s="34" t="s">
        <v>31</v>
      </c>
      <c r="H138" s="34" t="s">
        <v>31</v>
      </c>
      <c r="I138" s="34" t="s">
        <v>31</v>
      </c>
      <c r="J138" s="28"/>
      <c r="K138" s="58">
        <f t="shared" si="16"/>
        <v>0</v>
      </c>
      <c r="L138" s="58">
        <f t="shared" si="17"/>
        <v>0</v>
      </c>
      <c r="M138" s="58">
        <f t="shared" si="18"/>
        <v>0</v>
      </c>
      <c r="N138" s="58">
        <f t="shared" si="19"/>
        <v>6</v>
      </c>
      <c r="O138" s="28"/>
      <c r="P138" s="69">
        <f>(Feuil1!$B$25)*K138</f>
        <v>0</v>
      </c>
      <c r="Q138" s="69">
        <f ca="1">(Feuil1!$C$25)*L138</f>
        <v>0</v>
      </c>
      <c r="R138" s="69">
        <f ca="1">(Feuil1!$D$25)*M138</f>
        <v>0</v>
      </c>
      <c r="S138" s="69">
        <f ca="1">(Feuil1!$E$25)*N138</f>
        <v>1.5624999999999998</v>
      </c>
      <c r="T138" s="28"/>
      <c r="U138" s="69">
        <f t="shared" ca="1" si="20"/>
        <v>1.5624999999999998</v>
      </c>
      <c r="V138" s="62">
        <f t="shared" ca="1" si="21"/>
        <v>37.499999999999993</v>
      </c>
      <c r="W138" s="60">
        <f t="shared" ca="1" si="22"/>
        <v>0.26041666666666663</v>
      </c>
      <c r="X138" s="72"/>
      <c r="Y138" s="73"/>
      <c r="Z138" s="34">
        <v>43049</v>
      </c>
      <c r="AA138" s="35" t="s">
        <v>15</v>
      </c>
      <c r="AB138" s="62" t="str">
        <f t="shared" si="23"/>
        <v/>
      </c>
      <c r="AC138" s="64"/>
    </row>
    <row r="139" spans="1:29" ht="20.100000000000001" customHeight="1" thickBot="1" x14ac:dyDescent="0.3">
      <c r="A139" s="36">
        <v>43050</v>
      </c>
      <c r="B139" s="36" t="s">
        <v>38</v>
      </c>
      <c r="C139" s="37" t="s">
        <v>16</v>
      </c>
      <c r="D139" s="36" t="s">
        <v>33</v>
      </c>
      <c r="E139" s="36" t="s">
        <v>33</v>
      </c>
      <c r="F139" s="36" t="s">
        <v>33</v>
      </c>
      <c r="G139" s="36" t="s">
        <v>33</v>
      </c>
      <c r="H139" s="36" t="s">
        <v>33</v>
      </c>
      <c r="I139" s="36" t="s">
        <v>33</v>
      </c>
      <c r="J139" s="28"/>
      <c r="K139" s="58">
        <f t="shared" si="16"/>
        <v>6</v>
      </c>
      <c r="L139" s="58">
        <f t="shared" si="17"/>
        <v>0</v>
      </c>
      <c r="M139" s="58">
        <f t="shared" si="18"/>
        <v>0</v>
      </c>
      <c r="N139" s="58">
        <f t="shared" si="19"/>
        <v>0</v>
      </c>
      <c r="O139" s="28"/>
      <c r="P139" s="69">
        <f>(Feuil1!$B$25)*K139</f>
        <v>0</v>
      </c>
      <c r="Q139" s="69">
        <f ca="1">(Feuil1!$C$25)*L139</f>
        <v>0</v>
      </c>
      <c r="R139" s="69">
        <f ca="1">(Feuil1!$D$25)*M139</f>
        <v>0</v>
      </c>
      <c r="S139" s="69">
        <f ca="1">(Feuil1!$E$25)*N139</f>
        <v>0</v>
      </c>
      <c r="T139" s="28"/>
      <c r="U139" s="69">
        <f t="shared" ca="1" si="20"/>
        <v>0</v>
      </c>
      <c r="V139" s="62">
        <f t="shared" ca="1" si="21"/>
        <v>0</v>
      </c>
      <c r="W139" s="60">
        <f t="shared" ca="1" si="22"/>
        <v>0</v>
      </c>
      <c r="X139" s="72"/>
      <c r="Y139" s="73"/>
      <c r="Z139" s="36">
        <v>43050</v>
      </c>
      <c r="AA139" s="37" t="s">
        <v>16</v>
      </c>
      <c r="AB139" s="62" t="str">
        <f t="shared" si="23"/>
        <v/>
      </c>
      <c r="AC139" s="64"/>
    </row>
    <row r="140" spans="1:29" ht="20.100000000000001" customHeight="1" thickBot="1" x14ac:dyDescent="0.3">
      <c r="A140" s="36">
        <v>43051</v>
      </c>
      <c r="B140" s="36" t="s">
        <v>38</v>
      </c>
      <c r="C140" s="37" t="s">
        <v>17</v>
      </c>
      <c r="D140" s="36" t="s">
        <v>33</v>
      </c>
      <c r="E140" s="36" t="s">
        <v>33</v>
      </c>
      <c r="F140" s="36" t="s">
        <v>33</v>
      </c>
      <c r="G140" s="36" t="s">
        <v>33</v>
      </c>
      <c r="H140" s="36" t="s">
        <v>33</v>
      </c>
      <c r="I140" s="36" t="s">
        <v>33</v>
      </c>
      <c r="J140" s="28"/>
      <c r="K140" s="58">
        <f t="shared" si="16"/>
        <v>6</v>
      </c>
      <c r="L140" s="58">
        <f t="shared" si="17"/>
        <v>0</v>
      </c>
      <c r="M140" s="58">
        <f t="shared" si="18"/>
        <v>0</v>
      </c>
      <c r="N140" s="58">
        <f t="shared" si="19"/>
        <v>0</v>
      </c>
      <c r="O140" s="28"/>
      <c r="P140" s="69">
        <f>(Feuil1!$B$25)*K140</f>
        <v>0</v>
      </c>
      <c r="Q140" s="69">
        <f ca="1">(Feuil1!$C$25)*L140</f>
        <v>0</v>
      </c>
      <c r="R140" s="69">
        <f ca="1">(Feuil1!$D$25)*M140</f>
        <v>0</v>
      </c>
      <c r="S140" s="69">
        <f ca="1">(Feuil1!$E$25)*N140</f>
        <v>0</v>
      </c>
      <c r="T140" s="28"/>
      <c r="U140" s="69">
        <f t="shared" ca="1" si="20"/>
        <v>0</v>
      </c>
      <c r="V140" s="62">
        <f t="shared" ca="1" si="21"/>
        <v>0</v>
      </c>
      <c r="W140" s="60">
        <f t="shared" ca="1" si="22"/>
        <v>0</v>
      </c>
      <c r="X140" s="72"/>
      <c r="Y140" s="73"/>
      <c r="Z140" s="36">
        <v>43051</v>
      </c>
      <c r="AA140" s="37" t="s">
        <v>17</v>
      </c>
      <c r="AB140" s="62" t="str">
        <f t="shared" si="23"/>
        <v/>
      </c>
      <c r="AC140" s="64"/>
    </row>
    <row r="141" spans="1:29" ht="20.100000000000001" customHeight="1" thickBot="1" x14ac:dyDescent="0.3">
      <c r="A141" s="34">
        <v>43052</v>
      </c>
      <c r="B141" s="34" t="s">
        <v>37</v>
      </c>
      <c r="C141" s="35" t="s">
        <v>18</v>
      </c>
      <c r="D141" s="34" t="s">
        <v>30</v>
      </c>
      <c r="E141" s="34" t="s">
        <v>30</v>
      </c>
      <c r="F141" s="34" t="s">
        <v>30</v>
      </c>
      <c r="G141" s="34" t="s">
        <v>30</v>
      </c>
      <c r="H141" s="34" t="s">
        <v>30</v>
      </c>
      <c r="I141" s="34" t="s">
        <v>30</v>
      </c>
      <c r="J141" s="28"/>
      <c r="K141" s="58">
        <f t="shared" si="16"/>
        <v>0</v>
      </c>
      <c r="L141" s="58">
        <f t="shared" si="17"/>
        <v>0</v>
      </c>
      <c r="M141" s="58">
        <f t="shared" si="18"/>
        <v>6</v>
      </c>
      <c r="N141" s="58">
        <f t="shared" si="19"/>
        <v>0</v>
      </c>
      <c r="O141" s="28"/>
      <c r="P141" s="69">
        <f>(Feuil1!$B$25)*K141</f>
        <v>0</v>
      </c>
      <c r="Q141" s="69">
        <f ca="1">(Feuil1!$C$25)*L141</f>
        <v>0</v>
      </c>
      <c r="R141" s="69">
        <f ca="1">(Feuil1!$D$25)*M141</f>
        <v>1.8125000000000002</v>
      </c>
      <c r="S141" s="69">
        <f ca="1">(Feuil1!$E$25)*N141</f>
        <v>0</v>
      </c>
      <c r="T141" s="28"/>
      <c r="U141" s="69">
        <f t="shared" ca="1" si="20"/>
        <v>1.8125000000000002</v>
      </c>
      <c r="V141" s="62">
        <f t="shared" ca="1" si="21"/>
        <v>43.500000000000007</v>
      </c>
      <c r="W141" s="60">
        <f t="shared" ca="1" si="22"/>
        <v>0.30208333333333337</v>
      </c>
      <c r="X141" s="72"/>
      <c r="Y141" s="73"/>
      <c r="Z141" s="34">
        <v>43052</v>
      </c>
      <c r="AA141" s="35" t="s">
        <v>18</v>
      </c>
      <c r="AB141" s="62" t="str">
        <f t="shared" si="23"/>
        <v/>
      </c>
      <c r="AC141" s="64"/>
    </row>
    <row r="142" spans="1:29" ht="20.100000000000001" customHeight="1" thickBot="1" x14ac:dyDescent="0.3">
      <c r="A142" s="34">
        <v>43053</v>
      </c>
      <c r="B142" s="34" t="s">
        <v>37</v>
      </c>
      <c r="C142" s="35" t="s">
        <v>19</v>
      </c>
      <c r="D142" s="34" t="s">
        <v>30</v>
      </c>
      <c r="E142" s="34" t="s">
        <v>30</v>
      </c>
      <c r="F142" s="34" t="s">
        <v>30</v>
      </c>
      <c r="G142" s="34" t="s">
        <v>30</v>
      </c>
      <c r="H142" s="34" t="s">
        <v>30</v>
      </c>
      <c r="I142" s="34" t="s">
        <v>30</v>
      </c>
      <c r="J142" s="28"/>
      <c r="K142" s="58">
        <f t="shared" si="16"/>
        <v>0</v>
      </c>
      <c r="L142" s="58">
        <f t="shared" si="17"/>
        <v>0</v>
      </c>
      <c r="M142" s="58">
        <f t="shared" si="18"/>
        <v>6</v>
      </c>
      <c r="N142" s="58">
        <f t="shared" si="19"/>
        <v>0</v>
      </c>
      <c r="O142" s="28"/>
      <c r="P142" s="69">
        <f>(Feuil1!$B$25)*K142</f>
        <v>0</v>
      </c>
      <c r="Q142" s="69">
        <f ca="1">(Feuil1!$C$25)*L142</f>
        <v>0</v>
      </c>
      <c r="R142" s="69">
        <f ca="1">(Feuil1!$D$25)*M142</f>
        <v>1.8125000000000002</v>
      </c>
      <c r="S142" s="69">
        <f ca="1">(Feuil1!$E$25)*N142</f>
        <v>0</v>
      </c>
      <c r="T142" s="28"/>
      <c r="U142" s="69">
        <f t="shared" ca="1" si="20"/>
        <v>1.8125000000000002</v>
      </c>
      <c r="V142" s="62">
        <f t="shared" ca="1" si="21"/>
        <v>43.500000000000007</v>
      </c>
      <c r="W142" s="60">
        <f t="shared" ca="1" si="22"/>
        <v>0.30208333333333337</v>
      </c>
      <c r="X142" s="72"/>
      <c r="Y142" s="73"/>
      <c r="Z142" s="34">
        <v>43053</v>
      </c>
      <c r="AA142" s="35" t="s">
        <v>19</v>
      </c>
      <c r="AB142" s="62" t="str">
        <f t="shared" si="23"/>
        <v/>
      </c>
      <c r="AC142" s="64"/>
    </row>
    <row r="143" spans="1:29" ht="20.100000000000001" customHeight="1" thickBot="1" x14ac:dyDescent="0.3">
      <c r="A143" s="34">
        <v>43054</v>
      </c>
      <c r="B143" s="34" t="s">
        <v>37</v>
      </c>
      <c r="C143" s="35" t="s">
        <v>20</v>
      </c>
      <c r="D143" s="34" t="s">
        <v>30</v>
      </c>
      <c r="E143" s="34" t="s">
        <v>30</v>
      </c>
      <c r="F143" s="34" t="s">
        <v>30</v>
      </c>
      <c r="G143" s="34" t="s">
        <v>30</v>
      </c>
      <c r="H143" s="34" t="s">
        <v>30</v>
      </c>
      <c r="I143" s="34" t="s">
        <v>30</v>
      </c>
      <c r="J143" s="28"/>
      <c r="K143" s="58">
        <f t="shared" si="16"/>
        <v>0</v>
      </c>
      <c r="L143" s="58">
        <f t="shared" si="17"/>
        <v>0</v>
      </c>
      <c r="M143" s="58">
        <f t="shared" si="18"/>
        <v>6</v>
      </c>
      <c r="N143" s="58">
        <f t="shared" si="19"/>
        <v>0</v>
      </c>
      <c r="O143" s="28"/>
      <c r="P143" s="69">
        <f>(Feuil1!$B$25)*K143</f>
        <v>0</v>
      </c>
      <c r="Q143" s="69">
        <f ca="1">(Feuil1!$C$25)*L143</f>
        <v>0</v>
      </c>
      <c r="R143" s="69">
        <f ca="1">(Feuil1!$D$25)*M143</f>
        <v>1.8125000000000002</v>
      </c>
      <c r="S143" s="69">
        <f ca="1">(Feuil1!$E$25)*N143</f>
        <v>0</v>
      </c>
      <c r="T143" s="28"/>
      <c r="U143" s="69">
        <f t="shared" ca="1" si="20"/>
        <v>1.8125000000000002</v>
      </c>
      <c r="V143" s="62">
        <f t="shared" ca="1" si="21"/>
        <v>43.500000000000007</v>
      </c>
      <c r="W143" s="60">
        <f t="shared" ca="1" si="22"/>
        <v>0.30208333333333337</v>
      </c>
      <c r="X143" s="72"/>
      <c r="Y143" s="73"/>
      <c r="Z143" s="34">
        <v>43054</v>
      </c>
      <c r="AA143" s="35" t="s">
        <v>20</v>
      </c>
      <c r="AB143" s="62" t="str">
        <f t="shared" si="23"/>
        <v/>
      </c>
      <c r="AC143" s="64"/>
    </row>
    <row r="144" spans="1:29" ht="20.100000000000001" customHeight="1" thickBot="1" x14ac:dyDescent="0.3">
      <c r="A144" s="34">
        <v>43055</v>
      </c>
      <c r="B144" s="34" t="s">
        <v>37</v>
      </c>
      <c r="C144" s="35" t="s">
        <v>14</v>
      </c>
      <c r="D144" s="34" t="s">
        <v>33</v>
      </c>
      <c r="E144" s="34" t="s">
        <v>30</v>
      </c>
      <c r="F144" s="34" t="s">
        <v>30</v>
      </c>
      <c r="G144" s="34" t="s">
        <v>30</v>
      </c>
      <c r="H144" s="34" t="s">
        <v>30</v>
      </c>
      <c r="I144" s="34" t="s">
        <v>30</v>
      </c>
      <c r="J144" s="28"/>
      <c r="K144" s="58">
        <f t="shared" si="16"/>
        <v>1</v>
      </c>
      <c r="L144" s="58">
        <f t="shared" si="17"/>
        <v>0</v>
      </c>
      <c r="M144" s="58">
        <f t="shared" si="18"/>
        <v>5</v>
      </c>
      <c r="N144" s="58">
        <f t="shared" si="19"/>
        <v>0</v>
      </c>
      <c r="O144" s="28"/>
      <c r="P144" s="69">
        <f>(Feuil1!$B$25)*K144</f>
        <v>0</v>
      </c>
      <c r="Q144" s="69">
        <f ca="1">(Feuil1!$C$25)*L144</f>
        <v>0</v>
      </c>
      <c r="R144" s="69">
        <f ca="1">(Feuil1!$D$25)*M144</f>
        <v>1.510416666666667</v>
      </c>
      <c r="S144" s="69">
        <f ca="1">(Feuil1!$E$25)*N144</f>
        <v>0</v>
      </c>
      <c r="T144" s="28"/>
      <c r="U144" s="69">
        <f t="shared" ca="1" si="20"/>
        <v>1.510416666666667</v>
      </c>
      <c r="V144" s="62">
        <f t="shared" ca="1" si="21"/>
        <v>36.250000000000007</v>
      </c>
      <c r="W144" s="60">
        <f t="shared" ca="1" si="22"/>
        <v>0.30208333333333343</v>
      </c>
      <c r="X144" s="72"/>
      <c r="Y144" s="73"/>
      <c r="Z144" s="34">
        <v>43055</v>
      </c>
      <c r="AA144" s="35" t="s">
        <v>14</v>
      </c>
      <c r="AB144" s="62" t="str">
        <f t="shared" si="23"/>
        <v/>
      </c>
      <c r="AC144" s="64"/>
    </row>
    <row r="145" spans="1:29" ht="20.100000000000001" customHeight="1" thickBot="1" x14ac:dyDescent="0.3">
      <c r="A145" s="34">
        <v>43056</v>
      </c>
      <c r="B145" s="34" t="s">
        <v>37</v>
      </c>
      <c r="C145" s="35" t="s">
        <v>15</v>
      </c>
      <c r="D145" s="34" t="s">
        <v>31</v>
      </c>
      <c r="E145" s="34" t="s">
        <v>31</v>
      </c>
      <c r="F145" s="34" t="s">
        <v>31</v>
      </c>
      <c r="G145" s="34" t="s">
        <v>31</v>
      </c>
      <c r="H145" s="34" t="s">
        <v>31</v>
      </c>
      <c r="I145" s="34" t="s">
        <v>31</v>
      </c>
      <c r="J145" s="28"/>
      <c r="K145" s="58">
        <f t="shared" si="16"/>
        <v>0</v>
      </c>
      <c r="L145" s="58">
        <f t="shared" si="17"/>
        <v>0</v>
      </c>
      <c r="M145" s="58">
        <f t="shared" si="18"/>
        <v>0</v>
      </c>
      <c r="N145" s="58">
        <f t="shared" si="19"/>
        <v>6</v>
      </c>
      <c r="O145" s="28"/>
      <c r="P145" s="69">
        <f>(Feuil1!$B$25)*K145</f>
        <v>0</v>
      </c>
      <c r="Q145" s="69">
        <f ca="1">(Feuil1!$C$25)*L145</f>
        <v>0</v>
      </c>
      <c r="R145" s="69">
        <f ca="1">(Feuil1!$D$25)*M145</f>
        <v>0</v>
      </c>
      <c r="S145" s="69">
        <f ca="1">(Feuil1!$E$25)*N145</f>
        <v>1.5624999999999998</v>
      </c>
      <c r="T145" s="28"/>
      <c r="U145" s="69">
        <f t="shared" ca="1" si="20"/>
        <v>1.5624999999999998</v>
      </c>
      <c r="V145" s="62">
        <f t="shared" ca="1" si="21"/>
        <v>37.499999999999993</v>
      </c>
      <c r="W145" s="60">
        <f t="shared" ca="1" si="22"/>
        <v>0.26041666666666663</v>
      </c>
      <c r="X145" s="72"/>
      <c r="Y145" s="73"/>
      <c r="Z145" s="34">
        <v>43056</v>
      </c>
      <c r="AA145" s="35" t="s">
        <v>15</v>
      </c>
      <c r="AB145" s="62" t="str">
        <f t="shared" si="23"/>
        <v/>
      </c>
      <c r="AC145" s="64"/>
    </row>
    <row r="146" spans="1:29" ht="20.100000000000001" customHeight="1" thickBot="1" x14ac:dyDescent="0.3">
      <c r="A146" s="36">
        <v>43057</v>
      </c>
      <c r="B146" s="36" t="s">
        <v>38</v>
      </c>
      <c r="C146" s="37" t="s">
        <v>16</v>
      </c>
      <c r="D146" s="36" t="s">
        <v>33</v>
      </c>
      <c r="E146" s="36" t="s">
        <v>33</v>
      </c>
      <c r="F146" s="36" t="s">
        <v>33</v>
      </c>
      <c r="G146" s="36" t="s">
        <v>33</v>
      </c>
      <c r="H146" s="36" t="s">
        <v>33</v>
      </c>
      <c r="I146" s="36" t="s">
        <v>33</v>
      </c>
      <c r="J146" s="28"/>
      <c r="K146" s="58">
        <f t="shared" si="16"/>
        <v>6</v>
      </c>
      <c r="L146" s="58">
        <f t="shared" si="17"/>
        <v>0</v>
      </c>
      <c r="M146" s="58">
        <f t="shared" si="18"/>
        <v>0</v>
      </c>
      <c r="N146" s="58">
        <f t="shared" si="19"/>
        <v>0</v>
      </c>
      <c r="O146" s="28"/>
      <c r="P146" s="69">
        <f>(Feuil1!$B$25)*K146</f>
        <v>0</v>
      </c>
      <c r="Q146" s="69">
        <f ca="1">(Feuil1!$C$25)*L146</f>
        <v>0</v>
      </c>
      <c r="R146" s="69">
        <f ca="1">(Feuil1!$D$25)*M146</f>
        <v>0</v>
      </c>
      <c r="S146" s="69">
        <f ca="1">(Feuil1!$E$25)*N146</f>
        <v>0</v>
      </c>
      <c r="T146" s="28"/>
      <c r="U146" s="69">
        <f t="shared" ca="1" si="20"/>
        <v>0</v>
      </c>
      <c r="V146" s="62">
        <f t="shared" ca="1" si="21"/>
        <v>0</v>
      </c>
      <c r="W146" s="60">
        <f t="shared" ca="1" si="22"/>
        <v>0</v>
      </c>
      <c r="X146" s="72"/>
      <c r="Y146" s="73"/>
      <c r="Z146" s="36">
        <v>43057</v>
      </c>
      <c r="AA146" s="37" t="s">
        <v>16</v>
      </c>
      <c r="AB146" s="62" t="str">
        <f t="shared" si="23"/>
        <v/>
      </c>
      <c r="AC146" s="64"/>
    </row>
    <row r="147" spans="1:29" ht="20.100000000000001" customHeight="1" thickBot="1" x14ac:dyDescent="0.3">
      <c r="A147" s="36">
        <v>43058</v>
      </c>
      <c r="B147" s="36" t="s">
        <v>38</v>
      </c>
      <c r="C147" s="37" t="s">
        <v>17</v>
      </c>
      <c r="D147" s="36" t="s">
        <v>33</v>
      </c>
      <c r="E147" s="36" t="s">
        <v>33</v>
      </c>
      <c r="F147" s="36" t="s">
        <v>33</v>
      </c>
      <c r="G147" s="36" t="s">
        <v>33</v>
      </c>
      <c r="H147" s="36" t="s">
        <v>33</v>
      </c>
      <c r="I147" s="36" t="s">
        <v>33</v>
      </c>
      <c r="J147" s="28"/>
      <c r="K147" s="58">
        <f t="shared" si="16"/>
        <v>6</v>
      </c>
      <c r="L147" s="58">
        <f t="shared" si="17"/>
        <v>0</v>
      </c>
      <c r="M147" s="58">
        <f t="shared" si="18"/>
        <v>0</v>
      </c>
      <c r="N147" s="58">
        <f t="shared" si="19"/>
        <v>0</v>
      </c>
      <c r="O147" s="28"/>
      <c r="P147" s="69">
        <f>(Feuil1!$B$25)*K147</f>
        <v>0</v>
      </c>
      <c r="Q147" s="69">
        <f ca="1">(Feuil1!$C$25)*L147</f>
        <v>0</v>
      </c>
      <c r="R147" s="69">
        <f ca="1">(Feuil1!$D$25)*M147</f>
        <v>0</v>
      </c>
      <c r="S147" s="69">
        <f ca="1">(Feuil1!$E$25)*N147</f>
        <v>0</v>
      </c>
      <c r="T147" s="28"/>
      <c r="U147" s="69">
        <f t="shared" ca="1" si="20"/>
        <v>0</v>
      </c>
      <c r="V147" s="62">
        <f t="shared" ca="1" si="21"/>
        <v>0</v>
      </c>
      <c r="W147" s="60">
        <f t="shared" ca="1" si="22"/>
        <v>0</v>
      </c>
      <c r="X147" s="72"/>
      <c r="Y147" s="73"/>
      <c r="Z147" s="36">
        <v>43058</v>
      </c>
      <c r="AA147" s="37" t="s">
        <v>17</v>
      </c>
      <c r="AB147" s="62" t="str">
        <f t="shared" si="23"/>
        <v/>
      </c>
      <c r="AC147" s="64"/>
    </row>
    <row r="148" spans="1:29" ht="20.100000000000001" customHeight="1" thickBot="1" x14ac:dyDescent="0.3">
      <c r="A148" s="34">
        <v>43059</v>
      </c>
      <c r="B148" s="34" t="s">
        <v>37</v>
      </c>
      <c r="C148" s="35" t="s">
        <v>18</v>
      </c>
      <c r="D148" s="34" t="s">
        <v>30</v>
      </c>
      <c r="E148" s="34" t="s">
        <v>30</v>
      </c>
      <c r="F148" s="34" t="s">
        <v>30</v>
      </c>
      <c r="G148" s="34" t="s">
        <v>30</v>
      </c>
      <c r="H148" s="34" t="s">
        <v>30</v>
      </c>
      <c r="I148" s="34" t="s">
        <v>30</v>
      </c>
      <c r="J148" s="28"/>
      <c r="K148" s="58">
        <f t="shared" si="16"/>
        <v>0</v>
      </c>
      <c r="L148" s="58">
        <f t="shared" si="17"/>
        <v>0</v>
      </c>
      <c r="M148" s="58">
        <f t="shared" si="18"/>
        <v>6</v>
      </c>
      <c r="N148" s="58">
        <f t="shared" si="19"/>
        <v>0</v>
      </c>
      <c r="O148" s="28"/>
      <c r="P148" s="69">
        <f>(Feuil1!$B$25)*K148</f>
        <v>0</v>
      </c>
      <c r="Q148" s="69">
        <f ca="1">(Feuil1!$C$25)*L148</f>
        <v>0</v>
      </c>
      <c r="R148" s="69">
        <f ca="1">(Feuil1!$D$25)*M148</f>
        <v>1.8125000000000002</v>
      </c>
      <c r="S148" s="69">
        <f ca="1">(Feuil1!$E$25)*N148</f>
        <v>0</v>
      </c>
      <c r="T148" s="28"/>
      <c r="U148" s="69">
        <f t="shared" ca="1" si="20"/>
        <v>1.8125000000000002</v>
      </c>
      <c r="V148" s="62">
        <f t="shared" ca="1" si="21"/>
        <v>43.500000000000007</v>
      </c>
      <c r="W148" s="60">
        <f t="shared" ca="1" si="22"/>
        <v>0.30208333333333337</v>
      </c>
      <c r="X148" s="72"/>
      <c r="Y148" s="73"/>
      <c r="Z148" s="34">
        <v>43059</v>
      </c>
      <c r="AA148" s="35" t="s">
        <v>18</v>
      </c>
      <c r="AB148" s="62" t="str">
        <f t="shared" si="23"/>
        <v/>
      </c>
      <c r="AC148" s="64"/>
    </row>
    <row r="149" spans="1:29" ht="20.100000000000001" customHeight="1" thickBot="1" x14ac:dyDescent="0.3">
      <c r="A149" s="34">
        <v>43060</v>
      </c>
      <c r="B149" s="34" t="s">
        <v>37</v>
      </c>
      <c r="C149" s="35" t="s">
        <v>19</v>
      </c>
      <c r="D149" s="34" t="s">
        <v>30</v>
      </c>
      <c r="E149" s="34" t="s">
        <v>30</v>
      </c>
      <c r="F149" s="34" t="s">
        <v>30</v>
      </c>
      <c r="G149" s="34" t="s">
        <v>30</v>
      </c>
      <c r="H149" s="34" t="s">
        <v>30</v>
      </c>
      <c r="I149" s="34" t="s">
        <v>30</v>
      </c>
      <c r="J149" s="28"/>
      <c r="K149" s="58">
        <f t="shared" si="16"/>
        <v>0</v>
      </c>
      <c r="L149" s="58">
        <f t="shared" si="17"/>
        <v>0</v>
      </c>
      <c r="M149" s="58">
        <f t="shared" si="18"/>
        <v>6</v>
      </c>
      <c r="N149" s="58">
        <f t="shared" si="19"/>
        <v>0</v>
      </c>
      <c r="O149" s="28"/>
      <c r="P149" s="69">
        <f>(Feuil1!$B$25)*K149</f>
        <v>0</v>
      </c>
      <c r="Q149" s="69">
        <f ca="1">(Feuil1!$C$25)*L149</f>
        <v>0</v>
      </c>
      <c r="R149" s="69">
        <f ca="1">(Feuil1!$D$25)*M149</f>
        <v>1.8125000000000002</v>
      </c>
      <c r="S149" s="69">
        <f ca="1">(Feuil1!$E$25)*N149</f>
        <v>0</v>
      </c>
      <c r="T149" s="28"/>
      <c r="U149" s="69">
        <f t="shared" ca="1" si="20"/>
        <v>1.8125000000000002</v>
      </c>
      <c r="V149" s="62">
        <f t="shared" ca="1" si="21"/>
        <v>43.500000000000007</v>
      </c>
      <c r="W149" s="60">
        <f t="shared" ca="1" si="22"/>
        <v>0.30208333333333337</v>
      </c>
      <c r="X149" s="72"/>
      <c r="Y149" s="73"/>
      <c r="Z149" s="34">
        <v>43060</v>
      </c>
      <c r="AA149" s="35" t="s">
        <v>19</v>
      </c>
      <c r="AB149" s="62" t="str">
        <f t="shared" si="23"/>
        <v/>
      </c>
      <c r="AC149" s="64"/>
    </row>
    <row r="150" spans="1:29" ht="20.100000000000001" customHeight="1" thickBot="1" x14ac:dyDescent="0.3">
      <c r="A150" s="34">
        <v>43061</v>
      </c>
      <c r="B150" s="34" t="s">
        <v>37</v>
      </c>
      <c r="C150" s="35" t="s">
        <v>20</v>
      </c>
      <c r="D150" s="34" t="s">
        <v>30</v>
      </c>
      <c r="E150" s="34" t="s">
        <v>30</v>
      </c>
      <c r="F150" s="34" t="s">
        <v>30</v>
      </c>
      <c r="G150" s="34" t="s">
        <v>30</v>
      </c>
      <c r="H150" s="34" t="s">
        <v>30</v>
      </c>
      <c r="I150" s="34" t="s">
        <v>30</v>
      </c>
      <c r="J150" s="28"/>
      <c r="K150" s="58">
        <f t="shared" si="16"/>
        <v>0</v>
      </c>
      <c r="L150" s="58">
        <f t="shared" si="17"/>
        <v>0</v>
      </c>
      <c r="M150" s="58">
        <f t="shared" si="18"/>
        <v>6</v>
      </c>
      <c r="N150" s="58">
        <f t="shared" si="19"/>
        <v>0</v>
      </c>
      <c r="O150" s="28"/>
      <c r="P150" s="69">
        <f>(Feuil1!$B$25)*K150</f>
        <v>0</v>
      </c>
      <c r="Q150" s="69">
        <f ca="1">(Feuil1!$C$25)*L150</f>
        <v>0</v>
      </c>
      <c r="R150" s="69">
        <f ca="1">(Feuil1!$D$25)*M150</f>
        <v>1.8125000000000002</v>
      </c>
      <c r="S150" s="69">
        <f ca="1">(Feuil1!$E$25)*N150</f>
        <v>0</v>
      </c>
      <c r="T150" s="28"/>
      <c r="U150" s="69">
        <f t="shared" ca="1" si="20"/>
        <v>1.8125000000000002</v>
      </c>
      <c r="V150" s="62">
        <f t="shared" ca="1" si="21"/>
        <v>43.500000000000007</v>
      </c>
      <c r="W150" s="60">
        <f t="shared" ca="1" si="22"/>
        <v>0.30208333333333337</v>
      </c>
      <c r="X150" s="72"/>
      <c r="Y150" s="73"/>
      <c r="Z150" s="34">
        <v>43061</v>
      </c>
      <c r="AA150" s="35" t="s">
        <v>20</v>
      </c>
      <c r="AB150" s="62" t="str">
        <f t="shared" si="23"/>
        <v/>
      </c>
      <c r="AC150" s="64"/>
    </row>
    <row r="151" spans="1:29" ht="20.100000000000001" customHeight="1" thickBot="1" x14ac:dyDescent="0.3">
      <c r="A151" s="34">
        <v>43062</v>
      </c>
      <c r="B151" s="34" t="s">
        <v>37</v>
      </c>
      <c r="C151" s="35" t="s">
        <v>14</v>
      </c>
      <c r="D151" s="34" t="s">
        <v>33</v>
      </c>
      <c r="E151" s="34" t="s">
        <v>30</v>
      </c>
      <c r="F151" s="34" t="s">
        <v>30</v>
      </c>
      <c r="G151" s="34" t="s">
        <v>30</v>
      </c>
      <c r="H151" s="34" t="s">
        <v>30</v>
      </c>
      <c r="I151" s="34" t="s">
        <v>30</v>
      </c>
      <c r="J151" s="28"/>
      <c r="K151" s="58">
        <f t="shared" si="16"/>
        <v>1</v>
      </c>
      <c r="L151" s="58">
        <f t="shared" si="17"/>
        <v>0</v>
      </c>
      <c r="M151" s="58">
        <f t="shared" si="18"/>
        <v>5</v>
      </c>
      <c r="N151" s="58">
        <f t="shared" si="19"/>
        <v>0</v>
      </c>
      <c r="O151" s="28"/>
      <c r="P151" s="69">
        <f>(Feuil1!$B$25)*K151</f>
        <v>0</v>
      </c>
      <c r="Q151" s="69">
        <f ca="1">(Feuil1!$C$25)*L151</f>
        <v>0</v>
      </c>
      <c r="R151" s="69">
        <f ca="1">(Feuil1!$D$25)*M151</f>
        <v>1.510416666666667</v>
      </c>
      <c r="S151" s="69">
        <f ca="1">(Feuil1!$E$25)*N151</f>
        <v>0</v>
      </c>
      <c r="T151" s="28"/>
      <c r="U151" s="69">
        <f t="shared" ca="1" si="20"/>
        <v>1.510416666666667</v>
      </c>
      <c r="V151" s="62">
        <f t="shared" ca="1" si="21"/>
        <v>36.250000000000007</v>
      </c>
      <c r="W151" s="60">
        <f t="shared" ca="1" si="22"/>
        <v>0.30208333333333343</v>
      </c>
      <c r="X151" s="72"/>
      <c r="Y151" s="73"/>
      <c r="Z151" s="34">
        <v>43062</v>
      </c>
      <c r="AA151" s="35" t="s">
        <v>14</v>
      </c>
      <c r="AB151" s="62" t="str">
        <f t="shared" si="23"/>
        <v/>
      </c>
      <c r="AC151" s="64"/>
    </row>
    <row r="152" spans="1:29" ht="20.100000000000001" customHeight="1" thickBot="1" x14ac:dyDescent="0.3">
      <c r="A152" s="34">
        <v>43063</v>
      </c>
      <c r="B152" s="34" t="s">
        <v>37</v>
      </c>
      <c r="C152" s="35" t="s">
        <v>15</v>
      </c>
      <c r="D152" s="34" t="s">
        <v>31</v>
      </c>
      <c r="E152" s="34" t="s">
        <v>31</v>
      </c>
      <c r="F152" s="34" t="s">
        <v>31</v>
      </c>
      <c r="G152" s="34" t="s">
        <v>31</v>
      </c>
      <c r="H152" s="34" t="s">
        <v>31</v>
      </c>
      <c r="I152" s="34" t="s">
        <v>31</v>
      </c>
      <c r="J152" s="28"/>
      <c r="K152" s="58">
        <f t="shared" si="16"/>
        <v>0</v>
      </c>
      <c r="L152" s="58">
        <f t="shared" si="17"/>
        <v>0</v>
      </c>
      <c r="M152" s="58">
        <f t="shared" si="18"/>
        <v>0</v>
      </c>
      <c r="N152" s="58">
        <f t="shared" si="19"/>
        <v>6</v>
      </c>
      <c r="O152" s="28"/>
      <c r="P152" s="69">
        <f>(Feuil1!$B$25)*K152</f>
        <v>0</v>
      </c>
      <c r="Q152" s="69">
        <f ca="1">(Feuil1!$C$25)*L152</f>
        <v>0</v>
      </c>
      <c r="R152" s="69">
        <f ca="1">(Feuil1!$D$25)*M152</f>
        <v>0</v>
      </c>
      <c r="S152" s="69">
        <f ca="1">(Feuil1!$E$25)*N152</f>
        <v>1.5624999999999998</v>
      </c>
      <c r="T152" s="28"/>
      <c r="U152" s="69">
        <f t="shared" ca="1" si="20"/>
        <v>1.5624999999999998</v>
      </c>
      <c r="V152" s="62">
        <f t="shared" ca="1" si="21"/>
        <v>37.499999999999993</v>
      </c>
      <c r="W152" s="60">
        <f t="shared" ca="1" si="22"/>
        <v>0.26041666666666663</v>
      </c>
      <c r="X152" s="72"/>
      <c r="Y152" s="73"/>
      <c r="Z152" s="34">
        <v>43063</v>
      </c>
      <c r="AA152" s="35" t="s">
        <v>15</v>
      </c>
      <c r="AB152" s="62" t="str">
        <f t="shared" si="23"/>
        <v/>
      </c>
      <c r="AC152" s="64"/>
    </row>
    <row r="153" spans="1:29" ht="20.100000000000001" customHeight="1" thickBot="1" x14ac:dyDescent="0.3">
      <c r="A153" s="36">
        <v>43064</v>
      </c>
      <c r="B153" s="36" t="s">
        <v>38</v>
      </c>
      <c r="C153" s="37" t="s">
        <v>16</v>
      </c>
      <c r="D153" s="36" t="s">
        <v>33</v>
      </c>
      <c r="E153" s="36" t="s">
        <v>33</v>
      </c>
      <c r="F153" s="36" t="s">
        <v>33</v>
      </c>
      <c r="G153" s="36" t="s">
        <v>33</v>
      </c>
      <c r="H153" s="36" t="s">
        <v>33</v>
      </c>
      <c r="I153" s="36" t="s">
        <v>33</v>
      </c>
      <c r="J153" s="28"/>
      <c r="K153" s="58">
        <f t="shared" si="16"/>
        <v>6</v>
      </c>
      <c r="L153" s="58">
        <f t="shared" si="17"/>
        <v>0</v>
      </c>
      <c r="M153" s="58">
        <f t="shared" si="18"/>
        <v>0</v>
      </c>
      <c r="N153" s="58">
        <f t="shared" si="19"/>
        <v>0</v>
      </c>
      <c r="O153" s="28"/>
      <c r="P153" s="69">
        <f>(Feuil1!$B$25)*K153</f>
        <v>0</v>
      </c>
      <c r="Q153" s="69">
        <f ca="1">(Feuil1!$C$25)*L153</f>
        <v>0</v>
      </c>
      <c r="R153" s="69">
        <f ca="1">(Feuil1!$D$25)*M153</f>
        <v>0</v>
      </c>
      <c r="S153" s="69">
        <f ca="1">(Feuil1!$E$25)*N153</f>
        <v>0</v>
      </c>
      <c r="T153" s="28"/>
      <c r="U153" s="69">
        <f t="shared" ca="1" si="20"/>
        <v>0</v>
      </c>
      <c r="V153" s="62">
        <f t="shared" ca="1" si="21"/>
        <v>0</v>
      </c>
      <c r="W153" s="60">
        <f t="shared" ca="1" si="22"/>
        <v>0</v>
      </c>
      <c r="X153" s="72"/>
      <c r="Y153" s="73"/>
      <c r="Z153" s="36">
        <v>43064</v>
      </c>
      <c r="AA153" s="37" t="s">
        <v>16</v>
      </c>
      <c r="AB153" s="62" t="str">
        <f t="shared" si="23"/>
        <v/>
      </c>
      <c r="AC153" s="64"/>
    </row>
    <row r="154" spans="1:29" ht="20.100000000000001" customHeight="1" thickBot="1" x14ac:dyDescent="0.3">
      <c r="A154" s="36">
        <v>43065</v>
      </c>
      <c r="B154" s="36" t="s">
        <v>38</v>
      </c>
      <c r="C154" s="37" t="s">
        <v>17</v>
      </c>
      <c r="D154" s="36" t="s">
        <v>33</v>
      </c>
      <c r="E154" s="36" t="s">
        <v>33</v>
      </c>
      <c r="F154" s="36" t="s">
        <v>33</v>
      </c>
      <c r="G154" s="36" t="s">
        <v>33</v>
      </c>
      <c r="H154" s="36" t="s">
        <v>33</v>
      </c>
      <c r="I154" s="36" t="s">
        <v>33</v>
      </c>
      <c r="J154" s="28"/>
      <c r="K154" s="58">
        <f t="shared" si="16"/>
        <v>6</v>
      </c>
      <c r="L154" s="58">
        <f t="shared" si="17"/>
        <v>0</v>
      </c>
      <c r="M154" s="58">
        <f t="shared" si="18"/>
        <v>0</v>
      </c>
      <c r="N154" s="58">
        <f t="shared" si="19"/>
        <v>0</v>
      </c>
      <c r="O154" s="28"/>
      <c r="P154" s="69">
        <f>(Feuil1!$B$25)*K154</f>
        <v>0</v>
      </c>
      <c r="Q154" s="69">
        <f ca="1">(Feuil1!$C$25)*L154</f>
        <v>0</v>
      </c>
      <c r="R154" s="69">
        <f ca="1">(Feuil1!$D$25)*M154</f>
        <v>0</v>
      </c>
      <c r="S154" s="69">
        <f ca="1">(Feuil1!$E$25)*N154</f>
        <v>0</v>
      </c>
      <c r="T154" s="28"/>
      <c r="U154" s="69">
        <f t="shared" ca="1" si="20"/>
        <v>0</v>
      </c>
      <c r="V154" s="62">
        <f t="shared" ca="1" si="21"/>
        <v>0</v>
      </c>
      <c r="W154" s="60">
        <f t="shared" ca="1" si="22"/>
        <v>0</v>
      </c>
      <c r="X154" s="72"/>
      <c r="Y154" s="73"/>
      <c r="Z154" s="36">
        <v>43065</v>
      </c>
      <c r="AA154" s="37" t="s">
        <v>17</v>
      </c>
      <c r="AB154" s="62" t="str">
        <f t="shared" si="23"/>
        <v/>
      </c>
      <c r="AC154" s="64"/>
    </row>
    <row r="155" spans="1:29" ht="20.100000000000001" customHeight="1" thickBot="1" x14ac:dyDescent="0.3">
      <c r="A155" s="34">
        <v>43066</v>
      </c>
      <c r="B155" s="34" t="s">
        <v>37</v>
      </c>
      <c r="C155" s="35" t="s">
        <v>18</v>
      </c>
      <c r="D155" s="34" t="s">
        <v>30</v>
      </c>
      <c r="E155" s="34" t="s">
        <v>30</v>
      </c>
      <c r="F155" s="34" t="s">
        <v>30</v>
      </c>
      <c r="G155" s="34" t="s">
        <v>30</v>
      </c>
      <c r="H155" s="34" t="s">
        <v>30</v>
      </c>
      <c r="I155" s="34" t="s">
        <v>30</v>
      </c>
      <c r="J155" s="28"/>
      <c r="K155" s="58">
        <f t="shared" si="16"/>
        <v>0</v>
      </c>
      <c r="L155" s="58">
        <f t="shared" si="17"/>
        <v>0</v>
      </c>
      <c r="M155" s="58">
        <f t="shared" si="18"/>
        <v>6</v>
      </c>
      <c r="N155" s="58">
        <f t="shared" si="19"/>
        <v>0</v>
      </c>
      <c r="O155" s="28"/>
      <c r="P155" s="69">
        <f>(Feuil1!$B$25)*K155</f>
        <v>0</v>
      </c>
      <c r="Q155" s="69">
        <f ca="1">(Feuil1!$C$25)*L155</f>
        <v>0</v>
      </c>
      <c r="R155" s="69">
        <f ca="1">(Feuil1!$D$25)*M155</f>
        <v>1.8125000000000002</v>
      </c>
      <c r="S155" s="69">
        <f ca="1">(Feuil1!$E$25)*N155</f>
        <v>0</v>
      </c>
      <c r="T155" s="28"/>
      <c r="U155" s="69">
        <f t="shared" ca="1" si="20"/>
        <v>1.8125000000000002</v>
      </c>
      <c r="V155" s="62">
        <f t="shared" ca="1" si="21"/>
        <v>43.500000000000007</v>
      </c>
      <c r="W155" s="60">
        <f t="shared" ca="1" si="22"/>
        <v>0.30208333333333337</v>
      </c>
      <c r="X155" s="72"/>
      <c r="Y155" s="73"/>
      <c r="Z155" s="34">
        <v>43066</v>
      </c>
      <c r="AA155" s="35" t="s">
        <v>18</v>
      </c>
      <c r="AB155" s="62" t="str">
        <f t="shared" si="23"/>
        <v/>
      </c>
      <c r="AC155" s="64"/>
    </row>
    <row r="156" spans="1:29" ht="20.100000000000001" customHeight="1" thickBot="1" x14ac:dyDescent="0.3">
      <c r="A156" s="34">
        <v>43067</v>
      </c>
      <c r="B156" s="34" t="s">
        <v>37</v>
      </c>
      <c r="C156" s="35" t="s">
        <v>19</v>
      </c>
      <c r="D156" s="34" t="s">
        <v>30</v>
      </c>
      <c r="E156" s="34" t="s">
        <v>30</v>
      </c>
      <c r="F156" s="34" t="s">
        <v>30</v>
      </c>
      <c r="G156" s="34" t="s">
        <v>30</v>
      </c>
      <c r="H156" s="34" t="s">
        <v>30</v>
      </c>
      <c r="I156" s="34" t="s">
        <v>30</v>
      </c>
      <c r="J156" s="28"/>
      <c r="K156" s="58">
        <f t="shared" si="16"/>
        <v>0</v>
      </c>
      <c r="L156" s="58">
        <f t="shared" si="17"/>
        <v>0</v>
      </c>
      <c r="M156" s="58">
        <f t="shared" si="18"/>
        <v>6</v>
      </c>
      <c r="N156" s="58">
        <f t="shared" si="19"/>
        <v>0</v>
      </c>
      <c r="O156" s="28"/>
      <c r="P156" s="69">
        <f>(Feuil1!$B$25)*K156</f>
        <v>0</v>
      </c>
      <c r="Q156" s="69">
        <f ca="1">(Feuil1!$C$25)*L156</f>
        <v>0</v>
      </c>
      <c r="R156" s="69">
        <f ca="1">(Feuil1!$D$25)*M156</f>
        <v>1.8125000000000002</v>
      </c>
      <c r="S156" s="69">
        <f ca="1">(Feuil1!$E$25)*N156</f>
        <v>0</v>
      </c>
      <c r="T156" s="28"/>
      <c r="U156" s="69">
        <f t="shared" ca="1" si="20"/>
        <v>1.8125000000000002</v>
      </c>
      <c r="V156" s="62">
        <f t="shared" ca="1" si="21"/>
        <v>43.500000000000007</v>
      </c>
      <c r="W156" s="60">
        <f t="shared" ca="1" si="22"/>
        <v>0.30208333333333337</v>
      </c>
      <c r="X156" s="72"/>
      <c r="Y156" s="73"/>
      <c r="Z156" s="34">
        <v>43067</v>
      </c>
      <c r="AA156" s="35" t="s">
        <v>19</v>
      </c>
      <c r="AB156" s="62" t="str">
        <f t="shared" si="23"/>
        <v/>
      </c>
      <c r="AC156" s="64"/>
    </row>
    <row r="157" spans="1:29" ht="20.100000000000001" customHeight="1" thickBot="1" x14ac:dyDescent="0.3">
      <c r="A157" s="34">
        <v>43068</v>
      </c>
      <c r="B157" s="34" t="s">
        <v>37</v>
      </c>
      <c r="C157" s="35" t="s">
        <v>20</v>
      </c>
      <c r="D157" s="34" t="s">
        <v>30</v>
      </c>
      <c r="E157" s="34" t="s">
        <v>30</v>
      </c>
      <c r="F157" s="34" t="s">
        <v>30</v>
      </c>
      <c r="G157" s="34" t="s">
        <v>30</v>
      </c>
      <c r="H157" s="34" t="s">
        <v>30</v>
      </c>
      <c r="I157" s="34" t="s">
        <v>30</v>
      </c>
      <c r="J157" s="28"/>
      <c r="K157" s="58">
        <f t="shared" si="16"/>
        <v>0</v>
      </c>
      <c r="L157" s="58">
        <f t="shared" si="17"/>
        <v>0</v>
      </c>
      <c r="M157" s="58">
        <f t="shared" si="18"/>
        <v>6</v>
      </c>
      <c r="N157" s="58">
        <f t="shared" si="19"/>
        <v>0</v>
      </c>
      <c r="O157" s="28"/>
      <c r="P157" s="69">
        <f>(Feuil1!$B$25)*K157</f>
        <v>0</v>
      </c>
      <c r="Q157" s="69">
        <f ca="1">(Feuil1!$C$25)*L157</f>
        <v>0</v>
      </c>
      <c r="R157" s="69">
        <f ca="1">(Feuil1!$D$25)*M157</f>
        <v>1.8125000000000002</v>
      </c>
      <c r="S157" s="69">
        <f ca="1">(Feuil1!$E$25)*N157</f>
        <v>0</v>
      </c>
      <c r="T157" s="28"/>
      <c r="U157" s="69">
        <f t="shared" ca="1" si="20"/>
        <v>1.8125000000000002</v>
      </c>
      <c r="V157" s="62">
        <f t="shared" ca="1" si="21"/>
        <v>43.500000000000007</v>
      </c>
      <c r="W157" s="60">
        <f t="shared" ca="1" si="22"/>
        <v>0.30208333333333337</v>
      </c>
      <c r="X157" s="72"/>
      <c r="Y157" s="73"/>
      <c r="Z157" s="34">
        <v>43068</v>
      </c>
      <c r="AA157" s="35" t="s">
        <v>20</v>
      </c>
      <c r="AB157" s="62" t="str">
        <f t="shared" si="23"/>
        <v/>
      </c>
      <c r="AC157" s="64"/>
    </row>
    <row r="158" spans="1:29" ht="20.100000000000001" customHeight="1" thickBot="1" x14ac:dyDescent="0.3">
      <c r="A158" s="34">
        <v>43069</v>
      </c>
      <c r="B158" s="34" t="s">
        <v>37</v>
      </c>
      <c r="C158" s="35" t="s">
        <v>14</v>
      </c>
      <c r="D158" s="34" t="s">
        <v>33</v>
      </c>
      <c r="E158" s="34" t="s">
        <v>30</v>
      </c>
      <c r="F158" s="34" t="s">
        <v>30</v>
      </c>
      <c r="G158" s="34" t="s">
        <v>30</v>
      </c>
      <c r="H158" s="34" t="s">
        <v>30</v>
      </c>
      <c r="I158" s="34" t="s">
        <v>30</v>
      </c>
      <c r="J158" s="28"/>
      <c r="K158" s="58">
        <f t="shared" si="16"/>
        <v>1</v>
      </c>
      <c r="L158" s="58">
        <f t="shared" si="17"/>
        <v>0</v>
      </c>
      <c r="M158" s="58">
        <f t="shared" si="18"/>
        <v>5</v>
      </c>
      <c r="N158" s="58">
        <f t="shared" si="19"/>
        <v>0</v>
      </c>
      <c r="O158" s="28"/>
      <c r="P158" s="69">
        <f>(Feuil1!$B$25)*K158</f>
        <v>0</v>
      </c>
      <c r="Q158" s="69">
        <f ca="1">(Feuil1!$C$25)*L158</f>
        <v>0</v>
      </c>
      <c r="R158" s="69">
        <f ca="1">(Feuil1!$D$25)*M158</f>
        <v>1.510416666666667</v>
      </c>
      <c r="S158" s="69">
        <f ca="1">(Feuil1!$E$25)*N158</f>
        <v>0</v>
      </c>
      <c r="T158" s="28"/>
      <c r="U158" s="69">
        <f t="shared" ca="1" si="20"/>
        <v>1.510416666666667</v>
      </c>
      <c r="V158" s="62">
        <f t="shared" ca="1" si="21"/>
        <v>36.250000000000007</v>
      </c>
      <c r="W158" s="60">
        <f t="shared" ca="1" si="22"/>
        <v>0.30208333333333343</v>
      </c>
      <c r="X158" s="72"/>
      <c r="Y158" s="73"/>
      <c r="Z158" s="34">
        <v>43069</v>
      </c>
      <c r="AA158" s="35" t="s">
        <v>14</v>
      </c>
      <c r="AB158" s="62" t="str">
        <f t="shared" si="23"/>
        <v/>
      </c>
      <c r="AC158" s="64"/>
    </row>
    <row r="159" spans="1:29" ht="20.100000000000001" customHeight="1" thickBot="1" x14ac:dyDescent="0.3">
      <c r="A159" s="34">
        <v>43070</v>
      </c>
      <c r="B159" s="34" t="s">
        <v>37</v>
      </c>
      <c r="C159" s="35" t="s">
        <v>15</v>
      </c>
      <c r="D159" s="34" t="s">
        <v>31</v>
      </c>
      <c r="E159" s="34" t="s">
        <v>31</v>
      </c>
      <c r="F159" s="34" t="s">
        <v>31</v>
      </c>
      <c r="G159" s="34" t="s">
        <v>31</v>
      </c>
      <c r="H159" s="34" t="s">
        <v>31</v>
      </c>
      <c r="I159" s="34" t="s">
        <v>31</v>
      </c>
      <c r="J159" s="28"/>
      <c r="K159" s="58">
        <f t="shared" si="16"/>
        <v>0</v>
      </c>
      <c r="L159" s="58">
        <f t="shared" si="17"/>
        <v>0</v>
      </c>
      <c r="M159" s="58">
        <f t="shared" si="18"/>
        <v>0</v>
      </c>
      <c r="N159" s="58">
        <f t="shared" si="19"/>
        <v>6</v>
      </c>
      <c r="O159" s="28"/>
      <c r="P159" s="69">
        <f>(Feuil1!$B$25)*K159</f>
        <v>0</v>
      </c>
      <c r="Q159" s="69">
        <f ca="1">(Feuil1!$C$25)*L159</f>
        <v>0</v>
      </c>
      <c r="R159" s="69">
        <f ca="1">(Feuil1!$D$25)*M159</f>
        <v>0</v>
      </c>
      <c r="S159" s="69">
        <f ca="1">(Feuil1!$E$25)*N159</f>
        <v>1.5624999999999998</v>
      </c>
      <c r="T159" s="28"/>
      <c r="U159" s="69">
        <f t="shared" ca="1" si="20"/>
        <v>1.5624999999999998</v>
      </c>
      <c r="V159" s="62">
        <f t="shared" ca="1" si="21"/>
        <v>37.499999999999993</v>
      </c>
      <c r="W159" s="60">
        <f t="shared" ca="1" si="22"/>
        <v>0.26041666666666663</v>
      </c>
      <c r="X159" s="72"/>
      <c r="Y159" s="73"/>
      <c r="Z159" s="34">
        <v>43070</v>
      </c>
      <c r="AA159" s="35" t="s">
        <v>15</v>
      </c>
      <c r="AB159" s="62" t="str">
        <f t="shared" si="23"/>
        <v/>
      </c>
      <c r="AC159" s="64"/>
    </row>
    <row r="160" spans="1:29" ht="20.100000000000001" customHeight="1" thickBot="1" x14ac:dyDescent="0.3">
      <c r="A160" s="36">
        <v>43071</v>
      </c>
      <c r="B160" s="36" t="s">
        <v>38</v>
      </c>
      <c r="C160" s="37" t="s">
        <v>16</v>
      </c>
      <c r="D160" s="36" t="s">
        <v>33</v>
      </c>
      <c r="E160" s="36" t="s">
        <v>33</v>
      </c>
      <c r="F160" s="36" t="s">
        <v>33</v>
      </c>
      <c r="G160" s="36" t="s">
        <v>33</v>
      </c>
      <c r="H160" s="36" t="s">
        <v>33</v>
      </c>
      <c r="I160" s="36" t="s">
        <v>33</v>
      </c>
      <c r="J160" s="28"/>
      <c r="K160" s="58">
        <f t="shared" si="16"/>
        <v>6</v>
      </c>
      <c r="L160" s="58">
        <f t="shared" si="17"/>
        <v>0</v>
      </c>
      <c r="M160" s="58">
        <f t="shared" si="18"/>
        <v>0</v>
      </c>
      <c r="N160" s="58">
        <f t="shared" si="19"/>
        <v>0</v>
      </c>
      <c r="O160" s="28"/>
      <c r="P160" s="69">
        <f>(Feuil1!$B$25)*K160</f>
        <v>0</v>
      </c>
      <c r="Q160" s="69">
        <f ca="1">(Feuil1!$C$25)*L160</f>
        <v>0</v>
      </c>
      <c r="R160" s="69">
        <f ca="1">(Feuil1!$D$25)*M160</f>
        <v>0</v>
      </c>
      <c r="S160" s="69">
        <f ca="1">(Feuil1!$E$25)*N160</f>
        <v>0</v>
      </c>
      <c r="T160" s="28"/>
      <c r="U160" s="69">
        <f t="shared" ca="1" si="20"/>
        <v>0</v>
      </c>
      <c r="V160" s="62">
        <f t="shared" ca="1" si="21"/>
        <v>0</v>
      </c>
      <c r="W160" s="60">
        <f t="shared" ca="1" si="22"/>
        <v>0</v>
      </c>
      <c r="X160" s="72"/>
      <c r="Y160" s="73"/>
      <c r="Z160" s="36">
        <v>43071</v>
      </c>
      <c r="AA160" s="37" t="s">
        <v>16</v>
      </c>
      <c r="AB160" s="62" t="str">
        <f t="shared" si="23"/>
        <v/>
      </c>
      <c r="AC160" s="64"/>
    </row>
    <row r="161" spans="1:29" ht="20.100000000000001" customHeight="1" thickBot="1" x14ac:dyDescent="0.3">
      <c r="A161" s="36">
        <v>43072</v>
      </c>
      <c r="B161" s="36" t="s">
        <v>38</v>
      </c>
      <c r="C161" s="37" t="s">
        <v>17</v>
      </c>
      <c r="D161" s="36" t="s">
        <v>33</v>
      </c>
      <c r="E161" s="36" t="s">
        <v>33</v>
      </c>
      <c r="F161" s="36" t="s">
        <v>33</v>
      </c>
      <c r="G161" s="36" t="s">
        <v>33</v>
      </c>
      <c r="H161" s="36" t="s">
        <v>33</v>
      </c>
      <c r="I161" s="36" t="s">
        <v>33</v>
      </c>
      <c r="J161" s="28"/>
      <c r="K161" s="58">
        <f t="shared" si="16"/>
        <v>6</v>
      </c>
      <c r="L161" s="58">
        <f t="shared" si="17"/>
        <v>0</v>
      </c>
      <c r="M161" s="58">
        <f t="shared" si="18"/>
        <v>0</v>
      </c>
      <c r="N161" s="58">
        <f t="shared" si="19"/>
        <v>0</v>
      </c>
      <c r="O161" s="28"/>
      <c r="P161" s="69">
        <f>(Feuil1!$B$25)*K161</f>
        <v>0</v>
      </c>
      <c r="Q161" s="69">
        <f ca="1">(Feuil1!$C$25)*L161</f>
        <v>0</v>
      </c>
      <c r="R161" s="69">
        <f ca="1">(Feuil1!$D$25)*M161</f>
        <v>0</v>
      </c>
      <c r="S161" s="69">
        <f ca="1">(Feuil1!$E$25)*N161</f>
        <v>0</v>
      </c>
      <c r="T161" s="28"/>
      <c r="U161" s="69">
        <f t="shared" ca="1" si="20"/>
        <v>0</v>
      </c>
      <c r="V161" s="62">
        <f t="shared" ca="1" si="21"/>
        <v>0</v>
      </c>
      <c r="W161" s="60">
        <f t="shared" ca="1" si="22"/>
        <v>0</v>
      </c>
      <c r="X161" s="72"/>
      <c r="Y161" s="73"/>
      <c r="Z161" s="36">
        <v>43072</v>
      </c>
      <c r="AA161" s="37" t="s">
        <v>17</v>
      </c>
      <c r="AB161" s="62" t="str">
        <f t="shared" si="23"/>
        <v/>
      </c>
      <c r="AC161" s="64"/>
    </row>
    <row r="162" spans="1:29" ht="20.100000000000001" customHeight="1" thickBot="1" x14ac:dyDescent="0.3">
      <c r="A162" s="34">
        <v>43073</v>
      </c>
      <c r="B162" s="34" t="s">
        <v>37</v>
      </c>
      <c r="C162" s="35" t="s">
        <v>18</v>
      </c>
      <c r="D162" s="34" t="s">
        <v>30</v>
      </c>
      <c r="E162" s="34" t="s">
        <v>30</v>
      </c>
      <c r="F162" s="34" t="s">
        <v>30</v>
      </c>
      <c r="G162" s="34" t="s">
        <v>30</v>
      </c>
      <c r="H162" s="34" t="s">
        <v>30</v>
      </c>
      <c r="I162" s="34" t="s">
        <v>30</v>
      </c>
      <c r="J162" s="28"/>
      <c r="K162" s="58">
        <f t="shared" si="16"/>
        <v>0</v>
      </c>
      <c r="L162" s="58">
        <f t="shared" si="17"/>
        <v>0</v>
      </c>
      <c r="M162" s="58">
        <f t="shared" si="18"/>
        <v>6</v>
      </c>
      <c r="N162" s="58">
        <f t="shared" si="19"/>
        <v>0</v>
      </c>
      <c r="O162" s="28"/>
      <c r="P162" s="69">
        <f>(Feuil1!$B$25)*K162</f>
        <v>0</v>
      </c>
      <c r="Q162" s="69">
        <f ca="1">(Feuil1!$C$25)*L162</f>
        <v>0</v>
      </c>
      <c r="R162" s="69">
        <f ca="1">(Feuil1!$D$25)*M162</f>
        <v>1.8125000000000002</v>
      </c>
      <c r="S162" s="69">
        <f ca="1">(Feuil1!$E$25)*N162</f>
        <v>0</v>
      </c>
      <c r="T162" s="28"/>
      <c r="U162" s="69">
        <f t="shared" ca="1" si="20"/>
        <v>1.8125000000000002</v>
      </c>
      <c r="V162" s="62">
        <f t="shared" ca="1" si="21"/>
        <v>43.500000000000007</v>
      </c>
      <c r="W162" s="60">
        <f t="shared" ca="1" si="22"/>
        <v>0.30208333333333337</v>
      </c>
      <c r="X162" s="72"/>
      <c r="Y162" s="73"/>
      <c r="Z162" s="34">
        <v>43073</v>
      </c>
      <c r="AA162" s="35" t="s">
        <v>18</v>
      </c>
      <c r="AB162" s="62" t="str">
        <f t="shared" si="23"/>
        <v/>
      </c>
      <c r="AC162" s="64"/>
    </row>
    <row r="163" spans="1:29" ht="20.100000000000001" customHeight="1" thickBot="1" x14ac:dyDescent="0.3">
      <c r="A163" s="34">
        <v>43074</v>
      </c>
      <c r="B163" s="34" t="s">
        <v>37</v>
      </c>
      <c r="C163" s="35" t="s">
        <v>19</v>
      </c>
      <c r="D163" s="34" t="s">
        <v>30</v>
      </c>
      <c r="E163" s="34" t="s">
        <v>30</v>
      </c>
      <c r="F163" s="34" t="s">
        <v>30</v>
      </c>
      <c r="G163" s="34" t="s">
        <v>30</v>
      </c>
      <c r="H163" s="34" t="s">
        <v>30</v>
      </c>
      <c r="I163" s="34" t="s">
        <v>30</v>
      </c>
      <c r="J163" s="28"/>
      <c r="K163" s="58">
        <f t="shared" si="16"/>
        <v>0</v>
      </c>
      <c r="L163" s="58">
        <f t="shared" si="17"/>
        <v>0</v>
      </c>
      <c r="M163" s="58">
        <f t="shared" si="18"/>
        <v>6</v>
      </c>
      <c r="N163" s="58">
        <f t="shared" si="19"/>
        <v>0</v>
      </c>
      <c r="O163" s="28"/>
      <c r="P163" s="69">
        <f>(Feuil1!$B$25)*K163</f>
        <v>0</v>
      </c>
      <c r="Q163" s="69">
        <f ca="1">(Feuil1!$C$25)*L163</f>
        <v>0</v>
      </c>
      <c r="R163" s="69">
        <f ca="1">(Feuil1!$D$25)*M163</f>
        <v>1.8125000000000002</v>
      </c>
      <c r="S163" s="69">
        <f ca="1">(Feuil1!$E$25)*N163</f>
        <v>0</v>
      </c>
      <c r="T163" s="28"/>
      <c r="U163" s="69">
        <f t="shared" ca="1" si="20"/>
        <v>1.8125000000000002</v>
      </c>
      <c r="V163" s="62">
        <f t="shared" ca="1" si="21"/>
        <v>43.500000000000007</v>
      </c>
      <c r="W163" s="60">
        <f t="shared" ca="1" si="22"/>
        <v>0.30208333333333337</v>
      </c>
      <c r="X163" s="72"/>
      <c r="Y163" s="73"/>
      <c r="Z163" s="34">
        <v>43074</v>
      </c>
      <c r="AA163" s="35" t="s">
        <v>19</v>
      </c>
      <c r="AB163" s="62" t="str">
        <f t="shared" si="23"/>
        <v/>
      </c>
      <c r="AC163" s="64"/>
    </row>
    <row r="164" spans="1:29" ht="20.100000000000001" customHeight="1" thickBot="1" x14ac:dyDescent="0.3">
      <c r="A164" s="34">
        <v>43075</v>
      </c>
      <c r="B164" s="34" t="s">
        <v>37</v>
      </c>
      <c r="C164" s="35" t="s">
        <v>20</v>
      </c>
      <c r="D164" s="34" t="s">
        <v>30</v>
      </c>
      <c r="E164" s="34" t="s">
        <v>30</v>
      </c>
      <c r="F164" s="34" t="s">
        <v>30</v>
      </c>
      <c r="G164" s="34" t="s">
        <v>30</v>
      </c>
      <c r="H164" s="34" t="s">
        <v>30</v>
      </c>
      <c r="I164" s="34" t="s">
        <v>30</v>
      </c>
      <c r="J164" s="28"/>
      <c r="K164" s="58">
        <f t="shared" si="16"/>
        <v>0</v>
      </c>
      <c r="L164" s="58">
        <f t="shared" si="17"/>
        <v>0</v>
      </c>
      <c r="M164" s="58">
        <f t="shared" si="18"/>
        <v>6</v>
      </c>
      <c r="N164" s="58">
        <f t="shared" si="19"/>
        <v>0</v>
      </c>
      <c r="O164" s="28"/>
      <c r="P164" s="69">
        <f>(Feuil1!$B$25)*K164</f>
        <v>0</v>
      </c>
      <c r="Q164" s="69">
        <f ca="1">(Feuil1!$C$25)*L164</f>
        <v>0</v>
      </c>
      <c r="R164" s="69">
        <f ca="1">(Feuil1!$D$25)*M164</f>
        <v>1.8125000000000002</v>
      </c>
      <c r="S164" s="69">
        <f ca="1">(Feuil1!$E$25)*N164</f>
        <v>0</v>
      </c>
      <c r="T164" s="28"/>
      <c r="U164" s="69">
        <f t="shared" ca="1" si="20"/>
        <v>1.8125000000000002</v>
      </c>
      <c r="V164" s="62">
        <f t="shared" ca="1" si="21"/>
        <v>43.500000000000007</v>
      </c>
      <c r="W164" s="60">
        <f t="shared" ca="1" si="22"/>
        <v>0.30208333333333337</v>
      </c>
      <c r="X164" s="72"/>
      <c r="Y164" s="73"/>
      <c r="Z164" s="34">
        <v>43075</v>
      </c>
      <c r="AA164" s="35" t="s">
        <v>20</v>
      </c>
      <c r="AB164" s="62" t="str">
        <f t="shared" si="23"/>
        <v/>
      </c>
      <c r="AC164" s="64"/>
    </row>
    <row r="165" spans="1:29" ht="20.100000000000001" customHeight="1" thickBot="1" x14ac:dyDescent="0.3">
      <c r="A165" s="34">
        <v>43076</v>
      </c>
      <c r="B165" s="34" t="s">
        <v>37</v>
      </c>
      <c r="C165" s="35" t="s">
        <v>14</v>
      </c>
      <c r="D165" s="34" t="s">
        <v>33</v>
      </c>
      <c r="E165" s="34" t="s">
        <v>30</v>
      </c>
      <c r="F165" s="34" t="s">
        <v>30</v>
      </c>
      <c r="G165" s="34" t="s">
        <v>30</v>
      </c>
      <c r="H165" s="34" t="s">
        <v>30</v>
      </c>
      <c r="I165" s="34" t="s">
        <v>30</v>
      </c>
      <c r="J165" s="28"/>
      <c r="K165" s="58">
        <f t="shared" si="16"/>
        <v>1</v>
      </c>
      <c r="L165" s="58">
        <f t="shared" si="17"/>
        <v>0</v>
      </c>
      <c r="M165" s="58">
        <f t="shared" si="18"/>
        <v>5</v>
      </c>
      <c r="N165" s="58">
        <f t="shared" si="19"/>
        <v>0</v>
      </c>
      <c r="O165" s="28"/>
      <c r="P165" s="69">
        <f>(Feuil1!$B$25)*K165</f>
        <v>0</v>
      </c>
      <c r="Q165" s="69">
        <f ca="1">(Feuil1!$C$25)*L165</f>
        <v>0</v>
      </c>
      <c r="R165" s="69">
        <f ca="1">(Feuil1!$D$25)*M165</f>
        <v>1.510416666666667</v>
      </c>
      <c r="S165" s="69">
        <f ca="1">(Feuil1!$E$25)*N165</f>
        <v>0</v>
      </c>
      <c r="T165" s="28"/>
      <c r="U165" s="69">
        <f t="shared" ca="1" si="20"/>
        <v>1.510416666666667</v>
      </c>
      <c r="V165" s="62">
        <f t="shared" ca="1" si="21"/>
        <v>36.250000000000007</v>
      </c>
      <c r="W165" s="60">
        <f t="shared" ca="1" si="22"/>
        <v>0.30208333333333343</v>
      </c>
      <c r="X165" s="72"/>
      <c r="Y165" s="73"/>
      <c r="Z165" s="34">
        <v>43076</v>
      </c>
      <c r="AA165" s="35" t="s">
        <v>14</v>
      </c>
      <c r="AB165" s="62" t="str">
        <f t="shared" si="23"/>
        <v/>
      </c>
      <c r="AC165" s="64"/>
    </row>
    <row r="166" spans="1:29" ht="20.100000000000001" customHeight="1" thickBot="1" x14ac:dyDescent="0.3">
      <c r="A166" s="34">
        <v>43077</v>
      </c>
      <c r="B166" s="34" t="s">
        <v>37</v>
      </c>
      <c r="C166" s="35" t="s">
        <v>15</v>
      </c>
      <c r="D166" s="34" t="s">
        <v>31</v>
      </c>
      <c r="E166" s="34" t="s">
        <v>31</v>
      </c>
      <c r="F166" s="34" t="s">
        <v>31</v>
      </c>
      <c r="G166" s="34" t="s">
        <v>31</v>
      </c>
      <c r="H166" s="34" t="s">
        <v>31</v>
      </c>
      <c r="I166" s="34" t="s">
        <v>31</v>
      </c>
      <c r="J166" s="28"/>
      <c r="K166" s="58">
        <f t="shared" si="16"/>
        <v>0</v>
      </c>
      <c r="L166" s="58">
        <f t="shared" si="17"/>
        <v>0</v>
      </c>
      <c r="M166" s="58">
        <f t="shared" si="18"/>
        <v>0</v>
      </c>
      <c r="N166" s="58">
        <f t="shared" si="19"/>
        <v>6</v>
      </c>
      <c r="O166" s="28"/>
      <c r="P166" s="69">
        <f>(Feuil1!$B$25)*K166</f>
        <v>0</v>
      </c>
      <c r="Q166" s="69">
        <f ca="1">(Feuil1!$C$25)*L166</f>
        <v>0</v>
      </c>
      <c r="R166" s="69">
        <f ca="1">(Feuil1!$D$25)*M166</f>
        <v>0</v>
      </c>
      <c r="S166" s="69">
        <f ca="1">(Feuil1!$E$25)*N166</f>
        <v>1.5624999999999998</v>
      </c>
      <c r="T166" s="28"/>
      <c r="U166" s="69">
        <f t="shared" ca="1" si="20"/>
        <v>1.5624999999999998</v>
      </c>
      <c r="V166" s="62">
        <f t="shared" ca="1" si="21"/>
        <v>37.499999999999993</v>
      </c>
      <c r="W166" s="60">
        <f t="shared" ca="1" si="22"/>
        <v>0.26041666666666663</v>
      </c>
      <c r="X166" s="72"/>
      <c r="Y166" s="73"/>
      <c r="Z166" s="34">
        <v>43077</v>
      </c>
      <c r="AA166" s="35" t="s">
        <v>15</v>
      </c>
      <c r="AB166" s="62" t="str">
        <f t="shared" si="23"/>
        <v/>
      </c>
      <c r="AC166" s="64"/>
    </row>
    <row r="167" spans="1:29" ht="20.100000000000001" customHeight="1" thickBot="1" x14ac:dyDescent="0.3">
      <c r="A167" s="36">
        <v>43078</v>
      </c>
      <c r="B167" s="36" t="s">
        <v>38</v>
      </c>
      <c r="C167" s="37" t="s">
        <v>16</v>
      </c>
      <c r="D167" s="36" t="s">
        <v>33</v>
      </c>
      <c r="E167" s="36" t="s">
        <v>33</v>
      </c>
      <c r="F167" s="36" t="s">
        <v>33</v>
      </c>
      <c r="G167" s="36" t="s">
        <v>33</v>
      </c>
      <c r="H167" s="36" t="s">
        <v>33</v>
      </c>
      <c r="I167" s="36" t="s">
        <v>33</v>
      </c>
      <c r="J167" s="28"/>
      <c r="K167" s="58">
        <f t="shared" si="16"/>
        <v>6</v>
      </c>
      <c r="L167" s="58">
        <f t="shared" si="17"/>
        <v>0</v>
      </c>
      <c r="M167" s="58">
        <f t="shared" si="18"/>
        <v>0</v>
      </c>
      <c r="N167" s="58">
        <f t="shared" si="19"/>
        <v>0</v>
      </c>
      <c r="O167" s="28"/>
      <c r="P167" s="69">
        <f>(Feuil1!$B$25)*K167</f>
        <v>0</v>
      </c>
      <c r="Q167" s="69">
        <f ca="1">(Feuil1!$C$25)*L167</f>
        <v>0</v>
      </c>
      <c r="R167" s="69">
        <f ca="1">(Feuil1!$D$25)*M167</f>
        <v>0</v>
      </c>
      <c r="S167" s="69">
        <f ca="1">(Feuil1!$E$25)*N167</f>
        <v>0</v>
      </c>
      <c r="T167" s="28"/>
      <c r="U167" s="69">
        <f t="shared" ca="1" si="20"/>
        <v>0</v>
      </c>
      <c r="V167" s="62">
        <f t="shared" ca="1" si="21"/>
        <v>0</v>
      </c>
      <c r="W167" s="60">
        <f t="shared" ca="1" si="22"/>
        <v>0</v>
      </c>
      <c r="X167" s="72"/>
      <c r="Y167" s="73"/>
      <c r="Z167" s="36">
        <v>43078</v>
      </c>
      <c r="AA167" s="37" t="s">
        <v>16</v>
      </c>
      <c r="AB167" s="62" t="str">
        <f t="shared" si="23"/>
        <v/>
      </c>
      <c r="AC167" s="64"/>
    </row>
    <row r="168" spans="1:29" ht="20.100000000000001" customHeight="1" thickBot="1" x14ac:dyDescent="0.3">
      <c r="A168" s="36">
        <v>43079</v>
      </c>
      <c r="B168" s="36" t="s">
        <v>38</v>
      </c>
      <c r="C168" s="37" t="s">
        <v>17</v>
      </c>
      <c r="D168" s="36" t="s">
        <v>33</v>
      </c>
      <c r="E168" s="36" t="s">
        <v>33</v>
      </c>
      <c r="F168" s="36" t="s">
        <v>33</v>
      </c>
      <c r="G168" s="36" t="s">
        <v>33</v>
      </c>
      <c r="H168" s="36" t="s">
        <v>33</v>
      </c>
      <c r="I168" s="36" t="s">
        <v>33</v>
      </c>
      <c r="J168" s="28"/>
      <c r="K168" s="58">
        <f t="shared" si="16"/>
        <v>6</v>
      </c>
      <c r="L168" s="58">
        <f t="shared" si="17"/>
        <v>0</v>
      </c>
      <c r="M168" s="58">
        <f t="shared" si="18"/>
        <v>0</v>
      </c>
      <c r="N168" s="58">
        <f t="shared" si="19"/>
        <v>0</v>
      </c>
      <c r="O168" s="28"/>
      <c r="P168" s="69">
        <f>(Feuil1!$B$25)*K168</f>
        <v>0</v>
      </c>
      <c r="Q168" s="69">
        <f ca="1">(Feuil1!$C$25)*L168</f>
        <v>0</v>
      </c>
      <c r="R168" s="69">
        <f ca="1">(Feuil1!$D$25)*M168</f>
        <v>0</v>
      </c>
      <c r="S168" s="69">
        <f ca="1">(Feuil1!$E$25)*N168</f>
        <v>0</v>
      </c>
      <c r="T168" s="28"/>
      <c r="U168" s="69">
        <f t="shared" ca="1" si="20"/>
        <v>0</v>
      </c>
      <c r="V168" s="62">
        <f t="shared" ca="1" si="21"/>
        <v>0</v>
      </c>
      <c r="W168" s="60">
        <f t="shared" ca="1" si="22"/>
        <v>0</v>
      </c>
      <c r="X168" s="72"/>
      <c r="Y168" s="73"/>
      <c r="Z168" s="36">
        <v>43079</v>
      </c>
      <c r="AA168" s="37" t="s">
        <v>17</v>
      </c>
      <c r="AB168" s="62" t="str">
        <f t="shared" si="23"/>
        <v/>
      </c>
      <c r="AC168" s="64"/>
    </row>
    <row r="169" spans="1:29" ht="20.100000000000001" customHeight="1" thickBot="1" x14ac:dyDescent="0.3">
      <c r="A169" s="34">
        <v>43080</v>
      </c>
      <c r="B169" s="34" t="s">
        <v>37</v>
      </c>
      <c r="C169" s="35" t="s">
        <v>18</v>
      </c>
      <c r="D169" s="34" t="s">
        <v>30</v>
      </c>
      <c r="E169" s="34" t="s">
        <v>30</v>
      </c>
      <c r="F169" s="34" t="s">
        <v>30</v>
      </c>
      <c r="G169" s="34" t="s">
        <v>30</v>
      </c>
      <c r="H169" s="34" t="s">
        <v>30</v>
      </c>
      <c r="I169" s="34" t="s">
        <v>30</v>
      </c>
      <c r="J169" s="28"/>
      <c r="K169" s="58">
        <f t="shared" si="16"/>
        <v>0</v>
      </c>
      <c r="L169" s="58">
        <f t="shared" si="17"/>
        <v>0</v>
      </c>
      <c r="M169" s="58">
        <f t="shared" si="18"/>
        <v>6</v>
      </c>
      <c r="N169" s="58">
        <f t="shared" si="19"/>
        <v>0</v>
      </c>
      <c r="O169" s="28"/>
      <c r="P169" s="69">
        <f>(Feuil1!$B$25)*K169</f>
        <v>0</v>
      </c>
      <c r="Q169" s="69">
        <f ca="1">(Feuil1!$C$25)*L169</f>
        <v>0</v>
      </c>
      <c r="R169" s="69">
        <f ca="1">(Feuil1!$D$25)*M169</f>
        <v>1.8125000000000002</v>
      </c>
      <c r="S169" s="69">
        <f ca="1">(Feuil1!$E$25)*N169</f>
        <v>0</v>
      </c>
      <c r="T169" s="28"/>
      <c r="U169" s="69">
        <f t="shared" ca="1" si="20"/>
        <v>1.8125000000000002</v>
      </c>
      <c r="V169" s="62">
        <f t="shared" ca="1" si="21"/>
        <v>43.500000000000007</v>
      </c>
      <c r="W169" s="60">
        <f t="shared" ca="1" si="22"/>
        <v>0.30208333333333337</v>
      </c>
      <c r="X169" s="72"/>
      <c r="Y169" s="73"/>
      <c r="Z169" s="34">
        <v>43080</v>
      </c>
      <c r="AA169" s="35" t="s">
        <v>18</v>
      </c>
      <c r="AB169" s="62" t="str">
        <f t="shared" si="23"/>
        <v/>
      </c>
      <c r="AC169" s="64"/>
    </row>
    <row r="170" spans="1:29" ht="20.100000000000001" customHeight="1" thickBot="1" x14ac:dyDescent="0.3">
      <c r="A170" s="34">
        <v>43081</v>
      </c>
      <c r="B170" s="34" t="s">
        <v>37</v>
      </c>
      <c r="C170" s="35" t="s">
        <v>19</v>
      </c>
      <c r="D170" s="34" t="s">
        <v>30</v>
      </c>
      <c r="E170" s="34" t="s">
        <v>30</v>
      </c>
      <c r="F170" s="34" t="s">
        <v>30</v>
      </c>
      <c r="G170" s="34" t="s">
        <v>30</v>
      </c>
      <c r="H170" s="34" t="s">
        <v>30</v>
      </c>
      <c r="I170" s="34" t="s">
        <v>30</v>
      </c>
      <c r="J170" s="28"/>
      <c r="K170" s="58">
        <f t="shared" si="16"/>
        <v>0</v>
      </c>
      <c r="L170" s="58">
        <f t="shared" si="17"/>
        <v>0</v>
      </c>
      <c r="M170" s="58">
        <f t="shared" si="18"/>
        <v>6</v>
      </c>
      <c r="N170" s="58">
        <f t="shared" si="19"/>
        <v>0</v>
      </c>
      <c r="O170" s="28"/>
      <c r="P170" s="69">
        <f>(Feuil1!$B$25)*K170</f>
        <v>0</v>
      </c>
      <c r="Q170" s="69">
        <f ca="1">(Feuil1!$C$25)*L170</f>
        <v>0</v>
      </c>
      <c r="R170" s="69">
        <f ca="1">(Feuil1!$D$25)*M170</f>
        <v>1.8125000000000002</v>
      </c>
      <c r="S170" s="69">
        <f ca="1">(Feuil1!$E$25)*N170</f>
        <v>0</v>
      </c>
      <c r="T170" s="28"/>
      <c r="U170" s="69">
        <f t="shared" ca="1" si="20"/>
        <v>1.8125000000000002</v>
      </c>
      <c r="V170" s="62">
        <f t="shared" ca="1" si="21"/>
        <v>43.500000000000007</v>
      </c>
      <c r="W170" s="60">
        <f t="shared" ca="1" si="22"/>
        <v>0.30208333333333337</v>
      </c>
      <c r="X170" s="72"/>
      <c r="Y170" s="73"/>
      <c r="Z170" s="34">
        <v>43081</v>
      </c>
      <c r="AA170" s="35" t="s">
        <v>19</v>
      </c>
      <c r="AB170" s="62" t="str">
        <f t="shared" si="23"/>
        <v/>
      </c>
      <c r="AC170" s="64"/>
    </row>
    <row r="171" spans="1:29" ht="20.100000000000001" customHeight="1" thickBot="1" x14ac:dyDescent="0.3">
      <c r="A171" s="34">
        <v>43082</v>
      </c>
      <c r="B171" s="34" t="s">
        <v>37</v>
      </c>
      <c r="C171" s="35" t="s">
        <v>20</v>
      </c>
      <c r="D171" s="34" t="s">
        <v>30</v>
      </c>
      <c r="E171" s="34" t="s">
        <v>30</v>
      </c>
      <c r="F171" s="34" t="s">
        <v>30</v>
      </c>
      <c r="G171" s="34" t="s">
        <v>30</v>
      </c>
      <c r="H171" s="34" t="s">
        <v>30</v>
      </c>
      <c r="I171" s="34" t="s">
        <v>30</v>
      </c>
      <c r="J171" s="28"/>
      <c r="K171" s="58">
        <f t="shared" si="16"/>
        <v>0</v>
      </c>
      <c r="L171" s="58">
        <f t="shared" si="17"/>
        <v>0</v>
      </c>
      <c r="M171" s="58">
        <f t="shared" si="18"/>
        <v>6</v>
      </c>
      <c r="N171" s="58">
        <f t="shared" si="19"/>
        <v>0</v>
      </c>
      <c r="O171" s="28"/>
      <c r="P171" s="69">
        <f>(Feuil1!$B$25)*K171</f>
        <v>0</v>
      </c>
      <c r="Q171" s="69">
        <f ca="1">(Feuil1!$C$25)*L171</f>
        <v>0</v>
      </c>
      <c r="R171" s="69">
        <f ca="1">(Feuil1!$D$25)*M171</f>
        <v>1.8125000000000002</v>
      </c>
      <c r="S171" s="69">
        <f ca="1">(Feuil1!$E$25)*N171</f>
        <v>0</v>
      </c>
      <c r="T171" s="28"/>
      <c r="U171" s="69">
        <f t="shared" ca="1" si="20"/>
        <v>1.8125000000000002</v>
      </c>
      <c r="V171" s="62">
        <f t="shared" ca="1" si="21"/>
        <v>43.500000000000007</v>
      </c>
      <c r="W171" s="60">
        <f t="shared" ca="1" si="22"/>
        <v>0.30208333333333337</v>
      </c>
      <c r="X171" s="72"/>
      <c r="Y171" s="73"/>
      <c r="Z171" s="34">
        <v>43082</v>
      </c>
      <c r="AA171" s="35" t="s">
        <v>20</v>
      </c>
      <c r="AB171" s="62" t="str">
        <f t="shared" si="23"/>
        <v/>
      </c>
      <c r="AC171" s="64"/>
    </row>
    <row r="172" spans="1:29" ht="20.100000000000001" customHeight="1" thickBot="1" x14ac:dyDescent="0.3">
      <c r="A172" s="34">
        <v>43083</v>
      </c>
      <c r="B172" s="34" t="s">
        <v>37</v>
      </c>
      <c r="C172" s="35" t="s">
        <v>14</v>
      </c>
      <c r="D172" s="34" t="s">
        <v>33</v>
      </c>
      <c r="E172" s="34" t="s">
        <v>30</v>
      </c>
      <c r="F172" s="34" t="s">
        <v>30</v>
      </c>
      <c r="G172" s="34" t="s">
        <v>30</v>
      </c>
      <c r="H172" s="34" t="s">
        <v>30</v>
      </c>
      <c r="I172" s="34" t="s">
        <v>30</v>
      </c>
      <c r="J172" s="28"/>
      <c r="K172" s="58">
        <f t="shared" si="16"/>
        <v>1</v>
      </c>
      <c r="L172" s="58">
        <f t="shared" si="17"/>
        <v>0</v>
      </c>
      <c r="M172" s="58">
        <f t="shared" si="18"/>
        <v>5</v>
      </c>
      <c r="N172" s="58">
        <f t="shared" si="19"/>
        <v>0</v>
      </c>
      <c r="O172" s="28"/>
      <c r="P172" s="69">
        <f>(Feuil1!$B$25)*K172</f>
        <v>0</v>
      </c>
      <c r="Q172" s="69">
        <f ca="1">(Feuil1!$C$25)*L172</f>
        <v>0</v>
      </c>
      <c r="R172" s="69">
        <f ca="1">(Feuil1!$D$25)*M172</f>
        <v>1.510416666666667</v>
      </c>
      <c r="S172" s="69">
        <f ca="1">(Feuil1!$E$25)*N172</f>
        <v>0</v>
      </c>
      <c r="T172" s="28"/>
      <c r="U172" s="69">
        <f t="shared" ca="1" si="20"/>
        <v>1.510416666666667</v>
      </c>
      <c r="V172" s="62">
        <f t="shared" ca="1" si="21"/>
        <v>36.250000000000007</v>
      </c>
      <c r="W172" s="60">
        <f t="shared" ca="1" si="22"/>
        <v>0.30208333333333343</v>
      </c>
      <c r="X172" s="72"/>
      <c r="Y172" s="73"/>
      <c r="Z172" s="34">
        <v>43083</v>
      </c>
      <c r="AA172" s="35" t="s">
        <v>14</v>
      </c>
      <c r="AB172" s="62" t="str">
        <f t="shared" si="23"/>
        <v/>
      </c>
      <c r="AC172" s="64"/>
    </row>
    <row r="173" spans="1:29" ht="20.100000000000001" customHeight="1" thickBot="1" x14ac:dyDescent="0.3">
      <c r="A173" s="34">
        <v>43084</v>
      </c>
      <c r="B173" s="34" t="s">
        <v>37</v>
      </c>
      <c r="C173" s="35" t="s">
        <v>15</v>
      </c>
      <c r="D173" s="34" t="s">
        <v>31</v>
      </c>
      <c r="E173" s="34" t="s">
        <v>31</v>
      </c>
      <c r="F173" s="34" t="s">
        <v>31</v>
      </c>
      <c r="G173" s="34" t="s">
        <v>31</v>
      </c>
      <c r="H173" s="34" t="s">
        <v>31</v>
      </c>
      <c r="I173" s="34" t="s">
        <v>31</v>
      </c>
      <c r="J173" s="28"/>
      <c r="K173" s="58">
        <f t="shared" si="16"/>
        <v>0</v>
      </c>
      <c r="L173" s="58">
        <f t="shared" si="17"/>
        <v>0</v>
      </c>
      <c r="M173" s="58">
        <f t="shared" si="18"/>
        <v>0</v>
      </c>
      <c r="N173" s="58">
        <f t="shared" si="19"/>
        <v>6</v>
      </c>
      <c r="O173" s="28"/>
      <c r="P173" s="69">
        <f>(Feuil1!$B$25)*K173</f>
        <v>0</v>
      </c>
      <c r="Q173" s="69">
        <f ca="1">(Feuil1!$C$25)*L173</f>
        <v>0</v>
      </c>
      <c r="R173" s="69">
        <f ca="1">(Feuil1!$D$25)*M173</f>
        <v>0</v>
      </c>
      <c r="S173" s="69">
        <f ca="1">(Feuil1!$E$25)*N173</f>
        <v>1.5624999999999998</v>
      </c>
      <c r="T173" s="28"/>
      <c r="U173" s="69">
        <f t="shared" ca="1" si="20"/>
        <v>1.5624999999999998</v>
      </c>
      <c r="V173" s="62">
        <f t="shared" ca="1" si="21"/>
        <v>37.499999999999993</v>
      </c>
      <c r="W173" s="60">
        <f t="shared" ca="1" si="22"/>
        <v>0.26041666666666663</v>
      </c>
      <c r="X173" s="72"/>
      <c r="Y173" s="73"/>
      <c r="Z173" s="34">
        <v>43084</v>
      </c>
      <c r="AA173" s="35" t="s">
        <v>15</v>
      </c>
      <c r="AB173" s="62" t="str">
        <f t="shared" si="23"/>
        <v/>
      </c>
      <c r="AC173" s="64"/>
    </row>
    <row r="174" spans="1:29" ht="20.100000000000001" customHeight="1" thickBot="1" x14ac:dyDescent="0.3">
      <c r="A174" s="36">
        <v>43085</v>
      </c>
      <c r="B174" s="36" t="s">
        <v>38</v>
      </c>
      <c r="C174" s="37" t="s">
        <v>16</v>
      </c>
      <c r="D174" s="36" t="s">
        <v>33</v>
      </c>
      <c r="E174" s="36" t="s">
        <v>33</v>
      </c>
      <c r="F174" s="36" t="s">
        <v>33</v>
      </c>
      <c r="G174" s="36" t="s">
        <v>33</v>
      </c>
      <c r="H174" s="36" t="s">
        <v>33</v>
      </c>
      <c r="I174" s="36" t="s">
        <v>33</v>
      </c>
      <c r="J174" s="28"/>
      <c r="K174" s="58">
        <f t="shared" si="16"/>
        <v>6</v>
      </c>
      <c r="L174" s="58">
        <f t="shared" si="17"/>
        <v>0</v>
      </c>
      <c r="M174" s="58">
        <f t="shared" si="18"/>
        <v>0</v>
      </c>
      <c r="N174" s="58">
        <f t="shared" si="19"/>
        <v>0</v>
      </c>
      <c r="O174" s="28"/>
      <c r="P174" s="69">
        <f>(Feuil1!$B$25)*K174</f>
        <v>0</v>
      </c>
      <c r="Q174" s="69">
        <f ca="1">(Feuil1!$C$25)*L174</f>
        <v>0</v>
      </c>
      <c r="R174" s="69">
        <f ca="1">(Feuil1!$D$25)*M174</f>
        <v>0</v>
      </c>
      <c r="S174" s="69">
        <f ca="1">(Feuil1!$E$25)*N174</f>
        <v>0</v>
      </c>
      <c r="T174" s="28"/>
      <c r="U174" s="69">
        <f t="shared" ca="1" si="20"/>
        <v>0</v>
      </c>
      <c r="V174" s="62">
        <f t="shared" ca="1" si="21"/>
        <v>0</v>
      </c>
      <c r="W174" s="60">
        <f t="shared" ca="1" si="22"/>
        <v>0</v>
      </c>
      <c r="X174" s="72"/>
      <c r="Y174" s="73"/>
      <c r="Z174" s="36">
        <v>43085</v>
      </c>
      <c r="AA174" s="37" t="s">
        <v>16</v>
      </c>
      <c r="AB174" s="62" t="str">
        <f t="shared" si="23"/>
        <v/>
      </c>
      <c r="AC174" s="64"/>
    </row>
    <row r="175" spans="1:29" ht="20.100000000000001" customHeight="1" thickBot="1" x14ac:dyDescent="0.3">
      <c r="A175" s="36">
        <v>43086</v>
      </c>
      <c r="B175" s="36" t="s">
        <v>38</v>
      </c>
      <c r="C175" s="37" t="s">
        <v>17</v>
      </c>
      <c r="D175" s="36" t="s">
        <v>33</v>
      </c>
      <c r="E175" s="36" t="s">
        <v>33</v>
      </c>
      <c r="F175" s="36" t="s">
        <v>33</v>
      </c>
      <c r="G175" s="36" t="s">
        <v>33</v>
      </c>
      <c r="H175" s="36" t="s">
        <v>33</v>
      </c>
      <c r="I175" s="36" t="s">
        <v>33</v>
      </c>
      <c r="J175" s="28"/>
      <c r="K175" s="58">
        <f t="shared" si="16"/>
        <v>6</v>
      </c>
      <c r="L175" s="58">
        <f t="shared" si="17"/>
        <v>0</v>
      </c>
      <c r="M175" s="58">
        <f t="shared" si="18"/>
        <v>0</v>
      </c>
      <c r="N175" s="58">
        <f t="shared" si="19"/>
        <v>0</v>
      </c>
      <c r="O175" s="28"/>
      <c r="P175" s="69">
        <f>(Feuil1!$B$25)*K175</f>
        <v>0</v>
      </c>
      <c r="Q175" s="69">
        <f ca="1">(Feuil1!$C$25)*L175</f>
        <v>0</v>
      </c>
      <c r="R175" s="69">
        <f ca="1">(Feuil1!$D$25)*M175</f>
        <v>0</v>
      </c>
      <c r="S175" s="69">
        <f ca="1">(Feuil1!$E$25)*N175</f>
        <v>0</v>
      </c>
      <c r="T175" s="28"/>
      <c r="U175" s="69">
        <f t="shared" ca="1" si="20"/>
        <v>0</v>
      </c>
      <c r="V175" s="62">
        <f t="shared" ca="1" si="21"/>
        <v>0</v>
      </c>
      <c r="W175" s="60">
        <f t="shared" ca="1" si="22"/>
        <v>0</v>
      </c>
      <c r="X175" s="72"/>
      <c r="Y175" s="73"/>
      <c r="Z175" s="36">
        <v>43086</v>
      </c>
      <c r="AA175" s="37" t="s">
        <v>17</v>
      </c>
      <c r="AB175" s="62" t="str">
        <f t="shared" si="23"/>
        <v/>
      </c>
      <c r="AC175" s="64"/>
    </row>
    <row r="176" spans="1:29" ht="20.100000000000001" customHeight="1" thickBot="1" x14ac:dyDescent="0.3">
      <c r="A176" s="34">
        <v>43087</v>
      </c>
      <c r="B176" s="34" t="s">
        <v>37</v>
      </c>
      <c r="C176" s="35" t="s">
        <v>18</v>
      </c>
      <c r="D176" s="34" t="s">
        <v>30</v>
      </c>
      <c r="E176" s="34" t="s">
        <v>30</v>
      </c>
      <c r="F176" s="34" t="s">
        <v>30</v>
      </c>
      <c r="G176" s="34" t="s">
        <v>30</v>
      </c>
      <c r="H176" s="34" t="s">
        <v>30</v>
      </c>
      <c r="I176" s="34" t="s">
        <v>30</v>
      </c>
      <c r="J176" s="28"/>
      <c r="K176" s="58">
        <f t="shared" si="16"/>
        <v>0</v>
      </c>
      <c r="L176" s="58">
        <f t="shared" si="17"/>
        <v>0</v>
      </c>
      <c r="M176" s="58">
        <f t="shared" si="18"/>
        <v>6</v>
      </c>
      <c r="N176" s="58">
        <f t="shared" si="19"/>
        <v>0</v>
      </c>
      <c r="O176" s="28"/>
      <c r="P176" s="69">
        <f>(Feuil1!$B$25)*K176</f>
        <v>0</v>
      </c>
      <c r="Q176" s="69">
        <f ca="1">(Feuil1!$C$25)*L176</f>
        <v>0</v>
      </c>
      <c r="R176" s="69">
        <f ca="1">(Feuil1!$D$25)*M176</f>
        <v>1.8125000000000002</v>
      </c>
      <c r="S176" s="69">
        <f ca="1">(Feuil1!$E$25)*N176</f>
        <v>0</v>
      </c>
      <c r="T176" s="28"/>
      <c r="U176" s="69">
        <f t="shared" ca="1" si="20"/>
        <v>1.8125000000000002</v>
      </c>
      <c r="V176" s="62">
        <f t="shared" ca="1" si="21"/>
        <v>43.500000000000007</v>
      </c>
      <c r="W176" s="60">
        <f t="shared" ca="1" si="22"/>
        <v>0.30208333333333337</v>
      </c>
      <c r="X176" s="72"/>
      <c r="Y176" s="73"/>
      <c r="Z176" s="34">
        <v>43087</v>
      </c>
      <c r="AA176" s="35" t="s">
        <v>18</v>
      </c>
      <c r="AB176" s="62" t="str">
        <f t="shared" si="23"/>
        <v/>
      </c>
      <c r="AC176" s="64"/>
    </row>
    <row r="177" spans="1:29" ht="20.100000000000001" customHeight="1" thickBot="1" x14ac:dyDescent="0.3">
      <c r="A177" s="34">
        <v>43088</v>
      </c>
      <c r="B177" s="34" t="s">
        <v>37</v>
      </c>
      <c r="C177" s="35" t="s">
        <v>19</v>
      </c>
      <c r="D177" s="34" t="s">
        <v>30</v>
      </c>
      <c r="E177" s="34" t="s">
        <v>30</v>
      </c>
      <c r="F177" s="34" t="s">
        <v>30</v>
      </c>
      <c r="G177" s="34" t="s">
        <v>30</v>
      </c>
      <c r="H177" s="34" t="s">
        <v>30</v>
      </c>
      <c r="I177" s="34" t="s">
        <v>30</v>
      </c>
      <c r="J177" s="28"/>
      <c r="K177" s="58">
        <f t="shared" si="16"/>
        <v>0</v>
      </c>
      <c r="L177" s="58">
        <f t="shared" si="17"/>
        <v>0</v>
      </c>
      <c r="M177" s="58">
        <f t="shared" si="18"/>
        <v>6</v>
      </c>
      <c r="N177" s="58">
        <f t="shared" si="19"/>
        <v>0</v>
      </c>
      <c r="O177" s="28"/>
      <c r="P177" s="69">
        <f>(Feuil1!$B$25)*K177</f>
        <v>0</v>
      </c>
      <c r="Q177" s="69">
        <f ca="1">(Feuil1!$C$25)*L177</f>
        <v>0</v>
      </c>
      <c r="R177" s="69">
        <f ca="1">(Feuil1!$D$25)*M177</f>
        <v>1.8125000000000002</v>
      </c>
      <c r="S177" s="69">
        <f ca="1">(Feuil1!$E$25)*N177</f>
        <v>0</v>
      </c>
      <c r="T177" s="28"/>
      <c r="U177" s="69">
        <f t="shared" ca="1" si="20"/>
        <v>1.8125000000000002</v>
      </c>
      <c r="V177" s="62">
        <f t="shared" ca="1" si="21"/>
        <v>43.500000000000007</v>
      </c>
      <c r="W177" s="60">
        <f t="shared" ca="1" si="22"/>
        <v>0.30208333333333337</v>
      </c>
      <c r="X177" s="72"/>
      <c r="Y177" s="73"/>
      <c r="Z177" s="34">
        <v>43088</v>
      </c>
      <c r="AA177" s="35" t="s">
        <v>19</v>
      </c>
      <c r="AB177" s="62" t="str">
        <f t="shared" si="23"/>
        <v/>
      </c>
      <c r="AC177" s="64"/>
    </row>
    <row r="178" spans="1:29" ht="20.100000000000001" customHeight="1" thickBot="1" x14ac:dyDescent="0.3">
      <c r="A178" s="34">
        <v>43089</v>
      </c>
      <c r="B178" s="34" t="s">
        <v>37</v>
      </c>
      <c r="C178" s="35" t="s">
        <v>20</v>
      </c>
      <c r="D178" s="34" t="s">
        <v>30</v>
      </c>
      <c r="E178" s="34" t="s">
        <v>30</v>
      </c>
      <c r="F178" s="34" t="s">
        <v>30</v>
      </c>
      <c r="G178" s="34" t="s">
        <v>30</v>
      </c>
      <c r="H178" s="34" t="s">
        <v>30</v>
      </c>
      <c r="I178" s="34" t="s">
        <v>30</v>
      </c>
      <c r="J178" s="28"/>
      <c r="K178" s="58">
        <f t="shared" si="16"/>
        <v>0</v>
      </c>
      <c r="L178" s="58">
        <f t="shared" si="17"/>
        <v>0</v>
      </c>
      <c r="M178" s="58">
        <f t="shared" si="18"/>
        <v>6</v>
      </c>
      <c r="N178" s="58">
        <f t="shared" si="19"/>
        <v>0</v>
      </c>
      <c r="O178" s="28"/>
      <c r="P178" s="69">
        <f>(Feuil1!$B$25)*K178</f>
        <v>0</v>
      </c>
      <c r="Q178" s="69">
        <f ca="1">(Feuil1!$C$25)*L178</f>
        <v>0</v>
      </c>
      <c r="R178" s="69">
        <f ca="1">(Feuil1!$D$25)*M178</f>
        <v>1.8125000000000002</v>
      </c>
      <c r="S178" s="69">
        <f ca="1">(Feuil1!$E$25)*N178</f>
        <v>0</v>
      </c>
      <c r="T178" s="28"/>
      <c r="U178" s="69">
        <f t="shared" ca="1" si="20"/>
        <v>1.8125000000000002</v>
      </c>
      <c r="V178" s="62">
        <f t="shared" ca="1" si="21"/>
        <v>43.500000000000007</v>
      </c>
      <c r="W178" s="60">
        <f t="shared" ca="1" si="22"/>
        <v>0.30208333333333337</v>
      </c>
      <c r="X178" s="72"/>
      <c r="Y178" s="73"/>
      <c r="Z178" s="34">
        <v>43089</v>
      </c>
      <c r="AA178" s="35" t="s">
        <v>20</v>
      </c>
      <c r="AB178" s="62" t="str">
        <f t="shared" si="23"/>
        <v/>
      </c>
      <c r="AC178" s="64"/>
    </row>
    <row r="179" spans="1:29" ht="20.100000000000001" customHeight="1" thickBot="1" x14ac:dyDescent="0.3">
      <c r="A179" s="34">
        <v>43090</v>
      </c>
      <c r="B179" s="34" t="s">
        <v>37</v>
      </c>
      <c r="C179" s="35" t="s">
        <v>14</v>
      </c>
      <c r="D179" s="34" t="s">
        <v>33</v>
      </c>
      <c r="E179" s="34" t="s">
        <v>30</v>
      </c>
      <c r="F179" s="34" t="s">
        <v>30</v>
      </c>
      <c r="G179" s="34" t="s">
        <v>30</v>
      </c>
      <c r="H179" s="34" t="s">
        <v>30</v>
      </c>
      <c r="I179" s="34" t="s">
        <v>30</v>
      </c>
      <c r="J179" s="28"/>
      <c r="K179" s="58">
        <f t="shared" si="16"/>
        <v>1</v>
      </c>
      <c r="L179" s="58">
        <f t="shared" si="17"/>
        <v>0</v>
      </c>
      <c r="M179" s="58">
        <f t="shared" si="18"/>
        <v>5</v>
      </c>
      <c r="N179" s="58">
        <f t="shared" si="19"/>
        <v>0</v>
      </c>
      <c r="O179" s="28"/>
      <c r="P179" s="69">
        <f>(Feuil1!$B$25)*K179</f>
        <v>0</v>
      </c>
      <c r="Q179" s="69">
        <f ca="1">(Feuil1!$C$25)*L179</f>
        <v>0</v>
      </c>
      <c r="R179" s="69">
        <f ca="1">(Feuil1!$D$25)*M179</f>
        <v>1.510416666666667</v>
      </c>
      <c r="S179" s="69">
        <f ca="1">(Feuil1!$E$25)*N179</f>
        <v>0</v>
      </c>
      <c r="T179" s="28"/>
      <c r="U179" s="69">
        <f t="shared" ca="1" si="20"/>
        <v>1.510416666666667</v>
      </c>
      <c r="V179" s="62">
        <f t="shared" ca="1" si="21"/>
        <v>36.250000000000007</v>
      </c>
      <c r="W179" s="60">
        <f t="shared" ca="1" si="22"/>
        <v>0.30208333333333343</v>
      </c>
      <c r="X179" s="72"/>
      <c r="Y179" s="73"/>
      <c r="Z179" s="34">
        <v>43090</v>
      </c>
      <c r="AA179" s="35" t="s">
        <v>14</v>
      </c>
      <c r="AB179" s="62" t="str">
        <f t="shared" si="23"/>
        <v/>
      </c>
      <c r="AC179" s="64"/>
    </row>
    <row r="180" spans="1:29" ht="20.100000000000001" customHeight="1" thickBot="1" x14ac:dyDescent="0.3">
      <c r="A180" s="34">
        <v>43091</v>
      </c>
      <c r="B180" s="34" t="s">
        <v>37</v>
      </c>
      <c r="C180" s="35" t="s">
        <v>15</v>
      </c>
      <c r="D180" s="34" t="s">
        <v>31</v>
      </c>
      <c r="E180" s="34" t="s">
        <v>31</v>
      </c>
      <c r="F180" s="34" t="s">
        <v>31</v>
      </c>
      <c r="G180" s="34" t="s">
        <v>31</v>
      </c>
      <c r="H180" s="34" t="s">
        <v>31</v>
      </c>
      <c r="I180" s="34" t="s">
        <v>31</v>
      </c>
      <c r="J180" s="28"/>
      <c r="K180" s="58">
        <f t="shared" si="16"/>
        <v>0</v>
      </c>
      <c r="L180" s="58">
        <f t="shared" si="17"/>
        <v>0</v>
      </c>
      <c r="M180" s="58">
        <f t="shared" si="18"/>
        <v>0</v>
      </c>
      <c r="N180" s="58">
        <f t="shared" si="19"/>
        <v>6</v>
      </c>
      <c r="O180" s="28"/>
      <c r="P180" s="69">
        <f>(Feuil1!$B$25)*K180</f>
        <v>0</v>
      </c>
      <c r="Q180" s="69">
        <f ca="1">(Feuil1!$C$25)*L180</f>
        <v>0</v>
      </c>
      <c r="R180" s="69">
        <f ca="1">(Feuil1!$D$25)*M180</f>
        <v>0</v>
      </c>
      <c r="S180" s="69">
        <f ca="1">(Feuil1!$E$25)*N180</f>
        <v>1.5624999999999998</v>
      </c>
      <c r="T180" s="28"/>
      <c r="U180" s="69">
        <f t="shared" ca="1" si="20"/>
        <v>1.5624999999999998</v>
      </c>
      <c r="V180" s="62">
        <f t="shared" ca="1" si="21"/>
        <v>37.499999999999993</v>
      </c>
      <c r="W180" s="60">
        <f t="shared" ca="1" si="22"/>
        <v>0.26041666666666663</v>
      </c>
      <c r="X180" s="72"/>
      <c r="Y180" s="73"/>
      <c r="Z180" s="34">
        <v>43091</v>
      </c>
      <c r="AA180" s="35" t="s">
        <v>15</v>
      </c>
      <c r="AB180" s="62" t="str">
        <f t="shared" si="23"/>
        <v/>
      </c>
      <c r="AC180" s="64"/>
    </row>
    <row r="181" spans="1:29" ht="20.100000000000001" customHeight="1" thickBot="1" x14ac:dyDescent="0.3">
      <c r="A181" s="36">
        <v>43092</v>
      </c>
      <c r="B181" s="36" t="s">
        <v>38</v>
      </c>
      <c r="C181" s="37" t="s">
        <v>16</v>
      </c>
      <c r="D181" s="36" t="s">
        <v>33</v>
      </c>
      <c r="E181" s="36" t="s">
        <v>33</v>
      </c>
      <c r="F181" s="36" t="s">
        <v>33</v>
      </c>
      <c r="G181" s="36" t="s">
        <v>33</v>
      </c>
      <c r="H181" s="36" t="s">
        <v>33</v>
      </c>
      <c r="I181" s="36" t="s">
        <v>33</v>
      </c>
      <c r="J181" s="28"/>
      <c r="K181" s="58">
        <f t="shared" si="16"/>
        <v>6</v>
      </c>
      <c r="L181" s="58">
        <f t="shared" si="17"/>
        <v>0</v>
      </c>
      <c r="M181" s="58">
        <f t="shared" si="18"/>
        <v>0</v>
      </c>
      <c r="N181" s="58">
        <f t="shared" si="19"/>
        <v>0</v>
      </c>
      <c r="O181" s="28"/>
      <c r="P181" s="69">
        <f>(Feuil1!$B$25)*K181</f>
        <v>0</v>
      </c>
      <c r="Q181" s="69">
        <f ca="1">(Feuil1!$C$25)*L181</f>
        <v>0</v>
      </c>
      <c r="R181" s="69">
        <f ca="1">(Feuil1!$D$25)*M181</f>
        <v>0</v>
      </c>
      <c r="S181" s="69">
        <f ca="1">(Feuil1!$E$25)*N181</f>
        <v>0</v>
      </c>
      <c r="T181" s="28"/>
      <c r="U181" s="69">
        <f t="shared" ca="1" si="20"/>
        <v>0</v>
      </c>
      <c r="V181" s="62">
        <f t="shared" ca="1" si="21"/>
        <v>0</v>
      </c>
      <c r="W181" s="60">
        <f t="shared" ca="1" si="22"/>
        <v>0</v>
      </c>
      <c r="X181" s="72"/>
      <c r="Y181" s="73"/>
      <c r="Z181" s="36">
        <v>43092</v>
      </c>
      <c r="AA181" s="37" t="s">
        <v>16</v>
      </c>
      <c r="AB181" s="62" t="str">
        <f t="shared" si="23"/>
        <v/>
      </c>
      <c r="AC181" s="64"/>
    </row>
    <row r="182" spans="1:29" ht="20.100000000000001" customHeight="1" thickBot="1" x14ac:dyDescent="0.3">
      <c r="A182" s="36">
        <v>43093</v>
      </c>
      <c r="B182" s="36" t="s">
        <v>38</v>
      </c>
      <c r="C182" s="37" t="s">
        <v>17</v>
      </c>
      <c r="D182" s="36" t="s">
        <v>33</v>
      </c>
      <c r="E182" s="36" t="s">
        <v>33</v>
      </c>
      <c r="F182" s="36" t="s">
        <v>33</v>
      </c>
      <c r="G182" s="36" t="s">
        <v>33</v>
      </c>
      <c r="H182" s="36" t="s">
        <v>33</v>
      </c>
      <c r="I182" s="36" t="s">
        <v>33</v>
      </c>
      <c r="J182" s="28"/>
      <c r="K182" s="58">
        <f t="shared" si="16"/>
        <v>6</v>
      </c>
      <c r="L182" s="58">
        <f t="shared" si="17"/>
        <v>0</v>
      </c>
      <c r="M182" s="58">
        <f t="shared" si="18"/>
        <v>0</v>
      </c>
      <c r="N182" s="58">
        <f t="shared" si="19"/>
        <v>0</v>
      </c>
      <c r="O182" s="28"/>
      <c r="P182" s="69">
        <f>(Feuil1!$B$25)*K182</f>
        <v>0</v>
      </c>
      <c r="Q182" s="69">
        <f ca="1">(Feuil1!$C$25)*L182</f>
        <v>0</v>
      </c>
      <c r="R182" s="69">
        <f ca="1">(Feuil1!$D$25)*M182</f>
        <v>0</v>
      </c>
      <c r="S182" s="69">
        <f ca="1">(Feuil1!$E$25)*N182</f>
        <v>0</v>
      </c>
      <c r="T182" s="28"/>
      <c r="U182" s="69">
        <f t="shared" ca="1" si="20"/>
        <v>0</v>
      </c>
      <c r="V182" s="62">
        <f t="shared" ca="1" si="21"/>
        <v>0</v>
      </c>
      <c r="W182" s="60">
        <f t="shared" ca="1" si="22"/>
        <v>0</v>
      </c>
      <c r="X182" s="72"/>
      <c r="Y182" s="73"/>
      <c r="Z182" s="36">
        <v>43093</v>
      </c>
      <c r="AA182" s="37" t="s">
        <v>17</v>
      </c>
      <c r="AB182" s="62" t="str">
        <f t="shared" si="23"/>
        <v/>
      </c>
      <c r="AC182" s="64"/>
    </row>
    <row r="183" spans="1:29" ht="20.100000000000001" customHeight="1" thickBot="1" x14ac:dyDescent="0.3">
      <c r="A183" s="38">
        <v>43094</v>
      </c>
      <c r="B183" s="38" t="s">
        <v>38</v>
      </c>
      <c r="C183" s="39" t="s">
        <v>18</v>
      </c>
      <c r="D183" s="38" t="s">
        <v>33</v>
      </c>
      <c r="E183" s="38" t="s">
        <v>33</v>
      </c>
      <c r="F183" s="38" t="s">
        <v>33</v>
      </c>
      <c r="G183" s="38" t="s">
        <v>33</v>
      </c>
      <c r="H183" s="38" t="s">
        <v>33</v>
      </c>
      <c r="I183" s="38" t="s">
        <v>33</v>
      </c>
      <c r="J183" s="28"/>
      <c r="K183" s="58">
        <f t="shared" si="16"/>
        <v>6</v>
      </c>
      <c r="L183" s="58">
        <f t="shared" si="17"/>
        <v>0</v>
      </c>
      <c r="M183" s="58">
        <f t="shared" si="18"/>
        <v>0</v>
      </c>
      <c r="N183" s="58">
        <f t="shared" si="19"/>
        <v>0</v>
      </c>
      <c r="O183" s="28"/>
      <c r="P183" s="69">
        <f>(Feuil1!$B$25)*K183</f>
        <v>0</v>
      </c>
      <c r="Q183" s="69">
        <f ca="1">(Feuil1!$C$25)*L183</f>
        <v>0</v>
      </c>
      <c r="R183" s="69">
        <f ca="1">(Feuil1!$D$25)*M183</f>
        <v>0</v>
      </c>
      <c r="S183" s="69">
        <f ca="1">(Feuil1!$E$25)*N183</f>
        <v>0</v>
      </c>
      <c r="T183" s="28"/>
      <c r="U183" s="69">
        <f t="shared" ca="1" si="20"/>
        <v>0</v>
      </c>
      <c r="V183" s="62">
        <f t="shared" ca="1" si="21"/>
        <v>0</v>
      </c>
      <c r="W183" s="60">
        <f t="shared" ca="1" si="22"/>
        <v>0</v>
      </c>
      <c r="X183" s="72"/>
      <c r="Y183" s="73"/>
      <c r="Z183" s="38">
        <v>43094</v>
      </c>
      <c r="AA183" s="39" t="s">
        <v>18</v>
      </c>
      <c r="AB183" s="62" t="str">
        <f t="shared" si="23"/>
        <v/>
      </c>
      <c r="AC183" s="64"/>
    </row>
    <row r="184" spans="1:29" ht="20.100000000000001" customHeight="1" thickBot="1" x14ac:dyDescent="0.3">
      <c r="A184" s="34">
        <v>43095</v>
      </c>
      <c r="B184" s="34" t="s">
        <v>37</v>
      </c>
      <c r="C184" s="35" t="s">
        <v>19</v>
      </c>
      <c r="D184" s="34" t="s">
        <v>30</v>
      </c>
      <c r="E184" s="34" t="s">
        <v>30</v>
      </c>
      <c r="F184" s="34" t="s">
        <v>30</v>
      </c>
      <c r="G184" s="34" t="s">
        <v>30</v>
      </c>
      <c r="H184" s="34" t="s">
        <v>30</v>
      </c>
      <c r="I184" s="34" t="s">
        <v>30</v>
      </c>
      <c r="J184" s="28"/>
      <c r="K184" s="58">
        <f t="shared" si="16"/>
        <v>0</v>
      </c>
      <c r="L184" s="58">
        <f t="shared" si="17"/>
        <v>0</v>
      </c>
      <c r="M184" s="58">
        <f t="shared" si="18"/>
        <v>6</v>
      </c>
      <c r="N184" s="58">
        <f t="shared" si="19"/>
        <v>0</v>
      </c>
      <c r="O184" s="28"/>
      <c r="P184" s="69">
        <f>(Feuil1!$B$25)*K184</f>
        <v>0</v>
      </c>
      <c r="Q184" s="69">
        <f ca="1">(Feuil1!$C$25)*L184</f>
        <v>0</v>
      </c>
      <c r="R184" s="69">
        <f ca="1">(Feuil1!$D$25)*M184</f>
        <v>1.8125000000000002</v>
      </c>
      <c r="S184" s="69">
        <f ca="1">(Feuil1!$E$25)*N184</f>
        <v>0</v>
      </c>
      <c r="T184" s="28"/>
      <c r="U184" s="69">
        <f t="shared" ca="1" si="20"/>
        <v>1.8125000000000002</v>
      </c>
      <c r="V184" s="62">
        <f t="shared" ca="1" si="21"/>
        <v>43.500000000000007</v>
      </c>
      <c r="W184" s="60">
        <f t="shared" ca="1" si="22"/>
        <v>0.30208333333333337</v>
      </c>
      <c r="X184" s="72"/>
      <c r="Y184" s="73"/>
      <c r="Z184" s="34">
        <v>43095</v>
      </c>
      <c r="AA184" s="35" t="s">
        <v>19</v>
      </c>
      <c r="AB184" s="62" t="str">
        <f t="shared" si="23"/>
        <v/>
      </c>
      <c r="AC184" s="64"/>
    </row>
    <row r="185" spans="1:29" ht="20.100000000000001" customHeight="1" thickBot="1" x14ac:dyDescent="0.3">
      <c r="A185" s="34">
        <v>43096</v>
      </c>
      <c r="B185" s="34" t="s">
        <v>37</v>
      </c>
      <c r="C185" s="35" t="s">
        <v>20</v>
      </c>
      <c r="D185" s="34" t="s">
        <v>30</v>
      </c>
      <c r="E185" s="34" t="s">
        <v>30</v>
      </c>
      <c r="F185" s="34" t="s">
        <v>30</v>
      </c>
      <c r="G185" s="34" t="s">
        <v>30</v>
      </c>
      <c r="H185" s="34" t="s">
        <v>30</v>
      </c>
      <c r="I185" s="34" t="s">
        <v>30</v>
      </c>
      <c r="J185" s="28"/>
      <c r="K185" s="58">
        <f t="shared" si="16"/>
        <v>0</v>
      </c>
      <c r="L185" s="58">
        <f t="shared" si="17"/>
        <v>0</v>
      </c>
      <c r="M185" s="58">
        <f t="shared" si="18"/>
        <v>6</v>
      </c>
      <c r="N185" s="58">
        <f t="shared" si="19"/>
        <v>0</v>
      </c>
      <c r="O185" s="28"/>
      <c r="P185" s="69">
        <f>(Feuil1!$B$25)*K185</f>
        <v>0</v>
      </c>
      <c r="Q185" s="69">
        <f ca="1">(Feuil1!$C$25)*L185</f>
        <v>0</v>
      </c>
      <c r="R185" s="69">
        <f ca="1">(Feuil1!$D$25)*M185</f>
        <v>1.8125000000000002</v>
      </c>
      <c r="S185" s="69">
        <f ca="1">(Feuil1!$E$25)*N185</f>
        <v>0</v>
      </c>
      <c r="T185" s="28"/>
      <c r="U185" s="69">
        <f t="shared" ca="1" si="20"/>
        <v>1.8125000000000002</v>
      </c>
      <c r="V185" s="62">
        <f t="shared" ca="1" si="21"/>
        <v>43.500000000000007</v>
      </c>
      <c r="W185" s="60">
        <f t="shared" ca="1" si="22"/>
        <v>0.30208333333333337</v>
      </c>
      <c r="X185" s="72"/>
      <c r="Y185" s="73"/>
      <c r="Z185" s="34">
        <v>43096</v>
      </c>
      <c r="AA185" s="35" t="s">
        <v>20</v>
      </c>
      <c r="AB185" s="62" t="str">
        <f t="shared" si="23"/>
        <v/>
      </c>
      <c r="AC185" s="64"/>
    </row>
    <row r="186" spans="1:29" ht="20.100000000000001" customHeight="1" thickBot="1" x14ac:dyDescent="0.3">
      <c r="A186" s="34">
        <v>43097</v>
      </c>
      <c r="B186" s="34" t="s">
        <v>37</v>
      </c>
      <c r="C186" s="35" t="s">
        <v>14</v>
      </c>
      <c r="D186" s="34" t="s">
        <v>33</v>
      </c>
      <c r="E186" s="34" t="s">
        <v>30</v>
      </c>
      <c r="F186" s="34" t="s">
        <v>30</v>
      </c>
      <c r="G186" s="34" t="s">
        <v>30</v>
      </c>
      <c r="H186" s="34" t="s">
        <v>30</v>
      </c>
      <c r="I186" s="34" t="s">
        <v>30</v>
      </c>
      <c r="J186" s="28"/>
      <c r="K186" s="58">
        <f t="shared" si="16"/>
        <v>1</v>
      </c>
      <c r="L186" s="58">
        <f t="shared" si="17"/>
        <v>0</v>
      </c>
      <c r="M186" s="58">
        <f t="shared" si="18"/>
        <v>5</v>
      </c>
      <c r="N186" s="58">
        <f t="shared" si="19"/>
        <v>0</v>
      </c>
      <c r="O186" s="28"/>
      <c r="P186" s="69">
        <f>(Feuil1!$B$25)*K186</f>
        <v>0</v>
      </c>
      <c r="Q186" s="69">
        <f ca="1">(Feuil1!$C$25)*L186</f>
        <v>0</v>
      </c>
      <c r="R186" s="69">
        <f ca="1">(Feuil1!$D$25)*M186</f>
        <v>1.510416666666667</v>
      </c>
      <c r="S186" s="69">
        <f ca="1">(Feuil1!$E$25)*N186</f>
        <v>0</v>
      </c>
      <c r="T186" s="28"/>
      <c r="U186" s="69">
        <f t="shared" ca="1" si="20"/>
        <v>1.510416666666667</v>
      </c>
      <c r="V186" s="62">
        <f t="shared" ca="1" si="21"/>
        <v>36.250000000000007</v>
      </c>
      <c r="W186" s="60">
        <f t="shared" ca="1" si="22"/>
        <v>0.30208333333333343</v>
      </c>
      <c r="X186" s="72"/>
      <c r="Y186" s="73"/>
      <c r="Z186" s="34">
        <v>43097</v>
      </c>
      <c r="AA186" s="35" t="s">
        <v>14</v>
      </c>
      <c r="AB186" s="62" t="str">
        <f t="shared" si="23"/>
        <v/>
      </c>
      <c r="AC186" s="64"/>
    </row>
    <row r="187" spans="1:29" ht="20.100000000000001" customHeight="1" thickBot="1" x14ac:dyDescent="0.3">
      <c r="A187" s="34">
        <v>43098</v>
      </c>
      <c r="B187" s="34" t="s">
        <v>37</v>
      </c>
      <c r="C187" s="35" t="s">
        <v>15</v>
      </c>
      <c r="D187" s="34" t="s">
        <v>31</v>
      </c>
      <c r="E187" s="34" t="s">
        <v>31</v>
      </c>
      <c r="F187" s="34" t="s">
        <v>31</v>
      </c>
      <c r="G187" s="34" t="s">
        <v>31</v>
      </c>
      <c r="H187" s="34" t="s">
        <v>31</v>
      </c>
      <c r="I187" s="34" t="s">
        <v>31</v>
      </c>
      <c r="J187" s="28"/>
      <c r="K187" s="58">
        <f t="shared" si="16"/>
        <v>0</v>
      </c>
      <c r="L187" s="58">
        <f t="shared" si="17"/>
        <v>0</v>
      </c>
      <c r="M187" s="58">
        <f t="shared" si="18"/>
        <v>0</v>
      </c>
      <c r="N187" s="58">
        <f t="shared" si="19"/>
        <v>6</v>
      </c>
      <c r="O187" s="28"/>
      <c r="P187" s="69">
        <f>(Feuil1!$B$25)*K187</f>
        <v>0</v>
      </c>
      <c r="Q187" s="69">
        <f ca="1">(Feuil1!$C$25)*L187</f>
        <v>0</v>
      </c>
      <c r="R187" s="69">
        <f ca="1">(Feuil1!$D$25)*M187</f>
        <v>0</v>
      </c>
      <c r="S187" s="69">
        <f ca="1">(Feuil1!$E$25)*N187</f>
        <v>1.5624999999999998</v>
      </c>
      <c r="T187" s="28"/>
      <c r="U187" s="69">
        <f t="shared" ca="1" si="20"/>
        <v>1.5624999999999998</v>
      </c>
      <c r="V187" s="62">
        <f t="shared" ca="1" si="21"/>
        <v>37.499999999999993</v>
      </c>
      <c r="W187" s="60">
        <f t="shared" ca="1" si="22"/>
        <v>0.26041666666666663</v>
      </c>
      <c r="X187" s="72"/>
      <c r="Y187" s="73"/>
      <c r="Z187" s="34">
        <v>43098</v>
      </c>
      <c r="AA187" s="35" t="s">
        <v>15</v>
      </c>
      <c r="AB187" s="62" t="str">
        <f t="shared" si="23"/>
        <v/>
      </c>
      <c r="AC187" s="64"/>
    </row>
    <row r="188" spans="1:29" ht="20.100000000000001" customHeight="1" thickBot="1" x14ac:dyDescent="0.3">
      <c r="A188" s="36">
        <v>43099</v>
      </c>
      <c r="B188" s="36" t="s">
        <v>38</v>
      </c>
      <c r="C188" s="37" t="s">
        <v>16</v>
      </c>
      <c r="D188" s="36" t="s">
        <v>33</v>
      </c>
      <c r="E188" s="36" t="s">
        <v>33</v>
      </c>
      <c r="F188" s="36" t="s">
        <v>33</v>
      </c>
      <c r="G188" s="36" t="s">
        <v>33</v>
      </c>
      <c r="H188" s="36" t="s">
        <v>33</v>
      </c>
      <c r="I188" s="36" t="s">
        <v>33</v>
      </c>
      <c r="J188" s="28"/>
      <c r="K188" s="58">
        <f t="shared" si="16"/>
        <v>6</v>
      </c>
      <c r="L188" s="58">
        <f t="shared" si="17"/>
        <v>0</v>
      </c>
      <c r="M188" s="58">
        <f t="shared" si="18"/>
        <v>0</v>
      </c>
      <c r="N188" s="58">
        <f t="shared" si="19"/>
        <v>0</v>
      </c>
      <c r="O188" s="28"/>
      <c r="P188" s="69">
        <f>(Feuil1!$B$25)*K188</f>
        <v>0</v>
      </c>
      <c r="Q188" s="69">
        <f ca="1">(Feuil1!$C$25)*L188</f>
        <v>0</v>
      </c>
      <c r="R188" s="69">
        <f ca="1">(Feuil1!$D$25)*M188</f>
        <v>0</v>
      </c>
      <c r="S188" s="69">
        <f ca="1">(Feuil1!$E$25)*N188</f>
        <v>0</v>
      </c>
      <c r="T188" s="28"/>
      <c r="U188" s="69">
        <f t="shared" ca="1" si="20"/>
        <v>0</v>
      </c>
      <c r="V188" s="62">
        <f t="shared" ca="1" si="21"/>
        <v>0</v>
      </c>
      <c r="W188" s="60">
        <f t="shared" ca="1" si="22"/>
        <v>0</v>
      </c>
      <c r="X188" s="72"/>
      <c r="Y188" s="73"/>
      <c r="Z188" s="36">
        <v>43099</v>
      </c>
      <c r="AA188" s="37" t="s">
        <v>16</v>
      </c>
      <c r="AB188" s="62" t="str">
        <f t="shared" si="23"/>
        <v/>
      </c>
      <c r="AC188" s="64"/>
    </row>
    <row r="189" spans="1:29" ht="20.100000000000001" customHeight="1" thickBot="1" x14ac:dyDescent="0.3">
      <c r="A189" s="36">
        <v>43100</v>
      </c>
      <c r="B189" s="36" t="s">
        <v>38</v>
      </c>
      <c r="C189" s="37" t="s">
        <v>17</v>
      </c>
      <c r="D189" s="36" t="s">
        <v>33</v>
      </c>
      <c r="E189" s="36" t="s">
        <v>33</v>
      </c>
      <c r="F189" s="36" t="s">
        <v>33</v>
      </c>
      <c r="G189" s="36" t="s">
        <v>33</v>
      </c>
      <c r="H189" s="36" t="s">
        <v>33</v>
      </c>
      <c r="I189" s="36" t="s">
        <v>33</v>
      </c>
      <c r="J189" s="28"/>
      <c r="K189" s="58">
        <f t="shared" si="16"/>
        <v>6</v>
      </c>
      <c r="L189" s="58">
        <f t="shared" si="17"/>
        <v>0</v>
      </c>
      <c r="M189" s="58">
        <f t="shared" si="18"/>
        <v>0</v>
      </c>
      <c r="N189" s="58">
        <f t="shared" si="19"/>
        <v>0</v>
      </c>
      <c r="O189" s="28"/>
      <c r="P189" s="69">
        <f>(Feuil1!$B$25)*K189</f>
        <v>0</v>
      </c>
      <c r="Q189" s="69">
        <f ca="1">(Feuil1!$C$25)*L189</f>
        <v>0</v>
      </c>
      <c r="R189" s="69">
        <f ca="1">(Feuil1!$D$25)*M189</f>
        <v>0</v>
      </c>
      <c r="S189" s="69">
        <f ca="1">(Feuil1!$E$25)*N189</f>
        <v>0</v>
      </c>
      <c r="T189" s="28"/>
      <c r="U189" s="69">
        <f t="shared" ca="1" si="20"/>
        <v>0</v>
      </c>
      <c r="V189" s="62">
        <f t="shared" ca="1" si="21"/>
        <v>0</v>
      </c>
      <c r="W189" s="60">
        <f t="shared" ca="1" si="22"/>
        <v>0</v>
      </c>
      <c r="X189" s="72"/>
      <c r="Y189" s="73"/>
      <c r="Z189" s="36">
        <v>43100</v>
      </c>
      <c r="AA189" s="37" t="s">
        <v>17</v>
      </c>
      <c r="AB189" s="62" t="str">
        <f t="shared" si="23"/>
        <v/>
      </c>
      <c r="AC189" s="64"/>
    </row>
    <row r="190" spans="1:29" ht="20.100000000000001" customHeight="1" x14ac:dyDescent="0.25">
      <c r="A190" s="59"/>
      <c r="B190" s="59"/>
      <c r="C190" s="68"/>
      <c r="D190" s="59"/>
      <c r="E190" s="59"/>
      <c r="F190" s="59"/>
      <c r="G190" s="59"/>
      <c r="H190" s="59"/>
      <c r="I190" s="59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59"/>
      <c r="AA190" s="68"/>
      <c r="AB190" s="28"/>
      <c r="AC190" s="28"/>
    </row>
    <row r="191" spans="1:29" ht="20.100000000000001" customHeight="1" x14ac:dyDescent="0.25">
      <c r="A191" s="59"/>
      <c r="B191" s="59"/>
      <c r="C191" s="68"/>
      <c r="D191" s="59"/>
      <c r="E191" s="59"/>
      <c r="F191" s="59"/>
      <c r="G191" s="59"/>
      <c r="H191" s="59"/>
      <c r="I191" s="59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59"/>
      <c r="AA191" s="68"/>
      <c r="AB191" s="28"/>
      <c r="AC191" s="28"/>
    </row>
    <row r="192" spans="1:29" ht="20.100000000000001" customHeight="1" x14ac:dyDescent="0.25">
      <c r="A192" s="59"/>
      <c r="B192" s="59"/>
      <c r="C192" s="68"/>
      <c r="D192" s="59"/>
      <c r="E192" s="59"/>
      <c r="F192" s="59"/>
      <c r="G192" s="59"/>
      <c r="H192" s="59"/>
      <c r="I192" s="59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59"/>
      <c r="AA192" s="68"/>
      <c r="AB192" s="28"/>
      <c r="AC192" s="28"/>
    </row>
    <row r="193" spans="1:29" ht="20.100000000000001" customHeight="1" x14ac:dyDescent="0.25">
      <c r="A193" s="59"/>
      <c r="B193" s="59"/>
      <c r="C193" s="68"/>
      <c r="D193" s="59"/>
      <c r="E193" s="59"/>
      <c r="F193" s="59"/>
      <c r="G193" s="59"/>
      <c r="H193" s="59"/>
      <c r="I193" s="59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59"/>
      <c r="AA193" s="68"/>
      <c r="AB193" s="28"/>
      <c r="AC193" s="28"/>
    </row>
    <row r="194" spans="1:29" ht="20.100000000000001" customHeight="1" x14ac:dyDescent="0.25">
      <c r="A194" s="59"/>
      <c r="B194" s="59"/>
      <c r="C194" s="68"/>
      <c r="D194" s="59"/>
      <c r="E194" s="59"/>
      <c r="F194" s="59"/>
      <c r="G194" s="59"/>
      <c r="H194" s="59"/>
      <c r="I194" s="59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59"/>
      <c r="AA194" s="68"/>
      <c r="AB194" s="28"/>
      <c r="AC194" s="28"/>
    </row>
    <row r="195" spans="1:29" ht="20.100000000000001" customHeight="1" x14ac:dyDescent="0.25">
      <c r="A195" s="59"/>
      <c r="B195" s="59"/>
      <c r="C195" s="68"/>
      <c r="D195" s="59"/>
      <c r="E195" s="59"/>
      <c r="F195" s="59"/>
      <c r="G195" s="59"/>
      <c r="H195" s="59"/>
      <c r="I195" s="59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59"/>
      <c r="AA195" s="68"/>
      <c r="AB195" s="28"/>
      <c r="AC195" s="28"/>
    </row>
  </sheetData>
  <autoFilter ref="A3:I189"/>
  <mergeCells count="3">
    <mergeCell ref="K2:N2"/>
    <mergeCell ref="P2:S2"/>
    <mergeCell ref="X2:Y2"/>
  </mergeCells>
  <dataValidations disablePrompts="1" count="1">
    <dataValidation type="list" allowBlank="1" showInputMessage="1" showErrorMessage="1" sqref="B4:B189">
      <formula1>"Ouvré,Férié"</formula1>
    </dataValidation>
  </dataValidation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error="Veuillez choisir un horaire valide_x000a_">
          <x14:formula1>
            <xm:f>Feuil1!$B$1:$E$1</xm:f>
          </x14:formula1>
          <xm:sqref>D4:I189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Tableau_à_Remplir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2017-06-29T13:10:06Z</dcterms:created>
  <dcterms:modified xsi:type="dcterms:W3CDTF">2017-07-01T15:16:24Z</dcterms:modified>
</cp:coreProperties>
</file>