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10" windowWidth="16515" windowHeight="11445" tabRatio="913" activeTab="1"/>
  </bookViews>
  <sheets>
    <sheet name="Journée" sheetId="30" r:id="rId1"/>
    <sheet name="Semaine" sheetId="25" r:id="rId2"/>
    <sheet name="Ecart objectif réalisé 2017" sheetId="31" r:id="rId3"/>
  </sheets>
  <definedNames>
    <definedName name="_xlnm.Print_Area" localSheetId="0">Journée!$A$1:$P$46</definedName>
  </definedNames>
  <calcPr calcId="145621"/>
</workbook>
</file>

<file path=xl/calcChain.xml><?xml version="1.0" encoding="utf-8"?>
<calcChain xmlns="http://schemas.openxmlformats.org/spreadsheetml/2006/main">
  <c r="G102" i="31" l="1"/>
  <c r="G103" i="31"/>
  <c r="G104" i="31"/>
  <c r="G105" i="31"/>
  <c r="G106" i="31"/>
  <c r="G107" i="31"/>
  <c r="G108" i="31"/>
  <c r="G109" i="31"/>
  <c r="G110" i="31"/>
  <c r="G111" i="31"/>
  <c r="G112" i="31"/>
  <c r="G113" i="31"/>
  <c r="G114" i="31"/>
  <c r="G115" i="31"/>
  <c r="G116" i="31"/>
  <c r="G117" i="31"/>
  <c r="G118" i="31"/>
  <c r="G119" i="31"/>
  <c r="G120" i="31"/>
  <c r="G121" i="31"/>
  <c r="G122" i="31"/>
  <c r="G123" i="31"/>
  <c r="G124" i="31"/>
  <c r="G125" i="31"/>
  <c r="G126" i="31"/>
  <c r="G127" i="31"/>
  <c r="G128" i="31"/>
  <c r="G129" i="31"/>
  <c r="G130" i="31"/>
  <c r="G131" i="31"/>
  <c r="G132" i="31"/>
  <c r="G133" i="31"/>
  <c r="G134" i="31"/>
  <c r="G135" i="31"/>
  <c r="G136" i="31"/>
  <c r="G137" i="31"/>
  <c r="G138" i="31"/>
  <c r="G139" i="31"/>
  <c r="G140" i="31"/>
  <c r="G141" i="31"/>
  <c r="G142" i="31"/>
  <c r="G143" i="31"/>
  <c r="G144" i="31"/>
  <c r="G145" i="31"/>
  <c r="G146" i="31"/>
  <c r="G147" i="31"/>
  <c r="G148" i="31"/>
  <c r="G149" i="31"/>
  <c r="G150" i="31"/>
  <c r="G151" i="31"/>
  <c r="G152" i="31"/>
  <c r="G153" i="31"/>
  <c r="G154" i="31"/>
  <c r="G155" i="31"/>
  <c r="G156" i="31"/>
  <c r="G157" i="31"/>
  <c r="G158" i="31"/>
  <c r="G159" i="31"/>
  <c r="G160" i="31"/>
  <c r="G161" i="31"/>
  <c r="G162" i="31"/>
  <c r="G163" i="31"/>
  <c r="G164" i="31"/>
  <c r="G165" i="31"/>
  <c r="G166" i="31"/>
  <c r="G167" i="31"/>
  <c r="G168" i="31"/>
  <c r="G169" i="31"/>
  <c r="G170" i="31"/>
  <c r="G171" i="31"/>
  <c r="G172" i="31"/>
  <c r="G173" i="31"/>
  <c r="G174" i="31"/>
  <c r="G175" i="31"/>
  <c r="G176" i="31"/>
  <c r="G177" i="31"/>
  <c r="G178" i="31"/>
  <c r="G179" i="31"/>
  <c r="G180" i="31"/>
  <c r="G181" i="31"/>
  <c r="G182" i="31"/>
  <c r="G183" i="31"/>
  <c r="G184" i="31"/>
  <c r="G185" i="31"/>
  <c r="G186" i="31"/>
  <c r="G187" i="31"/>
  <c r="G188" i="31"/>
  <c r="G189" i="31"/>
  <c r="G190" i="31"/>
  <c r="G191" i="31"/>
  <c r="G192" i="31"/>
  <c r="G193" i="31"/>
  <c r="G194" i="31"/>
  <c r="G195" i="31"/>
  <c r="G196" i="31"/>
  <c r="G197" i="31"/>
  <c r="G198" i="31"/>
  <c r="G199" i="31"/>
  <c r="G200" i="31"/>
  <c r="G201" i="31"/>
  <c r="G202" i="31"/>
  <c r="G203" i="31"/>
  <c r="G204" i="31"/>
  <c r="G205" i="31"/>
  <c r="G206" i="31"/>
  <c r="G207" i="31"/>
  <c r="G208" i="31"/>
  <c r="G209" i="31"/>
  <c r="G210" i="31"/>
  <c r="G211" i="31"/>
  <c r="G212" i="31"/>
  <c r="G213" i="31"/>
  <c r="G214" i="31"/>
  <c r="G215" i="31"/>
  <c r="G216" i="31"/>
  <c r="G217" i="31"/>
  <c r="G218" i="31"/>
  <c r="G219" i="31"/>
  <c r="G220" i="31"/>
  <c r="G221" i="31"/>
  <c r="G222" i="31"/>
  <c r="G223" i="31"/>
  <c r="G224" i="31"/>
  <c r="G225" i="31"/>
  <c r="G226" i="31"/>
  <c r="G227" i="31"/>
  <c r="G228" i="31"/>
  <c r="G229" i="31"/>
  <c r="G230" i="31"/>
  <c r="G231" i="31"/>
  <c r="G232" i="31"/>
  <c r="G233" i="31"/>
  <c r="G234" i="31"/>
  <c r="G235" i="31"/>
  <c r="G236" i="31"/>
  <c r="G237" i="31"/>
  <c r="G238" i="31"/>
  <c r="G239" i="31"/>
  <c r="G240" i="31"/>
  <c r="G241" i="31"/>
  <c r="G242" i="31"/>
  <c r="G243" i="31"/>
  <c r="G244" i="31"/>
  <c r="G245" i="31"/>
  <c r="G246" i="31"/>
  <c r="G247" i="31"/>
  <c r="G248" i="31"/>
  <c r="G249" i="31"/>
  <c r="G250" i="31"/>
  <c r="G251" i="31"/>
  <c r="G252" i="31"/>
  <c r="G253" i="31"/>
  <c r="G254" i="31"/>
  <c r="G255" i="31"/>
  <c r="G256" i="31"/>
  <c r="G257" i="31"/>
  <c r="G258" i="31"/>
  <c r="G259" i="31"/>
  <c r="G260" i="31"/>
  <c r="G261" i="31"/>
  <c r="G262" i="31"/>
  <c r="G263" i="31"/>
  <c r="G264" i="31"/>
  <c r="G265" i="31"/>
  <c r="G266" i="31"/>
  <c r="G267" i="31"/>
  <c r="G268" i="31"/>
  <c r="G269" i="31"/>
  <c r="G270" i="31"/>
  <c r="G271" i="31"/>
  <c r="G272" i="31"/>
  <c r="G273" i="31"/>
  <c r="G274" i="31"/>
  <c r="G275" i="31"/>
  <c r="G276" i="31"/>
  <c r="G277" i="31"/>
  <c r="G278" i="31"/>
  <c r="G279" i="31"/>
  <c r="G280" i="31"/>
  <c r="G281" i="31"/>
  <c r="G282" i="31"/>
  <c r="G283" i="31"/>
  <c r="G284" i="31"/>
  <c r="G285" i="31"/>
  <c r="G286" i="31"/>
  <c r="G287" i="31"/>
  <c r="G288" i="31"/>
  <c r="G289" i="31"/>
  <c r="G290" i="31"/>
  <c r="G291" i="31"/>
  <c r="G292" i="31"/>
  <c r="G293" i="31"/>
  <c r="G294" i="31"/>
  <c r="G295" i="31"/>
  <c r="G296" i="31"/>
  <c r="G297" i="31"/>
  <c r="G298" i="31"/>
  <c r="G299" i="31"/>
  <c r="G300" i="31"/>
  <c r="G301" i="31"/>
  <c r="G302" i="31"/>
  <c r="G303" i="31"/>
  <c r="G304" i="31"/>
  <c r="G305" i="31"/>
  <c r="G306" i="31"/>
  <c r="G307" i="31"/>
  <c r="G308" i="31"/>
  <c r="G309" i="31"/>
  <c r="G310" i="31"/>
  <c r="G311" i="31"/>
  <c r="G312" i="31"/>
  <c r="G313" i="31"/>
  <c r="G314" i="31"/>
  <c r="G315" i="31"/>
  <c r="G316" i="31"/>
  <c r="G317" i="31"/>
  <c r="G318" i="31"/>
  <c r="G319" i="31"/>
  <c r="G320" i="31"/>
  <c r="G321" i="31"/>
  <c r="G322" i="31"/>
  <c r="G323" i="31"/>
  <c r="G324" i="31"/>
  <c r="G325" i="31"/>
  <c r="G326" i="31"/>
  <c r="G327" i="31"/>
  <c r="G328" i="31"/>
  <c r="G329" i="31"/>
  <c r="G330" i="31"/>
  <c r="G331" i="31"/>
  <c r="G332" i="31"/>
  <c r="G333" i="31"/>
  <c r="G334" i="31"/>
  <c r="G335" i="31"/>
  <c r="G336" i="31"/>
  <c r="G337" i="31"/>
  <c r="G338" i="31"/>
  <c r="G339" i="31"/>
  <c r="G340" i="31"/>
  <c r="G341" i="31"/>
  <c r="G342" i="31"/>
  <c r="G343" i="31"/>
  <c r="G344" i="31"/>
  <c r="G345" i="31"/>
  <c r="G346" i="31"/>
  <c r="G347" i="31"/>
  <c r="G348" i="31"/>
  <c r="G349" i="31"/>
  <c r="G350" i="31"/>
  <c r="G351" i="31"/>
  <c r="G352" i="31"/>
  <c r="G353" i="31"/>
  <c r="G354" i="31"/>
  <c r="G355" i="31"/>
  <c r="G356" i="31"/>
  <c r="G357" i="31"/>
  <c r="G358" i="31"/>
  <c r="G359" i="31"/>
  <c r="G360" i="31"/>
  <c r="G361" i="31"/>
  <c r="G362" i="31"/>
  <c r="G363" i="31"/>
  <c r="G364" i="31"/>
  <c r="G365" i="31"/>
  <c r="G366" i="31"/>
  <c r="G367" i="31"/>
  <c r="G368" i="31"/>
  <c r="G369" i="31"/>
  <c r="G370" i="31"/>
  <c r="G371" i="31"/>
  <c r="G372" i="31"/>
  <c r="G373" i="31"/>
  <c r="G374" i="31"/>
  <c r="S29" i="30"/>
  <c r="Q24" i="30"/>
  <c r="Q25" i="30"/>
  <c r="R29" i="30"/>
  <c r="Q26" i="30"/>
  <c r="Q27" i="30"/>
  <c r="T27" i="30"/>
  <c r="T25" i="30"/>
  <c r="T26" i="30"/>
  <c r="T24" i="30"/>
  <c r="J374" i="31"/>
  <c r="J366" i="31"/>
  <c r="J356" i="31"/>
  <c r="J346" i="31"/>
  <c r="J336" i="31"/>
  <c r="J326" i="31"/>
  <c r="J316" i="31"/>
  <c r="J306" i="31"/>
  <c r="J296" i="31"/>
  <c r="J288" i="31"/>
  <c r="J278" i="31"/>
  <c r="J268" i="31"/>
  <c r="J258" i="31"/>
  <c r="J248" i="31"/>
  <c r="J238" i="31"/>
  <c r="J228" i="31"/>
  <c r="J218" i="31"/>
  <c r="J208" i="31"/>
  <c r="J198" i="31"/>
  <c r="J188" i="31"/>
  <c r="J180" i="31"/>
  <c r="J170" i="31"/>
  <c r="J160" i="31"/>
  <c r="J150" i="31"/>
  <c r="J140" i="31"/>
  <c r="J132" i="31"/>
  <c r="J122" i="31"/>
  <c r="G93" i="31"/>
  <c r="G94" i="31"/>
  <c r="G95" i="31"/>
  <c r="G96" i="31"/>
  <c r="G97" i="31"/>
  <c r="G98" i="31"/>
  <c r="G99" i="31"/>
  <c r="G100" i="31"/>
  <c r="G101" i="31"/>
  <c r="J102" i="31"/>
  <c r="G85" i="31"/>
  <c r="G86" i="31"/>
  <c r="G87" i="31"/>
  <c r="G88" i="31"/>
  <c r="G89" i="31"/>
  <c r="G90" i="31"/>
  <c r="G91" i="31"/>
  <c r="G92" i="31"/>
  <c r="J92" i="31"/>
  <c r="G75" i="31"/>
  <c r="G76" i="31"/>
  <c r="G77" i="31"/>
  <c r="G78" i="31"/>
  <c r="G79" i="31"/>
  <c r="G80" i="31"/>
  <c r="G81" i="31"/>
  <c r="G82" i="31"/>
  <c r="G83" i="31"/>
  <c r="G84" i="31"/>
  <c r="J84" i="31"/>
  <c r="G67" i="31"/>
  <c r="G68" i="31"/>
  <c r="G69" i="31"/>
  <c r="G70" i="31"/>
  <c r="G71" i="31"/>
  <c r="G72" i="31"/>
  <c r="G73" i="31"/>
  <c r="G74" i="31"/>
  <c r="J74" i="31"/>
  <c r="G57" i="31"/>
  <c r="G58" i="31"/>
  <c r="G59" i="31"/>
  <c r="G60" i="31"/>
  <c r="G61" i="31"/>
  <c r="G62" i="31"/>
  <c r="G63" i="31"/>
  <c r="G64" i="31"/>
  <c r="G65" i="31"/>
  <c r="G66" i="31"/>
  <c r="J66" i="31"/>
  <c r="G49" i="31"/>
  <c r="G50" i="31"/>
  <c r="G51" i="31"/>
  <c r="G52" i="31"/>
  <c r="G53" i="31"/>
  <c r="G54" i="31"/>
  <c r="G55" i="31"/>
  <c r="G56" i="31"/>
  <c r="J56" i="31"/>
  <c r="M52" i="31"/>
  <c r="M51" i="31"/>
  <c r="M50" i="31"/>
  <c r="M49" i="31"/>
  <c r="M48" i="31"/>
  <c r="G41" i="31"/>
  <c r="G42" i="31"/>
  <c r="G43" i="31"/>
  <c r="G44" i="31"/>
  <c r="G45" i="31"/>
  <c r="G46" i="31"/>
  <c r="G47" i="31"/>
  <c r="G48" i="31"/>
  <c r="J48" i="31"/>
  <c r="M47" i="31"/>
  <c r="M46" i="31"/>
  <c r="M45" i="31"/>
  <c r="M44" i="31"/>
  <c r="M43" i="31"/>
  <c r="M42" i="31"/>
  <c r="M41" i="31"/>
  <c r="M40" i="31"/>
  <c r="G31" i="31"/>
  <c r="G32" i="31"/>
  <c r="G33" i="31"/>
  <c r="G34" i="31"/>
  <c r="G35" i="31"/>
  <c r="G36" i="31"/>
  <c r="G37" i="31"/>
  <c r="G38" i="31"/>
  <c r="G39" i="31"/>
  <c r="G40" i="31"/>
  <c r="J40" i="31"/>
  <c r="M39" i="31"/>
  <c r="M38" i="31"/>
  <c r="M37" i="31"/>
  <c r="M36" i="31"/>
  <c r="M35" i="31"/>
  <c r="M34" i="31"/>
  <c r="M33" i="31"/>
  <c r="M32" i="31"/>
  <c r="M31" i="31"/>
  <c r="M30" i="31"/>
  <c r="G23" i="31"/>
  <c r="G24" i="31"/>
  <c r="G25" i="31"/>
  <c r="G26" i="31"/>
  <c r="G27" i="31"/>
  <c r="G28" i="31"/>
  <c r="G29" i="31"/>
  <c r="G30" i="31"/>
  <c r="J30" i="31"/>
  <c r="M29" i="31"/>
  <c r="M28" i="31"/>
  <c r="M27" i="31"/>
  <c r="M26" i="31"/>
  <c r="M24" i="31"/>
  <c r="M23" i="31"/>
  <c r="M22" i="31"/>
  <c r="G13" i="31"/>
  <c r="G14" i="31"/>
  <c r="G15" i="31"/>
  <c r="G16" i="31"/>
  <c r="G17" i="31"/>
  <c r="G18" i="31"/>
  <c r="G19" i="31"/>
  <c r="G20" i="31"/>
  <c r="G21" i="31"/>
  <c r="G22" i="31"/>
  <c r="J22" i="31"/>
  <c r="M21" i="31"/>
  <c r="M20" i="31"/>
  <c r="M19" i="31"/>
  <c r="M18" i="31"/>
  <c r="M17" i="31"/>
  <c r="M16" i="31"/>
  <c r="M15" i="31"/>
  <c r="G3" i="31"/>
  <c r="G4" i="31"/>
  <c r="G5" i="31"/>
  <c r="G6" i="31"/>
  <c r="G7" i="31"/>
  <c r="G8" i="31"/>
  <c r="G9" i="31"/>
  <c r="G10" i="31"/>
  <c r="G11" i="31"/>
  <c r="G12" i="31"/>
  <c r="J12" i="31"/>
  <c r="M14" i="31"/>
  <c r="U23" i="25"/>
  <c r="C1" i="25" s="1"/>
  <c r="Q1" i="30"/>
  <c r="Q3" i="30" s="1"/>
  <c r="Y20" i="30"/>
  <c r="Y18" i="30"/>
  <c r="Y22" i="30"/>
  <c r="Y21" i="30"/>
  <c r="Y19" i="30"/>
  <c r="Y23" i="30"/>
  <c r="Y24" i="30"/>
  <c r="Y25" i="30"/>
  <c r="S18" i="30"/>
  <c r="J112" i="31" l="1"/>
  <c r="M25" i="31" s="1"/>
  <c r="C1" i="30"/>
  <c r="K1" i="30" s="1"/>
</calcChain>
</file>

<file path=xl/sharedStrings.xml><?xml version="1.0" encoding="utf-8"?>
<sst xmlns="http://schemas.openxmlformats.org/spreadsheetml/2006/main" count="114" uniqueCount="78">
  <si>
    <t>LPX</t>
  </si>
  <si>
    <t>Matin</t>
  </si>
  <si>
    <t>Après-midi</t>
  </si>
  <si>
    <t>Réalisé :</t>
  </si>
  <si>
    <t>Opérateur :</t>
  </si>
  <si>
    <t>Objectif</t>
  </si>
  <si>
    <t>Réalisé</t>
  </si>
  <si>
    <t>Conducteur de ligne :</t>
  </si>
  <si>
    <t>En formation :</t>
  </si>
  <si>
    <t>Objectif :</t>
  </si>
  <si>
    <t>Commentaire en fin de poste :</t>
  </si>
  <si>
    <t>H début</t>
  </si>
  <si>
    <t>H fin</t>
  </si>
  <si>
    <t>Cause de l'arrêt machine</t>
  </si>
  <si>
    <t>Module</t>
  </si>
  <si>
    <t xml:space="preserve">Semaine </t>
  </si>
  <si>
    <t xml:space="preserve">Objectif max : </t>
  </si>
  <si>
    <t>Objectif défini :</t>
  </si>
  <si>
    <t>MATIN</t>
  </si>
  <si>
    <t>APRES-MIDI</t>
  </si>
  <si>
    <t>Référence</t>
  </si>
  <si>
    <t>Produits conformes</t>
  </si>
  <si>
    <t>Produits non conformes</t>
  </si>
  <si>
    <t>N° lot</t>
  </si>
  <si>
    <t>Jours feriés le Lundi</t>
  </si>
  <si>
    <t>Jours fériés la semaine</t>
  </si>
  <si>
    <t xml:space="preserve">Objectif </t>
  </si>
  <si>
    <t>Résultat S14 :</t>
  </si>
  <si>
    <t>Résultat S15 :</t>
  </si>
  <si>
    <t>Résultat S16 :</t>
  </si>
  <si>
    <t>Résultat S17 :</t>
  </si>
  <si>
    <t>Résultat S18 :</t>
  </si>
  <si>
    <t>Résultat S19 :</t>
  </si>
  <si>
    <t>Résultat S20 :</t>
  </si>
  <si>
    <t>avril</t>
  </si>
  <si>
    <t>mai</t>
  </si>
  <si>
    <t>juin</t>
  </si>
  <si>
    <t>Résultat S21 :</t>
  </si>
  <si>
    <t>Résultat S22 :</t>
  </si>
  <si>
    <t>juillet</t>
  </si>
  <si>
    <t>août</t>
  </si>
  <si>
    <t>septembre</t>
  </si>
  <si>
    <t>octobre</t>
  </si>
  <si>
    <t>novembre</t>
  </si>
  <si>
    <t>décembre</t>
  </si>
  <si>
    <t>Mois</t>
  </si>
  <si>
    <t>Semaines</t>
  </si>
  <si>
    <t>Résultat S23 :</t>
  </si>
  <si>
    <t>Résultat S24 :</t>
  </si>
  <si>
    <t>Résultat S25 :</t>
  </si>
  <si>
    <t>Résultat S26 :</t>
  </si>
  <si>
    <t>Résultat S27 :</t>
  </si>
  <si>
    <t>Résultat S28 :</t>
  </si>
  <si>
    <t>Résultat S29 :</t>
  </si>
  <si>
    <t>Résultat S30 :</t>
  </si>
  <si>
    <t>Résultat S31 :</t>
  </si>
  <si>
    <t>Résultat S32 :</t>
  </si>
  <si>
    <t>Résultat S33 :</t>
  </si>
  <si>
    <t>Résultat S34 :</t>
  </si>
  <si>
    <t>Résultat S35 :</t>
  </si>
  <si>
    <t>Résultat S36 :</t>
  </si>
  <si>
    <t>Résultat S37 :</t>
  </si>
  <si>
    <t>Résultat S38 :</t>
  </si>
  <si>
    <t>Résultat S39 :</t>
  </si>
  <si>
    <t>Résultat S40 :</t>
  </si>
  <si>
    <t>Résultat S41 :</t>
  </si>
  <si>
    <t>Résultat S42 :</t>
  </si>
  <si>
    <t>Résultat S43 :</t>
  </si>
  <si>
    <t>Résultat S44 :</t>
  </si>
  <si>
    <t>Résultat S45 :</t>
  </si>
  <si>
    <t>Résultat S46 :</t>
  </si>
  <si>
    <t>Résultat S47 :</t>
  </si>
  <si>
    <t>Résultat S48 :</t>
  </si>
  <si>
    <t>Résultat S49 :</t>
  </si>
  <si>
    <t>Résultat S50 :</t>
  </si>
  <si>
    <t>Résultat S51 :</t>
  </si>
  <si>
    <t>Résultat S52 :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</si>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</sst>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.4"/>
      <color theme="0"/>
      <name val="Segoe UI Light"/>
      <family val="2"/>
    </font>
    <font>
      <sz val="11"/>
      <color theme="3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sz val="14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6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217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2" xfId="0" applyNumberFormat="1" applyFont="1" applyBorder="1" applyAlignment="1">
      <alignment horizontal="left" vertical="center"/>
    </xf>
    <xf numFmtId="0" fontId="0" fillId="2" borderId="0" xfId="0" applyFill="1" applyBorder="1" applyAlignment="1"/>
    <xf numFmtId="0" fontId="0" fillId="2" borderId="2" xfId="0" applyFill="1" applyBorder="1"/>
    <xf numFmtId="0" fontId="0" fillId="2" borderId="0" xfId="0" applyFill="1" applyBorder="1"/>
    <xf numFmtId="0" fontId="0" fillId="3" borderId="8" xfId="0" applyFill="1" applyBorder="1"/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/>
    <xf numFmtId="14" fontId="0" fillId="3" borderId="8" xfId="0" applyNumberFormat="1" applyFill="1" applyBorder="1"/>
    <xf numFmtId="0" fontId="0" fillId="4" borderId="10" xfId="0" applyFill="1" applyBorder="1"/>
    <xf numFmtId="0" fontId="0" fillId="4" borderId="7" xfId="0" applyFill="1" applyBorder="1"/>
    <xf numFmtId="0" fontId="0" fillId="4" borderId="11" xfId="0" applyFill="1" applyBorder="1"/>
    <xf numFmtId="0" fontId="0" fillId="4" borderId="1" xfId="0" applyFill="1" applyBorder="1"/>
    <xf numFmtId="0" fontId="14" fillId="4" borderId="11" xfId="0" applyFont="1" applyFill="1" applyBorder="1"/>
    <xf numFmtId="0" fontId="0" fillId="4" borderId="11" xfId="0" applyFill="1" applyBorder="1" applyAlignment="1">
      <alignment horizontal="center" vertical="center"/>
    </xf>
    <xf numFmtId="0" fontId="16" fillId="4" borderId="1" xfId="0" applyFont="1" applyFill="1" applyBorder="1"/>
    <xf numFmtId="0" fontId="18" fillId="4" borderId="1" xfId="0" applyFont="1" applyFill="1" applyBorder="1"/>
    <xf numFmtId="0" fontId="0" fillId="4" borderId="11" xfId="0" applyFill="1" applyBorder="1" applyAlignment="1"/>
    <xf numFmtId="14" fontId="0" fillId="4" borderId="11" xfId="0" applyNumberFormat="1" applyFill="1" applyBorder="1"/>
    <xf numFmtId="0" fontId="0" fillId="5" borderId="0" xfId="0" applyFill="1"/>
    <xf numFmtId="0" fontId="16" fillId="5" borderId="0" xfId="0" applyFont="1" applyFill="1"/>
    <xf numFmtId="0" fontId="0" fillId="5" borderId="0" xfId="0" applyFill="1" applyBorder="1"/>
    <xf numFmtId="0" fontId="16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3" borderId="7" xfId="0" applyFill="1" applyBorder="1"/>
    <xf numFmtId="0" fontId="0" fillId="3" borderId="1" xfId="0" applyFill="1" applyBorder="1"/>
    <xf numFmtId="0" fontId="14" fillId="3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5" borderId="6" xfId="0" applyFill="1" applyBorder="1"/>
    <xf numFmtId="0" fontId="0" fillId="5" borderId="7" xfId="0" applyFill="1" applyBorder="1"/>
    <xf numFmtId="0" fontId="0" fillId="5" borderId="1" xfId="0" applyFill="1" applyBorder="1"/>
    <xf numFmtId="165" fontId="16" fillId="5" borderId="2" xfId="1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165" fontId="0" fillId="5" borderId="0" xfId="1" applyNumberFormat="1" applyFont="1" applyFill="1"/>
    <xf numFmtId="0" fontId="20" fillId="5" borderId="0" xfId="0" applyFont="1" applyFill="1"/>
    <xf numFmtId="0" fontId="17" fillId="5" borderId="0" xfId="0" applyFont="1" applyFill="1"/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left" vertical="top"/>
    </xf>
    <xf numFmtId="14" fontId="16" fillId="5" borderId="0" xfId="0" applyNumberFormat="1" applyFont="1" applyFill="1" applyBorder="1"/>
    <xf numFmtId="0" fontId="16" fillId="5" borderId="0" xfId="0" applyFont="1" applyFill="1" applyBorder="1"/>
    <xf numFmtId="0" fontId="0" fillId="5" borderId="2" xfId="0" applyFill="1" applyBorder="1"/>
    <xf numFmtId="0" fontId="2" fillId="2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14" fontId="16" fillId="5" borderId="6" xfId="0" applyNumberFormat="1" applyFont="1" applyFill="1" applyBorder="1"/>
    <xf numFmtId="0" fontId="0" fillId="2" borderId="6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21" xfId="0" applyFill="1" applyBorder="1" applyAlignment="1">
      <alignment vertical="top"/>
    </xf>
    <xf numFmtId="0" fontId="22" fillId="2" borderId="0" xfId="0" applyFont="1" applyFill="1" applyBorder="1"/>
    <xf numFmtId="0" fontId="0" fillId="2" borderId="28" xfId="0" applyFill="1" applyBorder="1" applyAlignment="1">
      <alignment horizontal="center"/>
    </xf>
    <xf numFmtId="0" fontId="0" fillId="2" borderId="32" xfId="0" applyFill="1" applyBorder="1"/>
    <xf numFmtId="0" fontId="0" fillId="2" borderId="31" xfId="0" applyFill="1" applyBorder="1"/>
    <xf numFmtId="0" fontId="0" fillId="2" borderId="45" xfId="0" applyFill="1" applyBorder="1" applyAlignment="1">
      <alignment vertical="top"/>
    </xf>
    <xf numFmtId="0" fontId="0" fillId="2" borderId="46" xfId="0" applyFill="1" applyBorder="1" applyAlignment="1">
      <alignment vertical="top"/>
    </xf>
    <xf numFmtId="0" fontId="0" fillId="2" borderId="32" xfId="0" applyFill="1" applyBorder="1" applyAlignment="1">
      <alignment vertical="top"/>
    </xf>
    <xf numFmtId="0" fontId="0" fillId="2" borderId="47" xfId="0" applyFill="1" applyBorder="1" applyAlignment="1">
      <alignment vertical="top"/>
    </xf>
    <xf numFmtId="0" fontId="0" fillId="2" borderId="48" xfId="0" applyFill="1" applyBorder="1" applyAlignment="1">
      <alignment vertical="top"/>
    </xf>
    <xf numFmtId="0" fontId="0" fillId="2" borderId="47" xfId="0" applyFill="1" applyBorder="1"/>
    <xf numFmtId="0" fontId="0" fillId="2" borderId="21" xfId="0" applyFill="1" applyBorder="1"/>
    <xf numFmtId="0" fontId="0" fillId="2" borderId="48" xfId="0" applyFill="1" applyBorder="1"/>
    <xf numFmtId="0" fontId="0" fillId="2" borderId="46" xfId="0" applyFill="1" applyBorder="1" applyAlignment="1">
      <alignment horizontal="center"/>
    </xf>
    <xf numFmtId="14" fontId="2" fillId="2" borderId="28" xfId="0" applyNumberFormat="1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14" fontId="2" fillId="2" borderId="29" xfId="0" applyNumberFormat="1" applyFont="1" applyFill="1" applyBorder="1" applyAlignment="1">
      <alignment vertical="center"/>
    </xf>
    <xf numFmtId="0" fontId="0" fillId="2" borderId="45" xfId="0" applyFill="1" applyBorder="1" applyAlignment="1">
      <alignment horizontal="center"/>
    </xf>
    <xf numFmtId="0" fontId="2" fillId="0" borderId="6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1" fillId="5" borderId="6" xfId="0" applyFont="1" applyFill="1" applyBorder="1" applyAlignment="1"/>
    <xf numFmtId="3" fontId="0" fillId="5" borderId="6" xfId="0" applyNumberFormat="1" applyFill="1" applyBorder="1" applyAlignment="1"/>
    <xf numFmtId="0" fontId="0" fillId="5" borderId="6" xfId="0" applyFill="1" applyBorder="1" applyAlignment="1"/>
    <xf numFmtId="0" fontId="0" fillId="5" borderId="6" xfId="0" applyFill="1" applyBorder="1" applyAlignment="1">
      <alignment horizontal="center"/>
    </xf>
    <xf numFmtId="3" fontId="2" fillId="5" borderId="6" xfId="0" applyNumberFormat="1" applyFont="1" applyFill="1" applyBorder="1" applyAlignment="1"/>
    <xf numFmtId="3" fontId="4" fillId="5" borderId="6" xfId="0" applyNumberFormat="1" applyFont="1" applyFill="1" applyBorder="1" applyAlignment="1">
      <alignment vertical="center"/>
    </xf>
    <xf numFmtId="0" fontId="0" fillId="5" borderId="6" xfId="0" applyFill="1" applyBorder="1" applyAlignment="1">
      <alignment vertical="top"/>
    </xf>
    <xf numFmtId="0" fontId="0" fillId="5" borderId="0" xfId="0" applyFill="1" applyBorder="1" applyAlignment="1"/>
    <xf numFmtId="3" fontId="2" fillId="5" borderId="0" xfId="0" applyNumberFormat="1" applyFont="1" applyFill="1" applyBorder="1" applyAlignment="1"/>
    <xf numFmtId="3" fontId="4" fillId="5" borderId="0" xfId="0" applyNumberFormat="1" applyFont="1" applyFill="1" applyBorder="1" applyAlignment="1">
      <alignment vertical="center"/>
    </xf>
    <xf numFmtId="0" fontId="1" fillId="5" borderId="0" xfId="0" applyFont="1" applyFill="1" applyBorder="1" applyAlignment="1"/>
    <xf numFmtId="0" fontId="2" fillId="5" borderId="0" xfId="0" applyFont="1" applyFill="1" applyBorder="1"/>
    <xf numFmtId="0" fontId="0" fillId="5" borderId="0" xfId="0" applyFill="1" applyBorder="1" applyAlignment="1">
      <alignment horizontal="right" vertical="center"/>
    </xf>
    <xf numFmtId="0" fontId="1" fillId="5" borderId="2" xfId="0" applyFont="1" applyFill="1" applyBorder="1" applyAlignment="1"/>
    <xf numFmtId="0" fontId="2" fillId="5" borderId="2" xfId="0" applyFont="1" applyFill="1" applyBorder="1"/>
    <xf numFmtId="0" fontId="0" fillId="5" borderId="3" xfId="0" applyFill="1" applyBorder="1"/>
    <xf numFmtId="0" fontId="2" fillId="5" borderId="6" xfId="0" applyFont="1" applyFill="1" applyBorder="1"/>
    <xf numFmtId="0" fontId="0" fillId="2" borderId="29" xfId="0" applyFill="1" applyBorder="1"/>
    <xf numFmtId="0" fontId="0" fillId="2" borderId="29" xfId="0" applyFill="1" applyBorder="1" applyAlignment="1"/>
    <xf numFmtId="0" fontId="0" fillId="2" borderId="56" xfId="0" applyFill="1" applyBorder="1" applyAlignment="1"/>
    <xf numFmtId="0" fontId="0" fillId="2" borderId="30" xfId="0" applyFill="1" applyBorder="1" applyAlignment="1"/>
    <xf numFmtId="0" fontId="0" fillId="2" borderId="14" xfId="0" applyFill="1" applyBorder="1" applyAlignment="1"/>
    <xf numFmtId="0" fontId="0" fillId="2" borderId="34" xfId="0" applyFill="1" applyBorder="1" applyAlignment="1"/>
    <xf numFmtId="0" fontId="0" fillId="2" borderId="14" xfId="0" applyFill="1" applyBorder="1"/>
    <xf numFmtId="0" fontId="0" fillId="2" borderId="21" xfId="0" applyFill="1" applyBorder="1" applyAlignment="1"/>
    <xf numFmtId="0" fontId="0" fillId="2" borderId="48" xfId="0" applyFill="1" applyBorder="1" applyAlignment="1"/>
    <xf numFmtId="41" fontId="0" fillId="0" borderId="0" xfId="0" applyNumberFormat="1"/>
    <xf numFmtId="0" fontId="0" fillId="2" borderId="0" xfId="0" applyFill="1" applyBorder="1" applyAlignment="1">
      <alignment horizontal="center"/>
    </xf>
    <xf numFmtId="0" fontId="16" fillId="0" borderId="0" xfId="0" applyFont="1"/>
    <xf numFmtId="14" fontId="23" fillId="0" borderId="9" xfId="0" applyNumberFormat="1" applyFont="1" applyBorder="1" applyAlignment="1">
      <alignment horizontal="center" vertical="center"/>
    </xf>
    <xf numFmtId="0" fontId="20" fillId="5" borderId="0" xfId="0" applyFont="1" applyFill="1" applyBorder="1" applyAlignment="1">
      <alignment horizontal="center"/>
    </xf>
    <xf numFmtId="14" fontId="20" fillId="5" borderId="0" xfId="0" applyNumberFormat="1" applyFont="1" applyFill="1"/>
    <xf numFmtId="0" fontId="20" fillId="5" borderId="0" xfId="0" applyFont="1" applyFill="1" applyBorder="1" applyAlignment="1">
      <alignment horizontal="center" vertical="center"/>
    </xf>
    <xf numFmtId="0" fontId="20" fillId="5" borderId="0" xfId="0" applyFont="1" applyFill="1" applyBorder="1"/>
    <xf numFmtId="0" fontId="20" fillId="2" borderId="0" xfId="0" applyFont="1" applyFill="1"/>
    <xf numFmtId="0" fontId="0" fillId="2" borderId="6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60" xfId="0" applyFill="1" applyBorder="1" applyAlignment="1">
      <alignment vertical="center"/>
    </xf>
    <xf numFmtId="0" fontId="0" fillId="0" borderId="0" xfId="0" applyAlignment="1"/>
    <xf numFmtId="14" fontId="16" fillId="0" borderId="0" xfId="0" applyNumberFormat="1" applyFont="1"/>
    <xf numFmtId="0" fontId="23" fillId="2" borderId="0" xfId="0" applyFont="1" applyFill="1"/>
    <xf numFmtId="0" fontId="0" fillId="5" borderId="6" xfId="0" applyFill="1" applyBorder="1" applyAlignment="1">
      <alignment horizontal="center"/>
    </xf>
    <xf numFmtId="3" fontId="16" fillId="0" borderId="0" xfId="0" applyNumberFormat="1" applyFont="1"/>
    <xf numFmtId="3" fontId="16" fillId="0" borderId="0" xfId="0" applyNumberFormat="1" applyFont="1" applyBorder="1"/>
    <xf numFmtId="0" fontId="16" fillId="0" borderId="0" xfId="0" applyFont="1" applyBorder="1"/>
    <xf numFmtId="0" fontId="24" fillId="0" borderId="0" xfId="0" applyFont="1" applyBorder="1"/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5" fillId="5" borderId="0" xfId="0" applyNumberFormat="1" applyFont="1" applyFill="1" applyBorder="1" applyAlignment="1">
      <alignment horizontal="center" vertical="center"/>
    </xf>
    <xf numFmtId="0" fontId="0" fillId="2" borderId="30" xfId="0" applyFill="1" applyBorder="1" applyAlignment="1" applyProtection="1">
      <alignment horizontal="center"/>
      <protection locked="0"/>
    </xf>
    <xf numFmtId="0" fontId="9" fillId="2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2" fillId="2" borderId="53" xfId="0" applyFont="1" applyFill="1" applyBorder="1" applyAlignment="1">
      <alignment horizontal="left"/>
    </xf>
    <xf numFmtId="0" fontId="2" fillId="2" borderId="55" xfId="0" applyFont="1" applyFill="1" applyBorder="1" applyAlignment="1">
      <alignment horizontal="left"/>
    </xf>
    <xf numFmtId="0" fontId="2" fillId="2" borderId="54" xfId="0" applyFont="1" applyFill="1" applyBorder="1" applyAlignment="1">
      <alignment horizontal="left"/>
    </xf>
    <xf numFmtId="0" fontId="2" fillId="2" borderId="33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57" xfId="0" applyFont="1" applyFill="1" applyBorder="1" applyAlignment="1">
      <alignment horizontal="left" vertical="center"/>
    </xf>
    <xf numFmtId="0" fontId="2" fillId="2" borderId="58" xfId="0" applyFont="1" applyFill="1" applyBorder="1" applyAlignment="1">
      <alignment horizontal="left" vertical="center"/>
    </xf>
    <xf numFmtId="0" fontId="2" fillId="2" borderId="59" xfId="0" applyFont="1" applyFill="1" applyBorder="1" applyAlignment="1">
      <alignment horizontal="left" vertical="center"/>
    </xf>
    <xf numFmtId="0" fontId="8" fillId="2" borderId="49" xfId="0" applyFont="1" applyFill="1" applyBorder="1" applyAlignment="1" applyProtection="1">
      <alignment horizontal="center" vertical="center"/>
    </xf>
    <xf numFmtId="0" fontId="8" fillId="2" borderId="50" xfId="0" applyFont="1" applyFill="1" applyBorder="1" applyAlignment="1" applyProtection="1">
      <alignment horizontal="center" vertical="center"/>
    </xf>
    <xf numFmtId="0" fontId="0" fillId="0" borderId="3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2" borderId="31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41" fontId="7" fillId="2" borderId="9" xfId="0" applyNumberFormat="1" applyFont="1" applyFill="1" applyBorder="1" applyAlignment="1">
      <alignment horizontal="center" vertical="center"/>
    </xf>
    <xf numFmtId="0" fontId="0" fillId="2" borderId="31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left"/>
    </xf>
    <xf numFmtId="0" fontId="2" fillId="2" borderId="62" xfId="0" applyFont="1" applyFill="1" applyBorder="1" applyAlignment="1">
      <alignment horizontal="left"/>
    </xf>
    <xf numFmtId="0" fontId="2" fillId="2" borderId="63" xfId="0" applyFont="1" applyFill="1" applyBorder="1" applyAlignment="1">
      <alignment horizontal="left"/>
    </xf>
    <xf numFmtId="0" fontId="2" fillId="2" borderId="64" xfId="0" applyFont="1" applyFill="1" applyBorder="1" applyAlignment="1">
      <alignment horizontal="left" vertical="center"/>
    </xf>
    <xf numFmtId="0" fontId="2" fillId="2" borderId="65" xfId="0" applyFont="1" applyFill="1" applyBorder="1" applyAlignment="1">
      <alignment horizontal="left" vertical="center"/>
    </xf>
    <xf numFmtId="0" fontId="2" fillId="2" borderId="66" xfId="0" applyFont="1" applyFill="1" applyBorder="1" applyAlignment="1">
      <alignment horizontal="left" vertical="center"/>
    </xf>
    <xf numFmtId="14" fontId="8" fillId="3" borderId="8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165" fontId="21" fillId="2" borderId="0" xfId="1" applyNumberFormat="1" applyFont="1" applyFill="1" applyBorder="1" applyAlignment="1">
      <alignment horizontal="center" vertical="top"/>
    </xf>
    <xf numFmtId="165" fontId="21" fillId="2" borderId="2" xfId="1" applyNumberFormat="1" applyFont="1" applyFill="1" applyBorder="1" applyAlignment="1">
      <alignment horizontal="center" vertical="top"/>
    </xf>
    <xf numFmtId="0" fontId="8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14" fontId="2" fillId="2" borderId="29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 vertical="center"/>
    </xf>
    <xf numFmtId="41" fontId="5" fillId="5" borderId="4" xfId="0" applyNumberFormat="1" applyFont="1" applyFill="1" applyBorder="1" applyAlignment="1">
      <alignment horizontal="center" vertical="center"/>
    </xf>
    <xf numFmtId="41" fontId="5" fillId="5" borderId="5" xfId="0" applyNumberFormat="1" applyFont="1" applyFill="1" applyBorder="1" applyAlignment="1">
      <alignment horizontal="center" vertical="center"/>
    </xf>
    <xf numFmtId="3" fontId="4" fillId="5" borderId="6" xfId="0" applyNumberFormat="1" applyFont="1" applyFill="1" applyBorder="1" applyAlignment="1">
      <alignment horizontal="center" vertical="center"/>
    </xf>
    <xf numFmtId="3" fontId="4" fillId="5" borderId="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/>
    </xf>
    <xf numFmtId="3" fontId="2" fillId="5" borderId="0" xfId="0" applyNumberFormat="1" applyFont="1" applyFill="1" applyBorder="1" applyAlignment="1">
      <alignment horizontal="center" vertical="top"/>
    </xf>
    <xf numFmtId="0" fontId="2" fillId="5" borderId="0" xfId="0" applyFont="1" applyFill="1" applyBorder="1" applyAlignment="1">
      <alignment horizontal="center" vertical="top"/>
    </xf>
    <xf numFmtId="14" fontId="10" fillId="0" borderId="9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 textRotation="90"/>
    </xf>
    <xf numFmtId="0" fontId="11" fillId="0" borderId="8" xfId="0" applyFont="1" applyBorder="1" applyAlignment="1">
      <alignment horizontal="center" vertical="center" textRotation="90"/>
    </xf>
    <xf numFmtId="0" fontId="11" fillId="0" borderId="5" xfId="0" applyFont="1" applyBorder="1" applyAlignment="1">
      <alignment horizontal="center" vertical="center" textRotation="90"/>
    </xf>
    <xf numFmtId="164" fontId="10" fillId="0" borderId="9" xfId="0" applyNumberFormat="1" applyFont="1" applyBorder="1" applyAlignment="1">
      <alignment horizontal="center" vertical="center" textRotation="90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7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Ecart objectif/réalisé 2017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Ecart objectif/réalisé</c:v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 baseline="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'Ecart objectif réalisé 2017'!$K$14:$L$52</c:f>
              <c:multiLvlStrCache>
                <c:ptCount val="39"/>
                <c:lvl>
                  <c:pt idx="0">
                    <c:v>14</c:v>
                  </c:pt>
                  <c:pt idx="1">
                    <c:v>15</c:v>
                  </c:pt>
                  <c:pt idx="2">
                    <c:v>16</c:v>
                  </c:pt>
                  <c:pt idx="3">
                    <c:v>17</c:v>
                  </c:pt>
                  <c:pt idx="4">
                    <c:v>18</c:v>
                  </c:pt>
                  <c:pt idx="5">
                    <c:v>19</c:v>
                  </c:pt>
                  <c:pt idx="6">
                    <c:v>20</c:v>
                  </c:pt>
                  <c:pt idx="7">
                    <c:v>21</c:v>
                  </c:pt>
                  <c:pt idx="8">
                    <c:v>22</c:v>
                  </c:pt>
                  <c:pt idx="9">
                    <c:v>23</c:v>
                  </c:pt>
                  <c:pt idx="10">
                    <c:v>24</c:v>
                  </c:pt>
                  <c:pt idx="11">
                    <c:v>25</c:v>
                  </c:pt>
                  <c:pt idx="12">
                    <c:v>26</c:v>
                  </c:pt>
                  <c:pt idx="13">
                    <c:v>27</c:v>
                  </c:pt>
                  <c:pt idx="14">
                    <c:v>28</c:v>
                  </c:pt>
                  <c:pt idx="15">
                    <c:v>29</c:v>
                  </c:pt>
                  <c:pt idx="16">
                    <c:v>30</c:v>
                  </c:pt>
                  <c:pt idx="17">
                    <c:v>31</c:v>
                  </c:pt>
                  <c:pt idx="18">
                    <c:v>32</c:v>
                  </c:pt>
                  <c:pt idx="19">
                    <c:v>33</c:v>
                  </c:pt>
                  <c:pt idx="20">
                    <c:v>34</c:v>
                  </c:pt>
                  <c:pt idx="21">
                    <c:v>35</c:v>
                  </c:pt>
                  <c:pt idx="22">
                    <c:v>36</c:v>
                  </c:pt>
                  <c:pt idx="23">
                    <c:v>37</c:v>
                  </c:pt>
                  <c:pt idx="24">
                    <c:v>38</c:v>
                  </c:pt>
                  <c:pt idx="25">
                    <c:v>39</c:v>
                  </c:pt>
                  <c:pt idx="26">
                    <c:v>40</c:v>
                  </c:pt>
                  <c:pt idx="27">
                    <c:v>41</c:v>
                  </c:pt>
                  <c:pt idx="28">
                    <c:v>42</c:v>
                  </c:pt>
                  <c:pt idx="29">
                    <c:v>43</c:v>
                  </c:pt>
                  <c:pt idx="30">
                    <c:v>44</c:v>
                  </c:pt>
                  <c:pt idx="31">
                    <c:v>45</c:v>
                  </c:pt>
                  <c:pt idx="32">
                    <c:v>46</c:v>
                  </c:pt>
                  <c:pt idx="33">
                    <c:v>47</c:v>
                  </c:pt>
                  <c:pt idx="34">
                    <c:v>48</c:v>
                  </c:pt>
                  <c:pt idx="35">
                    <c:v>49</c:v>
                  </c:pt>
                  <c:pt idx="36">
                    <c:v>50</c:v>
                  </c:pt>
                  <c:pt idx="37">
                    <c:v>51</c:v>
                  </c:pt>
                  <c:pt idx="38">
                    <c:v>52</c:v>
                  </c:pt>
                </c:lvl>
                <c:lvl>
                  <c:pt idx="0">
                    <c:v>avril</c:v>
                  </c:pt>
                  <c:pt idx="4">
                    <c:v>mai</c:v>
                  </c:pt>
                  <c:pt idx="8">
                    <c:v>juin</c:v>
                  </c:pt>
                  <c:pt idx="13">
                    <c:v>juillet</c:v>
                  </c:pt>
                  <c:pt idx="17">
                    <c:v>août</c:v>
                  </c:pt>
                  <c:pt idx="22">
                    <c:v>septembre</c:v>
                  </c:pt>
                  <c:pt idx="26">
                    <c:v>octobre</c:v>
                  </c:pt>
                  <c:pt idx="30">
                    <c:v>novembre</c:v>
                  </c:pt>
                  <c:pt idx="35">
                    <c:v>décembre</c:v>
                  </c:pt>
                </c:lvl>
              </c:multiLvlStrCache>
            </c:multiLvlStrRef>
          </c:cat>
          <c:val>
            <c:numRef>
              <c:f>'Ecart objectif réalisé 2017'!$M$14:$M$52</c:f>
              <c:numCache>
                <c:formatCode>#,##0</c:formatCode>
                <c:ptCount val="39"/>
                <c:pt idx="0">
                  <c:v>-15214</c:v>
                </c:pt>
                <c:pt idx="1">
                  <c:v>-2302</c:v>
                </c:pt>
                <c:pt idx="2">
                  <c:v>-5205</c:v>
                </c:pt>
                <c:pt idx="3">
                  <c:v>-14756</c:v>
                </c:pt>
                <c:pt idx="4">
                  <c:v>-30687</c:v>
                </c:pt>
                <c:pt idx="5">
                  <c:v>-14169</c:v>
                </c:pt>
                <c:pt idx="6">
                  <c:v>-19625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-26011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099328"/>
        <c:axId val="112101248"/>
      </c:barChart>
      <c:catAx>
        <c:axId val="11209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Semaines</a:t>
                </a:r>
              </a:p>
            </c:rich>
          </c:tx>
          <c:layout>
            <c:manualLayout>
              <c:xMode val="edge"/>
              <c:yMode val="edge"/>
              <c:x val="0.8956529626639308"/>
              <c:y val="0.12003858318483884"/>
            </c:manualLayout>
          </c:layout>
          <c:overlay val="0"/>
        </c:title>
        <c:majorTickMark val="out"/>
        <c:minorTickMark val="none"/>
        <c:tickLblPos val="nextTo"/>
        <c:crossAx val="112101248"/>
        <c:crosses val="autoZero"/>
        <c:auto val="1"/>
        <c:lblAlgn val="ctr"/>
        <c:lblOffset val="100"/>
        <c:noMultiLvlLbl val="0"/>
      </c:catAx>
      <c:valAx>
        <c:axId val="11210124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12099328"/>
        <c:crosses val="autoZero"/>
        <c:crossBetween val="between"/>
      </c:valAx>
      <c:spPr>
        <a:ln>
          <a:noFill/>
        </a:ln>
      </c:spPr>
    </c:plotArea>
    <c:legend>
      <c:legendPos val="r"/>
      <c:layout>
        <c:manualLayout>
          <c:xMode val="edge"/>
          <c:yMode val="edge"/>
          <c:x val="0.88655567940457103"/>
          <c:y val="0.49857130527929655"/>
          <c:w val="0.10234162062066239"/>
          <c:h val="4.6635495514704764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$X$18" lockText="1" noThreeD="1"/>
</file>

<file path=xl/ctrlProps/ctrlProp2.xml><?xml version="1.0" encoding="utf-8"?>
<formControlPr xmlns="http://schemas.microsoft.com/office/spreadsheetml/2009/9/main" objectType="CheckBox" fmlaLink="$X$19" lockText="1" noThreeD="1"/>
</file>

<file path=xl/ctrlProps/ctrlProp3.xml><?xml version="1.0" encoding="utf-8"?>
<formControlPr xmlns="http://schemas.microsoft.com/office/spreadsheetml/2009/9/main" objectType="CheckBox" fmlaLink="$X$20" lockText="1" noThreeD="1"/>
</file>

<file path=xl/ctrlProps/ctrlProp4.xml><?xml version="1.0" encoding="utf-8"?>
<formControlPr xmlns="http://schemas.microsoft.com/office/spreadsheetml/2009/9/main" objectType="CheckBox" fmlaLink="$X$21" lockText="1" noThreeD="1"/>
</file>

<file path=xl/ctrlProps/ctrlProp5.xml><?xml version="1.0" encoding="utf-8"?>
<formControlPr xmlns="http://schemas.microsoft.com/office/spreadsheetml/2009/9/main" objectType="CheckBox" fmlaLink="$X$22" lockText="1" noThreeD="1"/>
</file>

<file path=xl/ctrlProps/ctrlProp6.xml><?xml version="1.0" encoding="utf-8"?>
<formControlPr xmlns="http://schemas.microsoft.com/office/spreadsheetml/2009/9/main" objectType="CheckBox" fmlaLink="$X$23" lockText="1" noThreeD="1"/>
</file>

<file path=xl/ctrlProps/ctrlProp7.xml><?xml version="1.0" encoding="utf-8"?>
<formControlPr xmlns="http://schemas.microsoft.com/office/spreadsheetml/2009/9/main" objectType="CheckBox" fmlaLink="$X$24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checked="Checked" firstButton="1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Radio" checked="Checked" firstButton="1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checked="Checked" firstButton="1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Radio" checked="Checked" firstButton="1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Radio" checked="Checked" firstButton="1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checked="Checked" firstButton="1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checked="Checked" firstButton="1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Radio" checked="Checked" firstButton="1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Radio" checked="Checked" firstButton="1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Radio" checked="Checked" firstButton="1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Radio" firstButton="1" lockText="1" noThreeD="1"/>
</file>

<file path=xl/ctrlProps/ctrlProp43.xml><?xml version="1.0" encoding="utf-8"?>
<formControlPr xmlns="http://schemas.microsoft.com/office/spreadsheetml/2009/9/main" objectType="Radio" checked="Checked" lockText="1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Radio" checked="Checked" firstButton="1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Radio" checked="Checked" firstButton="1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Radio" checked="Checked" firstButton="1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GBox" noThreeD="1"/>
</file>

<file path=xl/ctrlProps/ctrlProp54.xml><?xml version="1.0" encoding="utf-8"?>
<formControlPr xmlns="http://schemas.microsoft.com/office/spreadsheetml/2009/9/main" objectType="Radio" checked="Checked" firstButton="1" lockText="1" noThreeD="1"/>
</file>

<file path=xl/ctrlProps/ctrlProp55.xml><?xml version="1.0" encoding="utf-8"?>
<formControlPr xmlns="http://schemas.microsoft.com/office/spreadsheetml/2009/9/main" objectType="Radio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481391</xdr:colOff>
      <xdr:row>0</xdr:row>
      <xdr:rowOff>213797</xdr:rowOff>
    </xdr:from>
    <xdr:to>
      <xdr:col>15</xdr:col>
      <xdr:colOff>400049</xdr:colOff>
      <xdr:row>3</xdr:row>
      <xdr:rowOff>53733</xdr:rowOff>
    </xdr:to>
    <xdr:grpSp>
      <xdr:nvGrpSpPr>
        <xdr:cNvPr id="203" name="Groupe 202"/>
        <xdr:cNvGrpSpPr/>
      </xdr:nvGrpSpPr>
      <xdr:grpSpPr>
        <a:xfrm>
          <a:off x="5796341" y="175697"/>
          <a:ext cx="3747708" cy="382861"/>
          <a:chOff x="10760056" y="3016746"/>
          <a:chExt cx="3757588" cy="421933"/>
        </a:xfrm>
      </xdr:grpSpPr>
      <xdr:cxnSp macro="">
        <xdr:nvCxnSpPr>
          <xdr:cNvPr id="204" name="Connecteur droit avec flèche 203"/>
          <xdr:cNvCxnSpPr/>
        </xdr:nvCxnSpPr>
        <xdr:spPr>
          <a:xfrm>
            <a:off x="10883643" y="3343313"/>
            <a:ext cx="2202950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5" name="Connecteur droit avec flèche 204"/>
          <xdr:cNvCxnSpPr/>
        </xdr:nvCxnSpPr>
        <xdr:spPr>
          <a:xfrm>
            <a:off x="13071590" y="3342261"/>
            <a:ext cx="29056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6" name="Connecteur droit avec flèche 205"/>
          <xdr:cNvCxnSpPr/>
        </xdr:nvCxnSpPr>
        <xdr:spPr>
          <a:xfrm>
            <a:off x="13393991" y="3342460"/>
            <a:ext cx="613973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7" name="ZoneTexte 206"/>
          <xdr:cNvSpPr txBox="1"/>
        </xdr:nvSpPr>
        <xdr:spPr>
          <a:xfrm>
            <a:off x="10760056" y="3078321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08" name="ZoneTexte 207"/>
          <xdr:cNvSpPr txBox="1"/>
        </xdr:nvSpPr>
        <xdr:spPr>
          <a:xfrm>
            <a:off x="13762939" y="3047202"/>
            <a:ext cx="75470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09" name="Connecteur droit 208"/>
          <xdr:cNvCxnSpPr/>
        </xdr:nvCxnSpPr>
        <xdr:spPr>
          <a:xfrm>
            <a:off x="13383640" y="324158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0" name="ZoneTexte 209"/>
          <xdr:cNvSpPr txBox="1"/>
        </xdr:nvSpPr>
        <xdr:spPr>
          <a:xfrm>
            <a:off x="13138394" y="3016746"/>
            <a:ext cx="858745" cy="2262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16 000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9</xdr:col>
      <xdr:colOff>485775</xdr:colOff>
      <xdr:row>1</xdr:row>
      <xdr:rowOff>3023</xdr:rowOff>
    </xdr:from>
    <xdr:to>
      <xdr:col>15</xdr:col>
      <xdr:colOff>336284</xdr:colOff>
      <xdr:row>3</xdr:row>
      <xdr:rowOff>62035</xdr:rowOff>
    </xdr:to>
    <xdr:grpSp>
      <xdr:nvGrpSpPr>
        <xdr:cNvPr id="242" name="Groupe 241"/>
        <xdr:cNvGrpSpPr/>
      </xdr:nvGrpSpPr>
      <xdr:grpSpPr>
        <a:xfrm>
          <a:off x="5800725" y="174473"/>
          <a:ext cx="3679559" cy="392387"/>
          <a:chOff x="10760056" y="2620918"/>
          <a:chExt cx="3683067" cy="432431"/>
        </a:xfrm>
      </xdr:grpSpPr>
      <xdr:cxnSp macro="">
        <xdr:nvCxnSpPr>
          <xdr:cNvPr id="243" name="Connecteur droit avec flèche 242"/>
          <xdr:cNvCxnSpPr/>
        </xdr:nvCxnSpPr>
        <xdr:spPr>
          <a:xfrm>
            <a:off x="10883643" y="2966642"/>
            <a:ext cx="2025438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4" name="Connecteur droit avec flèche 243"/>
          <xdr:cNvCxnSpPr/>
        </xdr:nvCxnSpPr>
        <xdr:spPr>
          <a:xfrm>
            <a:off x="12902737" y="2965590"/>
            <a:ext cx="29056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5" name="Connecteur droit avec flèche 244"/>
          <xdr:cNvCxnSpPr/>
        </xdr:nvCxnSpPr>
        <xdr:spPr>
          <a:xfrm>
            <a:off x="13220809" y="2965789"/>
            <a:ext cx="787155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46" name="ZoneTexte 245"/>
          <xdr:cNvSpPr txBox="1"/>
        </xdr:nvSpPr>
        <xdr:spPr>
          <a:xfrm>
            <a:off x="10760056" y="2701650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47" name="ZoneTexte 246"/>
          <xdr:cNvSpPr txBox="1"/>
        </xdr:nvSpPr>
        <xdr:spPr>
          <a:xfrm>
            <a:off x="13688418" y="2670531"/>
            <a:ext cx="75470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48" name="Connecteur droit 247"/>
          <xdr:cNvCxnSpPr/>
        </xdr:nvCxnSpPr>
        <xdr:spPr>
          <a:xfrm>
            <a:off x="13214788" y="285625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49" name="ZoneTexte 248"/>
          <xdr:cNvSpPr txBox="1"/>
        </xdr:nvSpPr>
        <xdr:spPr>
          <a:xfrm>
            <a:off x="12963442" y="2620918"/>
            <a:ext cx="858745" cy="2446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15 000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9</xdr:col>
      <xdr:colOff>517108</xdr:colOff>
      <xdr:row>0</xdr:row>
      <xdr:rowOff>213372</xdr:rowOff>
    </xdr:from>
    <xdr:to>
      <xdr:col>16</xdr:col>
      <xdr:colOff>47624</xdr:colOff>
      <xdr:row>3</xdr:row>
      <xdr:rowOff>58503</xdr:rowOff>
    </xdr:to>
    <xdr:grpSp>
      <xdr:nvGrpSpPr>
        <xdr:cNvPr id="290" name="Groupe 289"/>
        <xdr:cNvGrpSpPr/>
      </xdr:nvGrpSpPr>
      <xdr:grpSpPr>
        <a:xfrm>
          <a:off x="5832058" y="175272"/>
          <a:ext cx="3816766" cy="388056"/>
          <a:chOff x="10760056" y="3391557"/>
          <a:chExt cx="3761933" cy="428122"/>
        </a:xfrm>
      </xdr:grpSpPr>
      <xdr:cxnSp macro="">
        <xdr:nvCxnSpPr>
          <xdr:cNvPr id="291" name="Connecteur droit avec flèche 290"/>
          <xdr:cNvCxnSpPr/>
        </xdr:nvCxnSpPr>
        <xdr:spPr>
          <a:xfrm>
            <a:off x="10883643" y="3724313"/>
            <a:ext cx="2389120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2" name="Connecteur droit avec flèche 291"/>
          <xdr:cNvCxnSpPr/>
        </xdr:nvCxnSpPr>
        <xdr:spPr>
          <a:xfrm>
            <a:off x="13266420" y="3723261"/>
            <a:ext cx="29056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3" name="Connecteur droit avec flèche 292"/>
          <xdr:cNvCxnSpPr/>
        </xdr:nvCxnSpPr>
        <xdr:spPr>
          <a:xfrm>
            <a:off x="13584491" y="3723460"/>
            <a:ext cx="423473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94" name="ZoneTexte 293"/>
          <xdr:cNvSpPr txBox="1"/>
        </xdr:nvSpPr>
        <xdr:spPr>
          <a:xfrm>
            <a:off x="10760056" y="3459321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95" name="ZoneTexte 294"/>
          <xdr:cNvSpPr txBox="1"/>
        </xdr:nvSpPr>
        <xdr:spPr>
          <a:xfrm>
            <a:off x="13767824" y="3432532"/>
            <a:ext cx="75416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96" name="Connecteur droit 295"/>
          <xdr:cNvCxnSpPr/>
        </xdr:nvCxnSpPr>
        <xdr:spPr>
          <a:xfrm>
            <a:off x="13578473" y="362258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97" name="ZoneTexte 296"/>
          <xdr:cNvSpPr txBox="1"/>
        </xdr:nvSpPr>
        <xdr:spPr>
          <a:xfrm>
            <a:off x="13244506" y="3391557"/>
            <a:ext cx="858745" cy="2584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17 000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9</xdr:col>
      <xdr:colOff>525233</xdr:colOff>
      <xdr:row>0</xdr:row>
      <xdr:rowOff>218093</xdr:rowOff>
    </xdr:from>
    <xdr:to>
      <xdr:col>15</xdr:col>
      <xdr:colOff>332882</xdr:colOff>
      <xdr:row>3</xdr:row>
      <xdr:rowOff>72318</xdr:rowOff>
    </xdr:to>
    <xdr:grpSp>
      <xdr:nvGrpSpPr>
        <xdr:cNvPr id="250" name="Groupe 249"/>
        <xdr:cNvGrpSpPr/>
      </xdr:nvGrpSpPr>
      <xdr:grpSpPr>
        <a:xfrm>
          <a:off x="5840183" y="170468"/>
          <a:ext cx="3636699" cy="406675"/>
          <a:chOff x="9696999" y="6206209"/>
          <a:chExt cx="3640159" cy="435250"/>
        </a:xfrm>
      </xdr:grpSpPr>
      <xdr:sp macro="" textlink="">
        <xdr:nvSpPr>
          <xdr:cNvPr id="251" name="ZoneTexte 250"/>
          <xdr:cNvSpPr txBox="1"/>
        </xdr:nvSpPr>
        <xdr:spPr>
          <a:xfrm>
            <a:off x="11651211" y="6206209"/>
            <a:ext cx="858746" cy="23725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14 000</a:t>
            </a:r>
          </a:p>
          <a:p>
            <a:endParaRPr lang="fr-FR" sz="1100"/>
          </a:p>
        </xdr:txBody>
      </xdr:sp>
      <xdr:sp macro="" textlink="">
        <xdr:nvSpPr>
          <xdr:cNvPr id="252" name="ZoneTexte 251"/>
          <xdr:cNvSpPr txBox="1"/>
        </xdr:nvSpPr>
        <xdr:spPr>
          <a:xfrm>
            <a:off x="9696999" y="6262774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53" name="ZoneTexte 252"/>
          <xdr:cNvSpPr txBox="1"/>
        </xdr:nvSpPr>
        <xdr:spPr>
          <a:xfrm>
            <a:off x="12582453" y="6237609"/>
            <a:ext cx="75470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54" name="Connecteur droit avec flèche 253"/>
          <xdr:cNvCxnSpPr/>
        </xdr:nvCxnSpPr>
        <xdr:spPr>
          <a:xfrm>
            <a:off x="9794221" y="6542846"/>
            <a:ext cx="1873363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5" name="Connecteur droit avec flèche 254"/>
          <xdr:cNvCxnSpPr/>
        </xdr:nvCxnSpPr>
        <xdr:spPr>
          <a:xfrm>
            <a:off x="11665570" y="6541794"/>
            <a:ext cx="291109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6" name="Connecteur droit avec flèche 255"/>
          <xdr:cNvCxnSpPr/>
        </xdr:nvCxnSpPr>
        <xdr:spPr>
          <a:xfrm>
            <a:off x="11984182" y="6541993"/>
            <a:ext cx="934360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7" name="Connecteur droit 256"/>
          <xdr:cNvCxnSpPr/>
        </xdr:nvCxnSpPr>
        <xdr:spPr>
          <a:xfrm>
            <a:off x="11966256" y="644436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550065</xdr:colOff>
      <xdr:row>1</xdr:row>
      <xdr:rowOff>0</xdr:rowOff>
    </xdr:from>
    <xdr:to>
      <xdr:col>15</xdr:col>
      <xdr:colOff>375205</xdr:colOff>
      <xdr:row>3</xdr:row>
      <xdr:rowOff>66392</xdr:rowOff>
    </xdr:to>
    <xdr:grpSp>
      <xdr:nvGrpSpPr>
        <xdr:cNvPr id="266" name="Groupe 265"/>
        <xdr:cNvGrpSpPr/>
      </xdr:nvGrpSpPr>
      <xdr:grpSpPr>
        <a:xfrm>
          <a:off x="5865015" y="171450"/>
          <a:ext cx="3654190" cy="399767"/>
          <a:chOff x="9998056" y="2480068"/>
          <a:chExt cx="3663715" cy="390242"/>
        </a:xfrm>
      </xdr:grpSpPr>
      <xdr:cxnSp macro="">
        <xdr:nvCxnSpPr>
          <xdr:cNvPr id="267" name="Connecteur droit avec flèche 266"/>
          <xdr:cNvCxnSpPr/>
        </xdr:nvCxnSpPr>
        <xdr:spPr>
          <a:xfrm>
            <a:off x="10092821" y="2791902"/>
            <a:ext cx="1569699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8" name="Connecteur droit avec flèche 267"/>
          <xdr:cNvCxnSpPr/>
        </xdr:nvCxnSpPr>
        <xdr:spPr>
          <a:xfrm>
            <a:off x="11661867" y="2790951"/>
            <a:ext cx="289987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9" name="Connecteur droit avec flèche 268"/>
          <xdr:cNvCxnSpPr/>
        </xdr:nvCxnSpPr>
        <xdr:spPr>
          <a:xfrm>
            <a:off x="11977838" y="2791131"/>
            <a:ext cx="1249505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70" name="ZoneTexte 269"/>
          <xdr:cNvSpPr txBox="1"/>
        </xdr:nvSpPr>
        <xdr:spPr>
          <a:xfrm>
            <a:off x="9998056" y="2541625"/>
            <a:ext cx="801698" cy="20687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71" name="ZoneTexte 270"/>
          <xdr:cNvSpPr txBox="1"/>
        </xdr:nvSpPr>
        <xdr:spPr>
          <a:xfrm>
            <a:off x="12907388" y="2524997"/>
            <a:ext cx="754383" cy="2059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72" name="Connecteur droit 271"/>
          <xdr:cNvCxnSpPr/>
        </xdr:nvCxnSpPr>
        <xdr:spPr>
          <a:xfrm>
            <a:off x="11973287" y="2692081"/>
            <a:ext cx="0" cy="178229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73" name="ZoneTexte 272"/>
          <xdr:cNvSpPr txBox="1"/>
        </xdr:nvSpPr>
        <xdr:spPr>
          <a:xfrm>
            <a:off x="11673995" y="2480068"/>
            <a:ext cx="861141" cy="21550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>
                <a:solidFill>
                  <a:srgbClr val="002060"/>
                </a:solidFill>
              </a:rPr>
              <a:t>12 000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9</xdr:col>
      <xdr:colOff>504825</xdr:colOff>
      <xdr:row>0</xdr:row>
      <xdr:rowOff>200025</xdr:rowOff>
    </xdr:from>
    <xdr:to>
      <xdr:col>15</xdr:col>
      <xdr:colOff>323850</xdr:colOff>
      <xdr:row>3</xdr:row>
      <xdr:rowOff>78819</xdr:rowOff>
    </xdr:to>
    <xdr:grpSp>
      <xdr:nvGrpSpPr>
        <xdr:cNvPr id="274" name="Groupe 273"/>
        <xdr:cNvGrpSpPr/>
      </xdr:nvGrpSpPr>
      <xdr:grpSpPr>
        <a:xfrm>
          <a:off x="5819775" y="171450"/>
          <a:ext cx="3648075" cy="412194"/>
          <a:chOff x="10682327" y="1334660"/>
          <a:chExt cx="3661194" cy="420501"/>
        </a:xfrm>
      </xdr:grpSpPr>
      <xdr:cxnSp macro="">
        <xdr:nvCxnSpPr>
          <xdr:cNvPr id="275" name="Connecteur droit avec flèche 274"/>
          <xdr:cNvCxnSpPr/>
        </xdr:nvCxnSpPr>
        <xdr:spPr>
          <a:xfrm>
            <a:off x="10800149" y="1666125"/>
            <a:ext cx="1418059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6" name="Connecteur droit avec flèche 275"/>
          <xdr:cNvCxnSpPr/>
        </xdr:nvCxnSpPr>
        <xdr:spPr>
          <a:xfrm>
            <a:off x="12212075" y="1665073"/>
            <a:ext cx="28854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7" name="Connecteur droit avec flèche 276"/>
          <xdr:cNvCxnSpPr/>
        </xdr:nvCxnSpPr>
        <xdr:spPr>
          <a:xfrm>
            <a:off x="12531294" y="1665272"/>
            <a:ext cx="1419601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78" name="ZoneTexte 277"/>
          <xdr:cNvSpPr txBox="1"/>
        </xdr:nvSpPr>
        <xdr:spPr>
          <a:xfrm>
            <a:off x="10682327" y="1415505"/>
            <a:ext cx="805790" cy="2630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79" name="ZoneTexte 278"/>
          <xdr:cNvSpPr txBox="1"/>
        </xdr:nvSpPr>
        <xdr:spPr>
          <a:xfrm>
            <a:off x="13585696" y="1367687"/>
            <a:ext cx="757825" cy="2641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80" name="Connecteur droit 279"/>
          <xdr:cNvCxnSpPr/>
        </xdr:nvCxnSpPr>
        <xdr:spPr>
          <a:xfrm>
            <a:off x="12525143" y="1566112"/>
            <a:ext cx="0" cy="189049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81" name="ZoneTexte 280"/>
          <xdr:cNvSpPr txBox="1"/>
        </xdr:nvSpPr>
        <xdr:spPr>
          <a:xfrm>
            <a:off x="12200960" y="1334660"/>
            <a:ext cx="865353" cy="2653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>
                <a:solidFill>
                  <a:srgbClr val="002060"/>
                </a:solidFill>
              </a:rPr>
              <a:t>11 000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9</xdr:col>
      <xdr:colOff>523875</xdr:colOff>
      <xdr:row>1</xdr:row>
      <xdr:rowOff>9525</xdr:rowOff>
    </xdr:from>
    <xdr:to>
      <xdr:col>15</xdr:col>
      <xdr:colOff>329965</xdr:colOff>
      <xdr:row>3</xdr:row>
      <xdr:rowOff>75917</xdr:rowOff>
    </xdr:to>
    <xdr:grpSp>
      <xdr:nvGrpSpPr>
        <xdr:cNvPr id="282" name="Groupe 281"/>
        <xdr:cNvGrpSpPr/>
      </xdr:nvGrpSpPr>
      <xdr:grpSpPr>
        <a:xfrm>
          <a:off x="5838825" y="180975"/>
          <a:ext cx="3635140" cy="399767"/>
          <a:chOff x="9998056" y="1727593"/>
          <a:chExt cx="3635140" cy="390242"/>
        </a:xfrm>
        <a:noFill/>
      </xdr:grpSpPr>
      <xdr:cxnSp macro="">
        <xdr:nvCxnSpPr>
          <xdr:cNvPr id="283" name="Connecteur droit avec flèche 282"/>
          <xdr:cNvCxnSpPr/>
        </xdr:nvCxnSpPr>
        <xdr:spPr>
          <a:xfrm>
            <a:off x="10092821" y="2039427"/>
            <a:ext cx="1260979" cy="0"/>
          </a:xfrm>
          <a:prstGeom prst="straightConnector1">
            <a:avLst/>
          </a:prstGeom>
          <a:grpFill/>
          <a:ln w="3175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4" name="Connecteur droit avec flèche 283"/>
          <xdr:cNvCxnSpPr/>
        </xdr:nvCxnSpPr>
        <xdr:spPr>
          <a:xfrm>
            <a:off x="11347542" y="2038476"/>
            <a:ext cx="289987" cy="0"/>
          </a:xfrm>
          <a:prstGeom prst="straightConnector1">
            <a:avLst/>
          </a:prstGeom>
          <a:grpFill/>
          <a:ln w="31750" cap="flat" cmpd="sng" algn="ctr">
            <a:solidFill>
              <a:srgbClr val="FFC000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5" name="Connecteur droit avec flèche 284"/>
          <xdr:cNvCxnSpPr/>
        </xdr:nvCxnSpPr>
        <xdr:spPr>
          <a:xfrm>
            <a:off x="11649075" y="2038656"/>
            <a:ext cx="1578268" cy="0"/>
          </a:xfrm>
          <a:prstGeom prst="straightConnector1">
            <a:avLst/>
          </a:prstGeom>
          <a:grpFill/>
          <a:ln w="31750" cap="flat" cmpd="sng" algn="ctr">
            <a:solidFill>
              <a:srgbClr val="00B050"/>
            </a:solidFill>
            <a:prstDash val="solid"/>
            <a:round/>
            <a:headEnd type="none" w="med" len="med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86" name="ZoneTexte 285"/>
          <xdr:cNvSpPr txBox="1"/>
        </xdr:nvSpPr>
        <xdr:spPr>
          <a:xfrm>
            <a:off x="9998056" y="1779625"/>
            <a:ext cx="801698" cy="206874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aseline="0">
                <a:solidFill>
                  <a:srgbClr val="000000"/>
                </a:solidFill>
              </a:rPr>
              <a:t>0</a:t>
            </a:r>
          </a:p>
          <a:p>
            <a:endParaRPr lang="fr-FR" sz="1100"/>
          </a:p>
        </xdr:txBody>
      </xdr:sp>
      <xdr:sp macro="" textlink="">
        <xdr:nvSpPr>
          <xdr:cNvPr id="287" name="ZoneTexte 286"/>
          <xdr:cNvSpPr txBox="1"/>
        </xdr:nvSpPr>
        <xdr:spPr>
          <a:xfrm>
            <a:off x="12878813" y="1762997"/>
            <a:ext cx="754383" cy="205932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aseline="0">
                <a:solidFill>
                  <a:srgbClr val="000000"/>
                </a:solidFill>
              </a:rPr>
              <a:t>20 000</a:t>
            </a:r>
          </a:p>
          <a:p>
            <a:endParaRPr lang="fr-FR" sz="1100"/>
          </a:p>
        </xdr:txBody>
      </xdr:sp>
      <xdr:cxnSp macro="">
        <xdr:nvCxnSpPr>
          <xdr:cNvPr id="288" name="Connecteur droit 287"/>
          <xdr:cNvCxnSpPr/>
        </xdr:nvCxnSpPr>
        <xdr:spPr>
          <a:xfrm>
            <a:off x="11639912" y="1939606"/>
            <a:ext cx="0" cy="178229"/>
          </a:xfrm>
          <a:prstGeom prst="line">
            <a:avLst/>
          </a:prstGeom>
          <a:grpFill/>
          <a:ln w="47625" cap="flat" cmpd="sng" algn="ctr">
            <a:solidFill>
              <a:schemeClr val="tx1">
                <a:lumMod val="100000"/>
              </a:schemeClr>
            </a:solidFill>
            <a:prstDash val="solid"/>
            <a:round/>
            <a:headEnd type="none" w="med" len="med"/>
            <a:tailEnd w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89" name="ZoneTexte 288"/>
          <xdr:cNvSpPr txBox="1"/>
        </xdr:nvSpPr>
        <xdr:spPr>
          <a:xfrm>
            <a:off x="11331095" y="1727593"/>
            <a:ext cx="861141" cy="215507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aseline="0">
                <a:solidFill>
                  <a:srgbClr val="000000"/>
                </a:solidFill>
              </a:rPr>
              <a:t>10 000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9</xdr:col>
      <xdr:colOff>390525</xdr:colOff>
      <xdr:row>1</xdr:row>
      <xdr:rowOff>47626</xdr:rowOff>
    </xdr:from>
    <xdr:to>
      <xdr:col>15</xdr:col>
      <xdr:colOff>409575</xdr:colOff>
      <xdr:row>4</xdr:row>
      <xdr:rowOff>38100</xdr:rowOff>
    </xdr:to>
    <xdr:sp macro="" textlink="">
      <xdr:nvSpPr>
        <xdr:cNvPr id="298" name="Rectangle 297"/>
        <xdr:cNvSpPr/>
      </xdr:nvSpPr>
      <xdr:spPr>
        <a:xfrm>
          <a:off x="904875" y="266701"/>
          <a:ext cx="3848100" cy="428624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525724</xdr:colOff>
      <xdr:row>1</xdr:row>
      <xdr:rowOff>8806</xdr:rowOff>
    </xdr:from>
    <xdr:to>
      <xdr:col>15</xdr:col>
      <xdr:colOff>376233</xdr:colOff>
      <xdr:row>3</xdr:row>
      <xdr:rowOff>67818</xdr:rowOff>
    </xdr:to>
    <xdr:grpSp>
      <xdr:nvGrpSpPr>
        <xdr:cNvPr id="258" name="Groupe 257"/>
        <xdr:cNvGrpSpPr/>
      </xdr:nvGrpSpPr>
      <xdr:grpSpPr>
        <a:xfrm>
          <a:off x="5840674" y="180256"/>
          <a:ext cx="3679559" cy="392387"/>
          <a:chOff x="10813105" y="1913298"/>
          <a:chExt cx="3683146" cy="421934"/>
        </a:xfrm>
      </xdr:grpSpPr>
      <xdr:sp macro="" textlink="">
        <xdr:nvSpPr>
          <xdr:cNvPr id="259" name="ZoneTexte 258"/>
          <xdr:cNvSpPr txBox="1"/>
        </xdr:nvSpPr>
        <xdr:spPr>
          <a:xfrm>
            <a:off x="12627375" y="1913298"/>
            <a:ext cx="858746" cy="2592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13 000</a:t>
            </a:r>
          </a:p>
          <a:p>
            <a:endParaRPr lang="fr-FR" sz="1100"/>
          </a:p>
        </xdr:txBody>
      </xdr:sp>
      <xdr:cxnSp macro="">
        <xdr:nvCxnSpPr>
          <xdr:cNvPr id="261" name="Connecteur droit avec flèche 260"/>
          <xdr:cNvCxnSpPr/>
        </xdr:nvCxnSpPr>
        <xdr:spPr>
          <a:xfrm>
            <a:off x="10921385" y="2248525"/>
            <a:ext cx="1704511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2" name="Connecteur droit avec flèche 261"/>
          <xdr:cNvCxnSpPr/>
        </xdr:nvCxnSpPr>
        <xdr:spPr>
          <a:xfrm>
            <a:off x="12623881" y="2247473"/>
            <a:ext cx="291109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3" name="Connecteur droit avec flèche 262"/>
          <xdr:cNvCxnSpPr/>
        </xdr:nvCxnSpPr>
        <xdr:spPr>
          <a:xfrm>
            <a:off x="12941504" y="2247672"/>
            <a:ext cx="1104202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64" name="ZoneTexte 263"/>
          <xdr:cNvSpPr txBox="1"/>
        </xdr:nvSpPr>
        <xdr:spPr>
          <a:xfrm>
            <a:off x="10813105" y="1974800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65" name="ZoneTexte 264"/>
          <xdr:cNvSpPr txBox="1"/>
        </xdr:nvSpPr>
        <xdr:spPr>
          <a:xfrm>
            <a:off x="13742086" y="1943682"/>
            <a:ext cx="75416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60" name="Connecteur droit 259"/>
          <xdr:cNvCxnSpPr/>
        </xdr:nvCxnSpPr>
        <xdr:spPr>
          <a:xfrm>
            <a:off x="12933745" y="2138138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517108</xdr:colOff>
      <xdr:row>0</xdr:row>
      <xdr:rowOff>213372</xdr:rowOff>
    </xdr:from>
    <xdr:to>
      <xdr:col>8</xdr:col>
      <xdr:colOff>47624</xdr:colOff>
      <xdr:row>3</xdr:row>
      <xdr:rowOff>58503</xdr:rowOff>
    </xdr:to>
    <xdr:grpSp>
      <xdr:nvGrpSpPr>
        <xdr:cNvPr id="234" name="Groupe 233"/>
        <xdr:cNvGrpSpPr/>
      </xdr:nvGrpSpPr>
      <xdr:grpSpPr>
        <a:xfrm>
          <a:off x="1031458" y="175272"/>
          <a:ext cx="3816766" cy="388056"/>
          <a:chOff x="10760056" y="3391557"/>
          <a:chExt cx="3761933" cy="428122"/>
        </a:xfrm>
      </xdr:grpSpPr>
      <xdr:cxnSp macro="">
        <xdr:nvCxnSpPr>
          <xdr:cNvPr id="235" name="Connecteur droit avec flèche 234"/>
          <xdr:cNvCxnSpPr/>
        </xdr:nvCxnSpPr>
        <xdr:spPr>
          <a:xfrm>
            <a:off x="10883643" y="3724313"/>
            <a:ext cx="2389120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6" name="Connecteur droit avec flèche 235"/>
          <xdr:cNvCxnSpPr/>
        </xdr:nvCxnSpPr>
        <xdr:spPr>
          <a:xfrm>
            <a:off x="13266420" y="3723261"/>
            <a:ext cx="29056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7" name="Connecteur droit avec flèche 236"/>
          <xdr:cNvCxnSpPr/>
        </xdr:nvCxnSpPr>
        <xdr:spPr>
          <a:xfrm>
            <a:off x="13584491" y="3723460"/>
            <a:ext cx="423473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8" name="ZoneTexte 237"/>
          <xdr:cNvSpPr txBox="1"/>
        </xdr:nvSpPr>
        <xdr:spPr>
          <a:xfrm>
            <a:off x="10760056" y="3459321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39" name="ZoneTexte 238"/>
          <xdr:cNvSpPr txBox="1"/>
        </xdr:nvSpPr>
        <xdr:spPr>
          <a:xfrm>
            <a:off x="13767824" y="3432532"/>
            <a:ext cx="75416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40" name="Connecteur droit 239"/>
          <xdr:cNvCxnSpPr/>
        </xdr:nvCxnSpPr>
        <xdr:spPr>
          <a:xfrm>
            <a:off x="13578473" y="362258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41" name="ZoneTexte 240"/>
          <xdr:cNvSpPr txBox="1"/>
        </xdr:nvSpPr>
        <xdr:spPr>
          <a:xfrm>
            <a:off x="13244506" y="3391557"/>
            <a:ext cx="858745" cy="2584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17 000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</xdr:col>
      <xdr:colOff>485775</xdr:colOff>
      <xdr:row>0</xdr:row>
      <xdr:rowOff>212573</xdr:rowOff>
    </xdr:from>
    <xdr:to>
      <xdr:col>7</xdr:col>
      <xdr:colOff>336284</xdr:colOff>
      <xdr:row>3</xdr:row>
      <xdr:rowOff>62035</xdr:rowOff>
    </xdr:to>
    <xdr:grpSp>
      <xdr:nvGrpSpPr>
        <xdr:cNvPr id="218" name="Groupe 217"/>
        <xdr:cNvGrpSpPr/>
      </xdr:nvGrpSpPr>
      <xdr:grpSpPr>
        <a:xfrm>
          <a:off x="1000125" y="174473"/>
          <a:ext cx="3679559" cy="392387"/>
          <a:chOff x="10760056" y="2620918"/>
          <a:chExt cx="3683067" cy="432431"/>
        </a:xfrm>
      </xdr:grpSpPr>
      <xdr:cxnSp macro="">
        <xdr:nvCxnSpPr>
          <xdr:cNvPr id="219" name="Connecteur droit avec flèche 218"/>
          <xdr:cNvCxnSpPr/>
        </xdr:nvCxnSpPr>
        <xdr:spPr>
          <a:xfrm>
            <a:off x="10883643" y="2966642"/>
            <a:ext cx="2025438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0" name="Connecteur droit avec flèche 219"/>
          <xdr:cNvCxnSpPr/>
        </xdr:nvCxnSpPr>
        <xdr:spPr>
          <a:xfrm>
            <a:off x="12902737" y="2965590"/>
            <a:ext cx="29056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1" name="Connecteur droit avec flèche 220"/>
          <xdr:cNvCxnSpPr/>
        </xdr:nvCxnSpPr>
        <xdr:spPr>
          <a:xfrm>
            <a:off x="13220809" y="2965789"/>
            <a:ext cx="787155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22" name="ZoneTexte 221"/>
          <xdr:cNvSpPr txBox="1"/>
        </xdr:nvSpPr>
        <xdr:spPr>
          <a:xfrm>
            <a:off x="10760056" y="2701650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23" name="ZoneTexte 222"/>
          <xdr:cNvSpPr txBox="1"/>
        </xdr:nvSpPr>
        <xdr:spPr>
          <a:xfrm>
            <a:off x="13688418" y="2670531"/>
            <a:ext cx="75470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24" name="Connecteur droit 223"/>
          <xdr:cNvCxnSpPr/>
        </xdr:nvCxnSpPr>
        <xdr:spPr>
          <a:xfrm>
            <a:off x="13214788" y="285625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25" name="ZoneTexte 224"/>
          <xdr:cNvSpPr txBox="1"/>
        </xdr:nvSpPr>
        <xdr:spPr>
          <a:xfrm>
            <a:off x="12906237" y="2620918"/>
            <a:ext cx="858745" cy="2446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15 000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</xdr:col>
      <xdr:colOff>481391</xdr:colOff>
      <xdr:row>0</xdr:row>
      <xdr:rowOff>213797</xdr:rowOff>
    </xdr:from>
    <xdr:to>
      <xdr:col>7</xdr:col>
      <xdr:colOff>400049</xdr:colOff>
      <xdr:row>3</xdr:row>
      <xdr:rowOff>53733</xdr:rowOff>
    </xdr:to>
    <xdr:grpSp>
      <xdr:nvGrpSpPr>
        <xdr:cNvPr id="226" name="Groupe 225"/>
        <xdr:cNvGrpSpPr/>
      </xdr:nvGrpSpPr>
      <xdr:grpSpPr>
        <a:xfrm>
          <a:off x="995741" y="175697"/>
          <a:ext cx="3747708" cy="382861"/>
          <a:chOff x="10760056" y="3016746"/>
          <a:chExt cx="3757588" cy="421933"/>
        </a:xfrm>
      </xdr:grpSpPr>
      <xdr:cxnSp macro="">
        <xdr:nvCxnSpPr>
          <xdr:cNvPr id="227" name="Connecteur droit avec flèche 226"/>
          <xdr:cNvCxnSpPr/>
        </xdr:nvCxnSpPr>
        <xdr:spPr>
          <a:xfrm>
            <a:off x="10883643" y="3343313"/>
            <a:ext cx="2202950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8" name="Connecteur droit avec flèche 227"/>
          <xdr:cNvCxnSpPr/>
        </xdr:nvCxnSpPr>
        <xdr:spPr>
          <a:xfrm>
            <a:off x="13071590" y="3342261"/>
            <a:ext cx="29056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9" name="Connecteur droit avec flèche 228"/>
          <xdr:cNvCxnSpPr/>
        </xdr:nvCxnSpPr>
        <xdr:spPr>
          <a:xfrm>
            <a:off x="13393991" y="3342460"/>
            <a:ext cx="613973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0" name="ZoneTexte 229"/>
          <xdr:cNvSpPr txBox="1"/>
        </xdr:nvSpPr>
        <xdr:spPr>
          <a:xfrm>
            <a:off x="10760056" y="3078321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31" name="ZoneTexte 230"/>
          <xdr:cNvSpPr txBox="1"/>
        </xdr:nvSpPr>
        <xdr:spPr>
          <a:xfrm>
            <a:off x="13762939" y="3047202"/>
            <a:ext cx="75470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32" name="Connecteur droit 231"/>
          <xdr:cNvCxnSpPr/>
        </xdr:nvCxnSpPr>
        <xdr:spPr>
          <a:xfrm>
            <a:off x="13383640" y="324158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3" name="ZoneTexte 232"/>
          <xdr:cNvSpPr txBox="1"/>
        </xdr:nvSpPr>
        <xdr:spPr>
          <a:xfrm>
            <a:off x="13138394" y="3016746"/>
            <a:ext cx="858745" cy="2262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16 000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</xdr:col>
      <xdr:colOff>550065</xdr:colOff>
      <xdr:row>1</xdr:row>
      <xdr:rowOff>0</xdr:rowOff>
    </xdr:from>
    <xdr:to>
      <xdr:col>7</xdr:col>
      <xdr:colOff>375205</xdr:colOff>
      <xdr:row>3</xdr:row>
      <xdr:rowOff>66392</xdr:rowOff>
    </xdr:to>
    <xdr:grpSp>
      <xdr:nvGrpSpPr>
        <xdr:cNvPr id="186" name="Groupe 185"/>
        <xdr:cNvGrpSpPr/>
      </xdr:nvGrpSpPr>
      <xdr:grpSpPr>
        <a:xfrm>
          <a:off x="1064415" y="171450"/>
          <a:ext cx="3654190" cy="399767"/>
          <a:chOff x="9998056" y="2480068"/>
          <a:chExt cx="3663715" cy="390242"/>
        </a:xfrm>
      </xdr:grpSpPr>
      <xdr:cxnSp macro="">
        <xdr:nvCxnSpPr>
          <xdr:cNvPr id="187" name="Connecteur droit avec flèche 186"/>
          <xdr:cNvCxnSpPr/>
        </xdr:nvCxnSpPr>
        <xdr:spPr>
          <a:xfrm>
            <a:off x="10092821" y="2791902"/>
            <a:ext cx="1569699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8" name="Connecteur droit avec flèche 187"/>
          <xdr:cNvCxnSpPr/>
        </xdr:nvCxnSpPr>
        <xdr:spPr>
          <a:xfrm>
            <a:off x="11661867" y="2790951"/>
            <a:ext cx="289987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9" name="Connecteur droit avec flèche 188"/>
          <xdr:cNvCxnSpPr/>
        </xdr:nvCxnSpPr>
        <xdr:spPr>
          <a:xfrm>
            <a:off x="11977838" y="2791131"/>
            <a:ext cx="1249505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0" name="ZoneTexte 189"/>
          <xdr:cNvSpPr txBox="1"/>
        </xdr:nvSpPr>
        <xdr:spPr>
          <a:xfrm>
            <a:off x="9998056" y="2541625"/>
            <a:ext cx="801698" cy="20687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191" name="ZoneTexte 190"/>
          <xdr:cNvSpPr txBox="1"/>
        </xdr:nvSpPr>
        <xdr:spPr>
          <a:xfrm>
            <a:off x="12907388" y="2524997"/>
            <a:ext cx="754383" cy="2059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192" name="Connecteur droit 191"/>
          <xdr:cNvCxnSpPr/>
        </xdr:nvCxnSpPr>
        <xdr:spPr>
          <a:xfrm>
            <a:off x="11973287" y="2692081"/>
            <a:ext cx="0" cy="178229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3" name="ZoneTexte 192"/>
          <xdr:cNvSpPr txBox="1"/>
        </xdr:nvSpPr>
        <xdr:spPr>
          <a:xfrm>
            <a:off x="11673995" y="2480068"/>
            <a:ext cx="861141" cy="21550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>
                <a:solidFill>
                  <a:srgbClr val="002060"/>
                </a:solidFill>
              </a:rPr>
              <a:t>12 000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</xdr:col>
      <xdr:colOff>525724</xdr:colOff>
      <xdr:row>1</xdr:row>
      <xdr:rowOff>8806</xdr:rowOff>
    </xdr:from>
    <xdr:to>
      <xdr:col>7</xdr:col>
      <xdr:colOff>376233</xdr:colOff>
      <xdr:row>3</xdr:row>
      <xdr:rowOff>67818</xdr:rowOff>
    </xdr:to>
    <xdr:grpSp>
      <xdr:nvGrpSpPr>
        <xdr:cNvPr id="194" name="Groupe 193"/>
        <xdr:cNvGrpSpPr/>
      </xdr:nvGrpSpPr>
      <xdr:grpSpPr>
        <a:xfrm>
          <a:off x="1040074" y="180256"/>
          <a:ext cx="3679559" cy="392387"/>
          <a:chOff x="10813105" y="1913298"/>
          <a:chExt cx="3683146" cy="421934"/>
        </a:xfrm>
      </xdr:grpSpPr>
      <xdr:sp macro="" textlink="">
        <xdr:nvSpPr>
          <xdr:cNvPr id="199" name="ZoneTexte 198"/>
          <xdr:cNvSpPr txBox="1"/>
        </xdr:nvSpPr>
        <xdr:spPr>
          <a:xfrm>
            <a:off x="12627375" y="1913298"/>
            <a:ext cx="858746" cy="2592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13 000</a:t>
            </a:r>
          </a:p>
          <a:p>
            <a:endParaRPr lang="fr-FR" sz="1100"/>
          </a:p>
        </xdr:txBody>
      </xdr:sp>
      <xdr:cxnSp macro="">
        <xdr:nvCxnSpPr>
          <xdr:cNvPr id="195" name="Connecteur droit avec flèche 194"/>
          <xdr:cNvCxnSpPr/>
        </xdr:nvCxnSpPr>
        <xdr:spPr>
          <a:xfrm>
            <a:off x="10921385" y="2248525"/>
            <a:ext cx="1704511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6" name="Connecteur droit avec flèche 195"/>
          <xdr:cNvCxnSpPr/>
        </xdr:nvCxnSpPr>
        <xdr:spPr>
          <a:xfrm>
            <a:off x="12623881" y="2247473"/>
            <a:ext cx="291109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7" name="Connecteur droit avec flèche 196"/>
          <xdr:cNvCxnSpPr/>
        </xdr:nvCxnSpPr>
        <xdr:spPr>
          <a:xfrm>
            <a:off x="12941504" y="2247672"/>
            <a:ext cx="1104202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0" name="ZoneTexte 199"/>
          <xdr:cNvSpPr txBox="1"/>
        </xdr:nvSpPr>
        <xdr:spPr>
          <a:xfrm>
            <a:off x="10813105" y="1974800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01" name="ZoneTexte 200"/>
          <xdr:cNvSpPr txBox="1"/>
        </xdr:nvSpPr>
        <xdr:spPr>
          <a:xfrm>
            <a:off x="13742086" y="1943682"/>
            <a:ext cx="75416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198" name="Connecteur droit 197"/>
          <xdr:cNvCxnSpPr/>
        </xdr:nvCxnSpPr>
        <xdr:spPr>
          <a:xfrm>
            <a:off x="12933745" y="2138138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504825</xdr:colOff>
      <xdr:row>0</xdr:row>
      <xdr:rowOff>200025</xdr:rowOff>
    </xdr:from>
    <xdr:to>
      <xdr:col>7</xdr:col>
      <xdr:colOff>323850</xdr:colOff>
      <xdr:row>3</xdr:row>
      <xdr:rowOff>78819</xdr:rowOff>
    </xdr:to>
    <xdr:grpSp>
      <xdr:nvGrpSpPr>
        <xdr:cNvPr id="178" name="Groupe 177"/>
        <xdr:cNvGrpSpPr/>
      </xdr:nvGrpSpPr>
      <xdr:grpSpPr>
        <a:xfrm>
          <a:off x="1019175" y="171450"/>
          <a:ext cx="3648075" cy="412194"/>
          <a:chOff x="10682327" y="1334660"/>
          <a:chExt cx="3661194" cy="420501"/>
        </a:xfrm>
      </xdr:grpSpPr>
      <xdr:cxnSp macro="">
        <xdr:nvCxnSpPr>
          <xdr:cNvPr id="179" name="Connecteur droit avec flèche 178"/>
          <xdr:cNvCxnSpPr/>
        </xdr:nvCxnSpPr>
        <xdr:spPr>
          <a:xfrm>
            <a:off x="10800149" y="1666125"/>
            <a:ext cx="1418059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0" name="Connecteur droit avec flèche 179"/>
          <xdr:cNvCxnSpPr/>
        </xdr:nvCxnSpPr>
        <xdr:spPr>
          <a:xfrm>
            <a:off x="12212075" y="1665073"/>
            <a:ext cx="288548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1" name="Connecteur droit avec flèche 180"/>
          <xdr:cNvCxnSpPr/>
        </xdr:nvCxnSpPr>
        <xdr:spPr>
          <a:xfrm>
            <a:off x="12531294" y="1665272"/>
            <a:ext cx="1419601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2" name="ZoneTexte 181"/>
          <xdr:cNvSpPr txBox="1"/>
        </xdr:nvSpPr>
        <xdr:spPr>
          <a:xfrm>
            <a:off x="10682327" y="1415505"/>
            <a:ext cx="805790" cy="2630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183" name="ZoneTexte 182"/>
          <xdr:cNvSpPr txBox="1"/>
        </xdr:nvSpPr>
        <xdr:spPr>
          <a:xfrm>
            <a:off x="13585696" y="1367687"/>
            <a:ext cx="757825" cy="2641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184" name="Connecteur droit 183"/>
          <xdr:cNvCxnSpPr/>
        </xdr:nvCxnSpPr>
        <xdr:spPr>
          <a:xfrm>
            <a:off x="12525143" y="1566112"/>
            <a:ext cx="0" cy="189049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5" name="ZoneTexte 184"/>
          <xdr:cNvSpPr txBox="1"/>
        </xdr:nvSpPr>
        <xdr:spPr>
          <a:xfrm>
            <a:off x="12200960" y="1334660"/>
            <a:ext cx="865353" cy="2653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>
                <a:solidFill>
                  <a:srgbClr val="002060"/>
                </a:solidFill>
              </a:rPr>
              <a:t>11 000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</xdr:col>
      <xdr:colOff>523875</xdr:colOff>
      <xdr:row>1</xdr:row>
      <xdr:rowOff>9525</xdr:rowOff>
    </xdr:from>
    <xdr:to>
      <xdr:col>7</xdr:col>
      <xdr:colOff>329965</xdr:colOff>
      <xdr:row>3</xdr:row>
      <xdr:rowOff>75917</xdr:rowOff>
    </xdr:to>
    <xdr:grpSp>
      <xdr:nvGrpSpPr>
        <xdr:cNvPr id="170" name="Groupe 169"/>
        <xdr:cNvGrpSpPr/>
      </xdr:nvGrpSpPr>
      <xdr:grpSpPr>
        <a:xfrm>
          <a:off x="1038225" y="180975"/>
          <a:ext cx="3635140" cy="399767"/>
          <a:chOff x="9998056" y="1727593"/>
          <a:chExt cx="3635140" cy="390242"/>
        </a:xfrm>
        <a:noFill/>
      </xdr:grpSpPr>
      <xdr:cxnSp macro="">
        <xdr:nvCxnSpPr>
          <xdr:cNvPr id="171" name="Connecteur droit avec flèche 170"/>
          <xdr:cNvCxnSpPr/>
        </xdr:nvCxnSpPr>
        <xdr:spPr>
          <a:xfrm>
            <a:off x="10092821" y="2039427"/>
            <a:ext cx="1260979" cy="0"/>
          </a:xfrm>
          <a:prstGeom prst="straightConnector1">
            <a:avLst/>
          </a:prstGeom>
          <a:grpFill/>
          <a:ln w="3175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2" name="Connecteur droit avec flèche 171"/>
          <xdr:cNvCxnSpPr/>
        </xdr:nvCxnSpPr>
        <xdr:spPr>
          <a:xfrm>
            <a:off x="11347542" y="2038476"/>
            <a:ext cx="289987" cy="0"/>
          </a:xfrm>
          <a:prstGeom prst="straightConnector1">
            <a:avLst/>
          </a:prstGeom>
          <a:grpFill/>
          <a:ln w="31750" cap="flat" cmpd="sng" algn="ctr">
            <a:solidFill>
              <a:srgbClr val="FFC000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3" name="Connecteur droit avec flèche 172"/>
          <xdr:cNvCxnSpPr/>
        </xdr:nvCxnSpPr>
        <xdr:spPr>
          <a:xfrm>
            <a:off x="11649075" y="2038656"/>
            <a:ext cx="1578268" cy="0"/>
          </a:xfrm>
          <a:prstGeom prst="straightConnector1">
            <a:avLst/>
          </a:prstGeom>
          <a:grpFill/>
          <a:ln w="31750" cap="flat" cmpd="sng" algn="ctr">
            <a:solidFill>
              <a:srgbClr val="00B050"/>
            </a:solidFill>
            <a:prstDash val="solid"/>
            <a:round/>
            <a:headEnd type="none" w="med" len="med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4" name="ZoneTexte 173"/>
          <xdr:cNvSpPr txBox="1"/>
        </xdr:nvSpPr>
        <xdr:spPr>
          <a:xfrm>
            <a:off x="9998056" y="1779625"/>
            <a:ext cx="801698" cy="206874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aseline="0">
                <a:solidFill>
                  <a:srgbClr val="000000"/>
                </a:solidFill>
              </a:rPr>
              <a:t>0</a:t>
            </a:r>
          </a:p>
          <a:p>
            <a:endParaRPr lang="fr-FR" sz="1100"/>
          </a:p>
        </xdr:txBody>
      </xdr:sp>
      <xdr:sp macro="" textlink="">
        <xdr:nvSpPr>
          <xdr:cNvPr id="175" name="ZoneTexte 174"/>
          <xdr:cNvSpPr txBox="1"/>
        </xdr:nvSpPr>
        <xdr:spPr>
          <a:xfrm>
            <a:off x="12878813" y="1762997"/>
            <a:ext cx="754383" cy="205932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aseline="0">
                <a:solidFill>
                  <a:srgbClr val="000000"/>
                </a:solidFill>
              </a:rPr>
              <a:t>20 000</a:t>
            </a:r>
          </a:p>
          <a:p>
            <a:endParaRPr lang="fr-FR" sz="1100"/>
          </a:p>
        </xdr:txBody>
      </xdr:sp>
      <xdr:cxnSp macro="">
        <xdr:nvCxnSpPr>
          <xdr:cNvPr id="176" name="Connecteur droit 175"/>
          <xdr:cNvCxnSpPr/>
        </xdr:nvCxnSpPr>
        <xdr:spPr>
          <a:xfrm>
            <a:off x="11639912" y="1939606"/>
            <a:ext cx="0" cy="178229"/>
          </a:xfrm>
          <a:prstGeom prst="line">
            <a:avLst/>
          </a:prstGeom>
          <a:grpFill/>
          <a:ln w="47625" cap="flat" cmpd="sng" algn="ctr">
            <a:solidFill>
              <a:schemeClr val="tx1">
                <a:lumMod val="100000"/>
              </a:schemeClr>
            </a:solidFill>
            <a:prstDash val="solid"/>
            <a:round/>
            <a:headEnd type="none" w="med" len="med"/>
            <a:tailEnd w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7" name="ZoneTexte 176"/>
          <xdr:cNvSpPr txBox="1"/>
        </xdr:nvSpPr>
        <xdr:spPr>
          <a:xfrm>
            <a:off x="11331095" y="1727593"/>
            <a:ext cx="861141" cy="215507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aseline="0">
                <a:solidFill>
                  <a:srgbClr val="000000"/>
                </a:solidFill>
              </a:rPr>
              <a:t>10 000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</xdr:col>
      <xdr:colOff>525233</xdr:colOff>
      <xdr:row>0</xdr:row>
      <xdr:rowOff>218093</xdr:rowOff>
    </xdr:from>
    <xdr:to>
      <xdr:col>7</xdr:col>
      <xdr:colOff>332882</xdr:colOff>
      <xdr:row>3</xdr:row>
      <xdr:rowOff>72318</xdr:rowOff>
    </xdr:to>
    <xdr:grpSp>
      <xdr:nvGrpSpPr>
        <xdr:cNvPr id="202" name="Groupe 201"/>
        <xdr:cNvGrpSpPr/>
      </xdr:nvGrpSpPr>
      <xdr:grpSpPr>
        <a:xfrm>
          <a:off x="1039583" y="170468"/>
          <a:ext cx="3636699" cy="406675"/>
          <a:chOff x="9696999" y="6206209"/>
          <a:chExt cx="3640159" cy="435250"/>
        </a:xfrm>
      </xdr:grpSpPr>
      <xdr:sp macro="" textlink="">
        <xdr:nvSpPr>
          <xdr:cNvPr id="211" name="ZoneTexte 210"/>
          <xdr:cNvSpPr txBox="1"/>
        </xdr:nvSpPr>
        <xdr:spPr>
          <a:xfrm>
            <a:off x="11651211" y="6206209"/>
            <a:ext cx="858746" cy="23725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14 000</a:t>
            </a:r>
          </a:p>
          <a:p>
            <a:endParaRPr lang="fr-FR" sz="1100"/>
          </a:p>
        </xdr:txBody>
      </xdr:sp>
      <xdr:sp macro="" textlink="">
        <xdr:nvSpPr>
          <xdr:cNvPr id="212" name="ZoneTexte 211"/>
          <xdr:cNvSpPr txBox="1"/>
        </xdr:nvSpPr>
        <xdr:spPr>
          <a:xfrm>
            <a:off x="9696999" y="6262774"/>
            <a:ext cx="799184" cy="227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0</a:t>
            </a:r>
          </a:p>
          <a:p>
            <a:endParaRPr lang="fr-FR" sz="1100"/>
          </a:p>
        </xdr:txBody>
      </xdr:sp>
      <xdr:sp macro="" textlink="">
        <xdr:nvSpPr>
          <xdr:cNvPr id="213" name="ZoneTexte 212"/>
          <xdr:cNvSpPr txBox="1"/>
        </xdr:nvSpPr>
        <xdr:spPr>
          <a:xfrm>
            <a:off x="12582453" y="6237609"/>
            <a:ext cx="754705" cy="22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20 000</a:t>
            </a:r>
          </a:p>
          <a:p>
            <a:endParaRPr lang="fr-FR" sz="1100"/>
          </a:p>
        </xdr:txBody>
      </xdr:sp>
      <xdr:cxnSp macro="">
        <xdr:nvCxnSpPr>
          <xdr:cNvPr id="214" name="Connecteur droit avec flèche 213"/>
          <xdr:cNvCxnSpPr/>
        </xdr:nvCxnSpPr>
        <xdr:spPr>
          <a:xfrm>
            <a:off x="9794221" y="6542846"/>
            <a:ext cx="1873363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5" name="Connecteur droit avec flèche 214"/>
          <xdr:cNvCxnSpPr/>
        </xdr:nvCxnSpPr>
        <xdr:spPr>
          <a:xfrm>
            <a:off x="11665570" y="6541794"/>
            <a:ext cx="291109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6" name="Connecteur droit avec flèche 215"/>
          <xdr:cNvCxnSpPr/>
        </xdr:nvCxnSpPr>
        <xdr:spPr>
          <a:xfrm>
            <a:off x="11984182" y="6541993"/>
            <a:ext cx="934360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7" name="Connecteur droit 216"/>
          <xdr:cNvCxnSpPr/>
        </xdr:nvCxnSpPr>
        <xdr:spPr>
          <a:xfrm>
            <a:off x="11966256" y="6444365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18</xdr:col>
          <xdr:colOff>819150</xdr:colOff>
          <xdr:row>9</xdr:row>
          <xdr:rowOff>104775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Remplacement pause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18</xdr:col>
          <xdr:colOff>561975</xdr:colOff>
          <xdr:row>10</xdr:row>
          <xdr:rowOff>47625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Changement de lot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123825</xdr:rowOff>
        </xdr:from>
        <xdr:to>
          <xdr:col>18</xdr:col>
          <xdr:colOff>762000</xdr:colOff>
          <xdr:row>11</xdr:row>
          <xdr:rowOff>95250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Petit changement de réf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161925</xdr:rowOff>
        </xdr:from>
        <xdr:to>
          <xdr:col>19</xdr:col>
          <xdr:colOff>457200</xdr:colOff>
          <xdr:row>12</xdr:row>
          <xdr:rowOff>57150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Gros changement de réf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18</xdr:col>
          <xdr:colOff>866775</xdr:colOff>
          <xdr:row>13</xdr:row>
          <xdr:rowOff>38100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Lot difficile (gros ressorts …)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152400</xdr:rowOff>
        </xdr:from>
        <xdr:to>
          <xdr:col>18</xdr:col>
          <xdr:colOff>638175</xdr:colOff>
          <xdr:row>14</xdr:row>
          <xdr:rowOff>57150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(1h de moins)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114300</xdr:rowOff>
        </xdr:from>
        <xdr:to>
          <xdr:col>20</xdr:col>
          <xdr:colOff>390525</xdr:colOff>
          <xdr:row>15</xdr:row>
          <xdr:rowOff>114300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(Nettoyage ZEC 20 min)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428625</xdr:colOff>
          <xdr:row>0</xdr:row>
          <xdr:rowOff>76200</xdr:rowOff>
        </xdr:from>
        <xdr:to>
          <xdr:col>20</xdr:col>
          <xdr:colOff>1724025</xdr:colOff>
          <xdr:row>4</xdr:row>
          <xdr:rowOff>123825</xdr:rowOff>
        </xdr:to>
        <xdr:sp macro="" textlink="">
          <xdr:nvSpPr>
            <xdr:cNvPr id="2118" name="Group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485775</xdr:colOff>
          <xdr:row>1</xdr:row>
          <xdr:rowOff>0</xdr:rowOff>
        </xdr:from>
        <xdr:to>
          <xdr:col>20</xdr:col>
          <xdr:colOff>1533525</xdr:colOff>
          <xdr:row>2</xdr:row>
          <xdr:rowOff>114300</xdr:rowOff>
        </xdr:to>
        <xdr:sp macro="" textlink="">
          <xdr:nvSpPr>
            <xdr:cNvPr id="2119" name="Option Button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495300</xdr:colOff>
          <xdr:row>2</xdr:row>
          <xdr:rowOff>85725</xdr:rowOff>
        </xdr:from>
        <xdr:to>
          <xdr:col>20</xdr:col>
          <xdr:colOff>1543050</xdr:colOff>
          <xdr:row>4</xdr:row>
          <xdr:rowOff>57150</xdr:rowOff>
        </xdr:to>
        <xdr:sp macro="" textlink="">
          <xdr:nvSpPr>
            <xdr:cNvPr id="2120" name="Option Butto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438150</xdr:colOff>
          <xdr:row>5</xdr:row>
          <xdr:rowOff>38100</xdr:rowOff>
        </xdr:from>
        <xdr:to>
          <xdr:col>20</xdr:col>
          <xdr:colOff>1714500</xdr:colOff>
          <xdr:row>9</xdr:row>
          <xdr:rowOff>19050</xdr:rowOff>
        </xdr:to>
        <xdr:sp macro="" textlink="">
          <xdr:nvSpPr>
            <xdr:cNvPr id="2121" name="Group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504825</xdr:colOff>
          <xdr:row>5</xdr:row>
          <xdr:rowOff>133350</xdr:rowOff>
        </xdr:from>
        <xdr:to>
          <xdr:col>20</xdr:col>
          <xdr:colOff>1571625</xdr:colOff>
          <xdr:row>7</xdr:row>
          <xdr:rowOff>0</xdr:rowOff>
        </xdr:to>
        <xdr:sp macro="" textlink="">
          <xdr:nvSpPr>
            <xdr:cNvPr id="2122" name="Option Butto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6</xdr:row>
          <xdr:rowOff>161925</xdr:rowOff>
        </xdr:from>
        <xdr:to>
          <xdr:col>20</xdr:col>
          <xdr:colOff>1562100</xdr:colOff>
          <xdr:row>8</xdr:row>
          <xdr:rowOff>161925</xdr:rowOff>
        </xdr:to>
        <xdr:sp macro="" textlink="">
          <xdr:nvSpPr>
            <xdr:cNvPr id="2123" name="Option Button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447675</xdr:colOff>
          <xdr:row>9</xdr:row>
          <xdr:rowOff>142875</xdr:rowOff>
        </xdr:from>
        <xdr:to>
          <xdr:col>20</xdr:col>
          <xdr:colOff>1704975</xdr:colOff>
          <xdr:row>13</xdr:row>
          <xdr:rowOff>104775</xdr:rowOff>
        </xdr:to>
        <xdr:sp macro="" textlink="">
          <xdr:nvSpPr>
            <xdr:cNvPr id="2130" name="Group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12 000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10</xdr:row>
          <xdr:rowOff>95250</xdr:rowOff>
        </xdr:from>
        <xdr:to>
          <xdr:col>20</xdr:col>
          <xdr:colOff>1600200</xdr:colOff>
          <xdr:row>11</xdr:row>
          <xdr:rowOff>161925</xdr:rowOff>
        </xdr:to>
        <xdr:sp macro="" textlink="">
          <xdr:nvSpPr>
            <xdr:cNvPr id="2131" name="Option Button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523875</xdr:colOff>
          <xdr:row>11</xdr:row>
          <xdr:rowOff>142875</xdr:rowOff>
        </xdr:from>
        <xdr:to>
          <xdr:col>20</xdr:col>
          <xdr:colOff>1628775</xdr:colOff>
          <xdr:row>13</xdr:row>
          <xdr:rowOff>19050</xdr:rowOff>
        </xdr:to>
        <xdr:sp macro="" textlink="">
          <xdr:nvSpPr>
            <xdr:cNvPr id="2132" name="Option Button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12 000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457200</xdr:colOff>
          <xdr:row>14</xdr:row>
          <xdr:rowOff>38100</xdr:rowOff>
        </xdr:from>
        <xdr:to>
          <xdr:col>20</xdr:col>
          <xdr:colOff>1704975</xdr:colOff>
          <xdr:row>18</xdr:row>
          <xdr:rowOff>104775</xdr:rowOff>
        </xdr:to>
        <xdr:sp macro="" textlink="">
          <xdr:nvSpPr>
            <xdr:cNvPr id="2136" name="Group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13 000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542925</xdr:colOff>
          <xdr:row>15</xdr:row>
          <xdr:rowOff>9525</xdr:rowOff>
        </xdr:from>
        <xdr:to>
          <xdr:col>20</xdr:col>
          <xdr:colOff>1543050</xdr:colOff>
          <xdr:row>16</xdr:row>
          <xdr:rowOff>95250</xdr:rowOff>
        </xdr:to>
        <xdr:sp macro="" textlink="">
          <xdr:nvSpPr>
            <xdr:cNvPr id="2137" name="Option Button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542925</xdr:colOff>
          <xdr:row>16</xdr:row>
          <xdr:rowOff>85725</xdr:rowOff>
        </xdr:from>
        <xdr:to>
          <xdr:col>20</xdr:col>
          <xdr:colOff>1562100</xdr:colOff>
          <xdr:row>18</xdr:row>
          <xdr:rowOff>0</xdr:rowOff>
        </xdr:to>
        <xdr:sp macro="" textlink="">
          <xdr:nvSpPr>
            <xdr:cNvPr id="2138" name="Option Button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13 000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457200</xdr:colOff>
          <xdr:row>19</xdr:row>
          <xdr:rowOff>47625</xdr:rowOff>
        </xdr:from>
        <xdr:to>
          <xdr:col>20</xdr:col>
          <xdr:colOff>1704975</xdr:colOff>
          <xdr:row>23</xdr:row>
          <xdr:rowOff>9525</xdr:rowOff>
        </xdr:to>
        <xdr:sp macro="" textlink="">
          <xdr:nvSpPr>
            <xdr:cNvPr id="2141" name="Group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14 000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542925</xdr:colOff>
          <xdr:row>20</xdr:row>
          <xdr:rowOff>9525</xdr:rowOff>
        </xdr:from>
        <xdr:to>
          <xdr:col>20</xdr:col>
          <xdr:colOff>1628775</xdr:colOff>
          <xdr:row>21</xdr:row>
          <xdr:rowOff>66675</xdr:rowOff>
        </xdr:to>
        <xdr:sp macro="" textlink="">
          <xdr:nvSpPr>
            <xdr:cNvPr id="2142" name="Option Button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552450</xdr:colOff>
          <xdr:row>21</xdr:row>
          <xdr:rowOff>76200</xdr:rowOff>
        </xdr:from>
        <xdr:to>
          <xdr:col>20</xdr:col>
          <xdr:colOff>1628775</xdr:colOff>
          <xdr:row>22</xdr:row>
          <xdr:rowOff>133350</xdr:rowOff>
        </xdr:to>
        <xdr:sp macro="" textlink="">
          <xdr:nvSpPr>
            <xdr:cNvPr id="2143" name="Option Button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14 000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447675</xdr:colOff>
          <xdr:row>23</xdr:row>
          <xdr:rowOff>123825</xdr:rowOff>
        </xdr:from>
        <xdr:to>
          <xdr:col>20</xdr:col>
          <xdr:colOff>1714500</xdr:colOff>
          <xdr:row>27</xdr:row>
          <xdr:rowOff>133350</xdr:rowOff>
        </xdr:to>
        <xdr:sp macro="" textlink="">
          <xdr:nvSpPr>
            <xdr:cNvPr id="2144" name="Group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24</xdr:row>
          <xdr:rowOff>85725</xdr:rowOff>
        </xdr:from>
        <xdr:to>
          <xdr:col>20</xdr:col>
          <xdr:colOff>1600200</xdr:colOff>
          <xdr:row>25</xdr:row>
          <xdr:rowOff>152400</xdr:rowOff>
        </xdr:to>
        <xdr:sp macro="" textlink="">
          <xdr:nvSpPr>
            <xdr:cNvPr id="2145" name="Option Button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26</xdr:row>
          <xdr:rowOff>0</xdr:rowOff>
        </xdr:from>
        <xdr:to>
          <xdr:col>20</xdr:col>
          <xdr:colOff>1619250</xdr:colOff>
          <xdr:row>27</xdr:row>
          <xdr:rowOff>95250</xdr:rowOff>
        </xdr:to>
        <xdr:sp macro="" textlink="">
          <xdr:nvSpPr>
            <xdr:cNvPr id="2146" name="Option Button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428625</xdr:colOff>
          <xdr:row>28</xdr:row>
          <xdr:rowOff>85725</xdr:rowOff>
        </xdr:from>
        <xdr:to>
          <xdr:col>20</xdr:col>
          <xdr:colOff>1733550</xdr:colOff>
          <xdr:row>32</xdr:row>
          <xdr:rowOff>85725</xdr:rowOff>
        </xdr:to>
        <xdr:sp macro="" textlink="">
          <xdr:nvSpPr>
            <xdr:cNvPr id="2150" name="Group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16 000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504825</xdr:colOff>
          <xdr:row>29</xdr:row>
          <xdr:rowOff>38100</xdr:rowOff>
        </xdr:from>
        <xdr:to>
          <xdr:col>20</xdr:col>
          <xdr:colOff>1666875</xdr:colOff>
          <xdr:row>30</xdr:row>
          <xdr:rowOff>95250</xdr:rowOff>
        </xdr:to>
        <xdr:sp macro="" textlink="">
          <xdr:nvSpPr>
            <xdr:cNvPr id="2151" name="Option Button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523875</xdr:colOff>
          <xdr:row>30</xdr:row>
          <xdr:rowOff>76200</xdr:rowOff>
        </xdr:from>
        <xdr:to>
          <xdr:col>20</xdr:col>
          <xdr:colOff>1619250</xdr:colOff>
          <xdr:row>32</xdr:row>
          <xdr:rowOff>0</xdr:rowOff>
        </xdr:to>
        <xdr:sp macro="" textlink="">
          <xdr:nvSpPr>
            <xdr:cNvPr id="2152" name="Option Button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16 000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438150</xdr:colOff>
          <xdr:row>33</xdr:row>
          <xdr:rowOff>85725</xdr:rowOff>
        </xdr:from>
        <xdr:to>
          <xdr:col>20</xdr:col>
          <xdr:colOff>1743075</xdr:colOff>
          <xdr:row>37</xdr:row>
          <xdr:rowOff>57150</xdr:rowOff>
        </xdr:to>
        <xdr:sp macro="" textlink="">
          <xdr:nvSpPr>
            <xdr:cNvPr id="2153" name="Group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17 000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533400</xdr:colOff>
          <xdr:row>34</xdr:row>
          <xdr:rowOff>28575</xdr:rowOff>
        </xdr:from>
        <xdr:to>
          <xdr:col>20</xdr:col>
          <xdr:colOff>1647825</xdr:colOff>
          <xdr:row>35</xdr:row>
          <xdr:rowOff>85725</xdr:rowOff>
        </xdr:to>
        <xdr:sp macro="" textlink="">
          <xdr:nvSpPr>
            <xdr:cNvPr id="2154" name="Option Button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533400</xdr:colOff>
          <xdr:row>35</xdr:row>
          <xdr:rowOff>95250</xdr:rowOff>
        </xdr:from>
        <xdr:to>
          <xdr:col>20</xdr:col>
          <xdr:colOff>1704975</xdr:colOff>
          <xdr:row>36</xdr:row>
          <xdr:rowOff>152400</xdr:rowOff>
        </xdr:to>
        <xdr:sp macro="" textlink="">
          <xdr:nvSpPr>
            <xdr:cNvPr id="2155" name="Option Butto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17 000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295275</xdr:colOff>
          <xdr:row>0</xdr:row>
          <xdr:rowOff>76200</xdr:rowOff>
        </xdr:from>
        <xdr:to>
          <xdr:col>22</xdr:col>
          <xdr:colOff>685800</xdr:colOff>
          <xdr:row>4</xdr:row>
          <xdr:rowOff>114300</xdr:rowOff>
        </xdr:to>
        <xdr:sp macro="" textlink="">
          <xdr:nvSpPr>
            <xdr:cNvPr id="2162" name="Group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371475</xdr:colOff>
          <xdr:row>1</xdr:row>
          <xdr:rowOff>9525</xdr:rowOff>
        </xdr:from>
        <xdr:to>
          <xdr:col>22</xdr:col>
          <xdr:colOff>619125</xdr:colOff>
          <xdr:row>2</xdr:row>
          <xdr:rowOff>95250</xdr:rowOff>
        </xdr:to>
        <xdr:sp macro="" textlink="">
          <xdr:nvSpPr>
            <xdr:cNvPr id="2163" name="Option Butto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371475</xdr:colOff>
          <xdr:row>2</xdr:row>
          <xdr:rowOff>95250</xdr:rowOff>
        </xdr:from>
        <xdr:to>
          <xdr:col>22</xdr:col>
          <xdr:colOff>628650</xdr:colOff>
          <xdr:row>4</xdr:row>
          <xdr:rowOff>38100</xdr:rowOff>
        </xdr:to>
        <xdr:sp macro="" textlink="">
          <xdr:nvSpPr>
            <xdr:cNvPr id="2164" name="Option Button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295275</xdr:colOff>
          <xdr:row>5</xdr:row>
          <xdr:rowOff>28575</xdr:rowOff>
        </xdr:from>
        <xdr:to>
          <xdr:col>22</xdr:col>
          <xdr:colOff>685800</xdr:colOff>
          <xdr:row>9</xdr:row>
          <xdr:rowOff>28575</xdr:rowOff>
        </xdr:to>
        <xdr:sp macro="" textlink="">
          <xdr:nvSpPr>
            <xdr:cNvPr id="2165" name="Group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371475</xdr:colOff>
          <xdr:row>5</xdr:row>
          <xdr:rowOff>142875</xdr:rowOff>
        </xdr:from>
        <xdr:to>
          <xdr:col>22</xdr:col>
          <xdr:colOff>619125</xdr:colOff>
          <xdr:row>6</xdr:row>
          <xdr:rowOff>171450</xdr:rowOff>
        </xdr:to>
        <xdr:sp macro="" textlink="">
          <xdr:nvSpPr>
            <xdr:cNvPr id="2166" name="Option Butto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352425</xdr:colOff>
          <xdr:row>6</xdr:row>
          <xdr:rowOff>171450</xdr:rowOff>
        </xdr:from>
        <xdr:to>
          <xdr:col>22</xdr:col>
          <xdr:colOff>638175</xdr:colOff>
          <xdr:row>8</xdr:row>
          <xdr:rowOff>152400</xdr:rowOff>
        </xdr:to>
        <xdr:sp macro="" textlink="">
          <xdr:nvSpPr>
            <xdr:cNvPr id="2167" name="Option Butto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295275</xdr:colOff>
          <xdr:row>9</xdr:row>
          <xdr:rowOff>152400</xdr:rowOff>
        </xdr:from>
        <xdr:to>
          <xdr:col>22</xdr:col>
          <xdr:colOff>685800</xdr:colOff>
          <xdr:row>13</xdr:row>
          <xdr:rowOff>114300</xdr:rowOff>
        </xdr:to>
        <xdr:sp macro="" textlink="">
          <xdr:nvSpPr>
            <xdr:cNvPr id="2168" name="Group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12 000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352425</xdr:colOff>
          <xdr:row>10</xdr:row>
          <xdr:rowOff>85725</xdr:rowOff>
        </xdr:from>
        <xdr:to>
          <xdr:col>22</xdr:col>
          <xdr:colOff>638175</xdr:colOff>
          <xdr:row>11</xdr:row>
          <xdr:rowOff>133350</xdr:rowOff>
        </xdr:to>
        <xdr:sp macro="" textlink="">
          <xdr:nvSpPr>
            <xdr:cNvPr id="2169" name="Option Button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352425</xdr:colOff>
          <xdr:row>11</xdr:row>
          <xdr:rowOff>142875</xdr:rowOff>
        </xdr:from>
        <xdr:to>
          <xdr:col>22</xdr:col>
          <xdr:colOff>647700</xdr:colOff>
          <xdr:row>13</xdr:row>
          <xdr:rowOff>19050</xdr:rowOff>
        </xdr:to>
        <xdr:sp macro="" textlink="">
          <xdr:nvSpPr>
            <xdr:cNvPr id="2170" name="Option Button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12 000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285750</xdr:colOff>
          <xdr:row>14</xdr:row>
          <xdr:rowOff>47625</xdr:rowOff>
        </xdr:from>
        <xdr:to>
          <xdr:col>22</xdr:col>
          <xdr:colOff>695325</xdr:colOff>
          <xdr:row>18</xdr:row>
          <xdr:rowOff>95250</xdr:rowOff>
        </xdr:to>
        <xdr:sp macro="" textlink="">
          <xdr:nvSpPr>
            <xdr:cNvPr id="2171" name="Group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13 000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342900</xdr:colOff>
          <xdr:row>15</xdr:row>
          <xdr:rowOff>19050</xdr:rowOff>
        </xdr:from>
        <xdr:to>
          <xdr:col>22</xdr:col>
          <xdr:colOff>581025</xdr:colOff>
          <xdr:row>16</xdr:row>
          <xdr:rowOff>76200</xdr:rowOff>
        </xdr:to>
        <xdr:sp macro="" textlink="">
          <xdr:nvSpPr>
            <xdr:cNvPr id="2172" name="Option Butto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342900</xdr:colOff>
          <xdr:row>16</xdr:row>
          <xdr:rowOff>104775</xdr:rowOff>
        </xdr:from>
        <xdr:to>
          <xdr:col>22</xdr:col>
          <xdr:colOff>647700</xdr:colOff>
          <xdr:row>18</xdr:row>
          <xdr:rowOff>0</xdr:rowOff>
        </xdr:to>
        <xdr:sp macro="" textlink="">
          <xdr:nvSpPr>
            <xdr:cNvPr id="2173" name="Option Button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13 000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276225</xdr:colOff>
          <xdr:row>19</xdr:row>
          <xdr:rowOff>57150</xdr:rowOff>
        </xdr:from>
        <xdr:to>
          <xdr:col>22</xdr:col>
          <xdr:colOff>695325</xdr:colOff>
          <xdr:row>23</xdr:row>
          <xdr:rowOff>28575</xdr:rowOff>
        </xdr:to>
        <xdr:sp macro="" textlink="">
          <xdr:nvSpPr>
            <xdr:cNvPr id="2174" name="Group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14 000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361950</xdr:colOff>
          <xdr:row>20</xdr:row>
          <xdr:rowOff>9525</xdr:rowOff>
        </xdr:from>
        <xdr:to>
          <xdr:col>22</xdr:col>
          <xdr:colOff>609600</xdr:colOff>
          <xdr:row>21</xdr:row>
          <xdr:rowOff>66675</xdr:rowOff>
        </xdr:to>
        <xdr:sp macro="" textlink="">
          <xdr:nvSpPr>
            <xdr:cNvPr id="2177" name="Option Button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361950</xdr:colOff>
          <xdr:row>21</xdr:row>
          <xdr:rowOff>76200</xdr:rowOff>
        </xdr:from>
        <xdr:to>
          <xdr:col>22</xdr:col>
          <xdr:colOff>638175</xdr:colOff>
          <xdr:row>22</xdr:row>
          <xdr:rowOff>133350</xdr:rowOff>
        </xdr:to>
        <xdr:sp macro="" textlink="">
          <xdr:nvSpPr>
            <xdr:cNvPr id="2178" name="Option Button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14 000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257175</xdr:colOff>
          <xdr:row>23</xdr:row>
          <xdr:rowOff>152400</xdr:rowOff>
        </xdr:from>
        <xdr:to>
          <xdr:col>22</xdr:col>
          <xdr:colOff>714375</xdr:colOff>
          <xdr:row>27</xdr:row>
          <xdr:rowOff>152400</xdr:rowOff>
        </xdr:to>
        <xdr:sp macro="" textlink="">
          <xdr:nvSpPr>
            <xdr:cNvPr id="2182" name="Group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371475</xdr:colOff>
          <xdr:row>24</xdr:row>
          <xdr:rowOff>85725</xdr:rowOff>
        </xdr:from>
        <xdr:to>
          <xdr:col>22</xdr:col>
          <xdr:colOff>619125</xdr:colOff>
          <xdr:row>25</xdr:row>
          <xdr:rowOff>142875</xdr:rowOff>
        </xdr:to>
        <xdr:sp macro="" textlink="">
          <xdr:nvSpPr>
            <xdr:cNvPr id="2183" name="Option Button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361950</xdr:colOff>
          <xdr:row>26</xdr:row>
          <xdr:rowOff>0</xdr:rowOff>
        </xdr:from>
        <xdr:to>
          <xdr:col>22</xdr:col>
          <xdr:colOff>628650</xdr:colOff>
          <xdr:row>27</xdr:row>
          <xdr:rowOff>85725</xdr:rowOff>
        </xdr:to>
        <xdr:sp macro="" textlink="">
          <xdr:nvSpPr>
            <xdr:cNvPr id="2184" name="Option Button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257175</xdr:colOff>
          <xdr:row>28</xdr:row>
          <xdr:rowOff>114300</xdr:rowOff>
        </xdr:from>
        <xdr:to>
          <xdr:col>22</xdr:col>
          <xdr:colOff>714375</xdr:colOff>
          <xdr:row>32</xdr:row>
          <xdr:rowOff>85725</xdr:rowOff>
        </xdr:to>
        <xdr:sp macro="" textlink="">
          <xdr:nvSpPr>
            <xdr:cNvPr id="2185" name="Group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16 000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323850</xdr:colOff>
          <xdr:row>29</xdr:row>
          <xdr:rowOff>38100</xdr:rowOff>
        </xdr:from>
        <xdr:to>
          <xdr:col>22</xdr:col>
          <xdr:colOff>609600</xdr:colOff>
          <xdr:row>30</xdr:row>
          <xdr:rowOff>95250</xdr:rowOff>
        </xdr:to>
        <xdr:sp macro="" textlink="">
          <xdr:nvSpPr>
            <xdr:cNvPr id="2186" name="Option Button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323850</xdr:colOff>
          <xdr:row>30</xdr:row>
          <xdr:rowOff>114300</xdr:rowOff>
        </xdr:from>
        <xdr:to>
          <xdr:col>22</xdr:col>
          <xdr:colOff>647700</xdr:colOff>
          <xdr:row>32</xdr:row>
          <xdr:rowOff>9525</xdr:rowOff>
        </xdr:to>
        <xdr:sp macro="" textlink="">
          <xdr:nvSpPr>
            <xdr:cNvPr id="2187" name="Option Button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16 000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257175</xdr:colOff>
          <xdr:row>33</xdr:row>
          <xdr:rowOff>95250</xdr:rowOff>
        </xdr:from>
        <xdr:to>
          <xdr:col>22</xdr:col>
          <xdr:colOff>723900</xdr:colOff>
          <xdr:row>37</xdr:row>
          <xdr:rowOff>57150</xdr:rowOff>
        </xdr:to>
        <xdr:sp macro="" textlink="">
          <xdr:nvSpPr>
            <xdr:cNvPr id="2188" name="Group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17 000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352425</xdr:colOff>
          <xdr:row>34</xdr:row>
          <xdr:rowOff>19050</xdr:rowOff>
        </xdr:from>
        <xdr:to>
          <xdr:col>22</xdr:col>
          <xdr:colOff>685800</xdr:colOff>
          <xdr:row>35</xdr:row>
          <xdr:rowOff>76200</xdr:rowOff>
        </xdr:to>
        <xdr:sp macro="" textlink="">
          <xdr:nvSpPr>
            <xdr:cNvPr id="2189" name="Option Button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361950</xdr:colOff>
          <xdr:row>35</xdr:row>
          <xdr:rowOff>76200</xdr:rowOff>
        </xdr:from>
        <xdr:to>
          <xdr:col>22</xdr:col>
          <xdr:colOff>638175</xdr:colOff>
          <xdr:row>36</xdr:row>
          <xdr:rowOff>133350</xdr:rowOff>
        </xdr:to>
        <xdr:sp macro="" textlink="">
          <xdr:nvSpPr>
            <xdr:cNvPr id="2190" name="Option Button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17 000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371475</xdr:colOff>
      <xdr:row>7</xdr:row>
      <xdr:rowOff>47624</xdr:rowOff>
    </xdr:from>
    <xdr:to>
      <xdr:col>6</xdr:col>
      <xdr:colOff>333375</xdr:colOff>
      <xdr:row>11</xdr:row>
      <xdr:rowOff>171449</xdr:rowOff>
    </xdr:to>
    <xdr:grpSp>
      <xdr:nvGrpSpPr>
        <xdr:cNvPr id="7" name="Groupe 6"/>
        <xdr:cNvGrpSpPr/>
      </xdr:nvGrpSpPr>
      <xdr:grpSpPr>
        <a:xfrm>
          <a:off x="1571625" y="1200149"/>
          <a:ext cx="2590800" cy="714375"/>
          <a:chOff x="1571625" y="1190625"/>
          <a:chExt cx="2590800" cy="723900"/>
        </a:xfrm>
      </xdr:grpSpPr>
      <xdr:cxnSp macro="">
        <xdr:nvCxnSpPr>
          <xdr:cNvPr id="6" name="Connecteur droit 5"/>
          <xdr:cNvCxnSpPr/>
        </xdr:nvCxnSpPr>
        <xdr:spPr>
          <a:xfrm>
            <a:off x="1571625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9" name="Connecteur droit 298"/>
          <xdr:cNvCxnSpPr/>
        </xdr:nvCxnSpPr>
        <xdr:spPr>
          <a:xfrm>
            <a:off x="2209800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0" name="Connecteur droit 299"/>
          <xdr:cNvCxnSpPr/>
        </xdr:nvCxnSpPr>
        <xdr:spPr>
          <a:xfrm>
            <a:off x="2857500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1" name="Connecteur droit 300"/>
          <xdr:cNvCxnSpPr/>
        </xdr:nvCxnSpPr>
        <xdr:spPr>
          <a:xfrm>
            <a:off x="3514725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2" name="Connecteur droit 301"/>
          <xdr:cNvCxnSpPr/>
        </xdr:nvCxnSpPr>
        <xdr:spPr>
          <a:xfrm>
            <a:off x="4162425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371475</xdr:colOff>
      <xdr:row>7</xdr:row>
      <xdr:rowOff>47624</xdr:rowOff>
    </xdr:from>
    <xdr:to>
      <xdr:col>14</xdr:col>
      <xdr:colOff>333375</xdr:colOff>
      <xdr:row>11</xdr:row>
      <xdr:rowOff>171449</xdr:rowOff>
    </xdr:to>
    <xdr:grpSp>
      <xdr:nvGrpSpPr>
        <xdr:cNvPr id="303" name="Groupe 302"/>
        <xdr:cNvGrpSpPr/>
      </xdr:nvGrpSpPr>
      <xdr:grpSpPr>
        <a:xfrm>
          <a:off x="6372225" y="1200149"/>
          <a:ext cx="2590800" cy="714375"/>
          <a:chOff x="1571625" y="1190625"/>
          <a:chExt cx="2590800" cy="723900"/>
        </a:xfrm>
      </xdr:grpSpPr>
      <xdr:cxnSp macro="">
        <xdr:nvCxnSpPr>
          <xdr:cNvPr id="304" name="Connecteur droit 303"/>
          <xdr:cNvCxnSpPr/>
        </xdr:nvCxnSpPr>
        <xdr:spPr>
          <a:xfrm>
            <a:off x="1571625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5" name="Connecteur droit 304"/>
          <xdr:cNvCxnSpPr/>
        </xdr:nvCxnSpPr>
        <xdr:spPr>
          <a:xfrm>
            <a:off x="2209800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6" name="Connecteur droit 305"/>
          <xdr:cNvCxnSpPr/>
        </xdr:nvCxnSpPr>
        <xdr:spPr>
          <a:xfrm>
            <a:off x="2857500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7" name="Connecteur droit 306"/>
          <xdr:cNvCxnSpPr/>
        </xdr:nvCxnSpPr>
        <xdr:spPr>
          <a:xfrm>
            <a:off x="3514725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8" name="Connecteur droit 307"/>
          <xdr:cNvCxnSpPr/>
        </xdr:nvCxnSpPr>
        <xdr:spPr>
          <a:xfrm>
            <a:off x="4162425" y="1190625"/>
            <a:ext cx="0" cy="72390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390525</xdr:colOff>
      <xdr:row>1</xdr:row>
      <xdr:rowOff>47626</xdr:rowOff>
    </xdr:from>
    <xdr:to>
      <xdr:col>7</xdr:col>
      <xdr:colOff>409575</xdr:colOff>
      <xdr:row>4</xdr:row>
      <xdr:rowOff>38100</xdr:rowOff>
    </xdr:to>
    <xdr:sp macro="" textlink="">
      <xdr:nvSpPr>
        <xdr:cNvPr id="2" name="Rectangle 1"/>
        <xdr:cNvSpPr/>
      </xdr:nvSpPr>
      <xdr:spPr>
        <a:xfrm>
          <a:off x="904875" y="266701"/>
          <a:ext cx="3848100" cy="428624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173171</xdr:colOff>
      <xdr:row>0</xdr:row>
      <xdr:rowOff>196424</xdr:rowOff>
    </xdr:from>
    <xdr:to>
      <xdr:col>7</xdr:col>
      <xdr:colOff>487910</xdr:colOff>
      <xdr:row>0</xdr:row>
      <xdr:rowOff>196424</xdr:rowOff>
    </xdr:to>
    <xdr:cxnSp macro="">
      <xdr:nvCxnSpPr>
        <xdr:cNvPr id="7" name="Connecteur droit 6"/>
        <xdr:cNvCxnSpPr/>
      </xdr:nvCxnSpPr>
      <xdr:spPr>
        <a:xfrm>
          <a:off x="3887921" y="196424"/>
          <a:ext cx="314739" cy="0"/>
        </a:xfrm>
        <a:prstGeom prst="line">
          <a:avLst/>
        </a:prstGeom>
        <a:ln w="4762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186422</xdr:colOff>
      <xdr:row>0</xdr:row>
      <xdr:rowOff>196424</xdr:rowOff>
    </xdr:from>
    <xdr:to>
      <xdr:col>10</xdr:col>
      <xdr:colOff>491636</xdr:colOff>
      <xdr:row>0</xdr:row>
      <xdr:rowOff>196424</xdr:rowOff>
    </xdr:to>
    <xdr:cxnSp macro="">
      <xdr:nvCxnSpPr>
        <xdr:cNvPr id="8" name="Connecteur droit 7"/>
        <xdr:cNvCxnSpPr/>
      </xdr:nvCxnSpPr>
      <xdr:spPr>
        <a:xfrm>
          <a:off x="5444222" y="196424"/>
          <a:ext cx="305214" cy="0"/>
        </a:xfrm>
        <a:prstGeom prst="line">
          <a:avLst/>
        </a:prstGeom>
        <a:ln w="4762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31</xdr:row>
      <xdr:rowOff>38100</xdr:rowOff>
    </xdr:from>
    <xdr:to>
      <xdr:col>13</xdr:col>
      <xdr:colOff>0</xdr:colOff>
      <xdr:row>31</xdr:row>
      <xdr:rowOff>38101</xdr:rowOff>
    </xdr:to>
    <xdr:cxnSp macro="">
      <xdr:nvCxnSpPr>
        <xdr:cNvPr id="119" name="Connecteur droit avec flèche 118"/>
        <xdr:cNvCxnSpPr/>
      </xdr:nvCxnSpPr>
      <xdr:spPr>
        <a:xfrm>
          <a:off x="2702615" y="56578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346563</xdr:colOff>
      <xdr:row>15</xdr:row>
      <xdr:rowOff>161511</xdr:rowOff>
    </xdr:from>
    <xdr:to>
      <xdr:col>23</xdr:col>
      <xdr:colOff>434952</xdr:colOff>
      <xdr:row>18</xdr:row>
      <xdr:rowOff>50922</xdr:rowOff>
    </xdr:to>
    <xdr:grpSp>
      <xdr:nvGrpSpPr>
        <xdr:cNvPr id="4" name="Groupe 3"/>
        <xdr:cNvGrpSpPr/>
      </xdr:nvGrpSpPr>
      <xdr:grpSpPr>
        <a:xfrm>
          <a:off x="10671663" y="2923761"/>
          <a:ext cx="4117464" cy="403761"/>
          <a:chOff x="2498481" y="2372776"/>
          <a:chExt cx="4118197" cy="411088"/>
        </a:xfrm>
      </xdr:grpSpPr>
      <xdr:cxnSp macro="">
        <xdr:nvCxnSpPr>
          <xdr:cNvPr id="152" name="Connecteur droit avec flèche 151"/>
          <xdr:cNvCxnSpPr/>
        </xdr:nvCxnSpPr>
        <xdr:spPr>
          <a:xfrm>
            <a:off x="2498481" y="2690479"/>
            <a:ext cx="2738357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3" name="Connecteur droit avec flèche 152"/>
          <xdr:cNvCxnSpPr/>
        </xdr:nvCxnSpPr>
        <xdr:spPr>
          <a:xfrm>
            <a:off x="5226899" y="2690206"/>
            <a:ext cx="523962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4" name="Connecteur droit avec flèche 153"/>
          <xdr:cNvCxnSpPr/>
        </xdr:nvCxnSpPr>
        <xdr:spPr>
          <a:xfrm>
            <a:off x="5751741" y="2690086"/>
            <a:ext cx="864937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5" name="Connecteur droit 154"/>
          <xdr:cNvCxnSpPr/>
        </xdr:nvCxnSpPr>
        <xdr:spPr>
          <a:xfrm>
            <a:off x="5765615" y="2588522"/>
            <a:ext cx="0" cy="195342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6" name="ZoneTexte 155"/>
          <xdr:cNvSpPr txBox="1"/>
        </xdr:nvSpPr>
        <xdr:spPr>
          <a:xfrm>
            <a:off x="5460467" y="2372776"/>
            <a:ext cx="802111" cy="2067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16 000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5</xdr:col>
      <xdr:colOff>16565</xdr:colOff>
      <xdr:row>27</xdr:row>
      <xdr:rowOff>38100</xdr:rowOff>
    </xdr:from>
    <xdr:to>
      <xdr:col>13</xdr:col>
      <xdr:colOff>0</xdr:colOff>
      <xdr:row>27</xdr:row>
      <xdr:rowOff>38101</xdr:rowOff>
    </xdr:to>
    <xdr:cxnSp macro="">
      <xdr:nvCxnSpPr>
        <xdr:cNvPr id="37" name="Connecteur droit avec flèche 36"/>
        <xdr:cNvCxnSpPr/>
      </xdr:nvCxnSpPr>
      <xdr:spPr>
        <a:xfrm>
          <a:off x="2702615" y="4962525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23</xdr:row>
      <xdr:rowOff>38100</xdr:rowOff>
    </xdr:from>
    <xdr:to>
      <xdr:col>13</xdr:col>
      <xdr:colOff>0</xdr:colOff>
      <xdr:row>23</xdr:row>
      <xdr:rowOff>38101</xdr:rowOff>
    </xdr:to>
    <xdr:cxnSp macro="">
      <xdr:nvCxnSpPr>
        <xdr:cNvPr id="38" name="Connecteur droit avec flèche 37"/>
        <xdr:cNvCxnSpPr/>
      </xdr:nvCxnSpPr>
      <xdr:spPr>
        <a:xfrm>
          <a:off x="2702615" y="4238625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197827</xdr:colOff>
      <xdr:row>10</xdr:row>
      <xdr:rowOff>190499</xdr:rowOff>
    </xdr:from>
    <xdr:to>
      <xdr:col>17</xdr:col>
      <xdr:colOff>634445</xdr:colOff>
      <xdr:row>13</xdr:row>
      <xdr:rowOff>118695</xdr:rowOff>
    </xdr:to>
    <xdr:sp macro="" textlink="">
      <xdr:nvSpPr>
        <xdr:cNvPr id="44" name="Émoticône 43"/>
        <xdr:cNvSpPr/>
      </xdr:nvSpPr>
      <xdr:spPr>
        <a:xfrm>
          <a:off x="9760927" y="2114549"/>
          <a:ext cx="436618" cy="423496"/>
        </a:xfrm>
        <a:prstGeom prst="smileyFace">
          <a:avLst>
            <a:gd name="adj" fmla="val -4653"/>
          </a:avLst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216876</xdr:colOff>
      <xdr:row>14</xdr:row>
      <xdr:rowOff>157527</xdr:rowOff>
    </xdr:from>
    <xdr:to>
      <xdr:col>17</xdr:col>
      <xdr:colOff>652476</xdr:colOff>
      <xdr:row>17</xdr:row>
      <xdr:rowOff>47589</xdr:rowOff>
    </xdr:to>
    <xdr:sp macro="" textlink="">
      <xdr:nvSpPr>
        <xdr:cNvPr id="45" name="Émoticône 44"/>
        <xdr:cNvSpPr/>
      </xdr:nvSpPr>
      <xdr:spPr>
        <a:xfrm>
          <a:off x="9456126" y="2648681"/>
          <a:ext cx="435600" cy="417600"/>
        </a:xfrm>
        <a:prstGeom prst="smileyFace">
          <a:avLst/>
        </a:prstGeom>
        <a:solidFill>
          <a:sysClr val="window" lastClr="FFFFFF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208770</xdr:colOff>
      <xdr:row>18</xdr:row>
      <xdr:rowOff>115359</xdr:rowOff>
    </xdr:from>
    <xdr:to>
      <xdr:col>17</xdr:col>
      <xdr:colOff>644370</xdr:colOff>
      <xdr:row>21</xdr:row>
      <xdr:rowOff>5341</xdr:rowOff>
    </xdr:to>
    <xdr:sp macro="" textlink="">
      <xdr:nvSpPr>
        <xdr:cNvPr id="46" name="Émoticône 45"/>
        <xdr:cNvSpPr/>
      </xdr:nvSpPr>
      <xdr:spPr>
        <a:xfrm>
          <a:off x="9771870" y="3420534"/>
          <a:ext cx="435600" cy="423382"/>
        </a:xfrm>
        <a:prstGeom prst="smileyFace">
          <a:avLst>
            <a:gd name="adj" fmla="val 1069"/>
          </a:avLst>
        </a:prstGeom>
        <a:ln>
          <a:solidFill>
            <a:schemeClr val="accent6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334841</xdr:colOff>
      <xdr:row>10</xdr:row>
      <xdr:rowOff>58934</xdr:rowOff>
    </xdr:from>
    <xdr:to>
      <xdr:col>23</xdr:col>
      <xdr:colOff>409292</xdr:colOff>
      <xdr:row>12</xdr:row>
      <xdr:rowOff>111394</xdr:rowOff>
    </xdr:to>
    <xdr:grpSp>
      <xdr:nvGrpSpPr>
        <xdr:cNvPr id="30" name="Groupe 29"/>
        <xdr:cNvGrpSpPr/>
      </xdr:nvGrpSpPr>
      <xdr:grpSpPr>
        <a:xfrm>
          <a:off x="10659941" y="1982984"/>
          <a:ext cx="4103526" cy="404885"/>
          <a:chOff x="2498481" y="1720680"/>
          <a:chExt cx="4104259" cy="412945"/>
        </a:xfrm>
      </xdr:grpSpPr>
      <xdr:cxnSp macro="">
        <xdr:nvCxnSpPr>
          <xdr:cNvPr id="31" name="Connecteur droit avec flèche 30"/>
          <xdr:cNvCxnSpPr/>
        </xdr:nvCxnSpPr>
        <xdr:spPr>
          <a:xfrm>
            <a:off x="2498481" y="2038649"/>
            <a:ext cx="2408789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avec flèche 31"/>
          <xdr:cNvCxnSpPr/>
        </xdr:nvCxnSpPr>
        <xdr:spPr>
          <a:xfrm>
            <a:off x="4875082" y="2038376"/>
            <a:ext cx="523962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avec flèche 32"/>
          <xdr:cNvCxnSpPr/>
        </xdr:nvCxnSpPr>
        <xdr:spPr>
          <a:xfrm>
            <a:off x="5393132" y="2037170"/>
            <a:ext cx="1209608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/>
        </xdr:nvCxnSpPr>
        <xdr:spPr>
          <a:xfrm>
            <a:off x="5396604" y="1938283"/>
            <a:ext cx="0" cy="195342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5" name="ZoneTexte 34"/>
          <xdr:cNvSpPr txBox="1"/>
        </xdr:nvSpPr>
        <xdr:spPr>
          <a:xfrm>
            <a:off x="5069907" y="1720680"/>
            <a:ext cx="802111" cy="2067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14 000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5</xdr:col>
      <xdr:colOff>16565</xdr:colOff>
      <xdr:row>35</xdr:row>
      <xdr:rowOff>38100</xdr:rowOff>
    </xdr:from>
    <xdr:to>
      <xdr:col>13</xdr:col>
      <xdr:colOff>0</xdr:colOff>
      <xdr:row>35</xdr:row>
      <xdr:rowOff>38101</xdr:rowOff>
    </xdr:to>
    <xdr:cxnSp macro="">
      <xdr:nvCxnSpPr>
        <xdr:cNvPr id="144" name="Connecteur droit avec flèche 143"/>
        <xdr:cNvCxnSpPr/>
      </xdr:nvCxnSpPr>
      <xdr:spPr>
        <a:xfrm>
          <a:off x="2702615" y="56578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219075</xdr:colOff>
      <xdr:row>22</xdr:row>
      <xdr:rowOff>104775</xdr:rowOff>
    </xdr:from>
    <xdr:to>
      <xdr:col>18</xdr:col>
      <xdr:colOff>219075</xdr:colOff>
      <xdr:row>23</xdr:row>
      <xdr:rowOff>100600</xdr:rowOff>
    </xdr:to>
    <xdr:cxnSp macro="">
      <xdr:nvCxnSpPr>
        <xdr:cNvPr id="94" name="Connecteur droit 93"/>
        <xdr:cNvCxnSpPr/>
      </xdr:nvCxnSpPr>
      <xdr:spPr>
        <a:xfrm>
          <a:off x="10544175" y="4095750"/>
          <a:ext cx="0" cy="195850"/>
        </a:xfrm>
        <a:prstGeom prst="line">
          <a:avLst/>
        </a:prstGeom>
        <a:ln w="4762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39</xdr:row>
      <xdr:rowOff>38100</xdr:rowOff>
    </xdr:from>
    <xdr:to>
      <xdr:col>13</xdr:col>
      <xdr:colOff>0</xdr:colOff>
      <xdr:row>39</xdr:row>
      <xdr:rowOff>38101</xdr:rowOff>
    </xdr:to>
    <xdr:cxnSp macro="">
      <xdr:nvCxnSpPr>
        <xdr:cNvPr id="128" name="Connecteur droit avec flèche 127"/>
        <xdr:cNvCxnSpPr/>
      </xdr:nvCxnSpPr>
      <xdr:spPr>
        <a:xfrm>
          <a:off x="2702615" y="6372225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19</xdr:row>
      <xdr:rowOff>38100</xdr:rowOff>
    </xdr:from>
    <xdr:to>
      <xdr:col>13</xdr:col>
      <xdr:colOff>0</xdr:colOff>
      <xdr:row>19</xdr:row>
      <xdr:rowOff>38101</xdr:rowOff>
    </xdr:to>
    <xdr:cxnSp macro="">
      <xdr:nvCxnSpPr>
        <xdr:cNvPr id="120" name="Connecteur droit avec flèche 119"/>
        <xdr:cNvCxnSpPr/>
      </xdr:nvCxnSpPr>
      <xdr:spPr>
        <a:xfrm>
          <a:off x="2702615" y="42100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15</xdr:row>
      <xdr:rowOff>38100</xdr:rowOff>
    </xdr:from>
    <xdr:to>
      <xdr:col>13</xdr:col>
      <xdr:colOff>0</xdr:colOff>
      <xdr:row>15</xdr:row>
      <xdr:rowOff>38101</xdr:rowOff>
    </xdr:to>
    <xdr:cxnSp macro="">
      <xdr:nvCxnSpPr>
        <xdr:cNvPr id="121" name="Connecteur droit avec flèche 120"/>
        <xdr:cNvCxnSpPr/>
      </xdr:nvCxnSpPr>
      <xdr:spPr>
        <a:xfrm>
          <a:off x="2702615" y="42100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11</xdr:row>
      <xdr:rowOff>38100</xdr:rowOff>
    </xdr:from>
    <xdr:to>
      <xdr:col>13</xdr:col>
      <xdr:colOff>0</xdr:colOff>
      <xdr:row>11</xdr:row>
      <xdr:rowOff>38101</xdr:rowOff>
    </xdr:to>
    <xdr:cxnSp macro="">
      <xdr:nvCxnSpPr>
        <xdr:cNvPr id="122" name="Connecteur droit avec flèche 121"/>
        <xdr:cNvCxnSpPr/>
      </xdr:nvCxnSpPr>
      <xdr:spPr>
        <a:xfrm>
          <a:off x="2702615" y="42100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7</xdr:row>
      <xdr:rowOff>38100</xdr:rowOff>
    </xdr:from>
    <xdr:to>
      <xdr:col>13</xdr:col>
      <xdr:colOff>0</xdr:colOff>
      <xdr:row>7</xdr:row>
      <xdr:rowOff>38101</xdr:rowOff>
    </xdr:to>
    <xdr:cxnSp macro="">
      <xdr:nvCxnSpPr>
        <xdr:cNvPr id="101" name="Connecteur droit avec flèche 100"/>
        <xdr:cNvCxnSpPr/>
      </xdr:nvCxnSpPr>
      <xdr:spPr>
        <a:xfrm>
          <a:off x="2702615" y="21526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3</xdr:row>
      <xdr:rowOff>38100</xdr:rowOff>
    </xdr:from>
    <xdr:to>
      <xdr:col>13</xdr:col>
      <xdr:colOff>0</xdr:colOff>
      <xdr:row>3</xdr:row>
      <xdr:rowOff>38101</xdr:rowOff>
    </xdr:to>
    <xdr:cxnSp macro="">
      <xdr:nvCxnSpPr>
        <xdr:cNvPr id="102" name="Connecteur droit avec flèche 101"/>
        <xdr:cNvCxnSpPr/>
      </xdr:nvCxnSpPr>
      <xdr:spPr>
        <a:xfrm>
          <a:off x="2702615" y="2152650"/>
          <a:ext cx="4098235" cy="1"/>
        </a:xfrm>
        <a:prstGeom prst="straightConnector1">
          <a:avLst/>
        </a:prstGeom>
        <a:ln w="22225">
          <a:solidFill>
            <a:schemeClr val="tx1"/>
          </a:solidFill>
          <a:headEnd type="none"/>
          <a:tailEnd type="arrow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20516</xdr:colOff>
      <xdr:row>1</xdr:row>
      <xdr:rowOff>106559</xdr:rowOff>
    </xdr:from>
    <xdr:to>
      <xdr:col>13</xdr:col>
      <xdr:colOff>9242</xdr:colOff>
      <xdr:row>3</xdr:row>
      <xdr:rowOff>130444</xdr:rowOff>
    </xdr:to>
    <xdr:grpSp>
      <xdr:nvGrpSpPr>
        <xdr:cNvPr id="42" name="Groupe 41"/>
        <xdr:cNvGrpSpPr/>
      </xdr:nvGrpSpPr>
      <xdr:grpSpPr>
        <a:xfrm>
          <a:off x="2706566" y="478034"/>
          <a:ext cx="4103526" cy="404885"/>
          <a:chOff x="2498481" y="1720680"/>
          <a:chExt cx="4104259" cy="412945"/>
        </a:xfrm>
      </xdr:grpSpPr>
      <xdr:cxnSp macro="">
        <xdr:nvCxnSpPr>
          <xdr:cNvPr id="43" name="Connecteur droit avec flèche 42"/>
          <xdr:cNvCxnSpPr/>
        </xdr:nvCxnSpPr>
        <xdr:spPr>
          <a:xfrm>
            <a:off x="2498481" y="2038649"/>
            <a:ext cx="2564423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" name="Connecteur droit avec flèche 46"/>
          <xdr:cNvCxnSpPr/>
        </xdr:nvCxnSpPr>
        <xdr:spPr>
          <a:xfrm>
            <a:off x="5037036" y="2038376"/>
            <a:ext cx="523962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8" name="Connecteur droit avec flèche 47"/>
          <xdr:cNvCxnSpPr/>
        </xdr:nvCxnSpPr>
        <xdr:spPr>
          <a:xfrm>
            <a:off x="5576970" y="2037170"/>
            <a:ext cx="1025770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Connecteur droit 48"/>
          <xdr:cNvCxnSpPr/>
        </xdr:nvCxnSpPr>
        <xdr:spPr>
          <a:xfrm>
            <a:off x="5568084" y="1938283"/>
            <a:ext cx="0" cy="195342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0" name="ZoneTexte 49"/>
          <xdr:cNvSpPr txBox="1"/>
        </xdr:nvSpPr>
        <xdr:spPr>
          <a:xfrm>
            <a:off x="5269968" y="1720680"/>
            <a:ext cx="802111" cy="2067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15 000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5</xdr:col>
      <xdr:colOff>20516</xdr:colOff>
      <xdr:row>5</xdr:row>
      <xdr:rowOff>106559</xdr:rowOff>
    </xdr:from>
    <xdr:to>
      <xdr:col>13</xdr:col>
      <xdr:colOff>9242</xdr:colOff>
      <xdr:row>7</xdr:row>
      <xdr:rowOff>130444</xdr:rowOff>
    </xdr:to>
    <xdr:grpSp>
      <xdr:nvGrpSpPr>
        <xdr:cNvPr id="51" name="Groupe 50"/>
        <xdr:cNvGrpSpPr/>
      </xdr:nvGrpSpPr>
      <xdr:grpSpPr>
        <a:xfrm>
          <a:off x="2706566" y="1163834"/>
          <a:ext cx="4103526" cy="404885"/>
          <a:chOff x="2498481" y="1720680"/>
          <a:chExt cx="4104259" cy="412945"/>
        </a:xfrm>
      </xdr:grpSpPr>
      <xdr:cxnSp macro="">
        <xdr:nvCxnSpPr>
          <xdr:cNvPr id="52" name="Connecteur droit avec flèche 51"/>
          <xdr:cNvCxnSpPr/>
        </xdr:nvCxnSpPr>
        <xdr:spPr>
          <a:xfrm>
            <a:off x="2498481" y="2038649"/>
            <a:ext cx="2408789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Connecteur droit avec flèche 52"/>
          <xdr:cNvCxnSpPr/>
        </xdr:nvCxnSpPr>
        <xdr:spPr>
          <a:xfrm>
            <a:off x="4875082" y="2038376"/>
            <a:ext cx="523962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Connecteur droit avec flèche 53"/>
          <xdr:cNvCxnSpPr/>
        </xdr:nvCxnSpPr>
        <xdr:spPr>
          <a:xfrm>
            <a:off x="5393132" y="2037170"/>
            <a:ext cx="1209608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Connecteur droit 54"/>
          <xdr:cNvCxnSpPr/>
        </xdr:nvCxnSpPr>
        <xdr:spPr>
          <a:xfrm>
            <a:off x="5396604" y="1938283"/>
            <a:ext cx="0" cy="195342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6" name="ZoneTexte 55"/>
          <xdr:cNvSpPr txBox="1"/>
        </xdr:nvSpPr>
        <xdr:spPr>
          <a:xfrm>
            <a:off x="5069907" y="1720680"/>
            <a:ext cx="802111" cy="2067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14 000</a:t>
            </a:r>
          </a:p>
          <a:p>
            <a:endParaRPr lang="fr-FR" sz="1100"/>
          </a:p>
        </xdr:txBody>
      </xdr:sp>
    </xdr:grpSp>
    <xdr:clientData/>
  </xdr:twoCellAnchor>
  <xdr:twoCellAnchor>
    <xdr:from>
      <xdr:col>16</xdr:col>
      <xdr:colOff>178776</xdr:colOff>
      <xdr:row>1</xdr:row>
      <xdr:rowOff>148002</xdr:rowOff>
    </xdr:from>
    <xdr:to>
      <xdr:col>16</xdr:col>
      <xdr:colOff>614376</xdr:colOff>
      <xdr:row>3</xdr:row>
      <xdr:rowOff>171414</xdr:rowOff>
    </xdr:to>
    <xdr:sp macro="" textlink="">
      <xdr:nvSpPr>
        <xdr:cNvPr id="57" name="Émoticône 56"/>
        <xdr:cNvSpPr/>
      </xdr:nvSpPr>
      <xdr:spPr>
        <a:xfrm>
          <a:off x="8941776" y="519477"/>
          <a:ext cx="435600" cy="404412"/>
        </a:xfrm>
        <a:prstGeom prst="smileyFace">
          <a:avLst/>
        </a:prstGeom>
        <a:solidFill>
          <a:sysClr val="window" lastClr="FFFFFF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178776</xdr:colOff>
      <xdr:row>5</xdr:row>
      <xdr:rowOff>157527</xdr:rowOff>
    </xdr:from>
    <xdr:to>
      <xdr:col>16</xdr:col>
      <xdr:colOff>614376</xdr:colOff>
      <xdr:row>8</xdr:row>
      <xdr:rowOff>19014</xdr:rowOff>
    </xdr:to>
    <xdr:sp macro="" textlink="">
      <xdr:nvSpPr>
        <xdr:cNvPr id="58" name="Émoticône 57"/>
        <xdr:cNvSpPr/>
      </xdr:nvSpPr>
      <xdr:spPr>
        <a:xfrm>
          <a:off x="8941776" y="1214802"/>
          <a:ext cx="435600" cy="404412"/>
        </a:xfrm>
        <a:prstGeom prst="smileyFace">
          <a:avLst/>
        </a:prstGeom>
        <a:solidFill>
          <a:sysClr val="window" lastClr="FFFFFF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504825</xdr:colOff>
      <xdr:row>6</xdr:row>
      <xdr:rowOff>142875</xdr:rowOff>
    </xdr:from>
    <xdr:to>
      <xdr:col>10</xdr:col>
      <xdr:colOff>504825</xdr:colOff>
      <xdr:row>7</xdr:row>
      <xdr:rowOff>138700</xdr:rowOff>
    </xdr:to>
    <xdr:cxnSp macro="">
      <xdr:nvCxnSpPr>
        <xdr:cNvPr id="59" name="Connecteur droit 58"/>
        <xdr:cNvCxnSpPr/>
      </xdr:nvCxnSpPr>
      <xdr:spPr>
        <a:xfrm>
          <a:off x="5762625" y="1381125"/>
          <a:ext cx="0" cy="195850"/>
        </a:xfrm>
        <a:prstGeom prst="line">
          <a:avLst/>
        </a:prstGeom>
        <a:ln w="4762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104775</xdr:colOff>
      <xdr:row>2</xdr:row>
      <xdr:rowOff>161925</xdr:rowOff>
    </xdr:from>
    <xdr:to>
      <xdr:col>11</xdr:col>
      <xdr:colOff>104775</xdr:colOff>
      <xdr:row>3</xdr:row>
      <xdr:rowOff>138700</xdr:rowOff>
    </xdr:to>
    <xdr:cxnSp macro="">
      <xdr:nvCxnSpPr>
        <xdr:cNvPr id="60" name="Connecteur droit 59"/>
        <xdr:cNvCxnSpPr/>
      </xdr:nvCxnSpPr>
      <xdr:spPr>
        <a:xfrm>
          <a:off x="5876925" y="695325"/>
          <a:ext cx="0" cy="195850"/>
        </a:xfrm>
        <a:prstGeom prst="line">
          <a:avLst/>
        </a:prstGeom>
        <a:ln w="4762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327248</xdr:colOff>
      <xdr:row>7</xdr:row>
      <xdr:rowOff>19050</xdr:rowOff>
    </xdr:from>
    <xdr:to>
      <xdr:col>23</xdr:col>
      <xdr:colOff>428624</xdr:colOff>
      <xdr:row>9</xdr:row>
      <xdr:rowOff>116162</xdr:rowOff>
    </xdr:to>
    <xdr:grpSp>
      <xdr:nvGrpSpPr>
        <xdr:cNvPr id="67" name="Groupe 66"/>
        <xdr:cNvGrpSpPr/>
      </xdr:nvGrpSpPr>
      <xdr:grpSpPr>
        <a:xfrm>
          <a:off x="10652348" y="1457325"/>
          <a:ext cx="4130451" cy="392387"/>
          <a:chOff x="10921385" y="1913298"/>
          <a:chExt cx="3124321" cy="421934"/>
        </a:xfrm>
      </xdr:grpSpPr>
      <xdr:sp macro="" textlink="">
        <xdr:nvSpPr>
          <xdr:cNvPr id="68" name="ZoneTexte 67"/>
          <xdr:cNvSpPr txBox="1"/>
        </xdr:nvSpPr>
        <xdr:spPr>
          <a:xfrm>
            <a:off x="12627375" y="1913298"/>
            <a:ext cx="858746" cy="2592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13 000</a:t>
            </a:r>
          </a:p>
          <a:p>
            <a:endParaRPr lang="fr-FR" sz="1100"/>
          </a:p>
        </xdr:txBody>
      </xdr:sp>
      <xdr:cxnSp macro="">
        <xdr:nvCxnSpPr>
          <xdr:cNvPr id="69" name="Connecteur droit avec flèche 68"/>
          <xdr:cNvCxnSpPr/>
        </xdr:nvCxnSpPr>
        <xdr:spPr>
          <a:xfrm>
            <a:off x="10921385" y="2248525"/>
            <a:ext cx="1704511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Connecteur droit avec flèche 69"/>
          <xdr:cNvCxnSpPr/>
        </xdr:nvCxnSpPr>
        <xdr:spPr>
          <a:xfrm>
            <a:off x="12623881" y="2247473"/>
            <a:ext cx="291109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Connecteur droit avec flèche 70"/>
          <xdr:cNvCxnSpPr/>
        </xdr:nvCxnSpPr>
        <xdr:spPr>
          <a:xfrm>
            <a:off x="12941504" y="2247672"/>
            <a:ext cx="1104202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0" name="Connecteur droit 79"/>
          <xdr:cNvCxnSpPr/>
        </xdr:nvCxnSpPr>
        <xdr:spPr>
          <a:xfrm>
            <a:off x="12933745" y="2138138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641573</xdr:colOff>
      <xdr:row>13</xdr:row>
      <xdr:rowOff>76200</xdr:rowOff>
    </xdr:from>
    <xdr:to>
      <xdr:col>12</xdr:col>
      <xdr:colOff>514349</xdr:colOff>
      <xdr:row>15</xdr:row>
      <xdr:rowOff>116162</xdr:rowOff>
    </xdr:to>
    <xdr:grpSp>
      <xdr:nvGrpSpPr>
        <xdr:cNvPr id="81" name="Groupe 80"/>
        <xdr:cNvGrpSpPr/>
      </xdr:nvGrpSpPr>
      <xdr:grpSpPr>
        <a:xfrm>
          <a:off x="2670398" y="2486025"/>
          <a:ext cx="4130451" cy="392387"/>
          <a:chOff x="10921385" y="1913298"/>
          <a:chExt cx="3124321" cy="421934"/>
        </a:xfrm>
      </xdr:grpSpPr>
      <xdr:sp macro="" textlink="">
        <xdr:nvSpPr>
          <xdr:cNvPr id="82" name="ZoneTexte 81"/>
          <xdr:cNvSpPr txBox="1"/>
        </xdr:nvSpPr>
        <xdr:spPr>
          <a:xfrm>
            <a:off x="12627375" y="1913298"/>
            <a:ext cx="858746" cy="2592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13 000</a:t>
            </a:r>
          </a:p>
          <a:p>
            <a:endParaRPr lang="fr-FR" sz="1100"/>
          </a:p>
        </xdr:txBody>
      </xdr:sp>
      <xdr:cxnSp macro="">
        <xdr:nvCxnSpPr>
          <xdr:cNvPr id="83" name="Connecteur droit avec flèche 82"/>
          <xdr:cNvCxnSpPr/>
        </xdr:nvCxnSpPr>
        <xdr:spPr>
          <a:xfrm>
            <a:off x="10921385" y="2248525"/>
            <a:ext cx="1704511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Connecteur droit avec flèche 83"/>
          <xdr:cNvCxnSpPr/>
        </xdr:nvCxnSpPr>
        <xdr:spPr>
          <a:xfrm>
            <a:off x="12623881" y="2247473"/>
            <a:ext cx="291109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5" name="Connecteur droit avec flèche 84"/>
          <xdr:cNvCxnSpPr/>
        </xdr:nvCxnSpPr>
        <xdr:spPr>
          <a:xfrm>
            <a:off x="12941504" y="2247672"/>
            <a:ext cx="1104202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6" name="Connecteur droit 85"/>
          <xdr:cNvCxnSpPr/>
        </xdr:nvCxnSpPr>
        <xdr:spPr>
          <a:xfrm>
            <a:off x="12933745" y="2138138"/>
            <a:ext cx="0" cy="197094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85725</xdr:colOff>
      <xdr:row>14</xdr:row>
      <xdr:rowOff>133350</xdr:rowOff>
    </xdr:from>
    <xdr:to>
      <xdr:col>9</xdr:col>
      <xdr:colOff>85725</xdr:colOff>
      <xdr:row>15</xdr:row>
      <xdr:rowOff>138700</xdr:rowOff>
    </xdr:to>
    <xdr:cxnSp macro="">
      <xdr:nvCxnSpPr>
        <xdr:cNvPr id="87" name="Connecteur droit 86"/>
        <xdr:cNvCxnSpPr/>
      </xdr:nvCxnSpPr>
      <xdr:spPr>
        <a:xfrm>
          <a:off x="4829175" y="2705100"/>
          <a:ext cx="0" cy="195850"/>
        </a:xfrm>
        <a:prstGeom prst="line">
          <a:avLst/>
        </a:prstGeom>
        <a:ln w="4762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10</xdr:row>
      <xdr:rowOff>123825</xdr:rowOff>
    </xdr:from>
    <xdr:to>
      <xdr:col>8</xdr:col>
      <xdr:colOff>476250</xdr:colOff>
      <xdr:row>11</xdr:row>
      <xdr:rowOff>129175</xdr:rowOff>
    </xdr:to>
    <xdr:cxnSp macro="">
      <xdr:nvCxnSpPr>
        <xdr:cNvPr id="88" name="Connecteur droit 87"/>
        <xdr:cNvCxnSpPr/>
      </xdr:nvCxnSpPr>
      <xdr:spPr>
        <a:xfrm>
          <a:off x="4705350" y="2047875"/>
          <a:ext cx="0" cy="195850"/>
        </a:xfrm>
        <a:prstGeom prst="line">
          <a:avLst/>
        </a:prstGeom>
        <a:ln w="4762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169252</xdr:colOff>
      <xdr:row>9</xdr:row>
      <xdr:rowOff>161924</xdr:rowOff>
    </xdr:from>
    <xdr:to>
      <xdr:col>16</xdr:col>
      <xdr:colOff>605870</xdr:colOff>
      <xdr:row>12</xdr:row>
      <xdr:rowOff>32970</xdr:rowOff>
    </xdr:to>
    <xdr:sp macro="" textlink="">
      <xdr:nvSpPr>
        <xdr:cNvPr id="89" name="Émoticône 88"/>
        <xdr:cNvSpPr/>
      </xdr:nvSpPr>
      <xdr:spPr>
        <a:xfrm>
          <a:off x="8932252" y="1895474"/>
          <a:ext cx="436618" cy="413971"/>
        </a:xfrm>
        <a:prstGeom prst="smileyFace">
          <a:avLst>
            <a:gd name="adj" fmla="val -4653"/>
          </a:avLst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169252</xdr:colOff>
      <xdr:row>13</xdr:row>
      <xdr:rowOff>142874</xdr:rowOff>
    </xdr:from>
    <xdr:to>
      <xdr:col>16</xdr:col>
      <xdr:colOff>605870</xdr:colOff>
      <xdr:row>16</xdr:row>
      <xdr:rowOff>13920</xdr:rowOff>
    </xdr:to>
    <xdr:sp macro="" textlink="">
      <xdr:nvSpPr>
        <xdr:cNvPr id="90" name="Émoticône 89"/>
        <xdr:cNvSpPr/>
      </xdr:nvSpPr>
      <xdr:spPr>
        <a:xfrm>
          <a:off x="8932252" y="2552699"/>
          <a:ext cx="436618" cy="413971"/>
        </a:xfrm>
        <a:prstGeom prst="smileyFace">
          <a:avLst>
            <a:gd name="adj" fmla="val -4653"/>
          </a:avLst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20516</xdr:colOff>
      <xdr:row>9</xdr:row>
      <xdr:rowOff>106559</xdr:rowOff>
    </xdr:from>
    <xdr:to>
      <xdr:col>13</xdr:col>
      <xdr:colOff>9242</xdr:colOff>
      <xdr:row>11</xdr:row>
      <xdr:rowOff>130444</xdr:rowOff>
    </xdr:to>
    <xdr:grpSp>
      <xdr:nvGrpSpPr>
        <xdr:cNvPr id="91" name="Groupe 90"/>
        <xdr:cNvGrpSpPr/>
      </xdr:nvGrpSpPr>
      <xdr:grpSpPr>
        <a:xfrm>
          <a:off x="2706566" y="1840109"/>
          <a:ext cx="4103526" cy="404885"/>
          <a:chOff x="2498481" y="1720680"/>
          <a:chExt cx="4104259" cy="412945"/>
        </a:xfrm>
      </xdr:grpSpPr>
      <xdr:cxnSp macro="">
        <xdr:nvCxnSpPr>
          <xdr:cNvPr id="92" name="Connecteur droit avec flèche 91"/>
          <xdr:cNvCxnSpPr/>
        </xdr:nvCxnSpPr>
        <xdr:spPr>
          <a:xfrm>
            <a:off x="2498481" y="2038649"/>
            <a:ext cx="2564423" cy="0"/>
          </a:xfrm>
          <a:prstGeom prst="straightConnector1">
            <a:avLst/>
          </a:prstGeom>
          <a:ln w="31750">
            <a:solidFill>
              <a:srgbClr val="FF0000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3" name="Connecteur droit avec flèche 92"/>
          <xdr:cNvCxnSpPr/>
        </xdr:nvCxnSpPr>
        <xdr:spPr>
          <a:xfrm>
            <a:off x="5037036" y="2038376"/>
            <a:ext cx="523962" cy="0"/>
          </a:xfrm>
          <a:prstGeom prst="straightConnector1">
            <a:avLst/>
          </a:prstGeom>
          <a:ln w="31750">
            <a:solidFill>
              <a:schemeClr val="accent6"/>
            </a:solidFill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5" name="Connecteur droit avec flèche 94"/>
          <xdr:cNvCxnSpPr/>
        </xdr:nvCxnSpPr>
        <xdr:spPr>
          <a:xfrm>
            <a:off x="5576970" y="2037170"/>
            <a:ext cx="1025770" cy="0"/>
          </a:xfrm>
          <a:prstGeom prst="straightConnector1">
            <a:avLst/>
          </a:prstGeom>
          <a:ln w="31750">
            <a:solidFill>
              <a:srgbClr val="00B050"/>
            </a:solidFill>
            <a:headEnd type="none"/>
            <a:tailEnd type="arrow" w="med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6" name="Connecteur droit 95"/>
          <xdr:cNvCxnSpPr/>
        </xdr:nvCxnSpPr>
        <xdr:spPr>
          <a:xfrm>
            <a:off x="5568084" y="1938283"/>
            <a:ext cx="0" cy="195342"/>
          </a:xfrm>
          <a:prstGeom prst="line">
            <a:avLst/>
          </a:prstGeom>
          <a:ln w="47625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7" name="ZoneTexte 96"/>
          <xdr:cNvSpPr txBox="1"/>
        </xdr:nvSpPr>
        <xdr:spPr>
          <a:xfrm>
            <a:off x="5269968" y="1720680"/>
            <a:ext cx="802111" cy="2067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/>
              <a:t>15 000</a:t>
            </a:r>
          </a:p>
          <a:p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342898</xdr:colOff>
      <xdr:row>0</xdr:row>
      <xdr:rowOff>190498</xdr:rowOff>
    </xdr:from>
    <xdr:to>
      <xdr:col>25</xdr:col>
      <xdr:colOff>85725</xdr:colOff>
      <xdr:row>32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6" tint="0.39997558519241921"/>
  </sheetPr>
  <dimension ref="A1:Y59"/>
  <sheetViews>
    <sheetView zoomScaleNormal="100" workbookViewId="0">
      <selection activeCell="R3" sqref="R3"/>
    </sheetView>
  </sheetViews>
  <sheetFormatPr baseColWidth="10" defaultRowHeight="15" x14ac:dyDescent="0.25"/>
  <cols>
    <col min="1" max="1" width="7.7109375" customWidth="1"/>
    <col min="2" max="2" width="10.28515625" customWidth="1"/>
    <col min="3" max="6" width="9.85546875" customWidth="1"/>
    <col min="7" max="7" width="7.7109375" customWidth="1"/>
    <col min="8" max="8" width="6.85546875" customWidth="1"/>
    <col min="9" max="9" width="7.7109375" customWidth="1"/>
    <col min="10" max="10" width="10.28515625" customWidth="1"/>
    <col min="11" max="14" width="9.85546875" customWidth="1"/>
    <col min="15" max="15" width="7.7109375" customWidth="1"/>
    <col min="16" max="16" width="6.85546875" customWidth="1"/>
    <col min="17" max="17" width="7" customWidth="1"/>
    <col min="18" max="18" width="10" customWidth="1"/>
    <col min="19" max="19" width="13.140625" customWidth="1"/>
    <col min="20" max="20" width="7.7109375" customWidth="1"/>
    <col min="21" max="21" width="30.28515625" customWidth="1"/>
    <col min="22" max="22" width="11.7109375" customWidth="1"/>
    <col min="23" max="23" width="13.7109375" customWidth="1"/>
  </cols>
  <sheetData>
    <row r="1" spans="1:25" ht="13.5" customHeight="1" thickBot="1" x14ac:dyDescent="0.3">
      <c r="A1" s="66"/>
      <c r="B1" s="69"/>
      <c r="C1" s="197">
        <f ca="1">IF(OR(Q3=1,Q3=2,Q3=3,Q3=4),TODAY()+1+S29,TODAY()+3+R29)</f>
        <v>42915</v>
      </c>
      <c r="D1" s="197"/>
      <c r="E1" s="67" t="s">
        <v>1</v>
      </c>
      <c r="F1" s="67"/>
      <c r="G1" s="68"/>
      <c r="H1" s="165" t="s">
        <v>0</v>
      </c>
      <c r="I1" s="166"/>
      <c r="J1" s="66"/>
      <c r="K1" s="197">
        <f ca="1">C1</f>
        <v>42915</v>
      </c>
      <c r="L1" s="197"/>
      <c r="M1" s="67" t="s">
        <v>2</v>
      </c>
      <c r="N1" s="67"/>
      <c r="O1" s="67"/>
      <c r="P1" s="68"/>
      <c r="Q1" s="49">
        <f ca="1">TODAY()</f>
        <v>42914</v>
      </c>
      <c r="R1" s="49"/>
      <c r="S1" s="32"/>
      <c r="T1" s="33"/>
      <c r="U1" s="28"/>
      <c r="V1" s="13"/>
      <c r="W1" s="14"/>
      <c r="X1" s="23"/>
      <c r="Y1" s="23"/>
    </row>
    <row r="2" spans="1:25" ht="10.5" customHeight="1" x14ac:dyDescent="0.25">
      <c r="A2" s="70"/>
      <c r="B2" s="42"/>
      <c r="C2" s="42"/>
      <c r="D2" s="42"/>
      <c r="E2" s="42"/>
      <c r="F2" s="42"/>
      <c r="G2" s="42"/>
      <c r="H2" s="125"/>
      <c r="I2" s="54"/>
      <c r="J2" s="42"/>
      <c r="K2" s="42"/>
      <c r="L2" s="42"/>
      <c r="M2" s="42"/>
      <c r="N2" s="42"/>
      <c r="O2" s="42"/>
      <c r="P2" s="65"/>
      <c r="Q2" s="44"/>
      <c r="R2" s="44"/>
      <c r="S2" s="25"/>
      <c r="T2" s="34"/>
      <c r="U2" s="29"/>
      <c r="V2" s="15"/>
      <c r="W2" s="16"/>
      <c r="X2" s="23"/>
      <c r="Y2" s="23"/>
    </row>
    <row r="3" spans="1:25" ht="15.75" customHeight="1" x14ac:dyDescent="0.25">
      <c r="A3" s="175" t="s">
        <v>9</v>
      </c>
      <c r="B3" s="176"/>
      <c r="C3" s="8"/>
      <c r="D3" s="8"/>
      <c r="E3" s="8"/>
      <c r="F3" s="8"/>
      <c r="G3" s="8"/>
      <c r="H3" s="55"/>
      <c r="I3" s="175" t="s">
        <v>9</v>
      </c>
      <c r="J3" s="176"/>
      <c r="K3" s="8"/>
      <c r="L3" s="8"/>
      <c r="M3" s="8"/>
      <c r="N3" s="8"/>
      <c r="O3" s="8"/>
      <c r="P3" s="55"/>
      <c r="Q3" s="45">
        <f ca="1">WEEKDAY(Q1,2)</f>
        <v>3</v>
      </c>
      <c r="R3" s="45"/>
      <c r="S3" s="25"/>
      <c r="T3" s="34"/>
      <c r="U3" s="29"/>
      <c r="V3" s="15"/>
      <c r="W3" s="16"/>
      <c r="X3" s="23"/>
      <c r="Y3" s="23"/>
    </row>
    <row r="4" spans="1:25" ht="6" customHeight="1" x14ac:dyDescent="0.25">
      <c r="A4" s="175"/>
      <c r="B4" s="176"/>
      <c r="C4" s="8"/>
      <c r="D4" s="8"/>
      <c r="E4" s="8"/>
      <c r="F4" s="8"/>
      <c r="G4" s="8"/>
      <c r="H4" s="55"/>
      <c r="I4" s="175"/>
      <c r="J4" s="176"/>
      <c r="K4" s="8"/>
      <c r="L4" s="8"/>
      <c r="M4" s="8"/>
      <c r="N4" s="8"/>
      <c r="O4" s="8"/>
      <c r="P4" s="55"/>
      <c r="Q4" s="25"/>
      <c r="R4" s="25"/>
      <c r="S4" s="25"/>
      <c r="T4" s="34"/>
      <c r="U4" s="29"/>
      <c r="V4" s="15"/>
      <c r="W4" s="16"/>
      <c r="X4" s="23"/>
      <c r="Y4" s="23"/>
    </row>
    <row r="5" spans="1:25" ht="15" customHeight="1" x14ac:dyDescent="0.25">
      <c r="A5" s="178" t="s">
        <v>7</v>
      </c>
      <c r="B5" s="179"/>
      <c r="C5" s="179"/>
      <c r="D5" s="8"/>
      <c r="E5" s="8"/>
      <c r="F5" s="8"/>
      <c r="G5" s="8"/>
      <c r="H5" s="55"/>
      <c r="I5" s="178" t="s">
        <v>7</v>
      </c>
      <c r="J5" s="179"/>
      <c r="K5" s="179"/>
      <c r="L5" s="8"/>
      <c r="M5" s="8"/>
      <c r="N5" s="8"/>
      <c r="O5" s="8"/>
      <c r="P5" s="55"/>
      <c r="Q5" s="25"/>
      <c r="R5" s="25"/>
      <c r="S5" s="26" t="s">
        <v>16</v>
      </c>
      <c r="T5" s="34"/>
      <c r="U5" s="30"/>
      <c r="V5" s="17"/>
      <c r="W5" s="16"/>
      <c r="X5" s="23"/>
      <c r="Y5" s="23"/>
    </row>
    <row r="6" spans="1:25" ht="15" customHeight="1" x14ac:dyDescent="0.25">
      <c r="A6" s="178" t="s">
        <v>4</v>
      </c>
      <c r="B6" s="179"/>
      <c r="C6" s="43"/>
      <c r="D6" s="8"/>
      <c r="E6" s="182" t="s">
        <v>3</v>
      </c>
      <c r="F6" s="177"/>
      <c r="G6" s="177"/>
      <c r="H6" s="55"/>
      <c r="I6" s="178" t="s">
        <v>4</v>
      </c>
      <c r="J6" s="179"/>
      <c r="K6" s="43"/>
      <c r="L6" s="8"/>
      <c r="M6" s="182" t="s">
        <v>3</v>
      </c>
      <c r="N6" s="177"/>
      <c r="O6" s="177"/>
      <c r="P6" s="55"/>
      <c r="Q6" s="46"/>
      <c r="R6" s="46"/>
      <c r="S6" s="35">
        <v>16000</v>
      </c>
      <c r="T6" s="36"/>
      <c r="U6" s="31"/>
      <c r="V6" s="18"/>
      <c r="W6" s="19"/>
      <c r="X6" s="23"/>
      <c r="Y6" s="23"/>
    </row>
    <row r="7" spans="1:25" ht="15" customHeight="1" x14ac:dyDescent="0.25">
      <c r="A7" s="178" t="s">
        <v>8</v>
      </c>
      <c r="B7" s="179"/>
      <c r="C7" s="43"/>
      <c r="D7" s="8"/>
      <c r="E7" s="182"/>
      <c r="F7" s="177"/>
      <c r="G7" s="177"/>
      <c r="H7" s="55"/>
      <c r="I7" s="178" t="s">
        <v>8</v>
      </c>
      <c r="J7" s="179"/>
      <c r="K7" s="43"/>
      <c r="L7" s="8"/>
      <c r="M7" s="182"/>
      <c r="N7" s="177"/>
      <c r="O7" s="177"/>
      <c r="P7" s="55"/>
      <c r="Q7" s="8"/>
      <c r="R7" s="8"/>
      <c r="S7" s="153"/>
      <c r="T7" s="153"/>
      <c r="U7" s="10"/>
      <c r="V7" s="18"/>
      <c r="W7" s="20"/>
      <c r="X7" s="23"/>
      <c r="Y7" s="23"/>
    </row>
    <row r="8" spans="1:25" ht="3.75" customHeight="1" thickBot="1" x14ac:dyDescent="0.3">
      <c r="A8" s="56"/>
      <c r="B8" s="8"/>
      <c r="C8" s="8"/>
      <c r="D8" s="8"/>
      <c r="E8" s="8"/>
      <c r="F8" s="8"/>
      <c r="G8" s="8"/>
      <c r="H8" s="55"/>
      <c r="I8" s="56"/>
      <c r="J8" s="8"/>
      <c r="K8" s="8"/>
      <c r="L8" s="8"/>
      <c r="M8" s="8"/>
      <c r="N8" s="8"/>
      <c r="O8" s="8"/>
      <c r="P8" s="55"/>
      <c r="Q8" s="8"/>
      <c r="R8" s="8"/>
      <c r="S8" s="153"/>
      <c r="T8" s="153"/>
      <c r="U8" s="10"/>
      <c r="V8" s="18"/>
      <c r="W8" s="19"/>
      <c r="X8" s="23"/>
      <c r="Y8" s="23"/>
    </row>
    <row r="9" spans="1:25" ht="15.75" x14ac:dyDescent="0.25">
      <c r="A9" s="183" t="s">
        <v>23</v>
      </c>
      <c r="B9" s="184"/>
      <c r="C9" s="185"/>
      <c r="D9" s="91"/>
      <c r="E9" s="91"/>
      <c r="F9" s="91"/>
      <c r="G9" s="92"/>
      <c r="H9" s="93"/>
      <c r="I9" s="156" t="s">
        <v>23</v>
      </c>
      <c r="J9" s="157"/>
      <c r="K9" s="158"/>
      <c r="L9" s="91"/>
      <c r="M9" s="91"/>
      <c r="N9" s="91"/>
      <c r="O9" s="92"/>
      <c r="P9" s="94"/>
      <c r="Q9" s="47"/>
      <c r="R9" s="47"/>
      <c r="S9" s="153"/>
      <c r="T9" s="153"/>
      <c r="U9" s="10"/>
      <c r="V9" s="18"/>
      <c r="W9" s="19"/>
      <c r="X9" s="23"/>
      <c r="Y9" s="23"/>
    </row>
    <row r="10" spans="1:25" ht="14.1" customHeight="1" x14ac:dyDescent="0.25">
      <c r="A10" s="159" t="s">
        <v>20</v>
      </c>
      <c r="B10" s="160"/>
      <c r="C10" s="161"/>
      <c r="D10" s="109"/>
      <c r="E10" s="109"/>
      <c r="F10" s="109"/>
      <c r="G10" s="110"/>
      <c r="H10" s="111"/>
      <c r="I10" s="159" t="s">
        <v>20</v>
      </c>
      <c r="J10" s="160"/>
      <c r="K10" s="161"/>
      <c r="L10" s="97"/>
      <c r="M10" s="97"/>
      <c r="N10" s="97"/>
      <c r="O10" s="95"/>
      <c r="P10" s="96"/>
      <c r="Q10" s="40"/>
      <c r="R10" s="101"/>
      <c r="S10" s="153"/>
      <c r="T10" s="153"/>
      <c r="U10" s="10"/>
      <c r="V10" s="18"/>
      <c r="W10" s="19"/>
      <c r="X10" s="23"/>
      <c r="Y10" s="23"/>
    </row>
    <row r="11" spans="1:25" ht="14.1" customHeight="1" x14ac:dyDescent="0.25">
      <c r="A11" s="159" t="s">
        <v>21</v>
      </c>
      <c r="B11" s="160"/>
      <c r="C11" s="161"/>
      <c r="D11" s="110"/>
      <c r="E11" s="110"/>
      <c r="F11" s="110"/>
      <c r="G11" s="110"/>
      <c r="H11" s="111"/>
      <c r="I11" s="159" t="s">
        <v>21</v>
      </c>
      <c r="J11" s="160"/>
      <c r="K11" s="161"/>
      <c r="L11" s="97"/>
      <c r="M11" s="97"/>
      <c r="N11" s="97"/>
      <c r="O11" s="95"/>
      <c r="P11" s="96"/>
      <c r="Q11" s="40"/>
      <c r="R11" s="101"/>
      <c r="S11" s="40"/>
      <c r="T11" s="40"/>
      <c r="U11" s="10"/>
      <c r="V11" s="18"/>
      <c r="W11" s="19"/>
      <c r="X11" s="23"/>
      <c r="Y11" s="23"/>
    </row>
    <row r="12" spans="1:25" ht="14.1" customHeight="1" thickBot="1" x14ac:dyDescent="0.3">
      <c r="A12" s="186" t="s">
        <v>22</v>
      </c>
      <c r="B12" s="187"/>
      <c r="C12" s="188"/>
      <c r="D12" s="112"/>
      <c r="E12" s="112"/>
      <c r="F12" s="112"/>
      <c r="G12" s="112"/>
      <c r="H12" s="113"/>
      <c r="I12" s="162" t="s">
        <v>22</v>
      </c>
      <c r="J12" s="163"/>
      <c r="K12" s="164"/>
      <c r="L12" s="63"/>
      <c r="M12" s="63"/>
      <c r="N12" s="63"/>
      <c r="O12" s="98"/>
      <c r="P12" s="99"/>
      <c r="Q12" s="40"/>
      <c r="R12" s="101"/>
      <c r="S12" s="153"/>
      <c r="T12" s="153"/>
      <c r="U12" s="10"/>
      <c r="V12" s="18"/>
      <c r="W12" s="19"/>
      <c r="X12" s="23"/>
      <c r="Y12" s="23"/>
    </row>
    <row r="13" spans="1:25" ht="14.1" customHeight="1" x14ac:dyDescent="0.25">
      <c r="A13" s="71" t="s">
        <v>11</v>
      </c>
      <c r="B13" s="180" t="s">
        <v>13</v>
      </c>
      <c r="C13" s="180"/>
      <c r="D13" s="180"/>
      <c r="E13" s="180"/>
      <c r="F13" s="181"/>
      <c r="G13" s="72" t="s">
        <v>12</v>
      </c>
      <c r="H13" s="73" t="s">
        <v>14</v>
      </c>
      <c r="I13" s="71" t="s">
        <v>11</v>
      </c>
      <c r="J13" s="180" t="s">
        <v>13</v>
      </c>
      <c r="K13" s="180"/>
      <c r="L13" s="180"/>
      <c r="M13" s="180"/>
      <c r="N13" s="181"/>
      <c r="O13" s="72" t="s">
        <v>12</v>
      </c>
      <c r="P13" s="73" t="s">
        <v>14</v>
      </c>
      <c r="Q13" s="40"/>
      <c r="R13" s="101"/>
      <c r="S13" s="153"/>
      <c r="T13" s="153"/>
      <c r="U13" s="10"/>
      <c r="V13" s="18"/>
      <c r="W13" s="19"/>
      <c r="X13" s="23"/>
      <c r="Y13" s="23"/>
    </row>
    <row r="14" spans="1:25" ht="12.95" customHeight="1" x14ac:dyDescent="0.25">
      <c r="A14" s="151"/>
      <c r="B14" s="145"/>
      <c r="C14" s="146"/>
      <c r="D14" s="146"/>
      <c r="E14" s="146"/>
      <c r="F14" s="147"/>
      <c r="G14" s="168"/>
      <c r="H14" s="170"/>
      <c r="I14" s="172"/>
      <c r="J14" s="173"/>
      <c r="K14" s="173"/>
      <c r="L14" s="173"/>
      <c r="M14" s="173"/>
      <c r="N14" s="174"/>
      <c r="O14" s="155"/>
      <c r="P14" s="167"/>
      <c r="Q14" s="40"/>
      <c r="R14" s="101"/>
      <c r="S14" s="154"/>
      <c r="T14" s="154"/>
      <c r="U14" s="10"/>
      <c r="V14" s="18"/>
      <c r="W14" s="19"/>
      <c r="X14" s="23"/>
      <c r="Y14" s="23"/>
    </row>
    <row r="15" spans="1:25" ht="12.95" customHeight="1" x14ac:dyDescent="0.25">
      <c r="A15" s="152"/>
      <c r="B15" s="148"/>
      <c r="C15" s="149"/>
      <c r="D15" s="149"/>
      <c r="E15" s="149"/>
      <c r="F15" s="150"/>
      <c r="G15" s="169"/>
      <c r="H15" s="171"/>
      <c r="I15" s="142"/>
      <c r="J15" s="143"/>
      <c r="K15" s="143"/>
      <c r="L15" s="143"/>
      <c r="M15" s="143"/>
      <c r="N15" s="144"/>
      <c r="O15" s="140"/>
      <c r="P15" s="141"/>
      <c r="Q15" s="40"/>
      <c r="R15" s="101"/>
      <c r="S15" s="154"/>
      <c r="T15" s="154"/>
      <c r="U15" s="10"/>
      <c r="V15" s="18"/>
      <c r="W15" s="19"/>
      <c r="X15" s="23"/>
      <c r="Y15" s="23"/>
    </row>
    <row r="16" spans="1:25" ht="12.95" customHeight="1" x14ac:dyDescent="0.25">
      <c r="A16" s="130"/>
      <c r="B16" s="132"/>
      <c r="C16" s="132"/>
      <c r="D16" s="132"/>
      <c r="E16" s="132"/>
      <c r="F16" s="133"/>
      <c r="G16" s="136"/>
      <c r="H16" s="138"/>
      <c r="I16" s="130"/>
      <c r="J16" s="132"/>
      <c r="K16" s="132"/>
      <c r="L16" s="132"/>
      <c r="M16" s="132"/>
      <c r="N16" s="133"/>
      <c r="O16" s="136"/>
      <c r="P16" s="138"/>
      <c r="Q16" s="40"/>
      <c r="R16" s="101"/>
      <c r="S16" s="6"/>
      <c r="T16" s="6"/>
      <c r="U16" s="11"/>
      <c r="V16" s="21"/>
      <c r="W16" s="19"/>
      <c r="X16" s="23"/>
      <c r="Y16" s="23"/>
    </row>
    <row r="17" spans="1:25" ht="12.95" customHeight="1" x14ac:dyDescent="0.25">
      <c r="A17" s="131"/>
      <c r="B17" s="134"/>
      <c r="C17" s="134"/>
      <c r="D17" s="134"/>
      <c r="E17" s="134"/>
      <c r="F17" s="135"/>
      <c r="G17" s="137"/>
      <c r="H17" s="139"/>
      <c r="I17" s="131"/>
      <c r="J17" s="134"/>
      <c r="K17" s="134"/>
      <c r="L17" s="134"/>
      <c r="M17" s="134"/>
      <c r="N17" s="135"/>
      <c r="O17" s="137"/>
      <c r="P17" s="139"/>
      <c r="Q17" s="40"/>
      <c r="R17" s="101"/>
      <c r="S17" s="53" t="s">
        <v>17</v>
      </c>
      <c r="T17" s="8"/>
      <c r="U17" s="9"/>
      <c r="V17" s="15"/>
      <c r="W17" s="16"/>
      <c r="X17" s="23"/>
      <c r="Y17" s="23"/>
    </row>
    <row r="18" spans="1:25" ht="12.95" customHeight="1" x14ac:dyDescent="0.25">
      <c r="A18" s="130"/>
      <c r="B18" s="132"/>
      <c r="C18" s="132"/>
      <c r="D18" s="132"/>
      <c r="E18" s="132"/>
      <c r="F18" s="133"/>
      <c r="G18" s="136"/>
      <c r="H18" s="138"/>
      <c r="I18" s="130"/>
      <c r="J18" s="132"/>
      <c r="K18" s="132"/>
      <c r="L18" s="132"/>
      <c r="M18" s="132"/>
      <c r="N18" s="133"/>
      <c r="O18" s="136"/>
      <c r="P18" s="138"/>
      <c r="Q18" s="40"/>
      <c r="R18" s="101"/>
      <c r="S18" s="191">
        <f>S6+Y25</f>
        <v>16000</v>
      </c>
      <c r="T18" s="8"/>
      <c r="U18" s="9"/>
      <c r="V18" s="15"/>
      <c r="W18" s="16"/>
      <c r="X18" s="24" t="b">
        <v>0</v>
      </c>
      <c r="Y18" s="24">
        <f>IF(X18=TRUE,1000,0)</f>
        <v>0</v>
      </c>
    </row>
    <row r="19" spans="1:25" ht="12.95" customHeight="1" x14ac:dyDescent="0.25">
      <c r="A19" s="131"/>
      <c r="B19" s="134"/>
      <c r="C19" s="134"/>
      <c r="D19" s="134"/>
      <c r="E19" s="134"/>
      <c r="F19" s="135"/>
      <c r="G19" s="137"/>
      <c r="H19" s="139"/>
      <c r="I19" s="131"/>
      <c r="J19" s="134"/>
      <c r="K19" s="134"/>
      <c r="L19" s="134"/>
      <c r="M19" s="134"/>
      <c r="N19" s="135"/>
      <c r="O19" s="137"/>
      <c r="P19" s="139"/>
      <c r="Q19" s="48"/>
      <c r="R19" s="48"/>
      <c r="S19" s="192"/>
      <c r="T19" s="7"/>
      <c r="U19" s="9"/>
      <c r="V19" s="15"/>
      <c r="W19" s="16"/>
      <c r="X19" s="24" t="b">
        <v>0</v>
      </c>
      <c r="Y19" s="24">
        <f>IF(X19=TRUE,-1000,0)</f>
        <v>0</v>
      </c>
    </row>
    <row r="20" spans="1:25" ht="12.95" customHeight="1" x14ac:dyDescent="0.25">
      <c r="A20" s="130"/>
      <c r="B20" s="132"/>
      <c r="C20" s="132"/>
      <c r="D20" s="132"/>
      <c r="E20" s="132"/>
      <c r="F20" s="133"/>
      <c r="G20" s="136"/>
      <c r="H20" s="138"/>
      <c r="I20" s="130"/>
      <c r="J20" s="132"/>
      <c r="K20" s="132"/>
      <c r="L20" s="132"/>
      <c r="M20" s="132"/>
      <c r="N20" s="133"/>
      <c r="O20" s="136"/>
      <c r="P20" s="138"/>
      <c r="Q20" s="127"/>
      <c r="R20" s="127"/>
      <c r="S20" s="127"/>
      <c r="T20" s="37"/>
      <c r="U20" s="9"/>
      <c r="V20" s="15"/>
      <c r="W20" s="16"/>
      <c r="X20" s="24" t="b">
        <v>0</v>
      </c>
      <c r="Y20" s="24">
        <f>IF(X20=TRUE,-1000,0)</f>
        <v>0</v>
      </c>
    </row>
    <row r="21" spans="1:25" ht="12.95" customHeight="1" x14ac:dyDescent="0.5">
      <c r="A21" s="131"/>
      <c r="B21" s="134"/>
      <c r="C21" s="134"/>
      <c r="D21" s="134"/>
      <c r="E21" s="134"/>
      <c r="F21" s="135"/>
      <c r="G21" s="137"/>
      <c r="H21" s="139"/>
      <c r="I21" s="131"/>
      <c r="J21" s="134"/>
      <c r="K21" s="134"/>
      <c r="L21" s="134"/>
      <c r="M21" s="134"/>
      <c r="N21" s="135"/>
      <c r="O21" s="137"/>
      <c r="P21" s="139"/>
      <c r="Q21" s="127"/>
      <c r="R21" s="127"/>
      <c r="S21" s="127"/>
      <c r="T21" s="38"/>
      <c r="U21" s="9"/>
      <c r="V21" s="15"/>
      <c r="W21" s="16"/>
      <c r="X21" s="39" t="b">
        <v>0</v>
      </c>
      <c r="Y21" s="24">
        <f>IF(X21=TRUE,-2000,0)</f>
        <v>0</v>
      </c>
    </row>
    <row r="22" spans="1:25" ht="12.95" customHeight="1" x14ac:dyDescent="0.25">
      <c r="A22" s="130"/>
      <c r="B22" s="132"/>
      <c r="C22" s="132"/>
      <c r="D22" s="132"/>
      <c r="E22" s="132"/>
      <c r="F22" s="133"/>
      <c r="G22" s="136"/>
      <c r="H22" s="138"/>
      <c r="I22" s="130"/>
      <c r="J22" s="132"/>
      <c r="K22" s="132"/>
      <c r="L22" s="132"/>
      <c r="M22" s="132"/>
      <c r="N22" s="133"/>
      <c r="O22" s="136"/>
      <c r="P22" s="138"/>
      <c r="Q22" s="104"/>
      <c r="R22" s="128" t="s">
        <v>24</v>
      </c>
      <c r="S22" s="128" t="s">
        <v>25</v>
      </c>
      <c r="T22" s="105"/>
      <c r="U22" s="9"/>
      <c r="V22" s="15"/>
      <c r="W22" s="16"/>
      <c r="X22" s="24" t="b">
        <v>0</v>
      </c>
      <c r="Y22" s="24">
        <f>IF(X22=TRUE,-5000,0)</f>
        <v>0</v>
      </c>
    </row>
    <row r="23" spans="1:25" ht="12.95" customHeight="1" x14ac:dyDescent="0.25">
      <c r="A23" s="131"/>
      <c r="B23" s="134"/>
      <c r="C23" s="134"/>
      <c r="D23" s="134"/>
      <c r="E23" s="134"/>
      <c r="F23" s="135"/>
      <c r="G23" s="137"/>
      <c r="H23" s="139"/>
      <c r="I23" s="131"/>
      <c r="J23" s="134"/>
      <c r="K23" s="134"/>
      <c r="L23" s="134"/>
      <c r="M23" s="134"/>
      <c r="N23" s="135"/>
      <c r="O23" s="137"/>
      <c r="P23" s="139"/>
      <c r="Q23" s="104"/>
      <c r="R23" s="129"/>
      <c r="S23" s="129"/>
      <c r="T23" s="38"/>
      <c r="U23" s="9"/>
      <c r="V23" s="15"/>
      <c r="W23" s="16"/>
      <c r="X23" s="24" t="b">
        <v>0</v>
      </c>
      <c r="Y23" s="24">
        <f>IF(X23=TRUE,-2000,0)</f>
        <v>0</v>
      </c>
    </row>
    <row r="24" spans="1:25" ht="12.95" customHeight="1" x14ac:dyDescent="0.25">
      <c r="A24" s="130"/>
      <c r="B24" s="132"/>
      <c r="C24" s="132"/>
      <c r="D24" s="132"/>
      <c r="E24" s="132"/>
      <c r="F24" s="133"/>
      <c r="G24" s="136"/>
      <c r="H24" s="138"/>
      <c r="I24" s="130"/>
      <c r="J24" s="132"/>
      <c r="K24" s="132"/>
      <c r="L24" s="132"/>
      <c r="M24" s="132"/>
      <c r="N24" s="133"/>
      <c r="O24" s="136"/>
      <c r="P24" s="138"/>
      <c r="Q24" s="124">
        <f>R24-3</f>
        <v>-3</v>
      </c>
      <c r="R24" s="103"/>
      <c r="S24" s="103">
        <v>42880</v>
      </c>
      <c r="T24" s="124">
        <f>S24-1</f>
        <v>42879</v>
      </c>
      <c r="U24" s="9"/>
      <c r="V24" s="15"/>
      <c r="W24" s="16"/>
      <c r="X24" s="24" t="b">
        <v>0</v>
      </c>
      <c r="Y24" s="24">
        <f>IF(X24=TRUE,-1000,0)</f>
        <v>0</v>
      </c>
    </row>
    <row r="25" spans="1:25" ht="12.95" customHeight="1" x14ac:dyDescent="0.25">
      <c r="A25" s="131"/>
      <c r="B25" s="134"/>
      <c r="C25" s="134"/>
      <c r="D25" s="134"/>
      <c r="E25" s="134"/>
      <c r="F25" s="135"/>
      <c r="G25" s="137"/>
      <c r="H25" s="139"/>
      <c r="I25" s="131"/>
      <c r="J25" s="134"/>
      <c r="K25" s="134"/>
      <c r="L25" s="134"/>
      <c r="M25" s="134"/>
      <c r="N25" s="135"/>
      <c r="O25" s="137"/>
      <c r="P25" s="139"/>
      <c r="Q25" s="124">
        <f t="shared" ref="Q25:Q27" si="0">R25-3</f>
        <v>-3</v>
      </c>
      <c r="R25" s="103"/>
      <c r="S25" s="103">
        <v>42930</v>
      </c>
      <c r="T25" s="124">
        <f t="shared" ref="T25:T26" si="1">S25-1</f>
        <v>42929</v>
      </c>
      <c r="U25" s="9"/>
      <c r="V25" s="15"/>
      <c r="W25" s="16"/>
      <c r="X25" s="24"/>
      <c r="Y25" s="24">
        <f>SUM(Y18:Y24)</f>
        <v>0</v>
      </c>
    </row>
    <row r="26" spans="1:25" ht="12.95" customHeight="1" x14ac:dyDescent="0.25">
      <c r="A26" s="130"/>
      <c r="B26" s="132"/>
      <c r="C26" s="132"/>
      <c r="D26" s="132"/>
      <c r="E26" s="132"/>
      <c r="F26" s="133"/>
      <c r="G26" s="136"/>
      <c r="H26" s="138"/>
      <c r="I26" s="130"/>
      <c r="J26" s="132"/>
      <c r="K26" s="132"/>
      <c r="L26" s="132"/>
      <c r="M26" s="132"/>
      <c r="N26" s="133"/>
      <c r="O26" s="136"/>
      <c r="P26" s="138"/>
      <c r="Q26" s="124">
        <f t="shared" si="0"/>
        <v>42860</v>
      </c>
      <c r="R26" s="103">
        <v>42863</v>
      </c>
      <c r="S26" s="103">
        <v>42962</v>
      </c>
      <c r="T26" s="124">
        <f t="shared" si="1"/>
        <v>42961</v>
      </c>
      <c r="U26" s="9"/>
      <c r="V26" s="15"/>
      <c r="W26" s="16"/>
      <c r="X26" s="23"/>
      <c r="Y26" s="23"/>
    </row>
    <row r="27" spans="1:25" ht="12.95" customHeight="1" x14ac:dyDescent="0.25">
      <c r="A27" s="131"/>
      <c r="B27" s="134"/>
      <c r="C27" s="134"/>
      <c r="D27" s="134"/>
      <c r="E27" s="134"/>
      <c r="F27" s="135"/>
      <c r="G27" s="137"/>
      <c r="H27" s="139"/>
      <c r="I27" s="131"/>
      <c r="J27" s="134"/>
      <c r="K27" s="134"/>
      <c r="L27" s="134"/>
      <c r="M27" s="134"/>
      <c r="N27" s="135"/>
      <c r="O27" s="137"/>
      <c r="P27" s="139"/>
      <c r="Q27" s="124">
        <f t="shared" si="0"/>
        <v>42888</v>
      </c>
      <c r="R27" s="103">
        <v>42891</v>
      </c>
      <c r="S27" s="103">
        <v>43040</v>
      </c>
      <c r="T27" s="124">
        <f>S27-1</f>
        <v>43039</v>
      </c>
      <c r="U27" s="9"/>
      <c r="V27" s="15"/>
      <c r="W27" s="16"/>
      <c r="X27" s="23"/>
      <c r="Y27" s="23"/>
    </row>
    <row r="28" spans="1:25" ht="12.95" customHeight="1" x14ac:dyDescent="0.25">
      <c r="A28" s="130"/>
      <c r="B28" s="132"/>
      <c r="C28" s="132"/>
      <c r="D28" s="132"/>
      <c r="E28" s="132"/>
      <c r="F28" s="133"/>
      <c r="G28" s="136"/>
      <c r="H28" s="138"/>
      <c r="I28" s="130"/>
      <c r="J28" s="132"/>
      <c r="K28" s="132"/>
      <c r="L28" s="132"/>
      <c r="M28" s="132"/>
      <c r="N28" s="133"/>
      <c r="O28" s="136"/>
      <c r="P28" s="138"/>
      <c r="Q28" s="106"/>
      <c r="R28" s="106"/>
      <c r="S28" s="38"/>
      <c r="T28" s="38"/>
      <c r="U28" s="9"/>
      <c r="V28" s="15"/>
      <c r="W28" s="16"/>
      <c r="X28" s="23"/>
      <c r="Y28" s="23"/>
    </row>
    <row r="29" spans="1:25" ht="12.95" customHeight="1" x14ac:dyDescent="0.25">
      <c r="A29" s="131"/>
      <c r="B29" s="134"/>
      <c r="C29" s="134"/>
      <c r="D29" s="134"/>
      <c r="E29" s="134"/>
      <c r="F29" s="135"/>
      <c r="G29" s="137"/>
      <c r="H29" s="139"/>
      <c r="I29" s="131"/>
      <c r="J29" s="134"/>
      <c r="K29" s="134"/>
      <c r="L29" s="134"/>
      <c r="M29" s="134"/>
      <c r="N29" s="135"/>
      <c r="O29" s="137"/>
      <c r="P29" s="139"/>
      <c r="Q29" s="104"/>
      <c r="R29" s="102">
        <f ca="1">IF(OR(Q24=TODAY(),Q25=TODAY(),Q26=TODAY(),Q27=TODAY()),1,0)</f>
        <v>0</v>
      </c>
      <c r="S29" s="102">
        <f ca="1">IF(OR(T24=TODAY(),T25=TODAY(),T26=TODAY(),T27=TODAY()),1,0)</f>
        <v>0</v>
      </c>
      <c r="T29" s="38"/>
      <c r="U29" s="9"/>
      <c r="V29" s="15"/>
      <c r="W29" s="16"/>
      <c r="X29" s="23"/>
      <c r="Y29" s="23"/>
    </row>
    <row r="30" spans="1:25" ht="12.95" customHeight="1" x14ac:dyDescent="0.25">
      <c r="A30" s="130"/>
      <c r="B30" s="132"/>
      <c r="C30" s="132"/>
      <c r="D30" s="132"/>
      <c r="E30" s="132"/>
      <c r="F30" s="133"/>
      <c r="G30" s="136"/>
      <c r="H30" s="138"/>
      <c r="I30" s="130"/>
      <c r="J30" s="132"/>
      <c r="K30" s="132"/>
      <c r="L30" s="132"/>
      <c r="M30" s="132"/>
      <c r="N30" s="133"/>
      <c r="O30" s="136"/>
      <c r="P30" s="138"/>
      <c r="Q30" s="104"/>
      <c r="R30" s="104"/>
      <c r="S30" s="38"/>
      <c r="T30" s="38"/>
      <c r="U30" s="9"/>
      <c r="V30" s="15"/>
      <c r="W30" s="16"/>
      <c r="X30" s="23"/>
      <c r="Y30" s="23"/>
    </row>
    <row r="31" spans="1:25" ht="12.95" customHeight="1" x14ac:dyDescent="0.25">
      <c r="A31" s="131"/>
      <c r="B31" s="134"/>
      <c r="C31" s="134"/>
      <c r="D31" s="134"/>
      <c r="E31" s="134"/>
      <c r="F31" s="135"/>
      <c r="G31" s="137"/>
      <c r="H31" s="139"/>
      <c r="I31" s="131"/>
      <c r="J31" s="134"/>
      <c r="K31" s="134"/>
      <c r="L31" s="134"/>
      <c r="M31" s="134"/>
      <c r="N31" s="135"/>
      <c r="O31" s="137"/>
      <c r="P31" s="139"/>
      <c r="Q31" s="104"/>
      <c r="R31" s="104"/>
      <c r="S31" s="38"/>
      <c r="T31" s="38"/>
      <c r="U31" s="9"/>
      <c r="V31" s="15"/>
      <c r="W31" s="16"/>
      <c r="X31" s="23"/>
      <c r="Y31" s="23"/>
    </row>
    <row r="32" spans="1:25" ht="12.95" customHeight="1" x14ac:dyDescent="0.25">
      <c r="A32" s="130"/>
      <c r="B32" s="132"/>
      <c r="C32" s="132"/>
      <c r="D32" s="132"/>
      <c r="E32" s="132"/>
      <c r="F32" s="133"/>
      <c r="G32" s="136"/>
      <c r="H32" s="138"/>
      <c r="I32" s="130"/>
      <c r="J32" s="132"/>
      <c r="K32" s="132"/>
      <c r="L32" s="132"/>
      <c r="M32" s="132"/>
      <c r="N32" s="133"/>
      <c r="O32" s="136"/>
      <c r="P32" s="138"/>
      <c r="Q32" s="104"/>
      <c r="R32" s="104"/>
      <c r="S32" s="38"/>
      <c r="T32" s="38"/>
      <c r="U32" s="9"/>
      <c r="V32" s="15"/>
      <c r="W32" s="16"/>
      <c r="X32" s="23"/>
      <c r="Y32" s="23"/>
    </row>
    <row r="33" spans="1:25" ht="12.95" customHeight="1" x14ac:dyDescent="0.25">
      <c r="A33" s="131"/>
      <c r="B33" s="134"/>
      <c r="C33" s="134"/>
      <c r="D33" s="134"/>
      <c r="E33" s="134"/>
      <c r="F33" s="135"/>
      <c r="G33" s="137"/>
      <c r="H33" s="139"/>
      <c r="I33" s="131"/>
      <c r="J33" s="134"/>
      <c r="K33" s="134"/>
      <c r="L33" s="134"/>
      <c r="M33" s="134"/>
      <c r="N33" s="135"/>
      <c r="O33" s="137"/>
      <c r="P33" s="139"/>
      <c r="Q33" s="104"/>
      <c r="R33" s="104"/>
      <c r="S33" s="38"/>
      <c r="T33" s="38"/>
      <c r="U33" s="12"/>
      <c r="V33" s="15"/>
      <c r="W33" s="16"/>
      <c r="X33" s="23"/>
      <c r="Y33" s="23"/>
    </row>
    <row r="34" spans="1:25" ht="12.95" customHeight="1" x14ac:dyDescent="0.25">
      <c r="A34" s="130"/>
      <c r="B34" s="132"/>
      <c r="C34" s="132"/>
      <c r="D34" s="132"/>
      <c r="E34" s="132"/>
      <c r="F34" s="133"/>
      <c r="G34" s="136"/>
      <c r="H34" s="138"/>
      <c r="I34" s="130"/>
      <c r="J34" s="132"/>
      <c r="K34" s="132"/>
      <c r="L34" s="132"/>
      <c r="M34" s="132"/>
      <c r="N34" s="133"/>
      <c r="O34" s="136"/>
      <c r="P34" s="138"/>
      <c r="Q34" s="104"/>
      <c r="R34" s="104"/>
      <c r="S34" s="38"/>
      <c r="T34" s="38"/>
      <c r="U34" s="12"/>
      <c r="V34" s="22"/>
      <c r="W34" s="16"/>
      <c r="X34" s="23"/>
      <c r="Y34" s="23"/>
    </row>
    <row r="35" spans="1:25" ht="12.95" customHeight="1" x14ac:dyDescent="0.25">
      <c r="A35" s="131"/>
      <c r="B35" s="134"/>
      <c r="C35" s="134"/>
      <c r="D35" s="134"/>
      <c r="E35" s="134"/>
      <c r="F35" s="135"/>
      <c r="G35" s="137"/>
      <c r="H35" s="139"/>
      <c r="I35" s="131"/>
      <c r="J35" s="134"/>
      <c r="K35" s="134"/>
      <c r="L35" s="134"/>
      <c r="M35" s="134"/>
      <c r="N35" s="135"/>
      <c r="O35" s="137"/>
      <c r="P35" s="139"/>
      <c r="Q35" s="104"/>
      <c r="R35" s="104"/>
      <c r="S35" s="38"/>
      <c r="T35" s="38"/>
      <c r="U35" s="9"/>
      <c r="V35" s="15"/>
      <c r="W35" s="16"/>
      <c r="X35" s="23"/>
      <c r="Y35" s="23"/>
    </row>
    <row r="36" spans="1:25" ht="12.95" customHeight="1" x14ac:dyDescent="0.25">
      <c r="A36" s="130"/>
      <c r="B36" s="132"/>
      <c r="C36" s="132"/>
      <c r="D36" s="132"/>
      <c r="E36" s="132"/>
      <c r="F36" s="133"/>
      <c r="G36" s="136"/>
      <c r="H36" s="138"/>
      <c r="I36" s="130"/>
      <c r="J36" s="132"/>
      <c r="K36" s="132"/>
      <c r="L36" s="132"/>
      <c r="M36" s="132"/>
      <c r="N36" s="133"/>
      <c r="O36" s="136"/>
      <c r="P36" s="138"/>
      <c r="Q36" s="104"/>
      <c r="R36" s="104"/>
      <c r="S36" s="38"/>
      <c r="T36" s="38"/>
      <c r="U36" s="12"/>
      <c r="V36" s="15"/>
      <c r="W36" s="16"/>
      <c r="X36" s="23"/>
      <c r="Y36" s="23"/>
    </row>
    <row r="37" spans="1:25" ht="12.95" customHeight="1" x14ac:dyDescent="0.25">
      <c r="A37" s="131"/>
      <c r="B37" s="134"/>
      <c r="C37" s="134"/>
      <c r="D37" s="134"/>
      <c r="E37" s="134"/>
      <c r="F37" s="135"/>
      <c r="G37" s="137"/>
      <c r="H37" s="139"/>
      <c r="I37" s="131"/>
      <c r="J37" s="134"/>
      <c r="K37" s="134"/>
      <c r="L37" s="134"/>
      <c r="M37" s="134"/>
      <c r="N37" s="135"/>
      <c r="O37" s="137"/>
      <c r="P37" s="139"/>
      <c r="Q37" s="104"/>
      <c r="R37" s="104"/>
      <c r="S37" s="38"/>
      <c r="T37" s="38"/>
      <c r="U37" s="12"/>
      <c r="V37" s="15"/>
      <c r="W37" s="16"/>
      <c r="X37" s="23"/>
      <c r="Y37" s="23"/>
    </row>
    <row r="38" spans="1:25" ht="12.95" customHeight="1" x14ac:dyDescent="0.25">
      <c r="A38" s="130"/>
      <c r="B38" s="132"/>
      <c r="C38" s="132"/>
      <c r="D38" s="132"/>
      <c r="E38" s="132"/>
      <c r="F38" s="133"/>
      <c r="G38" s="136"/>
      <c r="H38" s="138"/>
      <c r="I38" s="130"/>
      <c r="J38" s="132"/>
      <c r="K38" s="132"/>
      <c r="L38" s="132"/>
      <c r="M38" s="132"/>
      <c r="N38" s="133"/>
      <c r="O38" s="136"/>
      <c r="P38" s="138"/>
      <c r="Q38" s="104"/>
      <c r="R38" s="104"/>
      <c r="S38" s="38"/>
      <c r="T38" s="38"/>
      <c r="U38" s="12"/>
      <c r="V38" s="15"/>
      <c r="W38" s="16"/>
      <c r="X38" s="23"/>
      <c r="Y38" s="23"/>
    </row>
    <row r="39" spans="1:25" ht="12.95" customHeight="1" x14ac:dyDescent="0.25">
      <c r="A39" s="131"/>
      <c r="B39" s="134"/>
      <c r="C39" s="134"/>
      <c r="D39" s="134"/>
      <c r="E39" s="134"/>
      <c r="F39" s="135"/>
      <c r="G39" s="137"/>
      <c r="H39" s="139"/>
      <c r="I39" s="131"/>
      <c r="J39" s="134"/>
      <c r="K39" s="134"/>
      <c r="L39" s="134"/>
      <c r="M39" s="134"/>
      <c r="N39" s="135"/>
      <c r="O39" s="137"/>
      <c r="P39" s="139"/>
      <c r="Q39" s="107"/>
      <c r="R39" s="107"/>
      <c r="S39" s="38"/>
      <c r="T39" s="38"/>
      <c r="U39" s="189" t="s">
        <v>18</v>
      </c>
      <c r="V39" s="193" t="s">
        <v>19</v>
      </c>
      <c r="W39" s="194"/>
      <c r="X39" s="23"/>
      <c r="Y39" s="23"/>
    </row>
    <row r="40" spans="1:25" ht="12.95" customHeight="1" x14ac:dyDescent="0.25">
      <c r="A40" s="130"/>
      <c r="B40" s="132"/>
      <c r="C40" s="132"/>
      <c r="D40" s="132"/>
      <c r="E40" s="132"/>
      <c r="F40" s="133"/>
      <c r="G40" s="136"/>
      <c r="H40" s="138"/>
      <c r="I40" s="130"/>
      <c r="J40" s="132"/>
      <c r="K40" s="132"/>
      <c r="L40" s="132"/>
      <c r="M40" s="132"/>
      <c r="N40" s="133"/>
      <c r="O40" s="136"/>
      <c r="P40" s="138"/>
      <c r="Q40" s="107"/>
      <c r="R40" s="107"/>
      <c r="S40" s="38"/>
      <c r="T40" s="38"/>
      <c r="U40" s="189"/>
      <c r="V40" s="193"/>
      <c r="W40" s="194"/>
      <c r="X40" s="23"/>
      <c r="Y40" s="23"/>
    </row>
    <row r="41" spans="1:25" ht="14.1" customHeight="1" x14ac:dyDescent="0.25">
      <c r="A41" s="142"/>
      <c r="B41" s="143"/>
      <c r="C41" s="143"/>
      <c r="D41" s="143"/>
      <c r="E41" s="143"/>
      <c r="F41" s="144"/>
      <c r="G41" s="140"/>
      <c r="H41" s="141"/>
      <c r="I41" s="142"/>
      <c r="J41" s="143"/>
      <c r="K41" s="143"/>
      <c r="L41" s="143"/>
      <c r="M41" s="143"/>
      <c r="N41" s="144"/>
      <c r="O41" s="140"/>
      <c r="P41" s="141"/>
      <c r="Q41" s="38"/>
      <c r="R41" s="38"/>
      <c r="S41" s="38"/>
      <c r="T41" s="38"/>
      <c r="U41" s="190"/>
      <c r="V41" s="195"/>
      <c r="W41" s="196"/>
      <c r="X41" s="23"/>
      <c r="Y41" s="23"/>
    </row>
    <row r="42" spans="1:25" x14ac:dyDescent="0.25">
      <c r="A42" s="57" t="s">
        <v>10</v>
      </c>
      <c r="B42" s="50"/>
      <c r="C42" s="50"/>
      <c r="D42" s="50"/>
      <c r="E42" s="50"/>
      <c r="F42" s="50"/>
      <c r="G42" s="50"/>
      <c r="H42" s="58"/>
      <c r="I42" s="57" t="s">
        <v>10</v>
      </c>
      <c r="J42" s="50"/>
      <c r="K42" s="50"/>
      <c r="L42" s="50"/>
      <c r="M42" s="50"/>
      <c r="N42" s="50"/>
      <c r="O42" s="50"/>
      <c r="P42" s="58"/>
      <c r="Q42" s="108"/>
      <c r="R42" s="108"/>
      <c r="S42" s="108"/>
      <c r="T42" s="108"/>
      <c r="U42" s="41"/>
      <c r="V42" s="41"/>
      <c r="W42" s="41"/>
      <c r="X42" s="41"/>
      <c r="Y42" s="41"/>
    </row>
    <row r="43" spans="1:25" ht="12" customHeight="1" x14ac:dyDescent="0.25">
      <c r="A43" s="56"/>
      <c r="B43" s="51"/>
      <c r="C43" s="51"/>
      <c r="D43" s="51"/>
      <c r="E43" s="51"/>
      <c r="F43" s="51"/>
      <c r="G43" s="51"/>
      <c r="H43" s="59"/>
      <c r="I43" s="56"/>
      <c r="J43" s="51"/>
      <c r="K43" s="51"/>
      <c r="L43" s="51"/>
      <c r="M43" s="51"/>
      <c r="N43" s="51"/>
      <c r="O43" s="51"/>
      <c r="P43" s="59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0.75" hidden="1" customHeight="1" thickBot="1" x14ac:dyDescent="0.3">
      <c r="A44" s="60"/>
      <c r="B44" s="52"/>
      <c r="C44" s="52"/>
      <c r="D44" s="52"/>
      <c r="E44" s="52"/>
      <c r="F44" s="52"/>
      <c r="G44" s="52"/>
      <c r="H44" s="61"/>
      <c r="I44" s="60"/>
      <c r="J44" s="52"/>
      <c r="K44" s="52"/>
      <c r="L44" s="52"/>
      <c r="M44" s="52"/>
      <c r="N44" s="52"/>
      <c r="O44" s="52"/>
      <c r="P44" s="61"/>
      <c r="Q44" s="41"/>
      <c r="R44" s="41"/>
      <c r="S44" s="41"/>
      <c r="T44" s="41"/>
      <c r="U44" s="41"/>
      <c r="V44" s="41"/>
      <c r="W44" s="41"/>
      <c r="X44" s="41"/>
      <c r="Y44" s="41"/>
    </row>
    <row r="45" spans="1:25" x14ac:dyDescent="0.25">
      <c r="A45" s="56"/>
      <c r="B45" s="8"/>
      <c r="C45" s="8"/>
      <c r="D45" s="8"/>
      <c r="E45" s="8"/>
      <c r="F45" s="8"/>
      <c r="G45" s="8"/>
      <c r="H45" s="55"/>
      <c r="I45" s="56"/>
      <c r="J45" s="8"/>
      <c r="K45" s="8"/>
      <c r="L45" s="8"/>
      <c r="M45" s="8"/>
      <c r="N45" s="8"/>
      <c r="O45" s="8"/>
      <c r="P45" s="55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5.75" thickBot="1" x14ac:dyDescent="0.3">
      <c r="A46" s="62"/>
      <c r="B46" s="63"/>
      <c r="C46" s="63"/>
      <c r="D46" s="63"/>
      <c r="E46" s="63"/>
      <c r="F46" s="63"/>
      <c r="G46" s="63"/>
      <c r="H46" s="64"/>
      <c r="I46" s="62"/>
      <c r="J46" s="63"/>
      <c r="K46" s="63"/>
      <c r="L46" s="63"/>
      <c r="M46" s="63"/>
      <c r="N46" s="63"/>
      <c r="O46" s="63"/>
      <c r="P46" s="64"/>
      <c r="Q46" s="41"/>
      <c r="R46" s="41"/>
      <c r="S46" s="41"/>
      <c r="T46" s="41"/>
      <c r="U46" s="41"/>
      <c r="V46" s="41"/>
      <c r="W46" s="41"/>
      <c r="X46" s="41"/>
      <c r="Y46" s="41"/>
    </row>
    <row r="47" spans="1:25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</row>
    <row r="48" spans="1:25" x14ac:dyDescent="0.25">
      <c r="A48" s="41"/>
      <c r="B48" s="41"/>
      <c r="C48" s="41"/>
      <c r="D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x14ac:dyDescent="0.25">
      <c r="A50" s="41"/>
      <c r="B50" s="126"/>
      <c r="C50" s="126"/>
      <c r="D50" s="126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</row>
    <row r="51" spans="1:25" x14ac:dyDescent="0.25">
      <c r="A51" s="41"/>
      <c r="B51" s="126"/>
      <c r="C51" s="126"/>
      <c r="D51" s="126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</row>
    <row r="52" spans="1:25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</row>
    <row r="53" spans="1:25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</row>
    <row r="55" spans="1:25" x14ac:dyDescent="0.25">
      <c r="A55" s="41"/>
      <c r="B55" s="41"/>
      <c r="C55" s="41"/>
      <c r="D55" s="41"/>
      <c r="E55" s="116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x14ac:dyDescent="0.25">
      <c r="A56" s="41"/>
      <c r="B56" s="41"/>
      <c r="C56" s="41"/>
      <c r="D56" s="41"/>
      <c r="E56" s="116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x14ac:dyDescent="0.25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x14ac:dyDescent="0.25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</row>
    <row r="59" spans="1:25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</row>
  </sheetData>
  <mergeCells count="152">
    <mergeCell ref="U39:U41"/>
    <mergeCell ref="S18:S19"/>
    <mergeCell ref="V39:W41"/>
    <mergeCell ref="C1:D1"/>
    <mergeCell ref="K1:L1"/>
    <mergeCell ref="I30:I31"/>
    <mergeCell ref="J30:N31"/>
    <mergeCell ref="I32:I33"/>
    <mergeCell ref="J32:N33"/>
    <mergeCell ref="I34:I35"/>
    <mergeCell ref="J34:N35"/>
    <mergeCell ref="I36:I37"/>
    <mergeCell ref="J36:N37"/>
    <mergeCell ref="E6:E7"/>
    <mergeCell ref="I20:I21"/>
    <mergeCell ref="J20:N21"/>
    <mergeCell ref="I22:I23"/>
    <mergeCell ref="J22:N23"/>
    <mergeCell ref="I24:I25"/>
    <mergeCell ref="J24:N25"/>
    <mergeCell ref="I26:I27"/>
    <mergeCell ref="J26:N27"/>
    <mergeCell ref="I28:I29"/>
    <mergeCell ref="J28:N29"/>
    <mergeCell ref="A3:B4"/>
    <mergeCell ref="F6:G7"/>
    <mergeCell ref="A5:C5"/>
    <mergeCell ref="A7:B7"/>
    <mergeCell ref="I3:J4"/>
    <mergeCell ref="I5:K5"/>
    <mergeCell ref="I6:J6"/>
    <mergeCell ref="I7:J7"/>
    <mergeCell ref="J13:N13"/>
    <mergeCell ref="N6:O7"/>
    <mergeCell ref="M6:M7"/>
    <mergeCell ref="B13:F13"/>
    <mergeCell ref="A6:B6"/>
    <mergeCell ref="A9:C9"/>
    <mergeCell ref="A10:C10"/>
    <mergeCell ref="A11:C11"/>
    <mergeCell ref="A12:C12"/>
    <mergeCell ref="H1:I1"/>
    <mergeCell ref="G32:G33"/>
    <mergeCell ref="H32:H33"/>
    <mergeCell ref="P14:P15"/>
    <mergeCell ref="G22:G23"/>
    <mergeCell ref="G24:G25"/>
    <mergeCell ref="G26:G27"/>
    <mergeCell ref="G28:G29"/>
    <mergeCell ref="G30:G31"/>
    <mergeCell ref="H20:H21"/>
    <mergeCell ref="H22:H23"/>
    <mergeCell ref="H24:H25"/>
    <mergeCell ref="H26:H27"/>
    <mergeCell ref="H30:H31"/>
    <mergeCell ref="O20:O21"/>
    <mergeCell ref="G14:G15"/>
    <mergeCell ref="H14:H15"/>
    <mergeCell ref="I14:I15"/>
    <mergeCell ref="J14:N15"/>
    <mergeCell ref="P30:P31"/>
    <mergeCell ref="O32:O33"/>
    <mergeCell ref="S7:T7"/>
    <mergeCell ref="S8:T8"/>
    <mergeCell ref="S9:T9"/>
    <mergeCell ref="S10:T10"/>
    <mergeCell ref="S12:T12"/>
    <mergeCell ref="S13:T13"/>
    <mergeCell ref="S14:T14"/>
    <mergeCell ref="S15:T15"/>
    <mergeCell ref="G36:G37"/>
    <mergeCell ref="H36:H37"/>
    <mergeCell ref="O14:O15"/>
    <mergeCell ref="G34:G35"/>
    <mergeCell ref="H34:H35"/>
    <mergeCell ref="I9:K9"/>
    <mergeCell ref="I10:K10"/>
    <mergeCell ref="I11:K11"/>
    <mergeCell ref="I12:K12"/>
    <mergeCell ref="P32:P33"/>
    <mergeCell ref="O34:O35"/>
    <mergeCell ref="P34:P35"/>
    <mergeCell ref="P36:P37"/>
    <mergeCell ref="O16:O17"/>
    <mergeCell ref="O26:O27"/>
    <mergeCell ref="O36:O37"/>
    <mergeCell ref="B14:F15"/>
    <mergeCell ref="A14:A15"/>
    <mergeCell ref="G38:G39"/>
    <mergeCell ref="H38:H39"/>
    <mergeCell ref="H28:H29"/>
    <mergeCell ref="A32:A33"/>
    <mergeCell ref="B32:F33"/>
    <mergeCell ref="A34:A35"/>
    <mergeCell ref="B34:F35"/>
    <mergeCell ref="A36:A37"/>
    <mergeCell ref="B36:F37"/>
    <mergeCell ref="A30:A31"/>
    <mergeCell ref="B30:F31"/>
    <mergeCell ref="A38:A39"/>
    <mergeCell ref="B38:F39"/>
    <mergeCell ref="B26:F27"/>
    <mergeCell ref="A28:A29"/>
    <mergeCell ref="B28:F29"/>
    <mergeCell ref="I40:I41"/>
    <mergeCell ref="J40:N41"/>
    <mergeCell ref="A16:A17"/>
    <mergeCell ref="B16:F17"/>
    <mergeCell ref="G16:G17"/>
    <mergeCell ref="H16:H17"/>
    <mergeCell ref="A18:A19"/>
    <mergeCell ref="B18:F19"/>
    <mergeCell ref="G18:G19"/>
    <mergeCell ref="H18:H19"/>
    <mergeCell ref="A40:A41"/>
    <mergeCell ref="B40:F41"/>
    <mergeCell ref="G40:G41"/>
    <mergeCell ref="H40:H41"/>
    <mergeCell ref="I16:I17"/>
    <mergeCell ref="J16:N17"/>
    <mergeCell ref="A20:A21"/>
    <mergeCell ref="B20:F21"/>
    <mergeCell ref="G20:G21"/>
    <mergeCell ref="A22:A23"/>
    <mergeCell ref="B22:F23"/>
    <mergeCell ref="A24:A25"/>
    <mergeCell ref="B24:F25"/>
    <mergeCell ref="A26:A27"/>
    <mergeCell ref="B50:D51"/>
    <mergeCell ref="Q20:S21"/>
    <mergeCell ref="R22:R23"/>
    <mergeCell ref="S22:S23"/>
    <mergeCell ref="I38:I39"/>
    <mergeCell ref="J38:N39"/>
    <mergeCell ref="O38:O39"/>
    <mergeCell ref="P38:P39"/>
    <mergeCell ref="P16:P17"/>
    <mergeCell ref="I18:I19"/>
    <mergeCell ref="J18:N19"/>
    <mergeCell ref="O18:O19"/>
    <mergeCell ref="P18:P19"/>
    <mergeCell ref="P20:P21"/>
    <mergeCell ref="O22:O23"/>
    <mergeCell ref="P22:P23"/>
    <mergeCell ref="O24:O25"/>
    <mergeCell ref="P24:P25"/>
    <mergeCell ref="O40:O41"/>
    <mergeCell ref="P40:P41"/>
    <mergeCell ref="P26:P27"/>
    <mergeCell ref="O28:O29"/>
    <mergeCell ref="P28:P29"/>
    <mergeCell ref="O30:O31"/>
  </mergeCells>
  <printOptions horizontalCentered="1"/>
  <pageMargins left="0" right="0" top="0" bottom="0" header="0.31496062992125984" footer="0.31496062992125984"/>
  <pageSetup paperSize="9" orientation="landscape" r:id="rId1"/>
  <ignoredErrors>
    <ignoredError sqref="Y2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Check Box 7">
              <controlPr defaultSize="0" autoFill="0" autoLine="0" autoPict="0" altText="Remplacement pause">
                <anchor moveWithCells="1">
                  <from>
                    <xdr:col>17</xdr:col>
                    <xdr:colOff>0</xdr:colOff>
                    <xdr:row>8</xdr:row>
                    <xdr:rowOff>0</xdr:rowOff>
                  </from>
                  <to>
                    <xdr:col>18</xdr:col>
                    <xdr:colOff>819150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Check Box 8">
              <controlPr defaultSize="0" autoFill="0" autoLine="0" autoPict="0">
                <anchor moveWithCells="1">
                  <from>
                    <xdr:col>17</xdr:col>
                    <xdr:colOff>0</xdr:colOff>
                    <xdr:row>9</xdr:row>
                    <xdr:rowOff>0</xdr:rowOff>
                  </from>
                  <to>
                    <xdr:col>18</xdr:col>
                    <xdr:colOff>561975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Check Box 10">
              <controlPr defaultSize="0" autoFill="0" autoLine="0" autoPict="0">
                <anchor moveWithCells="1">
                  <from>
                    <xdr:col>17</xdr:col>
                    <xdr:colOff>0</xdr:colOff>
                    <xdr:row>9</xdr:row>
                    <xdr:rowOff>123825</xdr:rowOff>
                  </from>
                  <to>
                    <xdr:col>18</xdr:col>
                    <xdr:colOff>762000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Check Box 11">
              <controlPr defaultSize="0" autoFill="0" autoLine="0" autoPict="0">
                <anchor moveWithCells="1">
                  <from>
                    <xdr:col>17</xdr:col>
                    <xdr:colOff>0</xdr:colOff>
                    <xdr:row>10</xdr:row>
                    <xdr:rowOff>161925</xdr:rowOff>
                  </from>
                  <to>
                    <xdr:col>19</xdr:col>
                    <xdr:colOff>457200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8" name="Check Box 12">
              <controlPr defaultSize="0" autoFill="0" autoLine="0" autoPict="0">
                <anchor moveWithCells="1">
                  <from>
                    <xdr:col>17</xdr:col>
                    <xdr:colOff>0</xdr:colOff>
                    <xdr:row>12</xdr:row>
                    <xdr:rowOff>0</xdr:rowOff>
                  </from>
                  <to>
                    <xdr:col>18</xdr:col>
                    <xdr:colOff>866775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Check Box 13">
              <controlPr defaultSize="0" autoFill="0" autoLine="0" autoPict="0">
                <anchor moveWithCells="1">
                  <from>
                    <xdr:col>17</xdr:col>
                    <xdr:colOff>0</xdr:colOff>
                    <xdr:row>12</xdr:row>
                    <xdr:rowOff>152400</xdr:rowOff>
                  </from>
                  <to>
                    <xdr:col>18</xdr:col>
                    <xdr:colOff>638175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Check Box 14">
              <controlPr defaultSize="0" autoFill="0" autoLine="0" autoPict="0">
                <anchor moveWithCells="1">
                  <from>
                    <xdr:col>17</xdr:col>
                    <xdr:colOff>0</xdr:colOff>
                    <xdr:row>13</xdr:row>
                    <xdr:rowOff>114300</xdr:rowOff>
                  </from>
                  <to>
                    <xdr:col>20</xdr:col>
                    <xdr:colOff>390525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1" name="Group Box 70">
              <controlPr defaultSize="0" autoFill="0" autoPict="0">
                <anchor moveWithCells="1">
                  <from>
                    <xdr:col>20</xdr:col>
                    <xdr:colOff>428625</xdr:colOff>
                    <xdr:row>0</xdr:row>
                    <xdr:rowOff>76200</xdr:rowOff>
                  </from>
                  <to>
                    <xdr:col>20</xdr:col>
                    <xdr:colOff>1724025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2" name="Option Button 71">
              <controlPr defaultSize="0" autoFill="0" autoLine="0" autoPict="0" macro="[0]!macro10000a">
                <anchor moveWithCells="1">
                  <from>
                    <xdr:col>20</xdr:col>
                    <xdr:colOff>485775</xdr:colOff>
                    <xdr:row>1</xdr:row>
                    <xdr:rowOff>0</xdr:rowOff>
                  </from>
                  <to>
                    <xdr:col>20</xdr:col>
                    <xdr:colOff>1533525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3" name="Option Button 72">
              <controlPr defaultSize="0" autoFill="0" autoLine="0" autoPict="0" macro="[0]!macro10000b">
                <anchor moveWithCells="1">
                  <from>
                    <xdr:col>20</xdr:col>
                    <xdr:colOff>495300</xdr:colOff>
                    <xdr:row>2</xdr:row>
                    <xdr:rowOff>85725</xdr:rowOff>
                  </from>
                  <to>
                    <xdr:col>20</xdr:col>
                    <xdr:colOff>1543050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4" name="Group Box 73">
              <controlPr defaultSize="0" autoFill="0" autoPict="0">
                <anchor moveWithCells="1">
                  <from>
                    <xdr:col>20</xdr:col>
                    <xdr:colOff>438150</xdr:colOff>
                    <xdr:row>5</xdr:row>
                    <xdr:rowOff>38100</xdr:rowOff>
                  </from>
                  <to>
                    <xdr:col>20</xdr:col>
                    <xdr:colOff>1714500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5" name="Option Button 74">
              <controlPr defaultSize="0" autoFill="0" autoLine="0" autoPict="0" macro="[0]!macro11000B">
                <anchor moveWithCells="1">
                  <from>
                    <xdr:col>20</xdr:col>
                    <xdr:colOff>504825</xdr:colOff>
                    <xdr:row>5</xdr:row>
                    <xdr:rowOff>133350</xdr:rowOff>
                  </from>
                  <to>
                    <xdr:col>20</xdr:col>
                    <xdr:colOff>1571625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6" name="Option Button 75">
              <controlPr defaultSize="0" autoFill="0" autoLine="0" autoPict="0" macro="[0]!macro11000A">
                <anchor moveWithCells="1">
                  <from>
                    <xdr:col>20</xdr:col>
                    <xdr:colOff>514350</xdr:colOff>
                    <xdr:row>6</xdr:row>
                    <xdr:rowOff>161925</xdr:rowOff>
                  </from>
                  <to>
                    <xdr:col>20</xdr:col>
                    <xdr:colOff>1562100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7" name="Group Box 82">
              <controlPr defaultSize="0" autoFill="0" autoPict="0">
                <anchor moveWithCells="1">
                  <from>
                    <xdr:col>20</xdr:col>
                    <xdr:colOff>447675</xdr:colOff>
                    <xdr:row>9</xdr:row>
                    <xdr:rowOff>142875</xdr:rowOff>
                  </from>
                  <to>
                    <xdr:col>20</xdr:col>
                    <xdr:colOff>1704975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8" name="Option Button 83">
              <controlPr defaultSize="0" autoFill="0" autoLine="0" autoPict="0" macro="[0]!macro12000a">
                <anchor moveWithCells="1">
                  <from>
                    <xdr:col>20</xdr:col>
                    <xdr:colOff>514350</xdr:colOff>
                    <xdr:row>10</xdr:row>
                    <xdr:rowOff>95250</xdr:rowOff>
                  </from>
                  <to>
                    <xdr:col>20</xdr:col>
                    <xdr:colOff>1600200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9" name="Option Button 84">
              <controlPr defaultSize="0" autoFill="0" autoLine="0" autoPict="0" macro="[0]!macro12000b">
                <anchor moveWithCells="1">
                  <from>
                    <xdr:col>20</xdr:col>
                    <xdr:colOff>523875</xdr:colOff>
                    <xdr:row>11</xdr:row>
                    <xdr:rowOff>142875</xdr:rowOff>
                  </from>
                  <to>
                    <xdr:col>20</xdr:col>
                    <xdr:colOff>1628775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20" name="Group Box 88">
              <controlPr defaultSize="0" autoFill="0" autoPict="0">
                <anchor moveWithCells="1">
                  <from>
                    <xdr:col>20</xdr:col>
                    <xdr:colOff>457200</xdr:colOff>
                    <xdr:row>14</xdr:row>
                    <xdr:rowOff>38100</xdr:rowOff>
                  </from>
                  <to>
                    <xdr:col>20</xdr:col>
                    <xdr:colOff>1704975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21" name="Option Button 89">
              <controlPr defaultSize="0" autoFill="0" autoLine="0" autoPict="0" macro="[0]!macro13000a">
                <anchor moveWithCells="1">
                  <from>
                    <xdr:col>20</xdr:col>
                    <xdr:colOff>542925</xdr:colOff>
                    <xdr:row>15</xdr:row>
                    <xdr:rowOff>9525</xdr:rowOff>
                  </from>
                  <to>
                    <xdr:col>20</xdr:col>
                    <xdr:colOff>1543050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22" name="Option Button 90">
              <controlPr defaultSize="0" autoFill="0" autoLine="0" autoPict="0" macro="[0]!macro13000b">
                <anchor moveWithCells="1">
                  <from>
                    <xdr:col>20</xdr:col>
                    <xdr:colOff>542925</xdr:colOff>
                    <xdr:row>16</xdr:row>
                    <xdr:rowOff>85725</xdr:rowOff>
                  </from>
                  <to>
                    <xdr:col>20</xdr:col>
                    <xdr:colOff>1562100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3" name="Group Box 93">
              <controlPr defaultSize="0" autoFill="0" autoPict="0">
                <anchor moveWithCells="1">
                  <from>
                    <xdr:col>20</xdr:col>
                    <xdr:colOff>457200</xdr:colOff>
                    <xdr:row>19</xdr:row>
                    <xdr:rowOff>47625</xdr:rowOff>
                  </from>
                  <to>
                    <xdr:col>20</xdr:col>
                    <xdr:colOff>1704975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24" name="Option Button 94">
              <controlPr defaultSize="0" autoFill="0" autoLine="0" autoPict="0" macro="[0]!macro14000a">
                <anchor moveWithCells="1">
                  <from>
                    <xdr:col>20</xdr:col>
                    <xdr:colOff>542925</xdr:colOff>
                    <xdr:row>20</xdr:row>
                    <xdr:rowOff>9525</xdr:rowOff>
                  </from>
                  <to>
                    <xdr:col>20</xdr:col>
                    <xdr:colOff>1628775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25" name="Option Button 95">
              <controlPr defaultSize="0" autoFill="0" autoLine="0" autoPict="0" macro="[0]!macro14000b">
                <anchor moveWithCells="1">
                  <from>
                    <xdr:col>20</xdr:col>
                    <xdr:colOff>552450</xdr:colOff>
                    <xdr:row>21</xdr:row>
                    <xdr:rowOff>76200</xdr:rowOff>
                  </from>
                  <to>
                    <xdr:col>20</xdr:col>
                    <xdr:colOff>1628775</xdr:colOff>
                    <xdr:row>22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26" name="Group Box 96">
              <controlPr defaultSize="0" autoFill="0" autoPict="0">
                <anchor moveWithCells="1">
                  <from>
                    <xdr:col>20</xdr:col>
                    <xdr:colOff>447675</xdr:colOff>
                    <xdr:row>23</xdr:row>
                    <xdr:rowOff>123825</xdr:rowOff>
                  </from>
                  <to>
                    <xdr:col>20</xdr:col>
                    <xdr:colOff>1714500</xdr:colOff>
                    <xdr:row>27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27" name="Option Button 97">
              <controlPr defaultSize="0" autoFill="0" autoLine="0" autoPict="0" macro="[0]!macro15000a">
                <anchor moveWithCells="1">
                  <from>
                    <xdr:col>20</xdr:col>
                    <xdr:colOff>514350</xdr:colOff>
                    <xdr:row>24</xdr:row>
                    <xdr:rowOff>85725</xdr:rowOff>
                  </from>
                  <to>
                    <xdr:col>20</xdr:col>
                    <xdr:colOff>1600200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28" name="Option Button 98">
              <controlPr defaultSize="0" autoFill="0" autoLine="0" autoPict="0" macro="[0]!macro15000b">
                <anchor moveWithCells="1">
                  <from>
                    <xdr:col>20</xdr:col>
                    <xdr:colOff>514350</xdr:colOff>
                    <xdr:row>26</xdr:row>
                    <xdr:rowOff>0</xdr:rowOff>
                  </from>
                  <to>
                    <xdr:col>20</xdr:col>
                    <xdr:colOff>1619250</xdr:colOff>
                    <xdr:row>27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29" name="Group Box 102">
              <controlPr defaultSize="0" autoFill="0" autoPict="0">
                <anchor moveWithCells="1">
                  <from>
                    <xdr:col>20</xdr:col>
                    <xdr:colOff>428625</xdr:colOff>
                    <xdr:row>28</xdr:row>
                    <xdr:rowOff>85725</xdr:rowOff>
                  </from>
                  <to>
                    <xdr:col>20</xdr:col>
                    <xdr:colOff>1733550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0" name="Option Button 103">
              <controlPr defaultSize="0" autoFill="0" autoLine="0" autoPict="0" macro="[0]!macro16000a">
                <anchor moveWithCells="1">
                  <from>
                    <xdr:col>20</xdr:col>
                    <xdr:colOff>504825</xdr:colOff>
                    <xdr:row>29</xdr:row>
                    <xdr:rowOff>38100</xdr:rowOff>
                  </from>
                  <to>
                    <xdr:col>20</xdr:col>
                    <xdr:colOff>1666875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31" name="Option Button 104">
              <controlPr defaultSize="0" autoFill="0" autoLine="0" autoPict="0" macro="[0]!macro16000b">
                <anchor moveWithCells="1">
                  <from>
                    <xdr:col>20</xdr:col>
                    <xdr:colOff>523875</xdr:colOff>
                    <xdr:row>30</xdr:row>
                    <xdr:rowOff>76200</xdr:rowOff>
                  </from>
                  <to>
                    <xdr:col>20</xdr:col>
                    <xdr:colOff>1619250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32" name="Group Box 105">
              <controlPr defaultSize="0" autoFill="0" autoPict="0">
                <anchor moveWithCells="1">
                  <from>
                    <xdr:col>20</xdr:col>
                    <xdr:colOff>438150</xdr:colOff>
                    <xdr:row>33</xdr:row>
                    <xdr:rowOff>85725</xdr:rowOff>
                  </from>
                  <to>
                    <xdr:col>20</xdr:col>
                    <xdr:colOff>1743075</xdr:colOff>
                    <xdr:row>37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33" name="Option Button 106">
              <controlPr defaultSize="0" autoFill="0" autoLine="0" autoPict="0" macro="[0]!macro17000a">
                <anchor moveWithCells="1">
                  <from>
                    <xdr:col>20</xdr:col>
                    <xdr:colOff>533400</xdr:colOff>
                    <xdr:row>34</xdr:row>
                    <xdr:rowOff>28575</xdr:rowOff>
                  </from>
                  <to>
                    <xdr:col>20</xdr:col>
                    <xdr:colOff>1647825</xdr:colOff>
                    <xdr:row>35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34" name="Option Button 107">
              <controlPr defaultSize="0" autoFill="0" autoLine="0" autoPict="0" macro="[0]!macro17000b">
                <anchor moveWithCells="1">
                  <from>
                    <xdr:col>20</xdr:col>
                    <xdr:colOff>533400</xdr:colOff>
                    <xdr:row>35</xdr:row>
                    <xdr:rowOff>95250</xdr:rowOff>
                  </from>
                  <to>
                    <xdr:col>20</xdr:col>
                    <xdr:colOff>1704975</xdr:colOff>
                    <xdr:row>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35" name="Group Box 114">
              <controlPr defaultSize="0" autoFill="0" autoPict="0">
                <anchor moveWithCells="1">
                  <from>
                    <xdr:col>21</xdr:col>
                    <xdr:colOff>295275</xdr:colOff>
                    <xdr:row>0</xdr:row>
                    <xdr:rowOff>76200</xdr:rowOff>
                  </from>
                  <to>
                    <xdr:col>22</xdr:col>
                    <xdr:colOff>685800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36" name="Option Button 115">
              <controlPr defaultSize="0" autoFill="0" autoLine="0" autoPict="0" macro="[0]!macro10000c">
                <anchor moveWithCells="1">
                  <from>
                    <xdr:col>21</xdr:col>
                    <xdr:colOff>371475</xdr:colOff>
                    <xdr:row>1</xdr:row>
                    <xdr:rowOff>9525</xdr:rowOff>
                  </from>
                  <to>
                    <xdr:col>22</xdr:col>
                    <xdr:colOff>619125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37" name="Option Button 116">
              <controlPr defaultSize="0" autoFill="0" autoLine="0" autoPict="0" macro="[0]!macro10000d">
                <anchor moveWithCells="1">
                  <from>
                    <xdr:col>21</xdr:col>
                    <xdr:colOff>371475</xdr:colOff>
                    <xdr:row>2</xdr:row>
                    <xdr:rowOff>95250</xdr:rowOff>
                  </from>
                  <to>
                    <xdr:col>22</xdr:col>
                    <xdr:colOff>628650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38" name="Group Box 117">
              <controlPr defaultSize="0" autoFill="0" autoPict="0">
                <anchor moveWithCells="1">
                  <from>
                    <xdr:col>21</xdr:col>
                    <xdr:colOff>295275</xdr:colOff>
                    <xdr:row>5</xdr:row>
                    <xdr:rowOff>28575</xdr:rowOff>
                  </from>
                  <to>
                    <xdr:col>22</xdr:col>
                    <xdr:colOff>685800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39" name="Option Button 118">
              <controlPr defaultSize="0" autoFill="0" autoLine="0" autoPict="0" macro="[0]!macro11000d">
                <anchor moveWithCells="1">
                  <from>
                    <xdr:col>21</xdr:col>
                    <xdr:colOff>371475</xdr:colOff>
                    <xdr:row>5</xdr:row>
                    <xdr:rowOff>142875</xdr:rowOff>
                  </from>
                  <to>
                    <xdr:col>22</xdr:col>
                    <xdr:colOff>619125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40" name="Option Button 119">
              <controlPr defaultSize="0" autoFill="0" autoLine="0" autoPict="0" macro="[0]!macro11000c">
                <anchor moveWithCells="1">
                  <from>
                    <xdr:col>21</xdr:col>
                    <xdr:colOff>352425</xdr:colOff>
                    <xdr:row>6</xdr:row>
                    <xdr:rowOff>171450</xdr:rowOff>
                  </from>
                  <to>
                    <xdr:col>22</xdr:col>
                    <xdr:colOff>638175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41" name="Group Box 120">
              <controlPr defaultSize="0" autoFill="0" autoPict="0">
                <anchor moveWithCells="1">
                  <from>
                    <xdr:col>21</xdr:col>
                    <xdr:colOff>295275</xdr:colOff>
                    <xdr:row>9</xdr:row>
                    <xdr:rowOff>152400</xdr:rowOff>
                  </from>
                  <to>
                    <xdr:col>22</xdr:col>
                    <xdr:colOff>685800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42" name="Option Button 121">
              <controlPr defaultSize="0" autoFill="0" autoLine="0" autoPict="0" macro="[0]!macro12000d">
                <anchor moveWithCells="1">
                  <from>
                    <xdr:col>21</xdr:col>
                    <xdr:colOff>352425</xdr:colOff>
                    <xdr:row>10</xdr:row>
                    <xdr:rowOff>85725</xdr:rowOff>
                  </from>
                  <to>
                    <xdr:col>22</xdr:col>
                    <xdr:colOff>638175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43" name="Option Button 122">
              <controlPr defaultSize="0" autoFill="0" autoLine="0" autoPict="0" macro="[0]!macro12000c">
                <anchor moveWithCells="1">
                  <from>
                    <xdr:col>21</xdr:col>
                    <xdr:colOff>352425</xdr:colOff>
                    <xdr:row>11</xdr:row>
                    <xdr:rowOff>142875</xdr:rowOff>
                  </from>
                  <to>
                    <xdr:col>22</xdr:col>
                    <xdr:colOff>647700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44" name="Group Box 123">
              <controlPr defaultSize="0" autoFill="0" autoPict="0">
                <anchor moveWithCells="1">
                  <from>
                    <xdr:col>21</xdr:col>
                    <xdr:colOff>285750</xdr:colOff>
                    <xdr:row>14</xdr:row>
                    <xdr:rowOff>47625</xdr:rowOff>
                  </from>
                  <to>
                    <xdr:col>22</xdr:col>
                    <xdr:colOff>695325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45" name="Option Button 124">
              <controlPr defaultSize="0" autoFill="0" autoLine="0" autoPict="0" macro="[0]!macro13000d">
                <anchor moveWithCells="1">
                  <from>
                    <xdr:col>21</xdr:col>
                    <xdr:colOff>342900</xdr:colOff>
                    <xdr:row>15</xdr:row>
                    <xdr:rowOff>19050</xdr:rowOff>
                  </from>
                  <to>
                    <xdr:col>22</xdr:col>
                    <xdr:colOff>581025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46" name="Option Button 125">
              <controlPr defaultSize="0" autoFill="0" autoLine="0" autoPict="0" macro="[0]!macro13000c">
                <anchor moveWithCells="1">
                  <from>
                    <xdr:col>21</xdr:col>
                    <xdr:colOff>342900</xdr:colOff>
                    <xdr:row>16</xdr:row>
                    <xdr:rowOff>104775</xdr:rowOff>
                  </from>
                  <to>
                    <xdr:col>22</xdr:col>
                    <xdr:colOff>647700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47" name="Group Box 126">
              <controlPr defaultSize="0" autoFill="0" autoPict="0">
                <anchor moveWithCells="1">
                  <from>
                    <xdr:col>21</xdr:col>
                    <xdr:colOff>276225</xdr:colOff>
                    <xdr:row>19</xdr:row>
                    <xdr:rowOff>57150</xdr:rowOff>
                  </from>
                  <to>
                    <xdr:col>22</xdr:col>
                    <xdr:colOff>695325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48" name="Option Button 129">
              <controlPr defaultSize="0" autoFill="0" autoLine="0" autoPict="0" macro="[0]!macro14000d">
                <anchor moveWithCells="1">
                  <from>
                    <xdr:col>21</xdr:col>
                    <xdr:colOff>361950</xdr:colOff>
                    <xdr:row>20</xdr:row>
                    <xdr:rowOff>9525</xdr:rowOff>
                  </from>
                  <to>
                    <xdr:col>22</xdr:col>
                    <xdr:colOff>609600</xdr:colOff>
                    <xdr:row>21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49" name="Option Button 130">
              <controlPr defaultSize="0" autoFill="0" autoLine="0" autoPict="0" macro="[0]!macro14000c">
                <anchor moveWithCells="1">
                  <from>
                    <xdr:col>21</xdr:col>
                    <xdr:colOff>361950</xdr:colOff>
                    <xdr:row>21</xdr:row>
                    <xdr:rowOff>76200</xdr:rowOff>
                  </from>
                  <to>
                    <xdr:col>22</xdr:col>
                    <xdr:colOff>638175</xdr:colOff>
                    <xdr:row>22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50" name="Group Box 134">
              <controlPr defaultSize="0" autoFill="0" autoPict="0">
                <anchor moveWithCells="1">
                  <from>
                    <xdr:col>21</xdr:col>
                    <xdr:colOff>257175</xdr:colOff>
                    <xdr:row>23</xdr:row>
                    <xdr:rowOff>152400</xdr:rowOff>
                  </from>
                  <to>
                    <xdr:col>22</xdr:col>
                    <xdr:colOff>714375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51" name="Option Button 135">
              <controlPr defaultSize="0" autoFill="0" autoLine="0" autoPict="0" macro="[0]!macro15000d">
                <anchor moveWithCells="1">
                  <from>
                    <xdr:col>21</xdr:col>
                    <xdr:colOff>371475</xdr:colOff>
                    <xdr:row>24</xdr:row>
                    <xdr:rowOff>85725</xdr:rowOff>
                  </from>
                  <to>
                    <xdr:col>22</xdr:col>
                    <xdr:colOff>619125</xdr:colOff>
                    <xdr:row>25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52" name="Option Button 136">
              <controlPr defaultSize="0" autoFill="0" autoLine="0" autoPict="0" macro="[0]!macro15000c">
                <anchor moveWithCells="1">
                  <from>
                    <xdr:col>21</xdr:col>
                    <xdr:colOff>361950</xdr:colOff>
                    <xdr:row>26</xdr:row>
                    <xdr:rowOff>0</xdr:rowOff>
                  </from>
                  <to>
                    <xdr:col>22</xdr:col>
                    <xdr:colOff>628650</xdr:colOff>
                    <xdr:row>27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53" name="Group Box 137">
              <controlPr defaultSize="0" autoFill="0" autoPict="0">
                <anchor moveWithCells="1">
                  <from>
                    <xdr:col>21</xdr:col>
                    <xdr:colOff>257175</xdr:colOff>
                    <xdr:row>28</xdr:row>
                    <xdr:rowOff>114300</xdr:rowOff>
                  </from>
                  <to>
                    <xdr:col>22</xdr:col>
                    <xdr:colOff>714375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54" name="Option Button 138">
              <controlPr defaultSize="0" autoFill="0" autoLine="0" autoPict="0" macro="[0]!macro16000d">
                <anchor moveWithCells="1">
                  <from>
                    <xdr:col>21</xdr:col>
                    <xdr:colOff>323850</xdr:colOff>
                    <xdr:row>29</xdr:row>
                    <xdr:rowOff>38100</xdr:rowOff>
                  </from>
                  <to>
                    <xdr:col>22</xdr:col>
                    <xdr:colOff>609600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55" name="Option Button 139">
              <controlPr defaultSize="0" autoFill="0" autoLine="0" autoPict="0" macro="[0]!macro16000c">
                <anchor moveWithCells="1">
                  <from>
                    <xdr:col>21</xdr:col>
                    <xdr:colOff>323850</xdr:colOff>
                    <xdr:row>30</xdr:row>
                    <xdr:rowOff>114300</xdr:rowOff>
                  </from>
                  <to>
                    <xdr:col>22</xdr:col>
                    <xdr:colOff>647700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56" name="Group Box 140">
              <controlPr defaultSize="0" autoFill="0" autoPict="0">
                <anchor moveWithCells="1">
                  <from>
                    <xdr:col>21</xdr:col>
                    <xdr:colOff>257175</xdr:colOff>
                    <xdr:row>33</xdr:row>
                    <xdr:rowOff>95250</xdr:rowOff>
                  </from>
                  <to>
                    <xdr:col>22</xdr:col>
                    <xdr:colOff>723900</xdr:colOff>
                    <xdr:row>37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57" name="Option Button 141">
              <controlPr defaultSize="0" autoFill="0" autoLine="0" autoPict="0" macro="[0]!macro17000d">
                <anchor moveWithCells="1">
                  <from>
                    <xdr:col>21</xdr:col>
                    <xdr:colOff>352425</xdr:colOff>
                    <xdr:row>34</xdr:row>
                    <xdr:rowOff>19050</xdr:rowOff>
                  </from>
                  <to>
                    <xdr:col>22</xdr:col>
                    <xdr:colOff>685800</xdr:colOff>
                    <xdr:row>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58" name="Option Button 142">
              <controlPr defaultSize="0" autoFill="0" autoLine="0" autoPict="0" macro="[0]!macro17000c">
                <anchor moveWithCells="1">
                  <from>
                    <xdr:col>21</xdr:col>
                    <xdr:colOff>361950</xdr:colOff>
                    <xdr:row>35</xdr:row>
                    <xdr:rowOff>76200</xdr:rowOff>
                  </from>
                  <to>
                    <xdr:col>22</xdr:col>
                    <xdr:colOff>638175</xdr:colOff>
                    <xdr:row>36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39997558519241921"/>
  </sheetPr>
  <dimension ref="A1:U41"/>
  <sheetViews>
    <sheetView tabSelected="1" zoomScaleNormal="100" workbookViewId="0">
      <selection activeCell="U2" sqref="U2"/>
    </sheetView>
  </sheetViews>
  <sheetFormatPr baseColWidth="10" defaultRowHeight="15" x14ac:dyDescent="0.25"/>
  <cols>
    <col min="1" max="1" width="7" customWidth="1"/>
    <col min="2" max="2" width="6.7109375" customWidth="1"/>
    <col min="3" max="3" width="4.85546875" customWidth="1"/>
    <col min="4" max="4" width="11.85546875" customWidth="1"/>
    <col min="5" max="5" width="9.85546875" customWidth="1"/>
    <col min="6" max="13" width="7.7109375" customWidth="1"/>
    <col min="14" max="14" width="8.5703125" customWidth="1"/>
    <col min="15" max="15" width="9.5703125" customWidth="1"/>
    <col min="16" max="16" width="11.28515625" customWidth="1"/>
    <col min="17" max="17" width="12" customWidth="1"/>
    <col min="20" max="20" width="14.7109375" customWidth="1"/>
  </cols>
  <sheetData>
    <row r="1" spans="1:19" ht="29.25" customHeight="1" x14ac:dyDescent="0.25">
      <c r="A1" s="207" t="s">
        <v>15</v>
      </c>
      <c r="B1" s="207"/>
      <c r="C1" s="5">
        <f ca="1">WEEKNUM(U23)</f>
        <v>26</v>
      </c>
      <c r="E1" s="2"/>
      <c r="F1" s="2"/>
      <c r="G1" s="2"/>
      <c r="H1" s="2"/>
      <c r="I1" s="3" t="s">
        <v>5</v>
      </c>
      <c r="J1" s="2"/>
      <c r="L1" s="4" t="s">
        <v>6</v>
      </c>
    </row>
    <row r="2" spans="1:19" ht="12.75" customHeight="1" x14ac:dyDescent="0.25">
      <c r="A2" s="208" t="s">
        <v>0</v>
      </c>
      <c r="B2" s="211">
        <v>42912</v>
      </c>
      <c r="C2" s="206" t="s">
        <v>1</v>
      </c>
      <c r="D2" s="206"/>
      <c r="E2" s="74"/>
      <c r="F2" s="75"/>
      <c r="G2" s="76"/>
      <c r="H2" s="117"/>
      <c r="I2" s="78"/>
      <c r="J2" s="79"/>
      <c r="K2" s="201"/>
      <c r="L2" s="79"/>
      <c r="M2" s="80"/>
      <c r="N2" s="80"/>
      <c r="O2" s="90"/>
      <c r="P2" s="32"/>
      <c r="Q2" s="33"/>
    </row>
    <row r="3" spans="1:19" ht="17.25" customHeight="1" x14ac:dyDescent="0.25">
      <c r="A3" s="209"/>
      <c r="B3" s="211"/>
      <c r="C3" s="206"/>
      <c r="D3" s="206"/>
      <c r="E3" s="203">
        <v>0</v>
      </c>
      <c r="F3" s="203"/>
      <c r="G3" s="81"/>
      <c r="H3" s="27"/>
      <c r="I3" s="82"/>
      <c r="J3" s="83"/>
      <c r="K3" s="202"/>
      <c r="L3" s="83"/>
      <c r="M3" s="204">
        <v>20000</v>
      </c>
      <c r="N3" s="205"/>
      <c r="O3" s="198" t="s">
        <v>3</v>
      </c>
      <c r="P3" s="199">
        <v>15643</v>
      </c>
      <c r="Q3" s="34"/>
    </row>
    <row r="4" spans="1:19" ht="13.5" customHeight="1" x14ac:dyDescent="0.25">
      <c r="A4" s="209"/>
      <c r="B4" s="211"/>
      <c r="C4" s="206"/>
      <c r="D4" s="206"/>
      <c r="E4" s="84"/>
      <c r="F4" s="25"/>
      <c r="G4" s="25"/>
      <c r="H4" s="25"/>
      <c r="I4" s="85"/>
      <c r="J4" s="85"/>
      <c r="K4" s="85"/>
      <c r="L4" s="85"/>
      <c r="M4" s="25"/>
      <c r="N4" s="86"/>
      <c r="O4" s="198"/>
      <c r="P4" s="200"/>
      <c r="Q4" s="34"/>
    </row>
    <row r="5" spans="1:19" ht="10.5" customHeight="1" x14ac:dyDescent="0.25">
      <c r="A5" s="209"/>
      <c r="B5" s="211"/>
      <c r="C5" s="206"/>
      <c r="D5" s="206"/>
      <c r="E5" s="87"/>
      <c r="F5" s="46"/>
      <c r="G5" s="46"/>
      <c r="H5" s="46"/>
      <c r="I5" s="88"/>
      <c r="J5" s="88"/>
      <c r="K5" s="88"/>
      <c r="L5" s="88"/>
      <c r="M5" s="46"/>
      <c r="N5" s="46"/>
      <c r="O5" s="88"/>
      <c r="P5" s="46"/>
      <c r="Q5" s="89"/>
    </row>
    <row r="6" spans="1:19" ht="14.25" customHeight="1" x14ac:dyDescent="0.25">
      <c r="A6" s="209"/>
      <c r="B6" s="211"/>
      <c r="C6" s="206" t="s">
        <v>2</v>
      </c>
      <c r="D6" s="206"/>
      <c r="E6" s="74"/>
      <c r="F6" s="75"/>
      <c r="G6" s="76"/>
      <c r="H6" s="117"/>
      <c r="I6" s="78"/>
      <c r="J6" s="79"/>
      <c r="K6" s="201"/>
      <c r="L6" s="79"/>
      <c r="M6" s="80"/>
      <c r="N6" s="80"/>
      <c r="O6" s="90"/>
      <c r="P6" s="32"/>
      <c r="Q6" s="33"/>
    </row>
    <row r="7" spans="1:19" ht="15.75" customHeight="1" x14ac:dyDescent="0.25">
      <c r="A7" s="209"/>
      <c r="B7" s="211"/>
      <c r="C7" s="206"/>
      <c r="D7" s="206"/>
      <c r="E7" s="203">
        <v>0</v>
      </c>
      <c r="F7" s="203"/>
      <c r="G7" s="81"/>
      <c r="H7" s="27"/>
      <c r="I7" s="82"/>
      <c r="J7" s="83"/>
      <c r="K7" s="202"/>
      <c r="L7" s="83"/>
      <c r="M7" s="204">
        <v>20000</v>
      </c>
      <c r="N7" s="205"/>
      <c r="O7" s="198" t="s">
        <v>3</v>
      </c>
      <c r="P7" s="199">
        <v>14956</v>
      </c>
      <c r="Q7" s="34"/>
    </row>
    <row r="8" spans="1:19" ht="12.75" customHeight="1" x14ac:dyDescent="0.25">
      <c r="A8" s="209"/>
      <c r="B8" s="211"/>
      <c r="C8" s="206"/>
      <c r="D8" s="206"/>
      <c r="E8" s="84"/>
      <c r="F8" s="25"/>
      <c r="G8" s="25"/>
      <c r="H8" s="25"/>
      <c r="I8" s="85"/>
      <c r="J8" s="85"/>
      <c r="K8" s="85"/>
      <c r="L8" s="85"/>
      <c r="M8" s="25"/>
      <c r="N8" s="86"/>
      <c r="O8" s="198"/>
      <c r="P8" s="200"/>
      <c r="Q8" s="34"/>
    </row>
    <row r="9" spans="1:19" ht="10.5" customHeight="1" x14ac:dyDescent="0.25">
      <c r="A9" s="209"/>
      <c r="B9" s="211"/>
      <c r="C9" s="206"/>
      <c r="D9" s="206"/>
      <c r="E9" s="87"/>
      <c r="F9" s="46"/>
      <c r="G9" s="46"/>
      <c r="H9" s="46"/>
      <c r="I9" s="88"/>
      <c r="J9" s="88"/>
      <c r="K9" s="88"/>
      <c r="L9" s="88"/>
      <c r="M9" s="46"/>
      <c r="N9" s="46"/>
      <c r="O9" s="88"/>
      <c r="P9" s="46"/>
      <c r="Q9" s="89"/>
    </row>
    <row r="10" spans="1:19" ht="15" customHeight="1" x14ac:dyDescent="0.25">
      <c r="A10" s="209"/>
      <c r="B10" s="211">
        <v>42913</v>
      </c>
      <c r="C10" s="206" t="s">
        <v>1</v>
      </c>
      <c r="D10" s="206"/>
      <c r="E10" s="74"/>
      <c r="F10" s="75"/>
      <c r="G10" s="76"/>
      <c r="H10" s="117"/>
      <c r="I10" s="78"/>
      <c r="J10" s="79"/>
      <c r="K10" s="201"/>
      <c r="L10" s="79"/>
      <c r="M10" s="80"/>
      <c r="N10" s="80"/>
      <c r="O10" s="90"/>
      <c r="P10" s="32"/>
      <c r="Q10" s="33"/>
    </row>
    <row r="11" spans="1:19" ht="15" customHeight="1" x14ac:dyDescent="0.25">
      <c r="A11" s="209"/>
      <c r="B11" s="211"/>
      <c r="C11" s="206"/>
      <c r="D11" s="206"/>
      <c r="E11" s="203">
        <v>0</v>
      </c>
      <c r="F11" s="203"/>
      <c r="G11" s="81"/>
      <c r="H11" s="27"/>
      <c r="I11" s="82"/>
      <c r="J11" s="83"/>
      <c r="K11" s="202"/>
      <c r="L11" s="83"/>
      <c r="M11" s="204">
        <v>20000</v>
      </c>
      <c r="N11" s="205"/>
      <c r="O11" s="198" t="s">
        <v>3</v>
      </c>
      <c r="P11" s="199">
        <v>10029</v>
      </c>
      <c r="Q11" s="34"/>
    </row>
    <row r="12" spans="1:19" ht="12.75" customHeight="1" x14ac:dyDescent="0.25">
      <c r="A12" s="209"/>
      <c r="B12" s="211"/>
      <c r="C12" s="206"/>
      <c r="D12" s="206"/>
      <c r="E12" s="84"/>
      <c r="F12" s="25"/>
      <c r="G12" s="25"/>
      <c r="H12" s="25"/>
      <c r="I12" s="85"/>
      <c r="J12" s="85"/>
      <c r="K12" s="85"/>
      <c r="L12" s="85"/>
      <c r="M12" s="25"/>
      <c r="N12" s="86"/>
      <c r="O12" s="198"/>
      <c r="P12" s="200"/>
      <c r="Q12" s="34"/>
    </row>
    <row r="13" spans="1:19" ht="10.5" customHeight="1" x14ac:dyDescent="0.25">
      <c r="A13" s="209"/>
      <c r="B13" s="211"/>
      <c r="C13" s="206"/>
      <c r="D13" s="206"/>
      <c r="E13" s="87"/>
      <c r="F13" s="46"/>
      <c r="G13" s="46"/>
      <c r="H13" s="46"/>
      <c r="I13" s="88"/>
      <c r="J13" s="88"/>
      <c r="K13" s="88"/>
      <c r="L13" s="88"/>
      <c r="M13" s="46"/>
      <c r="N13" s="46"/>
      <c r="O13" s="88"/>
      <c r="P13" s="46"/>
      <c r="Q13" s="89"/>
    </row>
    <row r="14" spans="1:19" ht="12.95" customHeight="1" x14ac:dyDescent="0.25">
      <c r="A14" s="209"/>
      <c r="B14" s="211"/>
      <c r="C14" s="206" t="s">
        <v>2</v>
      </c>
      <c r="D14" s="206"/>
      <c r="E14" s="74"/>
      <c r="F14" s="75"/>
      <c r="G14" s="76"/>
      <c r="H14" s="117"/>
      <c r="I14" s="78"/>
      <c r="J14" s="79"/>
      <c r="K14" s="201"/>
      <c r="L14" s="79"/>
      <c r="M14" s="80"/>
      <c r="N14" s="80"/>
      <c r="O14" s="90"/>
      <c r="P14" s="32"/>
      <c r="Q14" s="33"/>
    </row>
    <row r="15" spans="1:19" ht="15" customHeight="1" x14ac:dyDescent="0.25">
      <c r="A15" s="209"/>
      <c r="B15" s="211"/>
      <c r="C15" s="206"/>
      <c r="D15" s="206"/>
      <c r="E15" s="203">
        <v>0</v>
      </c>
      <c r="F15" s="203"/>
      <c r="G15" s="81"/>
      <c r="H15" s="27"/>
      <c r="I15" s="82"/>
      <c r="J15" s="83"/>
      <c r="K15" s="202"/>
      <c r="L15" s="83"/>
      <c r="M15" s="204">
        <v>20000</v>
      </c>
      <c r="N15" s="205"/>
      <c r="O15" s="198" t="s">
        <v>3</v>
      </c>
      <c r="P15" s="199">
        <v>10591</v>
      </c>
      <c r="Q15" s="34"/>
    </row>
    <row r="16" spans="1:19" ht="15" customHeight="1" x14ac:dyDescent="0.25">
      <c r="A16" s="209"/>
      <c r="B16" s="211"/>
      <c r="C16" s="206"/>
      <c r="D16" s="206"/>
      <c r="E16" s="84"/>
      <c r="F16" s="25"/>
      <c r="G16" s="25"/>
      <c r="H16" s="25"/>
      <c r="I16" s="85"/>
      <c r="J16" s="85"/>
      <c r="K16" s="85"/>
      <c r="L16" s="85"/>
      <c r="M16" s="25"/>
      <c r="N16" s="86"/>
      <c r="O16" s="198"/>
      <c r="P16" s="200"/>
      <c r="Q16" s="34"/>
      <c r="S16" s="1"/>
    </row>
    <row r="17" spans="1:21" ht="10.5" customHeight="1" x14ac:dyDescent="0.25">
      <c r="A17" s="209"/>
      <c r="B17" s="211"/>
      <c r="C17" s="206"/>
      <c r="D17" s="206"/>
      <c r="E17" s="87"/>
      <c r="F17" s="46"/>
      <c r="G17" s="46"/>
      <c r="H17" s="46"/>
      <c r="I17" s="88"/>
      <c r="J17" s="88"/>
      <c r="K17" s="88"/>
      <c r="L17" s="88"/>
      <c r="M17" s="46"/>
      <c r="N17" s="46"/>
      <c r="O17" s="88"/>
      <c r="P17" s="46"/>
      <c r="Q17" s="89"/>
    </row>
    <row r="18" spans="1:21" ht="15" customHeight="1" x14ac:dyDescent="0.25">
      <c r="A18" s="209"/>
      <c r="B18" s="211">
        <v>42914</v>
      </c>
      <c r="C18" s="206" t="s">
        <v>1</v>
      </c>
      <c r="D18" s="206"/>
      <c r="E18" s="74"/>
      <c r="F18" s="75"/>
      <c r="G18" s="76"/>
      <c r="H18" s="117"/>
      <c r="I18" s="78"/>
      <c r="J18" s="79"/>
      <c r="K18" s="201"/>
      <c r="L18" s="79"/>
      <c r="M18" s="80"/>
      <c r="N18" s="80"/>
      <c r="O18" s="90"/>
      <c r="P18" s="32"/>
      <c r="Q18" s="33"/>
    </row>
    <row r="19" spans="1:21" ht="15.75" customHeight="1" x14ac:dyDescent="0.25">
      <c r="A19" s="209"/>
      <c r="B19" s="211"/>
      <c r="C19" s="206"/>
      <c r="D19" s="206"/>
      <c r="E19" s="203">
        <v>0</v>
      </c>
      <c r="F19" s="203"/>
      <c r="G19" s="81"/>
      <c r="H19" s="27"/>
      <c r="I19" s="82"/>
      <c r="J19" s="83"/>
      <c r="K19" s="202"/>
      <c r="L19" s="83"/>
      <c r="M19" s="204">
        <v>20000</v>
      </c>
      <c r="N19" s="205"/>
      <c r="O19" s="198" t="s">
        <v>3</v>
      </c>
      <c r="P19" s="199"/>
      <c r="Q19" s="34"/>
    </row>
    <row r="20" spans="1:21" ht="15.75" customHeight="1" x14ac:dyDescent="0.25">
      <c r="A20" s="209"/>
      <c r="B20" s="211"/>
      <c r="C20" s="206"/>
      <c r="D20" s="206"/>
      <c r="E20" s="84"/>
      <c r="F20" s="25"/>
      <c r="G20" s="25"/>
      <c r="H20" s="25"/>
      <c r="I20" s="85"/>
      <c r="J20" s="85"/>
      <c r="K20" s="85"/>
      <c r="L20" s="85"/>
      <c r="M20" s="25"/>
      <c r="N20" s="86"/>
      <c r="O20" s="198"/>
      <c r="P20" s="200"/>
      <c r="Q20" s="34"/>
    </row>
    <row r="21" spans="1:21" ht="10.5" customHeight="1" x14ac:dyDescent="0.25">
      <c r="A21" s="209"/>
      <c r="B21" s="211"/>
      <c r="C21" s="206"/>
      <c r="D21" s="206"/>
      <c r="E21" s="87"/>
      <c r="F21" s="46"/>
      <c r="G21" s="46"/>
      <c r="H21" s="46"/>
      <c r="I21" s="88"/>
      <c r="J21" s="88"/>
      <c r="K21" s="88"/>
      <c r="L21" s="88"/>
      <c r="M21" s="46"/>
      <c r="N21" s="46"/>
      <c r="O21" s="88"/>
      <c r="P21" s="46"/>
      <c r="Q21" s="89"/>
    </row>
    <row r="22" spans="1:21" ht="12.95" customHeight="1" x14ac:dyDescent="0.25">
      <c r="A22" s="209"/>
      <c r="B22" s="211"/>
      <c r="C22" s="206" t="s">
        <v>2</v>
      </c>
      <c r="D22" s="206"/>
      <c r="E22" s="74"/>
      <c r="F22" s="75"/>
      <c r="G22" s="76"/>
      <c r="H22" s="77"/>
      <c r="I22" s="78"/>
      <c r="J22" s="79"/>
      <c r="K22" s="201"/>
      <c r="L22" s="79"/>
      <c r="M22" s="80"/>
      <c r="N22" s="80"/>
      <c r="O22" s="90"/>
      <c r="P22" s="32"/>
      <c r="Q22" s="33"/>
    </row>
    <row r="23" spans="1:21" ht="15.75" customHeight="1" x14ac:dyDescent="0.25">
      <c r="A23" s="209"/>
      <c r="B23" s="211"/>
      <c r="C23" s="206"/>
      <c r="D23" s="206"/>
      <c r="E23" s="203">
        <v>0</v>
      </c>
      <c r="F23" s="203"/>
      <c r="G23" s="81"/>
      <c r="H23" s="27"/>
      <c r="I23" s="82"/>
      <c r="J23" s="83"/>
      <c r="K23" s="202"/>
      <c r="L23" s="83"/>
      <c r="M23" s="204">
        <v>20000</v>
      </c>
      <c r="N23" s="205"/>
      <c r="O23" s="198" t="s">
        <v>3</v>
      </c>
      <c r="P23" s="199"/>
      <c r="Q23" s="34"/>
      <c r="U23" s="115">
        <f ca="1">TODAY()</f>
        <v>42914</v>
      </c>
    </row>
    <row r="24" spans="1:21" ht="15.75" customHeight="1" x14ac:dyDescent="0.25">
      <c r="A24" s="209"/>
      <c r="B24" s="211"/>
      <c r="C24" s="206"/>
      <c r="D24" s="206"/>
      <c r="E24" s="84"/>
      <c r="F24" s="25"/>
      <c r="G24" s="25"/>
      <c r="H24" s="25"/>
      <c r="I24" s="85"/>
      <c r="J24" s="85"/>
      <c r="K24" s="85"/>
      <c r="L24" s="85"/>
      <c r="M24" s="25"/>
      <c r="N24" s="86"/>
      <c r="O24" s="198"/>
      <c r="P24" s="200"/>
      <c r="Q24" s="34"/>
    </row>
    <row r="25" spans="1:21" ht="10.5" customHeight="1" x14ac:dyDescent="0.25">
      <c r="A25" s="209"/>
      <c r="B25" s="211"/>
      <c r="C25" s="206"/>
      <c r="D25" s="206"/>
      <c r="E25" s="87"/>
      <c r="F25" s="46"/>
      <c r="G25" s="46"/>
      <c r="H25" s="46"/>
      <c r="I25" s="88"/>
      <c r="J25" s="88"/>
      <c r="K25" s="88"/>
      <c r="L25" s="88"/>
      <c r="M25" s="46"/>
      <c r="N25" s="46"/>
      <c r="O25" s="88"/>
      <c r="P25" s="46"/>
      <c r="Q25" s="89"/>
    </row>
    <row r="26" spans="1:21" ht="15" customHeight="1" x14ac:dyDescent="0.25">
      <c r="A26" s="209"/>
      <c r="B26" s="211">
        <v>42915</v>
      </c>
      <c r="C26" s="206" t="s">
        <v>1</v>
      </c>
      <c r="D26" s="206"/>
      <c r="E26" s="74"/>
      <c r="F26" s="75"/>
      <c r="G26" s="76"/>
      <c r="H26" s="77"/>
      <c r="I26" s="78"/>
      <c r="J26" s="79"/>
      <c r="K26" s="201"/>
      <c r="L26" s="79"/>
      <c r="M26" s="80"/>
      <c r="N26" s="80"/>
      <c r="O26" s="90"/>
      <c r="P26" s="32"/>
      <c r="Q26" s="33"/>
    </row>
    <row r="27" spans="1:21" ht="15.75" x14ac:dyDescent="0.25">
      <c r="A27" s="209"/>
      <c r="B27" s="211"/>
      <c r="C27" s="206"/>
      <c r="D27" s="206"/>
      <c r="E27" s="203">
        <v>0</v>
      </c>
      <c r="F27" s="203"/>
      <c r="G27" s="81"/>
      <c r="H27" s="27"/>
      <c r="I27" s="82"/>
      <c r="J27" s="83"/>
      <c r="K27" s="202"/>
      <c r="L27" s="83"/>
      <c r="M27" s="204">
        <v>20000</v>
      </c>
      <c r="N27" s="205"/>
      <c r="O27" s="198" t="s">
        <v>3</v>
      </c>
      <c r="P27" s="199"/>
      <c r="Q27" s="34"/>
    </row>
    <row r="28" spans="1:21" ht="15.75" customHeight="1" x14ac:dyDescent="0.25">
      <c r="A28" s="209"/>
      <c r="B28" s="211"/>
      <c r="C28" s="206"/>
      <c r="D28" s="206"/>
      <c r="E28" s="84"/>
      <c r="F28" s="25"/>
      <c r="G28" s="25"/>
      <c r="H28" s="25"/>
      <c r="I28" s="85"/>
      <c r="J28" s="85"/>
      <c r="K28" s="85"/>
      <c r="L28" s="85"/>
      <c r="M28" s="25"/>
      <c r="N28" s="86"/>
      <c r="O28" s="198"/>
      <c r="P28" s="200"/>
      <c r="Q28" s="34"/>
      <c r="T28" s="100"/>
    </row>
    <row r="29" spans="1:21" ht="10.5" customHeight="1" x14ac:dyDescent="0.25">
      <c r="A29" s="209"/>
      <c r="B29" s="211"/>
      <c r="C29" s="206"/>
      <c r="D29" s="206"/>
      <c r="E29" s="87"/>
      <c r="F29" s="46"/>
      <c r="G29" s="46"/>
      <c r="H29" s="46"/>
      <c r="I29" s="88"/>
      <c r="J29" s="88"/>
      <c r="K29" s="88"/>
      <c r="L29" s="88"/>
      <c r="M29" s="46"/>
      <c r="N29" s="46"/>
      <c r="O29" s="88"/>
      <c r="P29" s="46"/>
      <c r="Q29" s="89"/>
      <c r="T29" s="100"/>
    </row>
    <row r="30" spans="1:21" ht="12.95" customHeight="1" x14ac:dyDescent="0.25">
      <c r="A30" s="209"/>
      <c r="B30" s="211"/>
      <c r="C30" s="206" t="s">
        <v>2</v>
      </c>
      <c r="D30" s="206"/>
      <c r="E30" s="74"/>
      <c r="F30" s="75"/>
      <c r="G30" s="76"/>
      <c r="H30" s="77"/>
      <c r="I30" s="78"/>
      <c r="J30" s="79"/>
      <c r="K30" s="201"/>
      <c r="L30" s="79"/>
      <c r="M30" s="80"/>
      <c r="N30" s="80"/>
      <c r="O30" s="90"/>
      <c r="P30" s="32"/>
      <c r="Q30" s="33"/>
      <c r="T30" s="100"/>
    </row>
    <row r="31" spans="1:21" ht="15.75" customHeight="1" x14ac:dyDescent="0.25">
      <c r="A31" s="209"/>
      <c r="B31" s="211"/>
      <c r="C31" s="206"/>
      <c r="D31" s="206"/>
      <c r="E31" s="203">
        <v>0</v>
      </c>
      <c r="F31" s="203"/>
      <c r="G31" s="81"/>
      <c r="H31" s="27"/>
      <c r="I31" s="82"/>
      <c r="J31" s="83"/>
      <c r="K31" s="202"/>
      <c r="L31" s="83"/>
      <c r="M31" s="204">
        <v>20000</v>
      </c>
      <c r="N31" s="205"/>
      <c r="O31" s="198" t="s">
        <v>3</v>
      </c>
      <c r="P31" s="199"/>
      <c r="Q31" s="34"/>
      <c r="T31" s="100"/>
    </row>
    <row r="32" spans="1:21" ht="15.75" customHeight="1" x14ac:dyDescent="0.25">
      <c r="A32" s="209"/>
      <c r="B32" s="211"/>
      <c r="C32" s="206"/>
      <c r="D32" s="206"/>
      <c r="E32" s="84"/>
      <c r="F32" s="25"/>
      <c r="G32" s="25"/>
      <c r="H32" s="25"/>
      <c r="I32" s="85"/>
      <c r="J32" s="85"/>
      <c r="K32" s="85"/>
      <c r="L32" s="85"/>
      <c r="M32" s="25"/>
      <c r="N32" s="86"/>
      <c r="O32" s="198"/>
      <c r="P32" s="200"/>
      <c r="Q32" s="34"/>
      <c r="T32" s="100"/>
    </row>
    <row r="33" spans="1:20" ht="10.5" customHeight="1" x14ac:dyDescent="0.25">
      <c r="A33" s="209"/>
      <c r="B33" s="211"/>
      <c r="C33" s="206"/>
      <c r="D33" s="206"/>
      <c r="E33" s="87"/>
      <c r="F33" s="46"/>
      <c r="G33" s="46"/>
      <c r="H33" s="46"/>
      <c r="I33" s="88"/>
      <c r="J33" s="88"/>
      <c r="K33" s="88"/>
      <c r="L33" s="88"/>
      <c r="M33" s="46"/>
      <c r="N33" s="46"/>
      <c r="O33" s="88"/>
      <c r="P33" s="46"/>
      <c r="Q33" s="89"/>
      <c r="T33" s="100"/>
    </row>
    <row r="34" spans="1:20" ht="15" customHeight="1" x14ac:dyDescent="0.25">
      <c r="A34" s="209"/>
      <c r="B34" s="211">
        <v>42916</v>
      </c>
      <c r="C34" s="206" t="s">
        <v>1</v>
      </c>
      <c r="D34" s="206"/>
      <c r="E34" s="74"/>
      <c r="F34" s="75"/>
      <c r="G34" s="76"/>
      <c r="H34" s="117"/>
      <c r="I34" s="78"/>
      <c r="J34" s="79"/>
      <c r="K34" s="201"/>
      <c r="L34" s="79"/>
      <c r="M34" s="80"/>
      <c r="N34" s="80"/>
      <c r="O34" s="90"/>
      <c r="P34" s="32"/>
      <c r="Q34" s="33"/>
      <c r="R34" s="1"/>
      <c r="T34" s="100"/>
    </row>
    <row r="35" spans="1:20" ht="15.75" customHeight="1" x14ac:dyDescent="0.25">
      <c r="A35" s="209"/>
      <c r="B35" s="211"/>
      <c r="C35" s="206"/>
      <c r="D35" s="206"/>
      <c r="E35" s="203">
        <v>0</v>
      </c>
      <c r="F35" s="203"/>
      <c r="G35" s="81"/>
      <c r="H35" s="27"/>
      <c r="I35" s="82"/>
      <c r="J35" s="83"/>
      <c r="K35" s="202"/>
      <c r="L35" s="83"/>
      <c r="M35" s="204">
        <v>20000</v>
      </c>
      <c r="N35" s="205"/>
      <c r="O35" s="198" t="s">
        <v>3</v>
      </c>
      <c r="P35" s="199"/>
      <c r="Q35" s="34"/>
      <c r="R35" s="1"/>
      <c r="T35" s="100"/>
    </row>
    <row r="36" spans="1:20" ht="15.75" customHeight="1" x14ac:dyDescent="0.25">
      <c r="A36" s="209"/>
      <c r="B36" s="211"/>
      <c r="C36" s="206"/>
      <c r="D36" s="206"/>
      <c r="E36" s="84"/>
      <c r="F36" s="25"/>
      <c r="G36" s="25"/>
      <c r="H36" s="25"/>
      <c r="I36" s="85"/>
      <c r="J36" s="85"/>
      <c r="K36" s="85"/>
      <c r="L36" s="85"/>
      <c r="M36" s="25"/>
      <c r="N36" s="86"/>
      <c r="O36" s="198"/>
      <c r="P36" s="200"/>
      <c r="Q36" s="34"/>
      <c r="R36" s="1"/>
      <c r="T36" s="100"/>
    </row>
    <row r="37" spans="1:20" ht="10.5" customHeight="1" x14ac:dyDescent="0.25">
      <c r="A37" s="209"/>
      <c r="B37" s="211"/>
      <c r="C37" s="206"/>
      <c r="D37" s="206"/>
      <c r="E37" s="87"/>
      <c r="F37" s="46"/>
      <c r="G37" s="46"/>
      <c r="H37" s="46"/>
      <c r="I37" s="88"/>
      <c r="J37" s="88"/>
      <c r="K37" s="88"/>
      <c r="L37" s="88"/>
      <c r="M37" s="46"/>
      <c r="N37" s="46"/>
      <c r="O37" s="88"/>
      <c r="P37" s="46"/>
      <c r="Q37" s="89"/>
      <c r="R37" s="1"/>
      <c r="T37" s="100"/>
    </row>
    <row r="38" spans="1:20" ht="12.95" customHeight="1" x14ac:dyDescent="0.25">
      <c r="A38" s="209"/>
      <c r="B38" s="211"/>
      <c r="C38" s="206" t="s">
        <v>2</v>
      </c>
      <c r="D38" s="206"/>
      <c r="E38" s="74"/>
      <c r="F38" s="75"/>
      <c r="G38" s="76"/>
      <c r="H38" s="117"/>
      <c r="I38" s="78"/>
      <c r="J38" s="79"/>
      <c r="K38" s="201"/>
      <c r="L38" s="79"/>
      <c r="M38" s="80"/>
      <c r="N38" s="80"/>
      <c r="O38" s="90"/>
      <c r="P38" s="32"/>
      <c r="Q38" s="33"/>
      <c r="R38" s="1"/>
    </row>
    <row r="39" spans="1:20" ht="15.75" customHeight="1" x14ac:dyDescent="0.25">
      <c r="A39" s="209"/>
      <c r="B39" s="211"/>
      <c r="C39" s="206"/>
      <c r="D39" s="206"/>
      <c r="E39" s="203">
        <v>0</v>
      </c>
      <c r="F39" s="203"/>
      <c r="G39" s="81"/>
      <c r="H39" s="27"/>
      <c r="I39" s="82"/>
      <c r="J39" s="83"/>
      <c r="K39" s="202"/>
      <c r="L39" s="83"/>
      <c r="M39" s="204">
        <v>20000</v>
      </c>
      <c r="N39" s="205"/>
      <c r="O39" s="198" t="s">
        <v>3</v>
      </c>
      <c r="P39" s="199"/>
      <c r="Q39" s="34"/>
      <c r="R39" s="1"/>
    </row>
    <row r="40" spans="1:20" ht="15.75" customHeight="1" x14ac:dyDescent="0.25">
      <c r="A40" s="209"/>
      <c r="B40" s="211"/>
      <c r="C40" s="206"/>
      <c r="D40" s="206"/>
      <c r="E40" s="84"/>
      <c r="F40" s="25"/>
      <c r="G40" s="25"/>
      <c r="H40" s="25"/>
      <c r="I40" s="85"/>
      <c r="J40" s="85"/>
      <c r="K40" s="85"/>
      <c r="L40" s="85"/>
      <c r="M40" s="25"/>
      <c r="N40" s="86"/>
      <c r="O40" s="198"/>
      <c r="P40" s="200"/>
      <c r="Q40" s="34"/>
      <c r="R40" s="1"/>
    </row>
    <row r="41" spans="1:20" ht="10.5" customHeight="1" x14ac:dyDescent="0.25">
      <c r="A41" s="210"/>
      <c r="B41" s="211"/>
      <c r="C41" s="206"/>
      <c r="D41" s="206"/>
      <c r="E41" s="87"/>
      <c r="F41" s="46"/>
      <c r="G41" s="46"/>
      <c r="H41" s="46"/>
      <c r="I41" s="88"/>
      <c r="J41" s="88"/>
      <c r="K41" s="88"/>
      <c r="L41" s="88"/>
      <c r="M41" s="46"/>
      <c r="N41" s="46"/>
      <c r="O41" s="88"/>
      <c r="P41" s="46"/>
      <c r="Q41" s="89"/>
      <c r="R41" s="1"/>
    </row>
  </sheetData>
  <mergeCells count="67">
    <mergeCell ref="P23:P24"/>
    <mergeCell ref="K34:K35"/>
    <mergeCell ref="E35:F35"/>
    <mergeCell ref="M35:N35"/>
    <mergeCell ref="O39:O40"/>
    <mergeCell ref="P39:P40"/>
    <mergeCell ref="O31:O32"/>
    <mergeCell ref="O27:O28"/>
    <mergeCell ref="E23:F23"/>
    <mergeCell ref="M23:N23"/>
    <mergeCell ref="O23:O24"/>
    <mergeCell ref="P27:P28"/>
    <mergeCell ref="E27:F27"/>
    <mergeCell ref="M27:N27"/>
    <mergeCell ref="P35:P36"/>
    <mergeCell ref="P31:P32"/>
    <mergeCell ref="A1:B1"/>
    <mergeCell ref="C22:D25"/>
    <mergeCell ref="C18:D21"/>
    <mergeCell ref="K22:K23"/>
    <mergeCell ref="A2:A41"/>
    <mergeCell ref="C34:D37"/>
    <mergeCell ref="B2:B9"/>
    <mergeCell ref="B10:B17"/>
    <mergeCell ref="B18:B25"/>
    <mergeCell ref="B26:B33"/>
    <mergeCell ref="B34:B41"/>
    <mergeCell ref="C2:D5"/>
    <mergeCell ref="C6:D9"/>
    <mergeCell ref="C26:D29"/>
    <mergeCell ref="K26:K27"/>
    <mergeCell ref="C10:D13"/>
    <mergeCell ref="C14:D17"/>
    <mergeCell ref="K18:K19"/>
    <mergeCell ref="C38:D41"/>
    <mergeCell ref="O35:O36"/>
    <mergeCell ref="K30:K31"/>
    <mergeCell ref="E31:F31"/>
    <mergeCell ref="M31:N31"/>
    <mergeCell ref="C30:D33"/>
    <mergeCell ref="K38:K39"/>
    <mergeCell ref="E39:F39"/>
    <mergeCell ref="M39:N39"/>
    <mergeCell ref="E19:F19"/>
    <mergeCell ref="M19:N19"/>
    <mergeCell ref="O19:O20"/>
    <mergeCell ref="K10:K11"/>
    <mergeCell ref="P19:P20"/>
    <mergeCell ref="K14:K15"/>
    <mergeCell ref="E15:F15"/>
    <mergeCell ref="M15:N15"/>
    <mergeCell ref="O15:O16"/>
    <mergeCell ref="P15:P16"/>
    <mergeCell ref="E11:F11"/>
    <mergeCell ref="M11:N11"/>
    <mergeCell ref="O11:O12"/>
    <mergeCell ref="P11:P12"/>
    <mergeCell ref="O7:O8"/>
    <mergeCell ref="P7:P8"/>
    <mergeCell ref="K2:K3"/>
    <mergeCell ref="E3:F3"/>
    <mergeCell ref="M3:N3"/>
    <mergeCell ref="O3:O4"/>
    <mergeCell ref="P3:P4"/>
    <mergeCell ref="K6:K7"/>
    <mergeCell ref="E7:F7"/>
    <mergeCell ref="M7:N7"/>
  </mergeCells>
  <conditionalFormatting sqref="J463:J533">
    <cfRule type="cellIs" dxfId="69" priority="66" operator="lessThan">
      <formula>0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M374"/>
  <sheetViews>
    <sheetView workbookViewId="0">
      <selection activeCell="E108" sqref="E108:F108"/>
    </sheetView>
  </sheetViews>
  <sheetFormatPr baseColWidth="10" defaultRowHeight="15" x14ac:dyDescent="0.25"/>
  <cols>
    <col min="1" max="1" width="3.42578125" customWidth="1"/>
    <col min="2" max="2" width="10.42578125" customWidth="1"/>
    <col min="4" max="4" width="1.5703125" customWidth="1"/>
    <col min="6" max="6" width="1.7109375" customWidth="1"/>
    <col min="7" max="7" width="11.42578125" style="123" customWidth="1"/>
  </cols>
  <sheetData>
    <row r="2" spans="1:13" ht="17.25" x14ac:dyDescent="0.3">
      <c r="A2" s="114"/>
      <c r="B2" s="114"/>
      <c r="C2" s="214" t="s">
        <v>26</v>
      </c>
      <c r="D2" s="214"/>
      <c r="E2" s="214" t="s">
        <v>6</v>
      </c>
      <c r="F2" s="214"/>
      <c r="G2" s="122" t="s">
        <v>77</v>
      </c>
    </row>
    <row r="3" spans="1:13" x14ac:dyDescent="0.25">
      <c r="A3" s="212">
        <v>42828</v>
      </c>
      <c r="B3" s="212"/>
      <c r="C3" s="213">
        <v>15000</v>
      </c>
      <c r="D3" s="213"/>
      <c r="E3" s="213">
        <v>11412</v>
      </c>
      <c r="F3" s="213"/>
      <c r="G3" s="122">
        <f t="shared" ref="G3:G34" si="0">E3-C3</f>
        <v>-3588</v>
      </c>
    </row>
    <row r="4" spans="1:13" x14ac:dyDescent="0.25">
      <c r="A4" s="212"/>
      <c r="B4" s="212"/>
      <c r="C4" s="213">
        <v>16000</v>
      </c>
      <c r="D4" s="213"/>
      <c r="E4" s="213">
        <v>17000</v>
      </c>
      <c r="F4" s="213"/>
      <c r="G4" s="122">
        <f t="shared" si="0"/>
        <v>1000</v>
      </c>
    </row>
    <row r="5" spans="1:13" x14ac:dyDescent="0.25">
      <c r="A5" s="212">
        <v>42829</v>
      </c>
      <c r="B5" s="212"/>
      <c r="C5" s="213">
        <v>13000</v>
      </c>
      <c r="D5" s="213"/>
      <c r="E5" s="213">
        <v>11181</v>
      </c>
      <c r="F5" s="213"/>
      <c r="G5" s="122">
        <f t="shared" si="0"/>
        <v>-1819</v>
      </c>
    </row>
    <row r="6" spans="1:13" x14ac:dyDescent="0.25">
      <c r="A6" s="212"/>
      <c r="B6" s="212"/>
      <c r="C6" s="213">
        <v>16000</v>
      </c>
      <c r="D6" s="213"/>
      <c r="E6" s="213">
        <v>17609</v>
      </c>
      <c r="F6" s="213"/>
      <c r="G6" s="122">
        <f t="shared" si="0"/>
        <v>1609</v>
      </c>
    </row>
    <row r="7" spans="1:13" x14ac:dyDescent="0.25">
      <c r="A7" s="212">
        <v>42830</v>
      </c>
      <c r="B7" s="212"/>
      <c r="C7" s="213">
        <v>14000</v>
      </c>
      <c r="D7" s="213"/>
      <c r="E7" s="213">
        <v>14200</v>
      </c>
      <c r="F7" s="213"/>
      <c r="G7" s="122">
        <f t="shared" si="0"/>
        <v>200</v>
      </c>
    </row>
    <row r="8" spans="1:13" x14ac:dyDescent="0.25">
      <c r="A8" s="212"/>
      <c r="B8" s="212"/>
      <c r="C8" s="213">
        <v>13000</v>
      </c>
      <c r="D8" s="213"/>
      <c r="E8" s="213">
        <v>11459</v>
      </c>
      <c r="F8" s="213"/>
      <c r="G8" s="122">
        <f t="shared" si="0"/>
        <v>-1541</v>
      </c>
    </row>
    <row r="9" spans="1:13" x14ac:dyDescent="0.25">
      <c r="A9" s="212">
        <v>42831</v>
      </c>
      <c r="B9" s="212"/>
      <c r="C9" s="213">
        <v>10000</v>
      </c>
      <c r="D9" s="213"/>
      <c r="E9" s="213">
        <v>4006</v>
      </c>
      <c r="F9" s="213"/>
      <c r="G9" s="122">
        <f t="shared" si="0"/>
        <v>-5994</v>
      </c>
    </row>
    <row r="10" spans="1:13" x14ac:dyDescent="0.25">
      <c r="A10" s="212"/>
      <c r="B10" s="212"/>
      <c r="C10" s="213">
        <v>11000</v>
      </c>
      <c r="D10" s="213"/>
      <c r="E10" s="213">
        <v>8055</v>
      </c>
      <c r="F10" s="213"/>
      <c r="G10" s="122">
        <f t="shared" si="0"/>
        <v>-2945</v>
      </c>
    </row>
    <row r="11" spans="1:13" x14ac:dyDescent="0.25">
      <c r="A11" s="212">
        <v>42832</v>
      </c>
      <c r="B11" s="212"/>
      <c r="C11" s="213">
        <v>0</v>
      </c>
      <c r="D11" s="213"/>
      <c r="E11" s="213">
        <v>0</v>
      </c>
      <c r="F11" s="213"/>
      <c r="G11" s="122">
        <f t="shared" si="0"/>
        <v>0</v>
      </c>
    </row>
    <row r="12" spans="1:13" x14ac:dyDescent="0.25">
      <c r="A12" s="212"/>
      <c r="B12" s="212"/>
      <c r="C12" s="213">
        <v>10000</v>
      </c>
      <c r="D12" s="213"/>
      <c r="E12" s="213">
        <v>7864</v>
      </c>
      <c r="F12" s="213"/>
      <c r="G12" s="122">
        <f t="shared" si="0"/>
        <v>-2136</v>
      </c>
      <c r="H12" s="215" t="s">
        <v>27</v>
      </c>
      <c r="I12" s="215"/>
      <c r="J12" s="119">
        <f>SUM(G3:G12)</f>
        <v>-15214</v>
      </c>
    </row>
    <row r="13" spans="1:13" x14ac:dyDescent="0.25">
      <c r="A13" s="212">
        <v>42835</v>
      </c>
      <c r="B13" s="212"/>
      <c r="C13" s="213">
        <v>0</v>
      </c>
      <c r="D13" s="213"/>
      <c r="E13" s="213">
        <v>0</v>
      </c>
      <c r="F13" s="213"/>
      <c r="G13" s="122">
        <f t="shared" si="0"/>
        <v>0</v>
      </c>
      <c r="H13" s="120"/>
      <c r="I13" s="120"/>
      <c r="J13" s="120"/>
      <c r="K13" s="102" t="s">
        <v>45</v>
      </c>
      <c r="L13" s="102" t="s">
        <v>46</v>
      </c>
      <c r="M13" s="102"/>
    </row>
    <row r="14" spans="1:13" x14ac:dyDescent="0.25">
      <c r="A14" s="212"/>
      <c r="B14" s="212"/>
      <c r="C14" s="213">
        <v>0</v>
      </c>
      <c r="D14" s="213"/>
      <c r="E14" s="213">
        <v>0</v>
      </c>
      <c r="F14" s="213"/>
      <c r="G14" s="122">
        <f t="shared" si="0"/>
        <v>0</v>
      </c>
      <c r="H14" s="120"/>
      <c r="I14" s="120"/>
      <c r="J14" s="120"/>
      <c r="K14" s="216" t="s">
        <v>34</v>
      </c>
      <c r="L14" s="102">
        <v>14</v>
      </c>
      <c r="M14" s="118">
        <f>J12</f>
        <v>-15214</v>
      </c>
    </row>
    <row r="15" spans="1:13" x14ac:dyDescent="0.25">
      <c r="A15" s="212">
        <v>42836</v>
      </c>
      <c r="B15" s="212"/>
      <c r="C15" s="213">
        <v>0</v>
      </c>
      <c r="D15" s="213"/>
      <c r="E15" s="213">
        <v>0</v>
      </c>
      <c r="F15" s="213"/>
      <c r="G15" s="122">
        <f t="shared" si="0"/>
        <v>0</v>
      </c>
      <c r="H15" s="120"/>
      <c r="I15" s="120"/>
      <c r="J15" s="120"/>
      <c r="K15" s="216"/>
      <c r="L15" s="102">
        <v>15</v>
      </c>
      <c r="M15" s="118">
        <f>J22</f>
        <v>-2302</v>
      </c>
    </row>
    <row r="16" spans="1:13" x14ac:dyDescent="0.25">
      <c r="A16" s="212"/>
      <c r="B16" s="212"/>
      <c r="C16" s="213">
        <v>10000</v>
      </c>
      <c r="D16" s="213"/>
      <c r="E16" s="213">
        <v>1945</v>
      </c>
      <c r="F16" s="213"/>
      <c r="G16" s="122">
        <f t="shared" si="0"/>
        <v>-8055</v>
      </c>
      <c r="H16" s="120"/>
      <c r="I16" s="120"/>
      <c r="J16" s="120"/>
      <c r="K16" s="216"/>
      <c r="L16" s="102">
        <v>16</v>
      </c>
      <c r="M16" s="118">
        <f>J30</f>
        <v>-5205</v>
      </c>
    </row>
    <row r="17" spans="1:13" x14ac:dyDescent="0.25">
      <c r="A17" s="212">
        <v>42837</v>
      </c>
      <c r="B17" s="212"/>
      <c r="C17" s="213">
        <v>10000</v>
      </c>
      <c r="D17" s="213"/>
      <c r="E17" s="213">
        <v>7220</v>
      </c>
      <c r="F17" s="213"/>
      <c r="G17" s="122">
        <f t="shared" si="0"/>
        <v>-2780</v>
      </c>
      <c r="H17" s="120"/>
      <c r="I17" s="120"/>
      <c r="J17" s="120"/>
      <c r="K17" s="216"/>
      <c r="L17" s="102">
        <v>17</v>
      </c>
      <c r="M17" s="118">
        <f>J40</f>
        <v>-14756</v>
      </c>
    </row>
    <row r="18" spans="1:13" x14ac:dyDescent="0.25">
      <c r="A18" s="212"/>
      <c r="B18" s="212"/>
      <c r="C18" s="213">
        <v>10000</v>
      </c>
      <c r="D18" s="213"/>
      <c r="E18" s="213">
        <v>13509</v>
      </c>
      <c r="F18" s="213"/>
      <c r="G18" s="122">
        <f t="shared" si="0"/>
        <v>3509</v>
      </c>
      <c r="H18" s="120"/>
      <c r="I18" s="120"/>
      <c r="J18" s="120"/>
      <c r="K18" s="216" t="s">
        <v>35</v>
      </c>
      <c r="L18" s="102">
        <v>18</v>
      </c>
      <c r="M18" s="118">
        <f>J48</f>
        <v>-30687</v>
      </c>
    </row>
    <row r="19" spans="1:13" x14ac:dyDescent="0.25">
      <c r="A19" s="212">
        <v>42838</v>
      </c>
      <c r="B19" s="212"/>
      <c r="C19" s="213">
        <v>10000</v>
      </c>
      <c r="D19" s="213"/>
      <c r="E19" s="213">
        <v>9603</v>
      </c>
      <c r="F19" s="213"/>
      <c r="G19" s="122">
        <f t="shared" si="0"/>
        <v>-397</v>
      </c>
      <c r="H19" s="120"/>
      <c r="I19" s="120"/>
      <c r="J19" s="120"/>
      <c r="K19" s="216"/>
      <c r="L19" s="102">
        <v>19</v>
      </c>
      <c r="M19" s="118">
        <f>J56</f>
        <v>-14169</v>
      </c>
    </row>
    <row r="20" spans="1:13" x14ac:dyDescent="0.25">
      <c r="A20" s="212"/>
      <c r="B20" s="212"/>
      <c r="C20" s="213">
        <v>10000</v>
      </c>
      <c r="D20" s="213"/>
      <c r="E20" s="213">
        <v>15793</v>
      </c>
      <c r="F20" s="213"/>
      <c r="G20" s="122">
        <f t="shared" si="0"/>
        <v>5793</v>
      </c>
      <c r="H20" s="120"/>
      <c r="I20" s="120"/>
      <c r="J20" s="120"/>
      <c r="K20" s="216"/>
      <c r="L20" s="102">
        <v>20</v>
      </c>
      <c r="M20" s="118">
        <f>J66</f>
        <v>-19625</v>
      </c>
    </row>
    <row r="21" spans="1:13" x14ac:dyDescent="0.25">
      <c r="A21" s="212">
        <v>42839</v>
      </c>
      <c r="B21" s="212"/>
      <c r="C21" s="213">
        <v>10000</v>
      </c>
      <c r="D21" s="213"/>
      <c r="E21" s="213">
        <v>9628</v>
      </c>
      <c r="F21" s="213"/>
      <c r="G21" s="122">
        <f t="shared" si="0"/>
        <v>-372</v>
      </c>
      <c r="H21" s="120"/>
      <c r="I21" s="120"/>
      <c r="J21" s="120"/>
      <c r="K21" s="216"/>
      <c r="L21" s="102">
        <v>21</v>
      </c>
      <c r="M21" s="118">
        <f>J74</f>
        <v>0</v>
      </c>
    </row>
    <row r="22" spans="1:13" x14ac:dyDescent="0.25">
      <c r="A22" s="212"/>
      <c r="B22" s="212"/>
      <c r="C22" s="213">
        <v>0</v>
      </c>
      <c r="D22" s="213"/>
      <c r="E22" s="213">
        <v>0</v>
      </c>
      <c r="F22" s="213"/>
      <c r="G22" s="122">
        <f t="shared" si="0"/>
        <v>0</v>
      </c>
      <c r="H22" s="215" t="s">
        <v>28</v>
      </c>
      <c r="I22" s="215"/>
      <c r="J22" s="119">
        <f>SUM(G13:G22)</f>
        <v>-2302</v>
      </c>
      <c r="K22" s="216" t="s">
        <v>36</v>
      </c>
      <c r="L22" s="102">
        <v>22</v>
      </c>
      <c r="M22" s="118">
        <f>J84</f>
        <v>0</v>
      </c>
    </row>
    <row r="23" spans="1:13" x14ac:dyDescent="0.25">
      <c r="A23" s="212">
        <v>42843</v>
      </c>
      <c r="B23" s="212"/>
      <c r="C23" s="213">
        <v>0</v>
      </c>
      <c r="D23" s="213"/>
      <c r="E23" s="213">
        <v>0</v>
      </c>
      <c r="F23" s="213"/>
      <c r="G23" s="122">
        <f t="shared" si="0"/>
        <v>0</v>
      </c>
      <c r="H23" s="120"/>
      <c r="I23" s="120"/>
      <c r="J23" s="120"/>
      <c r="K23" s="216"/>
      <c r="L23" s="102">
        <v>23</v>
      </c>
      <c r="M23" s="118">
        <f>J92</f>
        <v>0</v>
      </c>
    </row>
    <row r="24" spans="1:13" x14ac:dyDescent="0.25">
      <c r="A24" s="212"/>
      <c r="B24" s="212"/>
      <c r="C24" s="213">
        <v>0</v>
      </c>
      <c r="D24" s="213"/>
      <c r="E24" s="213">
        <v>0</v>
      </c>
      <c r="F24" s="213"/>
      <c r="G24" s="122">
        <f t="shared" si="0"/>
        <v>0</v>
      </c>
      <c r="H24" s="120"/>
      <c r="I24" s="120"/>
      <c r="J24" s="120"/>
      <c r="K24" s="216"/>
      <c r="L24" s="102">
        <v>24</v>
      </c>
      <c r="M24" s="118">
        <f>J102</f>
        <v>0</v>
      </c>
    </row>
    <row r="25" spans="1:13" x14ac:dyDescent="0.25">
      <c r="A25" s="212">
        <v>42844</v>
      </c>
      <c r="B25" s="212"/>
      <c r="C25" s="213">
        <v>0</v>
      </c>
      <c r="D25" s="213"/>
      <c r="E25" s="213">
        <v>0</v>
      </c>
      <c r="F25" s="213"/>
      <c r="G25" s="122">
        <f t="shared" si="0"/>
        <v>0</v>
      </c>
      <c r="H25" s="120"/>
      <c r="I25" s="120"/>
      <c r="J25" s="120"/>
      <c r="K25" s="216"/>
      <c r="L25" s="102">
        <v>25</v>
      </c>
      <c r="M25" s="118">
        <f>J112</f>
        <v>-26011</v>
      </c>
    </row>
    <row r="26" spans="1:13" x14ac:dyDescent="0.25">
      <c r="A26" s="212"/>
      <c r="B26" s="212"/>
      <c r="C26" s="213">
        <v>10000</v>
      </c>
      <c r="D26" s="213"/>
      <c r="E26" s="213">
        <v>9223</v>
      </c>
      <c r="F26" s="213"/>
      <c r="G26" s="122">
        <f t="shared" si="0"/>
        <v>-777</v>
      </c>
      <c r="H26" s="120"/>
      <c r="I26" s="120"/>
      <c r="J26" s="120"/>
      <c r="K26" s="216"/>
      <c r="L26" s="102">
        <v>26</v>
      </c>
      <c r="M26" s="118">
        <f>J122</f>
        <v>0</v>
      </c>
    </row>
    <row r="27" spans="1:13" x14ac:dyDescent="0.25">
      <c r="A27" s="212">
        <v>42845</v>
      </c>
      <c r="B27" s="212"/>
      <c r="C27" s="213">
        <v>14000</v>
      </c>
      <c r="D27" s="213"/>
      <c r="E27" s="213">
        <v>11668</v>
      </c>
      <c r="F27" s="213"/>
      <c r="G27" s="122">
        <f t="shared" si="0"/>
        <v>-2332</v>
      </c>
      <c r="H27" s="120"/>
      <c r="I27" s="120"/>
      <c r="J27" s="120"/>
      <c r="K27" s="216" t="s">
        <v>39</v>
      </c>
      <c r="L27" s="102">
        <v>27</v>
      </c>
      <c r="M27" s="118">
        <f>J132</f>
        <v>0</v>
      </c>
    </row>
    <row r="28" spans="1:13" x14ac:dyDescent="0.25">
      <c r="A28" s="212"/>
      <c r="B28" s="212"/>
      <c r="C28" s="213">
        <v>14000</v>
      </c>
      <c r="D28" s="213"/>
      <c r="E28" s="213">
        <v>13153</v>
      </c>
      <c r="F28" s="213"/>
      <c r="G28" s="122">
        <f t="shared" si="0"/>
        <v>-847</v>
      </c>
      <c r="H28" s="120"/>
      <c r="I28" s="120"/>
      <c r="J28" s="120"/>
      <c r="K28" s="216"/>
      <c r="L28" s="102">
        <v>28</v>
      </c>
      <c r="M28" s="118">
        <f>J140</f>
        <v>0</v>
      </c>
    </row>
    <row r="29" spans="1:13" x14ac:dyDescent="0.25">
      <c r="A29" s="212">
        <v>42846</v>
      </c>
      <c r="B29" s="212"/>
      <c r="C29" s="213">
        <v>13000</v>
      </c>
      <c r="D29" s="213"/>
      <c r="E29" s="213">
        <v>14001</v>
      </c>
      <c r="F29" s="213"/>
      <c r="G29" s="122">
        <f t="shared" si="0"/>
        <v>1001</v>
      </c>
      <c r="H29" s="120"/>
      <c r="I29" s="120"/>
      <c r="J29" s="120"/>
      <c r="K29" s="216"/>
      <c r="L29" s="102">
        <v>29</v>
      </c>
      <c r="M29" s="118">
        <f>J150</f>
        <v>0</v>
      </c>
    </row>
    <row r="30" spans="1:13" x14ac:dyDescent="0.25">
      <c r="A30" s="212"/>
      <c r="B30" s="212"/>
      <c r="C30" s="213">
        <v>12000</v>
      </c>
      <c r="D30" s="213"/>
      <c r="E30" s="213">
        <v>9750</v>
      </c>
      <c r="F30" s="213"/>
      <c r="G30" s="122">
        <f t="shared" si="0"/>
        <v>-2250</v>
      </c>
      <c r="H30" s="215" t="s">
        <v>29</v>
      </c>
      <c r="I30" s="215"/>
      <c r="J30" s="119">
        <f>SUM(G23:G30)</f>
        <v>-5205</v>
      </c>
      <c r="K30" s="216"/>
      <c r="L30" s="102">
        <v>30</v>
      </c>
      <c r="M30" s="118">
        <f>J160</f>
        <v>0</v>
      </c>
    </row>
    <row r="31" spans="1:13" x14ac:dyDescent="0.25">
      <c r="A31" s="212">
        <v>42849</v>
      </c>
      <c r="B31" s="212"/>
      <c r="C31" s="213">
        <v>10000</v>
      </c>
      <c r="D31" s="213"/>
      <c r="E31" s="213">
        <v>5013</v>
      </c>
      <c r="F31" s="213"/>
      <c r="G31" s="122">
        <f t="shared" si="0"/>
        <v>-4987</v>
      </c>
      <c r="H31" s="120"/>
      <c r="I31" s="120"/>
      <c r="J31" s="120"/>
      <c r="K31" s="216" t="s">
        <v>40</v>
      </c>
      <c r="L31" s="102">
        <v>31</v>
      </c>
      <c r="M31" s="118">
        <f>J170</f>
        <v>0</v>
      </c>
    </row>
    <row r="32" spans="1:13" x14ac:dyDescent="0.25">
      <c r="A32" s="212"/>
      <c r="B32" s="212"/>
      <c r="C32" s="213">
        <v>0</v>
      </c>
      <c r="D32" s="213"/>
      <c r="E32" s="213">
        <v>0</v>
      </c>
      <c r="F32" s="213"/>
      <c r="G32" s="122">
        <f t="shared" si="0"/>
        <v>0</v>
      </c>
      <c r="H32" s="120"/>
      <c r="I32" s="120"/>
      <c r="J32" s="120"/>
      <c r="K32" s="216"/>
      <c r="L32" s="102">
        <v>32</v>
      </c>
      <c r="M32" s="118">
        <f>J180</f>
        <v>0</v>
      </c>
    </row>
    <row r="33" spans="1:13" x14ac:dyDescent="0.25">
      <c r="A33" s="212">
        <v>42850</v>
      </c>
      <c r="B33" s="212"/>
      <c r="C33" s="213">
        <v>14000</v>
      </c>
      <c r="D33" s="213"/>
      <c r="E33" s="213">
        <v>12284</v>
      </c>
      <c r="F33" s="213"/>
      <c r="G33" s="122">
        <f t="shared" si="0"/>
        <v>-1716</v>
      </c>
      <c r="H33" s="120"/>
      <c r="I33" s="120"/>
      <c r="J33" s="120"/>
      <c r="K33" s="216"/>
      <c r="L33" s="102">
        <v>33</v>
      </c>
      <c r="M33" s="118">
        <f>J188</f>
        <v>0</v>
      </c>
    </row>
    <row r="34" spans="1:13" x14ac:dyDescent="0.25">
      <c r="A34" s="212"/>
      <c r="B34" s="212"/>
      <c r="C34" s="213">
        <v>14000</v>
      </c>
      <c r="D34" s="213"/>
      <c r="E34" s="213">
        <v>18419</v>
      </c>
      <c r="F34" s="213"/>
      <c r="G34" s="122">
        <f t="shared" si="0"/>
        <v>4419</v>
      </c>
      <c r="H34" s="120"/>
      <c r="I34" s="120"/>
      <c r="J34" s="120"/>
      <c r="K34" s="216"/>
      <c r="L34" s="102">
        <v>34</v>
      </c>
      <c r="M34" s="118">
        <f>J198</f>
        <v>0</v>
      </c>
    </row>
    <row r="35" spans="1:13" x14ac:dyDescent="0.25">
      <c r="A35" s="212">
        <v>42851</v>
      </c>
      <c r="B35" s="212"/>
      <c r="C35" s="213">
        <v>16000</v>
      </c>
      <c r="D35" s="213"/>
      <c r="E35" s="213">
        <v>12738</v>
      </c>
      <c r="F35" s="213"/>
      <c r="G35" s="122">
        <f t="shared" ref="G35:G66" si="1">E35-C35</f>
        <v>-3262</v>
      </c>
      <c r="H35" s="120"/>
      <c r="I35" s="120"/>
      <c r="J35" s="120"/>
      <c r="K35" s="216"/>
      <c r="L35" s="102">
        <v>35</v>
      </c>
      <c r="M35" s="118">
        <f>J208</f>
        <v>0</v>
      </c>
    </row>
    <row r="36" spans="1:13" x14ac:dyDescent="0.25">
      <c r="A36" s="212"/>
      <c r="B36" s="212"/>
      <c r="C36" s="213">
        <v>16000</v>
      </c>
      <c r="D36" s="213"/>
      <c r="E36" s="213">
        <v>16331</v>
      </c>
      <c r="F36" s="213"/>
      <c r="G36" s="122">
        <f t="shared" si="1"/>
        <v>331</v>
      </c>
      <c r="H36" s="120"/>
      <c r="I36" s="120"/>
      <c r="J36" s="120"/>
      <c r="K36" s="216" t="s">
        <v>41</v>
      </c>
      <c r="L36" s="102">
        <v>36</v>
      </c>
      <c r="M36" s="118">
        <f>J218</f>
        <v>0</v>
      </c>
    </row>
    <row r="37" spans="1:13" x14ac:dyDescent="0.25">
      <c r="A37" s="212">
        <v>42852</v>
      </c>
      <c r="B37" s="212"/>
      <c r="C37" s="213">
        <v>16000</v>
      </c>
      <c r="D37" s="213"/>
      <c r="E37" s="213">
        <v>12301</v>
      </c>
      <c r="F37" s="213"/>
      <c r="G37" s="122">
        <f t="shared" si="1"/>
        <v>-3699</v>
      </c>
      <c r="H37" s="120"/>
      <c r="I37" s="120"/>
      <c r="J37" s="120"/>
      <c r="K37" s="216"/>
      <c r="L37" s="102">
        <v>37</v>
      </c>
      <c r="M37" s="118">
        <f>J228</f>
        <v>0</v>
      </c>
    </row>
    <row r="38" spans="1:13" x14ac:dyDescent="0.25">
      <c r="A38" s="212"/>
      <c r="B38" s="212"/>
      <c r="C38" s="213">
        <v>16000</v>
      </c>
      <c r="D38" s="213"/>
      <c r="E38" s="213">
        <v>16496</v>
      </c>
      <c r="F38" s="213"/>
      <c r="G38" s="122">
        <f t="shared" si="1"/>
        <v>496</v>
      </c>
      <c r="H38" s="120"/>
      <c r="I38" s="120"/>
      <c r="J38" s="120"/>
      <c r="K38" s="216"/>
      <c r="L38" s="102">
        <v>38</v>
      </c>
      <c r="M38" s="118">
        <f>J238</f>
        <v>0</v>
      </c>
    </row>
    <row r="39" spans="1:13" x14ac:dyDescent="0.25">
      <c r="A39" s="212">
        <v>42853</v>
      </c>
      <c r="B39" s="212"/>
      <c r="C39" s="213">
        <v>13000</v>
      </c>
      <c r="D39" s="213"/>
      <c r="E39" s="213">
        <v>6358</v>
      </c>
      <c r="F39" s="213"/>
      <c r="G39" s="122">
        <f t="shared" si="1"/>
        <v>-6642</v>
      </c>
      <c r="H39" s="120"/>
      <c r="I39" s="120"/>
      <c r="J39" s="120"/>
      <c r="K39" s="216"/>
      <c r="L39" s="102">
        <v>39</v>
      </c>
      <c r="M39" s="118">
        <f>J248</f>
        <v>0</v>
      </c>
    </row>
    <row r="40" spans="1:13" x14ac:dyDescent="0.25">
      <c r="A40" s="212"/>
      <c r="B40" s="212"/>
      <c r="C40" s="213">
        <v>13000</v>
      </c>
      <c r="D40" s="213"/>
      <c r="E40" s="213">
        <v>13304</v>
      </c>
      <c r="F40" s="213"/>
      <c r="G40" s="122">
        <f t="shared" si="1"/>
        <v>304</v>
      </c>
      <c r="H40" s="121" t="s">
        <v>30</v>
      </c>
      <c r="I40" s="121"/>
      <c r="J40" s="119">
        <f>SUM(G31:G40)</f>
        <v>-14756</v>
      </c>
      <c r="K40" s="216" t="s">
        <v>42</v>
      </c>
      <c r="L40" s="102">
        <v>40</v>
      </c>
      <c r="M40" s="118">
        <f>J258</f>
        <v>0</v>
      </c>
    </row>
    <row r="41" spans="1:13" x14ac:dyDescent="0.25">
      <c r="A41" s="212">
        <v>42857</v>
      </c>
      <c r="B41" s="212"/>
      <c r="C41" s="213">
        <v>15000</v>
      </c>
      <c r="D41" s="213"/>
      <c r="E41" s="213">
        <v>14051</v>
      </c>
      <c r="F41" s="213"/>
      <c r="G41" s="122">
        <f t="shared" si="1"/>
        <v>-949</v>
      </c>
      <c r="H41" s="120"/>
      <c r="I41" s="120"/>
      <c r="J41" s="120"/>
      <c r="K41" s="216"/>
      <c r="L41" s="102">
        <v>41</v>
      </c>
      <c r="M41" s="118">
        <f>J268</f>
        <v>0</v>
      </c>
    </row>
    <row r="42" spans="1:13" x14ac:dyDescent="0.25">
      <c r="A42" s="212"/>
      <c r="B42" s="212"/>
      <c r="C42" s="213">
        <v>15000</v>
      </c>
      <c r="D42" s="213"/>
      <c r="E42" s="213">
        <v>15446</v>
      </c>
      <c r="F42" s="213"/>
      <c r="G42" s="122">
        <f t="shared" si="1"/>
        <v>446</v>
      </c>
      <c r="H42" s="120"/>
      <c r="I42" s="120"/>
      <c r="J42" s="120"/>
      <c r="K42" s="216"/>
      <c r="L42" s="102">
        <v>42</v>
      </c>
      <c r="M42" s="118">
        <f>J278</f>
        <v>0</v>
      </c>
    </row>
    <row r="43" spans="1:13" x14ac:dyDescent="0.25">
      <c r="A43" s="212">
        <v>42858</v>
      </c>
      <c r="B43" s="212"/>
      <c r="C43" s="213">
        <v>15000</v>
      </c>
      <c r="D43" s="213"/>
      <c r="E43" s="213">
        <v>10240</v>
      </c>
      <c r="F43" s="213"/>
      <c r="G43" s="122">
        <f t="shared" si="1"/>
        <v>-4760</v>
      </c>
      <c r="H43" s="120"/>
      <c r="I43" s="120"/>
      <c r="J43" s="120"/>
      <c r="K43" s="216"/>
      <c r="L43" s="102">
        <v>43</v>
      </c>
      <c r="M43" s="118">
        <f>J288</f>
        <v>0</v>
      </c>
    </row>
    <row r="44" spans="1:13" x14ac:dyDescent="0.25">
      <c r="A44" s="212"/>
      <c r="B44" s="212"/>
      <c r="C44" s="213">
        <v>15000</v>
      </c>
      <c r="D44" s="213"/>
      <c r="E44" s="213">
        <v>13787</v>
      </c>
      <c r="F44" s="213"/>
      <c r="G44" s="122">
        <f t="shared" si="1"/>
        <v>-1213</v>
      </c>
      <c r="H44" s="120"/>
      <c r="I44" s="120"/>
      <c r="J44" s="120"/>
      <c r="K44" s="216" t="s">
        <v>43</v>
      </c>
      <c r="L44" s="102">
        <v>44</v>
      </c>
      <c r="M44" s="118">
        <f>J296</f>
        <v>0</v>
      </c>
    </row>
    <row r="45" spans="1:13" x14ac:dyDescent="0.25">
      <c r="A45" s="212">
        <v>42859</v>
      </c>
      <c r="B45" s="212"/>
      <c r="C45" s="213">
        <v>15000</v>
      </c>
      <c r="D45" s="213"/>
      <c r="E45" s="213">
        <v>10075</v>
      </c>
      <c r="F45" s="213"/>
      <c r="G45" s="122">
        <f t="shared" si="1"/>
        <v>-4925</v>
      </c>
      <c r="H45" s="120"/>
      <c r="I45" s="120"/>
      <c r="J45" s="120"/>
      <c r="K45" s="216"/>
      <c r="L45" s="102">
        <v>45</v>
      </c>
      <c r="M45" s="118">
        <f>J306</f>
        <v>0</v>
      </c>
    </row>
    <row r="46" spans="1:13" x14ac:dyDescent="0.25">
      <c r="A46" s="212"/>
      <c r="B46" s="212"/>
      <c r="C46" s="213">
        <v>15000</v>
      </c>
      <c r="D46" s="213"/>
      <c r="E46" s="213">
        <v>1318</v>
      </c>
      <c r="F46" s="213"/>
      <c r="G46" s="122">
        <f t="shared" si="1"/>
        <v>-13682</v>
      </c>
      <c r="H46" s="120"/>
      <c r="I46" s="120"/>
      <c r="J46" s="120"/>
      <c r="K46" s="216"/>
      <c r="L46" s="102">
        <v>46</v>
      </c>
      <c r="M46" s="118">
        <f>J316</f>
        <v>0</v>
      </c>
    </row>
    <row r="47" spans="1:13" x14ac:dyDescent="0.25">
      <c r="A47" s="212">
        <v>42860</v>
      </c>
      <c r="B47" s="212"/>
      <c r="C47" s="213">
        <v>13000</v>
      </c>
      <c r="D47" s="213"/>
      <c r="E47" s="213">
        <v>10050</v>
      </c>
      <c r="F47" s="213"/>
      <c r="G47" s="122">
        <f t="shared" si="1"/>
        <v>-2950</v>
      </c>
      <c r="H47" s="120"/>
      <c r="I47" s="120"/>
      <c r="J47" s="120"/>
      <c r="K47" s="216"/>
      <c r="L47" s="102">
        <v>47</v>
      </c>
      <c r="M47" s="118">
        <f>J326</f>
        <v>0</v>
      </c>
    </row>
    <row r="48" spans="1:13" x14ac:dyDescent="0.25">
      <c r="A48" s="212"/>
      <c r="B48" s="212"/>
      <c r="C48" s="213">
        <v>11000</v>
      </c>
      <c r="D48" s="213"/>
      <c r="E48" s="213">
        <v>8346</v>
      </c>
      <c r="F48" s="213"/>
      <c r="G48" s="122">
        <f t="shared" si="1"/>
        <v>-2654</v>
      </c>
      <c r="H48" s="121" t="s">
        <v>31</v>
      </c>
      <c r="I48" s="121"/>
      <c r="J48" s="119">
        <f>SUM(G41:G48)</f>
        <v>-30687</v>
      </c>
      <c r="K48" s="216"/>
      <c r="L48" s="102">
        <v>48</v>
      </c>
      <c r="M48" s="118">
        <f>J336</f>
        <v>0</v>
      </c>
    </row>
    <row r="49" spans="1:13" x14ac:dyDescent="0.25">
      <c r="A49" s="212">
        <v>42864</v>
      </c>
      <c r="B49" s="212"/>
      <c r="C49" s="213">
        <v>14000</v>
      </c>
      <c r="D49" s="213"/>
      <c r="E49" s="213">
        <v>9569</v>
      </c>
      <c r="F49" s="213"/>
      <c r="G49" s="122">
        <f t="shared" si="1"/>
        <v>-4431</v>
      </c>
      <c r="H49" s="120"/>
      <c r="I49" s="120"/>
      <c r="J49" s="120"/>
      <c r="K49" s="216" t="s">
        <v>44</v>
      </c>
      <c r="L49" s="102">
        <v>49</v>
      </c>
      <c r="M49" s="118">
        <f>J346</f>
        <v>0</v>
      </c>
    </row>
    <row r="50" spans="1:13" x14ac:dyDescent="0.25">
      <c r="A50" s="212"/>
      <c r="B50" s="212"/>
      <c r="C50" s="213">
        <v>15000</v>
      </c>
      <c r="D50" s="213"/>
      <c r="E50" s="213">
        <v>16759</v>
      </c>
      <c r="F50" s="213"/>
      <c r="G50" s="122">
        <f t="shared" si="1"/>
        <v>1759</v>
      </c>
      <c r="H50" s="120"/>
      <c r="I50" s="120"/>
      <c r="J50" s="120"/>
      <c r="K50" s="216"/>
      <c r="L50" s="102">
        <v>50</v>
      </c>
      <c r="M50" s="118">
        <f>J356</f>
        <v>0</v>
      </c>
    </row>
    <row r="51" spans="1:13" x14ac:dyDescent="0.25">
      <c r="A51" s="212">
        <v>42865</v>
      </c>
      <c r="B51" s="212"/>
      <c r="C51" s="213">
        <v>15000</v>
      </c>
      <c r="D51" s="213"/>
      <c r="E51" s="213">
        <v>11489</v>
      </c>
      <c r="F51" s="213"/>
      <c r="G51" s="122">
        <f t="shared" si="1"/>
        <v>-3511</v>
      </c>
      <c r="H51" s="120"/>
      <c r="I51" s="120"/>
      <c r="J51" s="120"/>
      <c r="K51" s="216"/>
      <c r="L51" s="102">
        <v>51</v>
      </c>
      <c r="M51" s="118">
        <f>J366</f>
        <v>0</v>
      </c>
    </row>
    <row r="52" spans="1:13" x14ac:dyDescent="0.25">
      <c r="A52" s="212"/>
      <c r="B52" s="212"/>
      <c r="C52" s="213">
        <v>14000</v>
      </c>
      <c r="D52" s="213"/>
      <c r="E52" s="213">
        <v>13815</v>
      </c>
      <c r="F52" s="213"/>
      <c r="G52" s="122">
        <f t="shared" si="1"/>
        <v>-185</v>
      </c>
      <c r="H52" s="120"/>
      <c r="I52" s="120"/>
      <c r="J52" s="120"/>
      <c r="K52" s="216"/>
      <c r="L52" s="102">
        <v>52</v>
      </c>
      <c r="M52" s="118">
        <f>J374</f>
        <v>0</v>
      </c>
    </row>
    <row r="53" spans="1:13" x14ac:dyDescent="0.25">
      <c r="A53" s="212">
        <v>42866</v>
      </c>
      <c r="B53" s="212"/>
      <c r="C53" s="213">
        <v>10000</v>
      </c>
      <c r="D53" s="213"/>
      <c r="E53" s="213">
        <v>8358</v>
      </c>
      <c r="F53" s="213"/>
      <c r="G53" s="122">
        <f t="shared" si="1"/>
        <v>-1642</v>
      </c>
      <c r="H53" s="120"/>
      <c r="I53" s="120"/>
      <c r="J53" s="120"/>
    </row>
    <row r="54" spans="1:13" x14ac:dyDescent="0.25">
      <c r="A54" s="212"/>
      <c r="B54" s="212"/>
      <c r="C54" s="213">
        <v>10000</v>
      </c>
      <c r="D54" s="213"/>
      <c r="E54" s="213">
        <v>8418</v>
      </c>
      <c r="F54" s="213"/>
      <c r="G54" s="122">
        <f t="shared" si="1"/>
        <v>-1582</v>
      </c>
      <c r="H54" s="120"/>
      <c r="I54" s="120"/>
      <c r="J54" s="120"/>
    </row>
    <row r="55" spans="1:13" x14ac:dyDescent="0.25">
      <c r="A55" s="212">
        <v>42867</v>
      </c>
      <c r="B55" s="212"/>
      <c r="C55" s="213">
        <v>9000</v>
      </c>
      <c r="D55" s="213"/>
      <c r="E55" s="213">
        <v>5410</v>
      </c>
      <c r="F55" s="213"/>
      <c r="G55" s="122">
        <f t="shared" si="1"/>
        <v>-3590</v>
      </c>
      <c r="H55" s="120"/>
      <c r="I55" s="120"/>
      <c r="J55" s="120"/>
    </row>
    <row r="56" spans="1:13" x14ac:dyDescent="0.25">
      <c r="A56" s="212"/>
      <c r="B56" s="212"/>
      <c r="C56" s="213">
        <v>9000</v>
      </c>
      <c r="D56" s="213"/>
      <c r="E56" s="213">
        <v>8013</v>
      </c>
      <c r="F56" s="213"/>
      <c r="G56" s="122">
        <f t="shared" si="1"/>
        <v>-987</v>
      </c>
      <c r="H56" s="121" t="s">
        <v>32</v>
      </c>
      <c r="I56" s="121"/>
      <c r="J56" s="119">
        <f>SUM(G49:G56)</f>
        <v>-14169</v>
      </c>
    </row>
    <row r="57" spans="1:13" x14ac:dyDescent="0.25">
      <c r="A57" s="212">
        <v>42870</v>
      </c>
      <c r="B57" s="212"/>
      <c r="C57" s="213">
        <v>10000</v>
      </c>
      <c r="D57" s="213"/>
      <c r="E57" s="213">
        <v>11092</v>
      </c>
      <c r="F57" s="213"/>
      <c r="G57" s="122">
        <f t="shared" si="1"/>
        <v>1092</v>
      </c>
      <c r="H57" s="120"/>
      <c r="I57" s="120"/>
      <c r="J57" s="120"/>
    </row>
    <row r="58" spans="1:13" x14ac:dyDescent="0.25">
      <c r="A58" s="212"/>
      <c r="B58" s="212"/>
      <c r="C58" s="213">
        <v>10000</v>
      </c>
      <c r="D58" s="213"/>
      <c r="E58" s="213">
        <v>4576</v>
      </c>
      <c r="F58" s="213"/>
      <c r="G58" s="122">
        <f t="shared" si="1"/>
        <v>-5424</v>
      </c>
      <c r="H58" s="120"/>
      <c r="I58" s="120"/>
      <c r="J58" s="120"/>
    </row>
    <row r="59" spans="1:13" x14ac:dyDescent="0.25">
      <c r="A59" s="212">
        <v>42871</v>
      </c>
      <c r="B59" s="212"/>
      <c r="C59" s="213">
        <v>10000</v>
      </c>
      <c r="D59" s="213"/>
      <c r="E59" s="213">
        <v>2750</v>
      </c>
      <c r="F59" s="213"/>
      <c r="G59" s="122">
        <f t="shared" si="1"/>
        <v>-7250</v>
      </c>
      <c r="H59" s="120"/>
      <c r="I59" s="120"/>
      <c r="J59" s="120"/>
    </row>
    <row r="60" spans="1:13" x14ac:dyDescent="0.25">
      <c r="A60" s="212"/>
      <c r="B60" s="212"/>
      <c r="C60" s="213">
        <v>10000</v>
      </c>
      <c r="D60" s="213"/>
      <c r="E60" s="213">
        <v>8540</v>
      </c>
      <c r="F60" s="213"/>
      <c r="G60" s="122">
        <f t="shared" si="1"/>
        <v>-1460</v>
      </c>
      <c r="H60" s="120"/>
      <c r="I60" s="120"/>
      <c r="J60" s="120"/>
    </row>
    <row r="61" spans="1:13" x14ac:dyDescent="0.25">
      <c r="A61" s="212">
        <v>42872</v>
      </c>
      <c r="B61" s="212"/>
      <c r="C61" s="213">
        <v>10000</v>
      </c>
      <c r="D61" s="213"/>
      <c r="E61" s="213">
        <v>10500</v>
      </c>
      <c r="F61" s="213"/>
      <c r="G61" s="122">
        <f t="shared" si="1"/>
        <v>500</v>
      </c>
      <c r="H61" s="120"/>
      <c r="I61" s="120"/>
      <c r="J61" s="120"/>
    </row>
    <row r="62" spans="1:13" x14ac:dyDescent="0.25">
      <c r="A62" s="212"/>
      <c r="B62" s="212"/>
      <c r="C62" s="213">
        <v>9000</v>
      </c>
      <c r="D62" s="213"/>
      <c r="E62" s="213">
        <v>1917</v>
      </c>
      <c r="F62" s="213"/>
      <c r="G62" s="122">
        <f t="shared" si="1"/>
        <v>-7083</v>
      </c>
      <c r="H62" s="120"/>
      <c r="I62" s="120"/>
      <c r="J62" s="120"/>
    </row>
    <row r="63" spans="1:13" x14ac:dyDescent="0.25">
      <c r="A63" s="212">
        <v>42873</v>
      </c>
      <c r="B63" s="212"/>
      <c r="C63" s="213"/>
      <c r="D63" s="213"/>
      <c r="E63" s="213"/>
      <c r="F63" s="213"/>
      <c r="G63" s="122">
        <f t="shared" si="1"/>
        <v>0</v>
      </c>
      <c r="H63" s="120"/>
      <c r="I63" s="120"/>
      <c r="J63" s="120"/>
    </row>
    <row r="64" spans="1:13" x14ac:dyDescent="0.25">
      <c r="A64" s="212"/>
      <c r="B64" s="212"/>
      <c r="C64" s="213"/>
      <c r="D64" s="213"/>
      <c r="E64" s="213"/>
      <c r="F64" s="213"/>
      <c r="G64" s="122">
        <f t="shared" si="1"/>
        <v>0</v>
      </c>
      <c r="H64" s="120"/>
      <c r="I64" s="120"/>
      <c r="J64" s="120"/>
    </row>
    <row r="65" spans="1:10" x14ac:dyDescent="0.25">
      <c r="A65" s="212">
        <v>42874</v>
      </c>
      <c r="B65" s="212"/>
      <c r="C65" s="213"/>
      <c r="D65" s="213"/>
      <c r="E65" s="213"/>
      <c r="F65" s="213"/>
      <c r="G65" s="122">
        <f t="shared" si="1"/>
        <v>0</v>
      </c>
      <c r="H65" s="120"/>
      <c r="I65" s="120"/>
      <c r="J65" s="120"/>
    </row>
    <row r="66" spans="1:10" x14ac:dyDescent="0.25">
      <c r="A66" s="212"/>
      <c r="B66" s="212"/>
      <c r="C66" s="213"/>
      <c r="D66" s="213"/>
      <c r="E66" s="213"/>
      <c r="F66" s="213"/>
      <c r="G66" s="122">
        <f t="shared" si="1"/>
        <v>0</v>
      </c>
      <c r="H66" s="121" t="s">
        <v>33</v>
      </c>
      <c r="I66" s="121"/>
      <c r="J66" s="119">
        <f>SUM(G57:G66)</f>
        <v>-19625</v>
      </c>
    </row>
    <row r="67" spans="1:10" x14ac:dyDescent="0.25">
      <c r="A67" s="212">
        <v>42877</v>
      </c>
      <c r="B67" s="212"/>
      <c r="C67" s="213"/>
      <c r="D67" s="213"/>
      <c r="E67" s="213"/>
      <c r="F67" s="213"/>
      <c r="G67" s="122">
        <f t="shared" ref="G67:G130" si="2">E67-C67</f>
        <v>0</v>
      </c>
      <c r="H67" s="120"/>
      <c r="I67" s="120"/>
      <c r="J67" s="120"/>
    </row>
    <row r="68" spans="1:10" x14ac:dyDescent="0.25">
      <c r="A68" s="212"/>
      <c r="B68" s="212"/>
      <c r="C68" s="213"/>
      <c r="D68" s="213"/>
      <c r="E68" s="213"/>
      <c r="F68" s="213"/>
      <c r="G68" s="122">
        <f t="shared" si="2"/>
        <v>0</v>
      </c>
      <c r="H68" s="120"/>
      <c r="I68" s="120"/>
      <c r="J68" s="120"/>
    </row>
    <row r="69" spans="1:10" x14ac:dyDescent="0.25">
      <c r="A69" s="212">
        <v>42878</v>
      </c>
      <c r="B69" s="212"/>
      <c r="C69" s="213"/>
      <c r="D69" s="213"/>
      <c r="E69" s="213"/>
      <c r="F69" s="213"/>
      <c r="G69" s="122">
        <f t="shared" si="2"/>
        <v>0</v>
      </c>
      <c r="H69" s="120"/>
      <c r="I69" s="120"/>
      <c r="J69" s="120"/>
    </row>
    <row r="70" spans="1:10" x14ac:dyDescent="0.25">
      <c r="A70" s="212"/>
      <c r="B70" s="212"/>
      <c r="C70" s="213"/>
      <c r="D70" s="213"/>
      <c r="E70" s="213"/>
      <c r="F70" s="213"/>
      <c r="G70" s="122">
        <f t="shared" si="2"/>
        <v>0</v>
      </c>
      <c r="H70" s="120"/>
      <c r="I70" s="120"/>
      <c r="J70" s="120"/>
    </row>
    <row r="71" spans="1:10" x14ac:dyDescent="0.25">
      <c r="A71" s="212">
        <v>42879</v>
      </c>
      <c r="B71" s="212"/>
      <c r="C71" s="213"/>
      <c r="D71" s="213"/>
      <c r="E71" s="213"/>
      <c r="F71" s="213"/>
      <c r="G71" s="122">
        <f t="shared" si="2"/>
        <v>0</v>
      </c>
      <c r="H71" s="120"/>
      <c r="I71" s="120"/>
      <c r="J71" s="120"/>
    </row>
    <row r="72" spans="1:10" x14ac:dyDescent="0.25">
      <c r="A72" s="212"/>
      <c r="B72" s="212"/>
      <c r="C72" s="213"/>
      <c r="D72" s="213"/>
      <c r="E72" s="213"/>
      <c r="F72" s="213"/>
      <c r="G72" s="122">
        <f t="shared" si="2"/>
        <v>0</v>
      </c>
      <c r="H72" s="120"/>
      <c r="I72" s="120"/>
      <c r="J72" s="120"/>
    </row>
    <row r="73" spans="1:10" x14ac:dyDescent="0.25">
      <c r="A73" s="212">
        <v>42881</v>
      </c>
      <c r="B73" s="212"/>
      <c r="C73" s="213"/>
      <c r="D73" s="213"/>
      <c r="E73" s="213"/>
      <c r="F73" s="213"/>
      <c r="G73" s="122">
        <f t="shared" si="2"/>
        <v>0</v>
      </c>
      <c r="H73" s="120"/>
      <c r="I73" s="120"/>
      <c r="J73" s="120"/>
    </row>
    <row r="74" spans="1:10" x14ac:dyDescent="0.25">
      <c r="A74" s="212"/>
      <c r="B74" s="212"/>
      <c r="C74" s="213"/>
      <c r="D74" s="213"/>
      <c r="E74" s="213"/>
      <c r="F74" s="213"/>
      <c r="G74" s="122">
        <f t="shared" si="2"/>
        <v>0</v>
      </c>
      <c r="H74" s="121" t="s">
        <v>37</v>
      </c>
      <c r="I74" s="121"/>
      <c r="J74" s="119">
        <f>SUM(G67:G74)</f>
        <v>0</v>
      </c>
    </row>
    <row r="75" spans="1:10" x14ac:dyDescent="0.25">
      <c r="A75" s="212">
        <v>42884</v>
      </c>
      <c r="B75" s="212"/>
      <c r="C75" s="213"/>
      <c r="D75" s="213"/>
      <c r="E75" s="213"/>
      <c r="F75" s="213"/>
      <c r="G75" s="122">
        <f t="shared" si="2"/>
        <v>0</v>
      </c>
      <c r="H75" s="120"/>
      <c r="I75" s="120"/>
      <c r="J75" s="120"/>
    </row>
    <row r="76" spans="1:10" x14ac:dyDescent="0.25">
      <c r="A76" s="212"/>
      <c r="B76" s="212"/>
      <c r="C76" s="213"/>
      <c r="D76" s="213"/>
      <c r="E76" s="213"/>
      <c r="F76" s="213"/>
      <c r="G76" s="122">
        <f t="shared" si="2"/>
        <v>0</v>
      </c>
      <c r="H76" s="120"/>
      <c r="I76" s="120"/>
      <c r="J76" s="120"/>
    </row>
    <row r="77" spans="1:10" x14ac:dyDescent="0.25">
      <c r="A77" s="212">
        <v>42885</v>
      </c>
      <c r="B77" s="212"/>
      <c r="C77" s="213"/>
      <c r="D77" s="213"/>
      <c r="E77" s="213"/>
      <c r="F77" s="213"/>
      <c r="G77" s="122">
        <f t="shared" si="2"/>
        <v>0</v>
      </c>
      <c r="H77" s="120"/>
      <c r="I77" s="120"/>
      <c r="J77" s="120"/>
    </row>
    <row r="78" spans="1:10" x14ac:dyDescent="0.25">
      <c r="A78" s="212"/>
      <c r="B78" s="212"/>
      <c r="C78" s="213"/>
      <c r="D78" s="213"/>
      <c r="E78" s="213"/>
      <c r="F78" s="213"/>
      <c r="G78" s="122">
        <f t="shared" si="2"/>
        <v>0</v>
      </c>
      <c r="H78" s="120"/>
      <c r="I78" s="120"/>
      <c r="J78" s="120"/>
    </row>
    <row r="79" spans="1:10" x14ac:dyDescent="0.25">
      <c r="A79" s="212">
        <v>42886</v>
      </c>
      <c r="B79" s="212"/>
      <c r="C79" s="213"/>
      <c r="D79" s="213"/>
      <c r="E79" s="213"/>
      <c r="F79" s="213"/>
      <c r="G79" s="122">
        <f t="shared" si="2"/>
        <v>0</v>
      </c>
      <c r="H79" s="120"/>
      <c r="I79" s="120"/>
      <c r="J79" s="120"/>
    </row>
    <row r="80" spans="1:10" x14ac:dyDescent="0.25">
      <c r="A80" s="212"/>
      <c r="B80" s="212"/>
      <c r="C80" s="213"/>
      <c r="D80" s="213"/>
      <c r="E80" s="213"/>
      <c r="F80" s="213"/>
      <c r="G80" s="122">
        <f t="shared" si="2"/>
        <v>0</v>
      </c>
      <c r="H80" s="120"/>
      <c r="I80" s="120"/>
      <c r="J80" s="120"/>
    </row>
    <row r="81" spans="1:10" x14ac:dyDescent="0.25">
      <c r="A81" s="212">
        <v>42887</v>
      </c>
      <c r="B81" s="212"/>
      <c r="C81" s="213"/>
      <c r="D81" s="213"/>
      <c r="E81" s="213"/>
      <c r="F81" s="213"/>
      <c r="G81" s="122">
        <f t="shared" si="2"/>
        <v>0</v>
      </c>
      <c r="H81" s="120"/>
      <c r="I81" s="120"/>
      <c r="J81" s="120"/>
    </row>
    <row r="82" spans="1:10" x14ac:dyDescent="0.25">
      <c r="A82" s="212"/>
      <c r="B82" s="212"/>
      <c r="C82" s="213"/>
      <c r="D82" s="213"/>
      <c r="E82" s="213"/>
      <c r="F82" s="213"/>
      <c r="G82" s="122">
        <f t="shared" si="2"/>
        <v>0</v>
      </c>
      <c r="H82" s="120"/>
      <c r="I82" s="120"/>
      <c r="J82" s="120"/>
    </row>
    <row r="83" spans="1:10" x14ac:dyDescent="0.25">
      <c r="A83" s="212">
        <v>42888</v>
      </c>
      <c r="B83" s="212"/>
      <c r="C83" s="213"/>
      <c r="D83" s="213"/>
      <c r="E83" s="213"/>
      <c r="F83" s="213"/>
      <c r="G83" s="122">
        <f t="shared" si="2"/>
        <v>0</v>
      </c>
      <c r="H83" s="120"/>
      <c r="I83" s="120"/>
      <c r="J83" s="120"/>
    </row>
    <row r="84" spans="1:10" x14ac:dyDescent="0.25">
      <c r="A84" s="212"/>
      <c r="B84" s="212"/>
      <c r="C84" s="213"/>
      <c r="D84" s="213"/>
      <c r="E84" s="213"/>
      <c r="F84" s="213"/>
      <c r="G84" s="122">
        <f t="shared" si="2"/>
        <v>0</v>
      </c>
      <c r="H84" s="121" t="s">
        <v>38</v>
      </c>
      <c r="I84" s="121"/>
      <c r="J84" s="119">
        <f>SUM(G75:G84)</f>
        <v>0</v>
      </c>
    </row>
    <row r="85" spans="1:10" x14ac:dyDescent="0.25">
      <c r="A85" s="212">
        <v>42892</v>
      </c>
      <c r="B85" s="212"/>
      <c r="C85" s="213"/>
      <c r="D85" s="213"/>
      <c r="E85" s="213"/>
      <c r="F85" s="213"/>
      <c r="G85" s="122">
        <f t="shared" si="2"/>
        <v>0</v>
      </c>
      <c r="H85" s="120"/>
      <c r="I85" s="120"/>
      <c r="J85" s="120"/>
    </row>
    <row r="86" spans="1:10" x14ac:dyDescent="0.25">
      <c r="A86" s="212"/>
      <c r="B86" s="212"/>
      <c r="C86" s="213"/>
      <c r="D86" s="213"/>
      <c r="E86" s="213"/>
      <c r="F86" s="213"/>
      <c r="G86" s="122">
        <f t="shared" si="2"/>
        <v>0</v>
      </c>
      <c r="H86" s="120"/>
      <c r="I86" s="120"/>
      <c r="J86" s="120"/>
    </row>
    <row r="87" spans="1:10" x14ac:dyDescent="0.25">
      <c r="A87" s="212">
        <v>42893</v>
      </c>
      <c r="B87" s="212"/>
      <c r="C87" s="213"/>
      <c r="D87" s="213"/>
      <c r="E87" s="213"/>
      <c r="F87" s="213"/>
      <c r="G87" s="122">
        <f t="shared" si="2"/>
        <v>0</v>
      </c>
      <c r="H87" s="120"/>
      <c r="I87" s="120"/>
      <c r="J87" s="120"/>
    </row>
    <row r="88" spans="1:10" x14ac:dyDescent="0.25">
      <c r="A88" s="212"/>
      <c r="B88" s="212"/>
      <c r="C88" s="213"/>
      <c r="D88" s="213"/>
      <c r="E88" s="213"/>
      <c r="F88" s="213"/>
      <c r="G88" s="122">
        <f t="shared" si="2"/>
        <v>0</v>
      </c>
      <c r="H88" s="120"/>
      <c r="I88" s="120"/>
      <c r="J88" s="120"/>
    </row>
    <row r="89" spans="1:10" x14ac:dyDescent="0.25">
      <c r="A89" s="212">
        <v>42894</v>
      </c>
      <c r="B89" s="212"/>
      <c r="C89" s="213"/>
      <c r="D89" s="213"/>
      <c r="E89" s="213"/>
      <c r="F89" s="213"/>
      <c r="G89" s="122">
        <f t="shared" si="2"/>
        <v>0</v>
      </c>
      <c r="H89" s="120"/>
      <c r="I89" s="120"/>
      <c r="J89" s="120"/>
    </row>
    <row r="90" spans="1:10" x14ac:dyDescent="0.25">
      <c r="A90" s="212"/>
      <c r="B90" s="212"/>
      <c r="C90" s="213"/>
      <c r="D90" s="213"/>
      <c r="E90" s="213"/>
      <c r="F90" s="213"/>
      <c r="G90" s="122">
        <f t="shared" si="2"/>
        <v>0</v>
      </c>
      <c r="H90" s="120"/>
      <c r="I90" s="120"/>
      <c r="J90" s="120"/>
    </row>
    <row r="91" spans="1:10" x14ac:dyDescent="0.25">
      <c r="A91" s="212">
        <v>42895</v>
      </c>
      <c r="B91" s="212"/>
      <c r="C91" s="213"/>
      <c r="D91" s="213"/>
      <c r="E91" s="213"/>
      <c r="F91" s="213"/>
      <c r="G91" s="122">
        <f t="shared" si="2"/>
        <v>0</v>
      </c>
      <c r="H91" s="120"/>
      <c r="I91" s="120"/>
      <c r="J91" s="120"/>
    </row>
    <row r="92" spans="1:10" x14ac:dyDescent="0.25">
      <c r="A92" s="212"/>
      <c r="B92" s="212"/>
      <c r="C92" s="213"/>
      <c r="D92" s="213"/>
      <c r="E92" s="213"/>
      <c r="F92" s="213"/>
      <c r="G92" s="122">
        <f t="shared" si="2"/>
        <v>0</v>
      </c>
      <c r="H92" s="121" t="s">
        <v>47</v>
      </c>
      <c r="I92" s="121"/>
      <c r="J92" s="119">
        <f>SUM(G85:G92)</f>
        <v>0</v>
      </c>
    </row>
    <row r="93" spans="1:10" x14ac:dyDescent="0.25">
      <c r="A93" s="212">
        <v>42898</v>
      </c>
      <c r="B93" s="212"/>
      <c r="C93" s="213"/>
      <c r="D93" s="213"/>
      <c r="E93" s="213"/>
      <c r="F93" s="213"/>
      <c r="G93" s="122">
        <f t="shared" si="2"/>
        <v>0</v>
      </c>
      <c r="H93" s="120"/>
      <c r="I93" s="120"/>
      <c r="J93" s="120"/>
    </row>
    <row r="94" spans="1:10" x14ac:dyDescent="0.25">
      <c r="A94" s="212"/>
      <c r="B94" s="212"/>
      <c r="C94" s="213"/>
      <c r="D94" s="213"/>
      <c r="E94" s="213"/>
      <c r="F94" s="213"/>
      <c r="G94" s="122">
        <f t="shared" si="2"/>
        <v>0</v>
      </c>
      <c r="H94" s="120"/>
      <c r="I94" s="120"/>
      <c r="J94" s="120"/>
    </row>
    <row r="95" spans="1:10" x14ac:dyDescent="0.25">
      <c r="A95" s="212">
        <v>42899</v>
      </c>
      <c r="B95" s="212"/>
      <c r="C95" s="213"/>
      <c r="D95" s="213"/>
      <c r="E95" s="213"/>
      <c r="F95" s="213"/>
      <c r="G95" s="122">
        <f t="shared" si="2"/>
        <v>0</v>
      </c>
      <c r="H95" s="120"/>
      <c r="I95" s="120"/>
      <c r="J95" s="120"/>
    </row>
    <row r="96" spans="1:10" x14ac:dyDescent="0.25">
      <c r="A96" s="212"/>
      <c r="B96" s="212"/>
      <c r="C96" s="213"/>
      <c r="D96" s="213"/>
      <c r="E96" s="213"/>
      <c r="F96" s="213"/>
      <c r="G96" s="122">
        <f t="shared" si="2"/>
        <v>0</v>
      </c>
      <c r="H96" s="120"/>
      <c r="I96" s="120"/>
      <c r="J96" s="120"/>
    </row>
    <row r="97" spans="1:10" x14ac:dyDescent="0.25">
      <c r="A97" s="212">
        <v>42900</v>
      </c>
      <c r="B97" s="212"/>
      <c r="C97" s="213"/>
      <c r="D97" s="213"/>
      <c r="E97" s="213"/>
      <c r="F97" s="213"/>
      <c r="G97" s="122">
        <f t="shared" si="2"/>
        <v>0</v>
      </c>
      <c r="H97" s="120"/>
      <c r="I97" s="120"/>
      <c r="J97" s="120"/>
    </row>
    <row r="98" spans="1:10" x14ac:dyDescent="0.25">
      <c r="A98" s="212"/>
      <c r="B98" s="212"/>
      <c r="C98" s="213"/>
      <c r="D98" s="213"/>
      <c r="E98" s="213"/>
      <c r="F98" s="213"/>
      <c r="G98" s="122">
        <f t="shared" si="2"/>
        <v>0</v>
      </c>
      <c r="H98" s="120"/>
      <c r="I98" s="120"/>
      <c r="J98" s="120"/>
    </row>
    <row r="99" spans="1:10" x14ac:dyDescent="0.25">
      <c r="A99" s="212">
        <v>42901</v>
      </c>
      <c r="B99" s="212"/>
      <c r="C99" s="213"/>
      <c r="D99" s="213"/>
      <c r="E99" s="213"/>
      <c r="F99" s="213"/>
      <c r="G99" s="122">
        <f t="shared" si="2"/>
        <v>0</v>
      </c>
      <c r="H99" s="120"/>
      <c r="I99" s="120"/>
      <c r="J99" s="120"/>
    </row>
    <row r="100" spans="1:10" x14ac:dyDescent="0.25">
      <c r="A100" s="212"/>
      <c r="B100" s="212"/>
      <c r="C100" s="213"/>
      <c r="D100" s="213"/>
      <c r="E100" s="213"/>
      <c r="F100" s="213"/>
      <c r="G100" s="122">
        <f t="shared" si="2"/>
        <v>0</v>
      </c>
      <c r="H100" s="120"/>
      <c r="I100" s="120"/>
      <c r="J100" s="120"/>
    </row>
    <row r="101" spans="1:10" x14ac:dyDescent="0.25">
      <c r="A101" s="212">
        <v>42902</v>
      </c>
      <c r="B101" s="212"/>
      <c r="C101" s="213"/>
      <c r="D101" s="213"/>
      <c r="E101" s="213"/>
      <c r="F101" s="213"/>
      <c r="G101" s="122">
        <f t="shared" si="2"/>
        <v>0</v>
      </c>
      <c r="H101" s="120"/>
      <c r="I101" s="120"/>
      <c r="J101" s="120"/>
    </row>
    <row r="102" spans="1:10" x14ac:dyDescent="0.25">
      <c r="A102" s="212"/>
      <c r="B102" s="212"/>
      <c r="C102" s="213"/>
      <c r="D102" s="213"/>
      <c r="E102" s="213"/>
      <c r="F102" s="213"/>
      <c r="G102" s="122">
        <f t="shared" si="2"/>
        <v>0</v>
      </c>
      <c r="H102" s="121" t="s">
        <v>48</v>
      </c>
      <c r="I102" s="121"/>
      <c r="J102" s="119">
        <f>SUM(G93:G102)</f>
        <v>0</v>
      </c>
    </row>
    <row r="103" spans="1:10" x14ac:dyDescent="0.25">
      <c r="A103" s="212">
        <v>42905</v>
      </c>
      <c r="B103" s="212"/>
      <c r="C103" s="213">
        <v>14000</v>
      </c>
      <c r="D103" s="213"/>
      <c r="E103" s="213">
        <v>5642</v>
      </c>
      <c r="F103" s="213"/>
      <c r="G103" s="122">
        <f t="shared" si="2"/>
        <v>-8358</v>
      </c>
      <c r="H103" s="120"/>
      <c r="I103" s="120"/>
      <c r="J103" s="120"/>
    </row>
    <row r="104" spans="1:10" x14ac:dyDescent="0.25">
      <c r="A104" s="212"/>
      <c r="B104" s="212"/>
      <c r="C104" s="213">
        <v>15000</v>
      </c>
      <c r="D104" s="213"/>
      <c r="E104" s="213">
        <v>10538</v>
      </c>
      <c r="F104" s="213"/>
      <c r="G104" s="122">
        <f t="shared" si="2"/>
        <v>-4462</v>
      </c>
      <c r="H104" s="120"/>
      <c r="I104" s="120"/>
      <c r="J104" s="120"/>
    </row>
    <row r="105" spans="1:10" x14ac:dyDescent="0.25">
      <c r="A105" s="212">
        <v>42906</v>
      </c>
      <c r="B105" s="212"/>
      <c r="C105" s="213">
        <v>10000</v>
      </c>
      <c r="D105" s="213"/>
      <c r="E105" s="213">
        <v>8963</v>
      </c>
      <c r="F105" s="213"/>
      <c r="G105" s="122">
        <f t="shared" si="2"/>
        <v>-1037</v>
      </c>
      <c r="H105" s="120"/>
      <c r="I105" s="120"/>
      <c r="J105" s="120"/>
    </row>
    <row r="106" spans="1:10" x14ac:dyDescent="0.25">
      <c r="A106" s="212"/>
      <c r="B106" s="212"/>
      <c r="C106" s="213">
        <v>14000</v>
      </c>
      <c r="D106" s="213"/>
      <c r="E106" s="213">
        <v>13187</v>
      </c>
      <c r="F106" s="213"/>
      <c r="G106" s="122">
        <f t="shared" si="2"/>
        <v>-813</v>
      </c>
      <c r="H106" s="120"/>
      <c r="I106" s="120"/>
      <c r="J106" s="120"/>
    </row>
    <row r="107" spans="1:10" x14ac:dyDescent="0.25">
      <c r="A107" s="212">
        <v>42907</v>
      </c>
      <c r="B107" s="212"/>
      <c r="C107" s="213">
        <v>15000</v>
      </c>
      <c r="D107" s="213"/>
      <c r="E107" s="213">
        <v>14071</v>
      </c>
      <c r="F107" s="213"/>
      <c r="G107" s="122">
        <f t="shared" si="2"/>
        <v>-929</v>
      </c>
      <c r="H107" s="120"/>
      <c r="I107" s="120"/>
      <c r="J107" s="120"/>
    </row>
    <row r="108" spans="1:10" x14ac:dyDescent="0.25">
      <c r="A108" s="212"/>
      <c r="B108" s="212"/>
      <c r="C108" s="213">
        <v>15000</v>
      </c>
      <c r="D108" s="213"/>
      <c r="E108" s="213">
        <v>14109</v>
      </c>
      <c r="F108" s="213"/>
      <c r="G108" s="122">
        <f t="shared" si="2"/>
        <v>-891</v>
      </c>
      <c r="H108" s="120"/>
      <c r="I108" s="120"/>
      <c r="J108" s="120"/>
    </row>
    <row r="109" spans="1:10" x14ac:dyDescent="0.25">
      <c r="A109" s="212">
        <v>42908</v>
      </c>
      <c r="B109" s="212"/>
      <c r="C109" s="213">
        <v>15000</v>
      </c>
      <c r="D109" s="213"/>
      <c r="E109" s="213">
        <v>13406</v>
      </c>
      <c r="F109" s="213"/>
      <c r="G109" s="122">
        <f t="shared" si="2"/>
        <v>-1594</v>
      </c>
      <c r="H109" s="120"/>
      <c r="I109" s="120"/>
      <c r="J109" s="120"/>
    </row>
    <row r="110" spans="1:10" x14ac:dyDescent="0.25">
      <c r="A110" s="212"/>
      <c r="B110" s="212"/>
      <c r="C110" s="213">
        <v>15000</v>
      </c>
      <c r="D110" s="213"/>
      <c r="E110" s="213">
        <v>12189</v>
      </c>
      <c r="F110" s="213"/>
      <c r="G110" s="122">
        <f t="shared" si="2"/>
        <v>-2811</v>
      </c>
      <c r="H110" s="120"/>
      <c r="I110" s="120"/>
      <c r="J110" s="120"/>
    </row>
    <row r="111" spans="1:10" x14ac:dyDescent="0.25">
      <c r="A111" s="212">
        <v>42909</v>
      </c>
      <c r="B111" s="212"/>
      <c r="C111" s="213">
        <v>14000</v>
      </c>
      <c r="D111" s="213"/>
      <c r="E111" s="213">
        <v>10668</v>
      </c>
      <c r="F111" s="213"/>
      <c r="G111" s="122">
        <f t="shared" si="2"/>
        <v>-3332</v>
      </c>
      <c r="H111" s="120"/>
      <c r="I111" s="120"/>
      <c r="J111" s="120"/>
    </row>
    <row r="112" spans="1:10" x14ac:dyDescent="0.25">
      <c r="A112" s="212"/>
      <c r="B112" s="212"/>
      <c r="C112" s="213">
        <v>14000</v>
      </c>
      <c r="D112" s="213"/>
      <c r="E112" s="213">
        <v>12216</v>
      </c>
      <c r="F112" s="213"/>
      <c r="G112" s="122">
        <f t="shared" si="2"/>
        <v>-1784</v>
      </c>
      <c r="H112" s="121" t="s">
        <v>49</v>
      </c>
      <c r="I112" s="121"/>
      <c r="J112" s="119">
        <f>SUM(G103:G112)</f>
        <v>-26011</v>
      </c>
    </row>
    <row r="113" spans="1:10" x14ac:dyDescent="0.25">
      <c r="A113" s="212">
        <v>42912</v>
      </c>
      <c r="B113" s="212"/>
      <c r="C113" s="213"/>
      <c r="D113" s="213"/>
      <c r="E113" s="213"/>
      <c r="F113" s="213"/>
      <c r="G113" s="122">
        <f t="shared" si="2"/>
        <v>0</v>
      </c>
      <c r="H113" s="120"/>
      <c r="I113" s="120"/>
      <c r="J113" s="120"/>
    </row>
    <row r="114" spans="1:10" x14ac:dyDescent="0.25">
      <c r="A114" s="212"/>
      <c r="B114" s="212"/>
      <c r="C114" s="213"/>
      <c r="D114" s="213"/>
      <c r="E114" s="213"/>
      <c r="F114" s="213"/>
      <c r="G114" s="122">
        <f t="shared" si="2"/>
        <v>0</v>
      </c>
      <c r="H114" s="120"/>
      <c r="I114" s="120"/>
      <c r="J114" s="120"/>
    </row>
    <row r="115" spans="1:10" x14ac:dyDescent="0.25">
      <c r="A115" s="212">
        <v>42913</v>
      </c>
      <c r="B115" s="212"/>
      <c r="C115" s="213"/>
      <c r="D115" s="213"/>
      <c r="E115" s="213"/>
      <c r="F115" s="213"/>
      <c r="G115" s="122">
        <f t="shared" si="2"/>
        <v>0</v>
      </c>
      <c r="H115" s="120"/>
      <c r="I115" s="120"/>
      <c r="J115" s="120"/>
    </row>
    <row r="116" spans="1:10" x14ac:dyDescent="0.25">
      <c r="A116" s="212"/>
      <c r="B116" s="212"/>
      <c r="C116" s="213"/>
      <c r="D116" s="213"/>
      <c r="E116" s="213"/>
      <c r="F116" s="213"/>
      <c r="G116" s="122">
        <f t="shared" si="2"/>
        <v>0</v>
      </c>
      <c r="H116" s="120"/>
      <c r="I116" s="120"/>
      <c r="J116" s="120"/>
    </row>
    <row r="117" spans="1:10" x14ac:dyDescent="0.25">
      <c r="A117" s="212">
        <v>42914</v>
      </c>
      <c r="B117" s="212"/>
      <c r="C117" s="213"/>
      <c r="D117" s="213"/>
      <c r="E117" s="213"/>
      <c r="F117" s="213"/>
      <c r="G117" s="122">
        <f t="shared" si="2"/>
        <v>0</v>
      </c>
      <c r="H117" s="120"/>
      <c r="I117" s="120"/>
      <c r="J117" s="120"/>
    </row>
    <row r="118" spans="1:10" x14ac:dyDescent="0.25">
      <c r="A118" s="212"/>
      <c r="B118" s="212"/>
      <c r="C118" s="213"/>
      <c r="D118" s="213"/>
      <c r="E118" s="213"/>
      <c r="F118" s="213"/>
      <c r="G118" s="122">
        <f t="shared" si="2"/>
        <v>0</v>
      </c>
      <c r="H118" s="120"/>
      <c r="I118" s="120"/>
      <c r="J118" s="120"/>
    </row>
    <row r="119" spans="1:10" x14ac:dyDescent="0.25">
      <c r="A119" s="212">
        <v>42915</v>
      </c>
      <c r="B119" s="212"/>
      <c r="C119" s="213"/>
      <c r="D119" s="213"/>
      <c r="E119" s="213"/>
      <c r="F119" s="213"/>
      <c r="G119" s="122">
        <f t="shared" si="2"/>
        <v>0</v>
      </c>
      <c r="H119" s="120"/>
      <c r="I119" s="120"/>
      <c r="J119" s="120"/>
    </row>
    <row r="120" spans="1:10" x14ac:dyDescent="0.25">
      <c r="A120" s="212"/>
      <c r="B120" s="212"/>
      <c r="C120" s="213"/>
      <c r="D120" s="213"/>
      <c r="E120" s="213"/>
      <c r="F120" s="213"/>
      <c r="G120" s="122">
        <f t="shared" si="2"/>
        <v>0</v>
      </c>
      <c r="H120" s="120"/>
      <c r="I120" s="120"/>
      <c r="J120" s="120"/>
    </row>
    <row r="121" spans="1:10" x14ac:dyDescent="0.25">
      <c r="A121" s="212">
        <v>42916</v>
      </c>
      <c r="B121" s="212"/>
      <c r="C121" s="213"/>
      <c r="D121" s="213"/>
      <c r="E121" s="213"/>
      <c r="F121" s="213"/>
      <c r="G121" s="122">
        <f t="shared" si="2"/>
        <v>0</v>
      </c>
      <c r="H121" s="120"/>
      <c r="I121" s="120"/>
      <c r="J121" s="120"/>
    </row>
    <row r="122" spans="1:10" x14ac:dyDescent="0.25">
      <c r="A122" s="212"/>
      <c r="B122" s="212"/>
      <c r="C122" s="213"/>
      <c r="D122" s="213"/>
      <c r="E122" s="213"/>
      <c r="F122" s="213"/>
      <c r="G122" s="122">
        <f t="shared" si="2"/>
        <v>0</v>
      </c>
      <c r="H122" s="121" t="s">
        <v>50</v>
      </c>
      <c r="I122" s="121"/>
      <c r="J122" s="119">
        <f>SUM(G113:G122)</f>
        <v>0</v>
      </c>
    </row>
    <row r="123" spans="1:10" x14ac:dyDescent="0.25">
      <c r="A123" s="212">
        <v>42919</v>
      </c>
      <c r="B123" s="212"/>
      <c r="C123" s="213"/>
      <c r="D123" s="213"/>
      <c r="E123" s="213"/>
      <c r="F123" s="213"/>
      <c r="G123" s="122">
        <f t="shared" si="2"/>
        <v>0</v>
      </c>
      <c r="H123" s="120"/>
      <c r="I123" s="120"/>
      <c r="J123" s="120"/>
    </row>
    <row r="124" spans="1:10" x14ac:dyDescent="0.25">
      <c r="A124" s="212"/>
      <c r="B124" s="212"/>
      <c r="C124" s="213"/>
      <c r="D124" s="213"/>
      <c r="E124" s="213"/>
      <c r="F124" s="213"/>
      <c r="G124" s="122">
        <f t="shared" si="2"/>
        <v>0</v>
      </c>
      <c r="H124" s="120"/>
      <c r="I124" s="120"/>
      <c r="J124" s="120"/>
    </row>
    <row r="125" spans="1:10" x14ac:dyDescent="0.25">
      <c r="A125" s="212">
        <v>42920</v>
      </c>
      <c r="B125" s="212"/>
      <c r="C125" s="213"/>
      <c r="D125" s="213"/>
      <c r="E125" s="213"/>
      <c r="F125" s="213"/>
      <c r="G125" s="122">
        <f t="shared" si="2"/>
        <v>0</v>
      </c>
      <c r="H125" s="120"/>
      <c r="I125" s="120"/>
      <c r="J125" s="120"/>
    </row>
    <row r="126" spans="1:10" x14ac:dyDescent="0.25">
      <c r="A126" s="212"/>
      <c r="B126" s="212"/>
      <c r="C126" s="213"/>
      <c r="D126" s="213"/>
      <c r="E126" s="213"/>
      <c r="F126" s="213"/>
      <c r="G126" s="122">
        <f t="shared" si="2"/>
        <v>0</v>
      </c>
      <c r="H126" s="120"/>
      <c r="I126" s="120"/>
      <c r="J126" s="120"/>
    </row>
    <row r="127" spans="1:10" x14ac:dyDescent="0.25">
      <c r="A127" s="212">
        <v>42921</v>
      </c>
      <c r="B127" s="212"/>
      <c r="C127" s="213"/>
      <c r="D127" s="213"/>
      <c r="E127" s="213"/>
      <c r="F127" s="213"/>
      <c r="G127" s="122">
        <f t="shared" si="2"/>
        <v>0</v>
      </c>
      <c r="H127" s="120"/>
      <c r="I127" s="120"/>
      <c r="J127" s="120"/>
    </row>
    <row r="128" spans="1:10" x14ac:dyDescent="0.25">
      <c r="A128" s="212"/>
      <c r="B128" s="212"/>
      <c r="C128" s="213"/>
      <c r="D128" s="213"/>
      <c r="E128" s="213"/>
      <c r="F128" s="213"/>
      <c r="G128" s="122">
        <f t="shared" si="2"/>
        <v>0</v>
      </c>
      <c r="H128" s="120"/>
      <c r="I128" s="120"/>
      <c r="J128" s="120"/>
    </row>
    <row r="129" spans="1:10" x14ac:dyDescent="0.25">
      <c r="A129" s="212">
        <v>42922</v>
      </c>
      <c r="B129" s="212"/>
      <c r="C129" s="213"/>
      <c r="D129" s="213"/>
      <c r="E129" s="213"/>
      <c r="F129" s="213"/>
      <c r="G129" s="122">
        <f t="shared" si="2"/>
        <v>0</v>
      </c>
      <c r="H129" s="120"/>
      <c r="I129" s="120"/>
      <c r="J129" s="120"/>
    </row>
    <row r="130" spans="1:10" x14ac:dyDescent="0.25">
      <c r="A130" s="212"/>
      <c r="B130" s="212"/>
      <c r="C130" s="213"/>
      <c r="D130" s="213"/>
      <c r="E130" s="213"/>
      <c r="F130" s="213"/>
      <c r="G130" s="122">
        <f t="shared" si="2"/>
        <v>0</v>
      </c>
      <c r="H130" s="120"/>
      <c r="I130" s="120"/>
      <c r="J130" s="120"/>
    </row>
    <row r="131" spans="1:10" x14ac:dyDescent="0.25">
      <c r="A131" s="212">
        <v>42923</v>
      </c>
      <c r="B131" s="212"/>
      <c r="C131" s="213"/>
      <c r="D131" s="213"/>
      <c r="E131" s="213"/>
      <c r="F131" s="213"/>
      <c r="G131" s="122">
        <f t="shared" ref="G131:G194" si="3">E131-C131</f>
        <v>0</v>
      </c>
      <c r="H131" s="120"/>
      <c r="I131" s="120"/>
      <c r="J131" s="120"/>
    </row>
    <row r="132" spans="1:10" x14ac:dyDescent="0.25">
      <c r="A132" s="212"/>
      <c r="B132" s="212"/>
      <c r="C132" s="213"/>
      <c r="D132" s="213"/>
      <c r="E132" s="213"/>
      <c r="F132" s="213"/>
      <c r="G132" s="122">
        <f t="shared" si="3"/>
        <v>0</v>
      </c>
      <c r="H132" s="121" t="s">
        <v>51</v>
      </c>
      <c r="I132" s="121"/>
      <c r="J132" s="119">
        <f>SUM(G123:G132)</f>
        <v>0</v>
      </c>
    </row>
    <row r="133" spans="1:10" x14ac:dyDescent="0.25">
      <c r="A133" s="212">
        <v>42926</v>
      </c>
      <c r="B133" s="212"/>
      <c r="C133" s="213"/>
      <c r="D133" s="213"/>
      <c r="E133" s="213"/>
      <c r="F133" s="213"/>
      <c r="G133" s="122">
        <f t="shared" si="3"/>
        <v>0</v>
      </c>
      <c r="H133" s="120"/>
      <c r="I133" s="120"/>
      <c r="J133" s="120"/>
    </row>
    <row r="134" spans="1:10" x14ac:dyDescent="0.25">
      <c r="A134" s="212"/>
      <c r="B134" s="212"/>
      <c r="C134" s="213"/>
      <c r="D134" s="213"/>
      <c r="E134" s="213"/>
      <c r="F134" s="213"/>
      <c r="G134" s="122">
        <f t="shared" si="3"/>
        <v>0</v>
      </c>
      <c r="H134" s="120"/>
      <c r="I134" s="120"/>
      <c r="J134" s="120"/>
    </row>
    <row r="135" spans="1:10" x14ac:dyDescent="0.25">
      <c r="A135" s="212">
        <v>42927</v>
      </c>
      <c r="B135" s="212"/>
      <c r="C135" s="213"/>
      <c r="D135" s="213"/>
      <c r="E135" s="213"/>
      <c r="F135" s="213"/>
      <c r="G135" s="122">
        <f t="shared" si="3"/>
        <v>0</v>
      </c>
      <c r="H135" s="120"/>
      <c r="I135" s="120"/>
      <c r="J135" s="120"/>
    </row>
    <row r="136" spans="1:10" x14ac:dyDescent="0.25">
      <c r="A136" s="212"/>
      <c r="B136" s="212"/>
      <c r="C136" s="213"/>
      <c r="D136" s="213"/>
      <c r="E136" s="213"/>
      <c r="F136" s="213"/>
      <c r="G136" s="122">
        <f t="shared" si="3"/>
        <v>0</v>
      </c>
      <c r="H136" s="120"/>
      <c r="I136" s="120"/>
      <c r="J136" s="120"/>
    </row>
    <row r="137" spans="1:10" x14ac:dyDescent="0.25">
      <c r="A137" s="212">
        <v>42928</v>
      </c>
      <c r="B137" s="212"/>
      <c r="C137" s="213"/>
      <c r="D137" s="213"/>
      <c r="E137" s="213"/>
      <c r="F137" s="213"/>
      <c r="G137" s="122">
        <f t="shared" si="3"/>
        <v>0</v>
      </c>
      <c r="H137" s="120"/>
      <c r="I137" s="120"/>
      <c r="J137" s="120"/>
    </row>
    <row r="138" spans="1:10" x14ac:dyDescent="0.25">
      <c r="A138" s="212"/>
      <c r="B138" s="212"/>
      <c r="C138" s="213"/>
      <c r="D138" s="213"/>
      <c r="E138" s="213"/>
      <c r="F138" s="213"/>
      <c r="G138" s="122">
        <f t="shared" si="3"/>
        <v>0</v>
      </c>
      <c r="H138" s="120"/>
      <c r="I138" s="120"/>
      <c r="J138" s="120"/>
    </row>
    <row r="139" spans="1:10" x14ac:dyDescent="0.25">
      <c r="A139" s="212">
        <v>42929</v>
      </c>
      <c r="B139" s="212"/>
      <c r="C139" s="213"/>
      <c r="D139" s="213"/>
      <c r="E139" s="213"/>
      <c r="F139" s="213"/>
      <c r="G139" s="122">
        <f t="shared" si="3"/>
        <v>0</v>
      </c>
      <c r="H139" s="120"/>
      <c r="I139" s="120"/>
      <c r="J139" s="120"/>
    </row>
    <row r="140" spans="1:10" x14ac:dyDescent="0.25">
      <c r="A140" s="212"/>
      <c r="B140" s="212"/>
      <c r="C140" s="213"/>
      <c r="D140" s="213"/>
      <c r="E140" s="213"/>
      <c r="F140" s="213"/>
      <c r="G140" s="122">
        <f t="shared" si="3"/>
        <v>0</v>
      </c>
      <c r="H140" s="121" t="s">
        <v>52</v>
      </c>
      <c r="I140" s="121"/>
      <c r="J140" s="119">
        <f>SUM(G133:G140)</f>
        <v>0</v>
      </c>
    </row>
    <row r="141" spans="1:10" x14ac:dyDescent="0.25">
      <c r="A141" s="212">
        <v>42933</v>
      </c>
      <c r="B141" s="212"/>
      <c r="C141" s="213"/>
      <c r="D141" s="213"/>
      <c r="E141" s="213"/>
      <c r="F141" s="213"/>
      <c r="G141" s="122">
        <f t="shared" si="3"/>
        <v>0</v>
      </c>
      <c r="H141" s="120"/>
      <c r="I141" s="120"/>
      <c r="J141" s="120"/>
    </row>
    <row r="142" spans="1:10" x14ac:dyDescent="0.25">
      <c r="A142" s="212"/>
      <c r="B142" s="212"/>
      <c r="C142" s="213"/>
      <c r="D142" s="213"/>
      <c r="E142" s="213"/>
      <c r="F142" s="213"/>
      <c r="G142" s="122">
        <f t="shared" si="3"/>
        <v>0</v>
      </c>
      <c r="H142" s="120"/>
      <c r="I142" s="120"/>
      <c r="J142" s="120"/>
    </row>
    <row r="143" spans="1:10" x14ac:dyDescent="0.25">
      <c r="A143" s="212">
        <v>42934</v>
      </c>
      <c r="B143" s="212"/>
      <c r="C143" s="213"/>
      <c r="D143" s="213"/>
      <c r="E143" s="213"/>
      <c r="F143" s="213"/>
      <c r="G143" s="122">
        <f t="shared" si="3"/>
        <v>0</v>
      </c>
      <c r="H143" s="120"/>
      <c r="I143" s="120"/>
      <c r="J143" s="120"/>
    </row>
    <row r="144" spans="1:10" x14ac:dyDescent="0.25">
      <c r="A144" s="212"/>
      <c r="B144" s="212"/>
      <c r="C144" s="213"/>
      <c r="D144" s="213"/>
      <c r="E144" s="213"/>
      <c r="F144" s="213"/>
      <c r="G144" s="122">
        <f t="shared" si="3"/>
        <v>0</v>
      </c>
      <c r="H144" s="120"/>
      <c r="I144" s="120"/>
      <c r="J144" s="120"/>
    </row>
    <row r="145" spans="1:10" x14ac:dyDescent="0.25">
      <c r="A145" s="212">
        <v>42935</v>
      </c>
      <c r="B145" s="212"/>
      <c r="C145" s="213"/>
      <c r="D145" s="213"/>
      <c r="E145" s="213"/>
      <c r="F145" s="213"/>
      <c r="G145" s="122">
        <f t="shared" si="3"/>
        <v>0</v>
      </c>
      <c r="H145" s="120"/>
      <c r="I145" s="120"/>
      <c r="J145" s="120"/>
    </row>
    <row r="146" spans="1:10" x14ac:dyDescent="0.25">
      <c r="A146" s="212"/>
      <c r="B146" s="212"/>
      <c r="C146" s="213"/>
      <c r="D146" s="213"/>
      <c r="E146" s="213"/>
      <c r="F146" s="213"/>
      <c r="G146" s="122">
        <f t="shared" si="3"/>
        <v>0</v>
      </c>
      <c r="H146" s="120"/>
      <c r="I146" s="120"/>
      <c r="J146" s="120"/>
    </row>
    <row r="147" spans="1:10" x14ac:dyDescent="0.25">
      <c r="A147" s="212">
        <v>42936</v>
      </c>
      <c r="B147" s="212"/>
      <c r="C147" s="213"/>
      <c r="D147" s="213"/>
      <c r="E147" s="213"/>
      <c r="F147" s="213"/>
      <c r="G147" s="122">
        <f t="shared" si="3"/>
        <v>0</v>
      </c>
      <c r="H147" s="120"/>
      <c r="I147" s="120"/>
      <c r="J147" s="120"/>
    </row>
    <row r="148" spans="1:10" x14ac:dyDescent="0.25">
      <c r="A148" s="212"/>
      <c r="B148" s="212"/>
      <c r="C148" s="213"/>
      <c r="D148" s="213"/>
      <c r="E148" s="213"/>
      <c r="F148" s="213"/>
      <c r="G148" s="122">
        <f t="shared" si="3"/>
        <v>0</v>
      </c>
      <c r="H148" s="120"/>
      <c r="I148" s="120"/>
      <c r="J148" s="120"/>
    </row>
    <row r="149" spans="1:10" x14ac:dyDescent="0.25">
      <c r="A149" s="212">
        <v>42937</v>
      </c>
      <c r="B149" s="212"/>
      <c r="C149" s="213"/>
      <c r="D149" s="213"/>
      <c r="E149" s="213"/>
      <c r="F149" s="213"/>
      <c r="G149" s="122">
        <f t="shared" si="3"/>
        <v>0</v>
      </c>
      <c r="H149" s="120"/>
      <c r="I149" s="120"/>
      <c r="J149" s="120"/>
    </row>
    <row r="150" spans="1:10" x14ac:dyDescent="0.25">
      <c r="A150" s="212"/>
      <c r="B150" s="212"/>
      <c r="C150" s="213"/>
      <c r="D150" s="213"/>
      <c r="E150" s="213"/>
      <c r="F150" s="213"/>
      <c r="G150" s="122">
        <f t="shared" si="3"/>
        <v>0</v>
      </c>
      <c r="H150" s="121" t="s">
        <v>53</v>
      </c>
      <c r="I150" s="121"/>
      <c r="J150" s="119">
        <f>SUM(G141:G150)</f>
        <v>0</v>
      </c>
    </row>
    <row r="151" spans="1:10" x14ac:dyDescent="0.25">
      <c r="A151" s="212">
        <v>42940</v>
      </c>
      <c r="B151" s="212"/>
      <c r="C151" s="213"/>
      <c r="D151" s="213"/>
      <c r="E151" s="213"/>
      <c r="F151" s="213"/>
      <c r="G151" s="122">
        <f t="shared" si="3"/>
        <v>0</v>
      </c>
      <c r="H151" s="120"/>
      <c r="I151" s="120"/>
      <c r="J151" s="120"/>
    </row>
    <row r="152" spans="1:10" x14ac:dyDescent="0.25">
      <c r="A152" s="212"/>
      <c r="B152" s="212"/>
      <c r="C152" s="213"/>
      <c r="D152" s="213"/>
      <c r="E152" s="213"/>
      <c r="F152" s="213"/>
      <c r="G152" s="122">
        <f t="shared" si="3"/>
        <v>0</v>
      </c>
      <c r="H152" s="120"/>
      <c r="I152" s="120"/>
      <c r="J152" s="120"/>
    </row>
    <row r="153" spans="1:10" x14ac:dyDescent="0.25">
      <c r="A153" s="212">
        <v>42941</v>
      </c>
      <c r="B153" s="212"/>
      <c r="C153" s="213"/>
      <c r="D153" s="213"/>
      <c r="E153" s="213"/>
      <c r="F153" s="213"/>
      <c r="G153" s="122">
        <f t="shared" si="3"/>
        <v>0</v>
      </c>
      <c r="H153" s="120"/>
      <c r="I153" s="120"/>
      <c r="J153" s="120"/>
    </row>
    <row r="154" spans="1:10" x14ac:dyDescent="0.25">
      <c r="A154" s="212"/>
      <c r="B154" s="212"/>
      <c r="C154" s="213"/>
      <c r="D154" s="213"/>
      <c r="E154" s="213"/>
      <c r="F154" s="213"/>
      <c r="G154" s="122">
        <f t="shared" si="3"/>
        <v>0</v>
      </c>
      <c r="H154" s="120"/>
      <c r="I154" s="120"/>
      <c r="J154" s="120"/>
    </row>
    <row r="155" spans="1:10" x14ac:dyDescent="0.25">
      <c r="A155" s="212">
        <v>42942</v>
      </c>
      <c r="B155" s="212"/>
      <c r="C155" s="213"/>
      <c r="D155" s="213"/>
      <c r="E155" s="213"/>
      <c r="F155" s="213"/>
      <c r="G155" s="122">
        <f t="shared" si="3"/>
        <v>0</v>
      </c>
      <c r="H155" s="120"/>
      <c r="I155" s="120"/>
      <c r="J155" s="120"/>
    </row>
    <row r="156" spans="1:10" x14ac:dyDescent="0.25">
      <c r="A156" s="212"/>
      <c r="B156" s="212"/>
      <c r="C156" s="213"/>
      <c r="D156" s="213"/>
      <c r="E156" s="213"/>
      <c r="F156" s="213"/>
      <c r="G156" s="122">
        <f t="shared" si="3"/>
        <v>0</v>
      </c>
      <c r="H156" s="120"/>
      <c r="I156" s="120"/>
      <c r="J156" s="120"/>
    </row>
    <row r="157" spans="1:10" x14ac:dyDescent="0.25">
      <c r="A157" s="212">
        <v>42943</v>
      </c>
      <c r="B157" s="212"/>
      <c r="C157" s="213"/>
      <c r="D157" s="213"/>
      <c r="E157" s="213"/>
      <c r="F157" s="213"/>
      <c r="G157" s="122">
        <f t="shared" si="3"/>
        <v>0</v>
      </c>
      <c r="H157" s="120"/>
      <c r="I157" s="120"/>
      <c r="J157" s="120"/>
    </row>
    <row r="158" spans="1:10" x14ac:dyDescent="0.25">
      <c r="A158" s="212"/>
      <c r="B158" s="212"/>
      <c r="C158" s="213"/>
      <c r="D158" s="213"/>
      <c r="E158" s="213"/>
      <c r="F158" s="213"/>
      <c r="G158" s="122">
        <f t="shared" si="3"/>
        <v>0</v>
      </c>
      <c r="H158" s="120"/>
      <c r="I158" s="120"/>
      <c r="J158" s="120"/>
    </row>
    <row r="159" spans="1:10" x14ac:dyDescent="0.25">
      <c r="A159" s="212">
        <v>42944</v>
      </c>
      <c r="B159" s="212"/>
      <c r="C159" s="213"/>
      <c r="D159" s="213"/>
      <c r="E159" s="213"/>
      <c r="F159" s="213"/>
      <c r="G159" s="122">
        <f t="shared" si="3"/>
        <v>0</v>
      </c>
      <c r="H159" s="120"/>
      <c r="I159" s="120"/>
      <c r="J159" s="120"/>
    </row>
    <row r="160" spans="1:10" x14ac:dyDescent="0.25">
      <c r="A160" s="212"/>
      <c r="B160" s="212"/>
      <c r="C160" s="213"/>
      <c r="D160" s="213"/>
      <c r="E160" s="213"/>
      <c r="F160" s="213"/>
      <c r="G160" s="122">
        <f t="shared" si="3"/>
        <v>0</v>
      </c>
      <c r="H160" s="121" t="s">
        <v>54</v>
      </c>
      <c r="I160" s="121"/>
      <c r="J160" s="119">
        <f>SUM(G151:G160)</f>
        <v>0</v>
      </c>
    </row>
    <row r="161" spans="1:10" x14ac:dyDescent="0.25">
      <c r="A161" s="212">
        <v>42947</v>
      </c>
      <c r="B161" s="212"/>
      <c r="C161" s="213"/>
      <c r="D161" s="213"/>
      <c r="E161" s="213"/>
      <c r="F161" s="213"/>
      <c r="G161" s="122">
        <f t="shared" si="3"/>
        <v>0</v>
      </c>
      <c r="H161" s="120"/>
      <c r="I161" s="120"/>
      <c r="J161" s="120"/>
    </row>
    <row r="162" spans="1:10" x14ac:dyDescent="0.25">
      <c r="A162" s="212"/>
      <c r="B162" s="212"/>
      <c r="C162" s="213"/>
      <c r="D162" s="213"/>
      <c r="E162" s="213"/>
      <c r="F162" s="213"/>
      <c r="G162" s="122">
        <f t="shared" si="3"/>
        <v>0</v>
      </c>
      <c r="H162" s="120"/>
      <c r="I162" s="120"/>
      <c r="J162" s="120"/>
    </row>
    <row r="163" spans="1:10" x14ac:dyDescent="0.25">
      <c r="A163" s="212">
        <v>42948</v>
      </c>
      <c r="B163" s="212"/>
      <c r="C163" s="213"/>
      <c r="D163" s="213"/>
      <c r="E163" s="213"/>
      <c r="F163" s="213"/>
      <c r="G163" s="122">
        <f t="shared" si="3"/>
        <v>0</v>
      </c>
      <c r="H163" s="120"/>
      <c r="I163" s="120"/>
      <c r="J163" s="120"/>
    </row>
    <row r="164" spans="1:10" x14ac:dyDescent="0.25">
      <c r="A164" s="212"/>
      <c r="B164" s="212"/>
      <c r="C164" s="213"/>
      <c r="D164" s="213"/>
      <c r="E164" s="213"/>
      <c r="F164" s="213"/>
      <c r="G164" s="122">
        <f t="shared" si="3"/>
        <v>0</v>
      </c>
      <c r="H164" s="120"/>
      <c r="I164" s="120"/>
      <c r="J164" s="120"/>
    </row>
    <row r="165" spans="1:10" x14ac:dyDescent="0.25">
      <c r="A165" s="212">
        <v>42949</v>
      </c>
      <c r="B165" s="212"/>
      <c r="C165" s="213"/>
      <c r="D165" s="213"/>
      <c r="E165" s="213"/>
      <c r="F165" s="213"/>
      <c r="G165" s="122">
        <f t="shared" si="3"/>
        <v>0</v>
      </c>
      <c r="H165" s="120"/>
      <c r="I165" s="120"/>
      <c r="J165" s="120"/>
    </row>
    <row r="166" spans="1:10" x14ac:dyDescent="0.25">
      <c r="A166" s="212"/>
      <c r="B166" s="212"/>
      <c r="C166" s="213"/>
      <c r="D166" s="213"/>
      <c r="E166" s="213"/>
      <c r="F166" s="213"/>
      <c r="G166" s="122">
        <f t="shared" si="3"/>
        <v>0</v>
      </c>
      <c r="H166" s="120"/>
      <c r="I166" s="120"/>
      <c r="J166" s="120"/>
    </row>
    <row r="167" spans="1:10" x14ac:dyDescent="0.25">
      <c r="A167" s="212">
        <v>42950</v>
      </c>
      <c r="B167" s="212"/>
      <c r="C167" s="213"/>
      <c r="D167" s="213"/>
      <c r="E167" s="213"/>
      <c r="F167" s="213"/>
      <c r="G167" s="122">
        <f t="shared" si="3"/>
        <v>0</v>
      </c>
      <c r="H167" s="120"/>
      <c r="I167" s="120"/>
      <c r="J167" s="120"/>
    </row>
    <row r="168" spans="1:10" x14ac:dyDescent="0.25">
      <c r="A168" s="212"/>
      <c r="B168" s="212"/>
      <c r="C168" s="213"/>
      <c r="D168" s="213"/>
      <c r="E168" s="213"/>
      <c r="F168" s="213"/>
      <c r="G168" s="122">
        <f t="shared" si="3"/>
        <v>0</v>
      </c>
      <c r="H168" s="120"/>
      <c r="I168" s="120"/>
      <c r="J168" s="120"/>
    </row>
    <row r="169" spans="1:10" x14ac:dyDescent="0.25">
      <c r="A169" s="212">
        <v>42951</v>
      </c>
      <c r="B169" s="212"/>
      <c r="C169" s="213"/>
      <c r="D169" s="213"/>
      <c r="E169" s="213"/>
      <c r="F169" s="213"/>
      <c r="G169" s="122">
        <f t="shared" si="3"/>
        <v>0</v>
      </c>
      <c r="H169" s="120"/>
      <c r="I169" s="120"/>
      <c r="J169" s="120"/>
    </row>
    <row r="170" spans="1:10" x14ac:dyDescent="0.25">
      <c r="A170" s="212"/>
      <c r="B170" s="212"/>
      <c r="C170" s="213"/>
      <c r="D170" s="213"/>
      <c r="E170" s="213"/>
      <c r="F170" s="213"/>
      <c r="G170" s="122">
        <f t="shared" si="3"/>
        <v>0</v>
      </c>
      <c r="H170" s="121" t="s">
        <v>55</v>
      </c>
      <c r="I170" s="121"/>
      <c r="J170" s="119">
        <f>SUM(G161:G170)</f>
        <v>0</v>
      </c>
    </row>
    <row r="171" spans="1:10" x14ac:dyDescent="0.25">
      <c r="A171" s="212">
        <v>42954</v>
      </c>
      <c r="B171" s="212"/>
      <c r="C171" s="213"/>
      <c r="D171" s="213"/>
      <c r="E171" s="213"/>
      <c r="F171" s="213"/>
      <c r="G171" s="122">
        <f t="shared" si="3"/>
        <v>0</v>
      </c>
      <c r="H171" s="120"/>
      <c r="I171" s="120"/>
      <c r="J171" s="120"/>
    </row>
    <row r="172" spans="1:10" x14ac:dyDescent="0.25">
      <c r="A172" s="212"/>
      <c r="B172" s="212"/>
      <c r="C172" s="213"/>
      <c r="D172" s="213"/>
      <c r="E172" s="213"/>
      <c r="F172" s="213"/>
      <c r="G172" s="122">
        <f t="shared" si="3"/>
        <v>0</v>
      </c>
      <c r="H172" s="120"/>
      <c r="I172" s="120"/>
      <c r="J172" s="120"/>
    </row>
    <row r="173" spans="1:10" x14ac:dyDescent="0.25">
      <c r="A173" s="212">
        <v>42955</v>
      </c>
      <c r="B173" s="212"/>
      <c r="C173" s="213"/>
      <c r="D173" s="213"/>
      <c r="E173" s="213"/>
      <c r="F173" s="213"/>
      <c r="G173" s="122">
        <f t="shared" si="3"/>
        <v>0</v>
      </c>
      <c r="H173" s="120"/>
      <c r="I173" s="120"/>
      <c r="J173" s="120"/>
    </row>
    <row r="174" spans="1:10" x14ac:dyDescent="0.25">
      <c r="A174" s="212"/>
      <c r="B174" s="212"/>
      <c r="C174" s="213"/>
      <c r="D174" s="213"/>
      <c r="E174" s="213"/>
      <c r="F174" s="213"/>
      <c r="G174" s="122">
        <f t="shared" si="3"/>
        <v>0</v>
      </c>
      <c r="H174" s="120"/>
      <c r="I174" s="120"/>
      <c r="J174" s="120"/>
    </row>
    <row r="175" spans="1:10" x14ac:dyDescent="0.25">
      <c r="A175" s="212">
        <v>42956</v>
      </c>
      <c r="B175" s="212"/>
      <c r="C175" s="213"/>
      <c r="D175" s="213"/>
      <c r="E175" s="213"/>
      <c r="F175" s="213"/>
      <c r="G175" s="122">
        <f t="shared" si="3"/>
        <v>0</v>
      </c>
      <c r="H175" s="120"/>
      <c r="I175" s="120"/>
      <c r="J175" s="120"/>
    </row>
    <row r="176" spans="1:10" x14ac:dyDescent="0.25">
      <c r="A176" s="212"/>
      <c r="B176" s="212"/>
      <c r="C176" s="213"/>
      <c r="D176" s="213"/>
      <c r="E176" s="213"/>
      <c r="F176" s="213"/>
      <c r="G176" s="122">
        <f t="shared" si="3"/>
        <v>0</v>
      </c>
      <c r="H176" s="120"/>
      <c r="I176" s="120"/>
      <c r="J176" s="120"/>
    </row>
    <row r="177" spans="1:10" x14ac:dyDescent="0.25">
      <c r="A177" s="212">
        <v>42957</v>
      </c>
      <c r="B177" s="212"/>
      <c r="C177" s="213"/>
      <c r="D177" s="213"/>
      <c r="E177" s="213"/>
      <c r="F177" s="213"/>
      <c r="G177" s="122">
        <f t="shared" si="3"/>
        <v>0</v>
      </c>
      <c r="H177" s="120"/>
      <c r="I177" s="120"/>
      <c r="J177" s="120"/>
    </row>
    <row r="178" spans="1:10" x14ac:dyDescent="0.25">
      <c r="A178" s="212"/>
      <c r="B178" s="212"/>
      <c r="C178" s="213"/>
      <c r="D178" s="213"/>
      <c r="E178" s="213"/>
      <c r="F178" s="213"/>
      <c r="G178" s="122">
        <f t="shared" si="3"/>
        <v>0</v>
      </c>
      <c r="H178" s="120"/>
      <c r="I178" s="120"/>
      <c r="J178" s="120"/>
    </row>
    <row r="179" spans="1:10" x14ac:dyDescent="0.25">
      <c r="A179" s="212">
        <v>42958</v>
      </c>
      <c r="B179" s="212"/>
      <c r="C179" s="213"/>
      <c r="D179" s="213"/>
      <c r="E179" s="213"/>
      <c r="F179" s="213"/>
      <c r="G179" s="122">
        <f t="shared" si="3"/>
        <v>0</v>
      </c>
      <c r="H179" s="120"/>
      <c r="I179" s="120"/>
      <c r="J179" s="120"/>
    </row>
    <row r="180" spans="1:10" x14ac:dyDescent="0.25">
      <c r="A180" s="212"/>
      <c r="B180" s="212"/>
      <c r="C180" s="213"/>
      <c r="D180" s="213"/>
      <c r="E180" s="213"/>
      <c r="F180" s="213"/>
      <c r="G180" s="122">
        <f t="shared" si="3"/>
        <v>0</v>
      </c>
      <c r="H180" s="121" t="s">
        <v>56</v>
      </c>
      <c r="I180" s="121"/>
      <c r="J180" s="119">
        <f>SUM(G171:G180)</f>
        <v>0</v>
      </c>
    </row>
    <row r="181" spans="1:10" x14ac:dyDescent="0.25">
      <c r="A181" s="212">
        <v>42961</v>
      </c>
      <c r="B181" s="212"/>
      <c r="C181" s="213"/>
      <c r="D181" s="213"/>
      <c r="E181" s="213"/>
      <c r="F181" s="213"/>
      <c r="G181" s="122">
        <f t="shared" si="3"/>
        <v>0</v>
      </c>
      <c r="H181" s="120"/>
      <c r="I181" s="120"/>
      <c r="J181" s="120"/>
    </row>
    <row r="182" spans="1:10" x14ac:dyDescent="0.25">
      <c r="A182" s="212"/>
      <c r="B182" s="212"/>
      <c r="C182" s="213"/>
      <c r="D182" s="213"/>
      <c r="E182" s="213"/>
      <c r="F182" s="213"/>
      <c r="G182" s="122">
        <f t="shared" si="3"/>
        <v>0</v>
      </c>
      <c r="H182" s="120"/>
      <c r="I182" s="120"/>
      <c r="J182" s="120"/>
    </row>
    <row r="183" spans="1:10" x14ac:dyDescent="0.25">
      <c r="A183" s="212">
        <v>42963</v>
      </c>
      <c r="B183" s="212"/>
      <c r="C183" s="213"/>
      <c r="D183" s="213"/>
      <c r="E183" s="213"/>
      <c r="F183" s="213"/>
      <c r="G183" s="122">
        <f t="shared" si="3"/>
        <v>0</v>
      </c>
      <c r="H183" s="120"/>
      <c r="I183" s="120"/>
      <c r="J183" s="120"/>
    </row>
    <row r="184" spans="1:10" x14ac:dyDescent="0.25">
      <c r="A184" s="212"/>
      <c r="B184" s="212"/>
      <c r="C184" s="213"/>
      <c r="D184" s="213"/>
      <c r="E184" s="213"/>
      <c r="F184" s="213"/>
      <c r="G184" s="122">
        <f t="shared" si="3"/>
        <v>0</v>
      </c>
      <c r="H184" s="120"/>
      <c r="I184" s="120"/>
      <c r="J184" s="120"/>
    </row>
    <row r="185" spans="1:10" x14ac:dyDescent="0.25">
      <c r="A185" s="212">
        <v>42964</v>
      </c>
      <c r="B185" s="212"/>
      <c r="C185" s="213"/>
      <c r="D185" s="213"/>
      <c r="E185" s="213"/>
      <c r="F185" s="213"/>
      <c r="G185" s="122">
        <f t="shared" si="3"/>
        <v>0</v>
      </c>
      <c r="H185" s="120"/>
      <c r="I185" s="120"/>
      <c r="J185" s="120"/>
    </row>
    <row r="186" spans="1:10" x14ac:dyDescent="0.25">
      <c r="A186" s="212"/>
      <c r="B186" s="212"/>
      <c r="C186" s="213"/>
      <c r="D186" s="213"/>
      <c r="E186" s="213"/>
      <c r="F186" s="213"/>
      <c r="G186" s="122">
        <f t="shared" si="3"/>
        <v>0</v>
      </c>
      <c r="H186" s="120"/>
      <c r="I186" s="120"/>
      <c r="J186" s="120"/>
    </row>
    <row r="187" spans="1:10" x14ac:dyDescent="0.25">
      <c r="A187" s="212">
        <v>42965</v>
      </c>
      <c r="B187" s="212"/>
      <c r="C187" s="213"/>
      <c r="D187" s="213"/>
      <c r="E187" s="213"/>
      <c r="F187" s="213"/>
      <c r="G187" s="122">
        <f t="shared" si="3"/>
        <v>0</v>
      </c>
      <c r="H187" s="120"/>
      <c r="I187" s="120"/>
      <c r="J187" s="120"/>
    </row>
    <row r="188" spans="1:10" x14ac:dyDescent="0.25">
      <c r="A188" s="212"/>
      <c r="B188" s="212"/>
      <c r="C188" s="213"/>
      <c r="D188" s="213"/>
      <c r="E188" s="213"/>
      <c r="F188" s="213"/>
      <c r="G188" s="122">
        <f t="shared" si="3"/>
        <v>0</v>
      </c>
      <c r="H188" s="121" t="s">
        <v>57</v>
      </c>
      <c r="I188" s="121"/>
      <c r="J188" s="119">
        <f>SUM(G181:G188)</f>
        <v>0</v>
      </c>
    </row>
    <row r="189" spans="1:10" x14ac:dyDescent="0.25">
      <c r="A189" s="212">
        <v>42968</v>
      </c>
      <c r="B189" s="212"/>
      <c r="C189" s="213"/>
      <c r="D189" s="213"/>
      <c r="E189" s="213"/>
      <c r="F189" s="213"/>
      <c r="G189" s="122">
        <f t="shared" si="3"/>
        <v>0</v>
      </c>
      <c r="H189" s="120"/>
      <c r="I189" s="120"/>
      <c r="J189" s="120"/>
    </row>
    <row r="190" spans="1:10" x14ac:dyDescent="0.25">
      <c r="A190" s="212"/>
      <c r="B190" s="212"/>
      <c r="C190" s="213"/>
      <c r="D190" s="213"/>
      <c r="E190" s="213"/>
      <c r="F190" s="213"/>
      <c r="G190" s="122">
        <f t="shared" si="3"/>
        <v>0</v>
      </c>
      <c r="H190" s="120"/>
      <c r="I190" s="120"/>
      <c r="J190" s="120"/>
    </row>
    <row r="191" spans="1:10" x14ac:dyDescent="0.25">
      <c r="A191" s="212">
        <v>42969</v>
      </c>
      <c r="B191" s="212"/>
      <c r="C191" s="213"/>
      <c r="D191" s="213"/>
      <c r="E191" s="213"/>
      <c r="F191" s="213"/>
      <c r="G191" s="122">
        <f t="shared" si="3"/>
        <v>0</v>
      </c>
      <c r="H191" s="120"/>
      <c r="I191" s="120"/>
      <c r="J191" s="120"/>
    </row>
    <row r="192" spans="1:10" x14ac:dyDescent="0.25">
      <c r="A192" s="212"/>
      <c r="B192" s="212"/>
      <c r="C192" s="213"/>
      <c r="D192" s="213"/>
      <c r="E192" s="213"/>
      <c r="F192" s="213"/>
      <c r="G192" s="122">
        <f t="shared" si="3"/>
        <v>0</v>
      </c>
      <c r="H192" s="120"/>
      <c r="I192" s="120"/>
      <c r="J192" s="120"/>
    </row>
    <row r="193" spans="1:10" x14ac:dyDescent="0.25">
      <c r="A193" s="212">
        <v>42970</v>
      </c>
      <c r="B193" s="212"/>
      <c r="C193" s="213"/>
      <c r="D193" s="213"/>
      <c r="E193" s="213"/>
      <c r="F193" s="213"/>
      <c r="G193" s="122">
        <f t="shared" si="3"/>
        <v>0</v>
      </c>
      <c r="H193" s="120"/>
      <c r="I193" s="120"/>
      <c r="J193" s="120"/>
    </row>
    <row r="194" spans="1:10" x14ac:dyDescent="0.25">
      <c r="A194" s="212"/>
      <c r="B194" s="212"/>
      <c r="C194" s="213"/>
      <c r="D194" s="213"/>
      <c r="E194" s="213"/>
      <c r="F194" s="213"/>
      <c r="G194" s="122">
        <f t="shared" si="3"/>
        <v>0</v>
      </c>
      <c r="H194" s="120"/>
      <c r="I194" s="120"/>
      <c r="J194" s="120"/>
    </row>
    <row r="195" spans="1:10" x14ac:dyDescent="0.25">
      <c r="A195" s="212">
        <v>42971</v>
      </c>
      <c r="B195" s="212"/>
      <c r="C195" s="213"/>
      <c r="D195" s="213"/>
      <c r="E195" s="213"/>
      <c r="F195" s="213"/>
      <c r="G195" s="122">
        <f t="shared" ref="G195:G258" si="4">E195-C195</f>
        <v>0</v>
      </c>
      <c r="H195" s="120"/>
      <c r="I195" s="120"/>
      <c r="J195" s="120"/>
    </row>
    <row r="196" spans="1:10" x14ac:dyDescent="0.25">
      <c r="A196" s="212"/>
      <c r="B196" s="212"/>
      <c r="C196" s="213"/>
      <c r="D196" s="213"/>
      <c r="E196" s="213"/>
      <c r="F196" s="213"/>
      <c r="G196" s="122">
        <f t="shared" si="4"/>
        <v>0</v>
      </c>
      <c r="H196" s="120"/>
      <c r="I196" s="120"/>
      <c r="J196" s="120"/>
    </row>
    <row r="197" spans="1:10" x14ac:dyDescent="0.25">
      <c r="A197" s="212">
        <v>42972</v>
      </c>
      <c r="B197" s="212"/>
      <c r="C197" s="213"/>
      <c r="D197" s="213"/>
      <c r="E197" s="213"/>
      <c r="F197" s="213"/>
      <c r="G197" s="122">
        <f t="shared" si="4"/>
        <v>0</v>
      </c>
      <c r="H197" s="120"/>
      <c r="I197" s="120"/>
      <c r="J197" s="120"/>
    </row>
    <row r="198" spans="1:10" x14ac:dyDescent="0.25">
      <c r="A198" s="212"/>
      <c r="B198" s="212"/>
      <c r="C198" s="213"/>
      <c r="D198" s="213"/>
      <c r="E198" s="213"/>
      <c r="F198" s="213"/>
      <c r="G198" s="122">
        <f t="shared" si="4"/>
        <v>0</v>
      </c>
      <c r="H198" s="121" t="s">
        <v>58</v>
      </c>
      <c r="I198" s="121"/>
      <c r="J198" s="119">
        <f>SUM(G189:G198)</f>
        <v>0</v>
      </c>
    </row>
    <row r="199" spans="1:10" x14ac:dyDescent="0.25">
      <c r="A199" s="212">
        <v>42975</v>
      </c>
      <c r="B199" s="212"/>
      <c r="C199" s="213"/>
      <c r="D199" s="213"/>
      <c r="E199" s="213"/>
      <c r="F199" s="213"/>
      <c r="G199" s="122">
        <f t="shared" si="4"/>
        <v>0</v>
      </c>
      <c r="H199" s="120"/>
      <c r="I199" s="120"/>
      <c r="J199" s="120"/>
    </row>
    <row r="200" spans="1:10" x14ac:dyDescent="0.25">
      <c r="A200" s="212"/>
      <c r="B200" s="212"/>
      <c r="C200" s="213"/>
      <c r="D200" s="213"/>
      <c r="E200" s="213"/>
      <c r="F200" s="213"/>
      <c r="G200" s="122">
        <f t="shared" si="4"/>
        <v>0</v>
      </c>
      <c r="H200" s="120"/>
      <c r="I200" s="120"/>
      <c r="J200" s="120"/>
    </row>
    <row r="201" spans="1:10" x14ac:dyDescent="0.25">
      <c r="A201" s="212">
        <v>42976</v>
      </c>
      <c r="B201" s="212"/>
      <c r="C201" s="213"/>
      <c r="D201" s="213"/>
      <c r="E201" s="213"/>
      <c r="F201" s="213"/>
      <c r="G201" s="122">
        <f t="shared" si="4"/>
        <v>0</v>
      </c>
      <c r="H201" s="120"/>
      <c r="I201" s="120"/>
      <c r="J201" s="120"/>
    </row>
    <row r="202" spans="1:10" x14ac:dyDescent="0.25">
      <c r="A202" s="212"/>
      <c r="B202" s="212"/>
      <c r="C202" s="213"/>
      <c r="D202" s="213"/>
      <c r="E202" s="213"/>
      <c r="F202" s="213"/>
      <c r="G202" s="122">
        <f t="shared" si="4"/>
        <v>0</v>
      </c>
      <c r="H202" s="120"/>
      <c r="I202" s="120"/>
      <c r="J202" s="120"/>
    </row>
    <row r="203" spans="1:10" x14ac:dyDescent="0.25">
      <c r="A203" s="212">
        <v>42977</v>
      </c>
      <c r="B203" s="212"/>
      <c r="C203" s="213"/>
      <c r="D203" s="213"/>
      <c r="E203" s="213"/>
      <c r="F203" s="213"/>
      <c r="G203" s="122">
        <f t="shared" si="4"/>
        <v>0</v>
      </c>
      <c r="H203" s="120"/>
      <c r="I203" s="120"/>
      <c r="J203" s="120"/>
    </row>
    <row r="204" spans="1:10" x14ac:dyDescent="0.25">
      <c r="A204" s="212"/>
      <c r="B204" s="212"/>
      <c r="C204" s="213"/>
      <c r="D204" s="213"/>
      <c r="E204" s="213"/>
      <c r="F204" s="213"/>
      <c r="G204" s="122">
        <f t="shared" si="4"/>
        <v>0</v>
      </c>
      <c r="H204" s="120"/>
      <c r="I204" s="120"/>
      <c r="J204" s="120"/>
    </row>
    <row r="205" spans="1:10" x14ac:dyDescent="0.25">
      <c r="A205" s="212">
        <v>42978</v>
      </c>
      <c r="B205" s="212"/>
      <c r="C205" s="213"/>
      <c r="D205" s="213"/>
      <c r="E205" s="213"/>
      <c r="F205" s="213"/>
      <c r="G205" s="122">
        <f t="shared" si="4"/>
        <v>0</v>
      </c>
      <c r="H205" s="120"/>
      <c r="I205" s="120"/>
      <c r="J205" s="120"/>
    </row>
    <row r="206" spans="1:10" x14ac:dyDescent="0.25">
      <c r="A206" s="212"/>
      <c r="B206" s="212"/>
      <c r="C206" s="213"/>
      <c r="D206" s="213"/>
      <c r="E206" s="213"/>
      <c r="F206" s="213"/>
      <c r="G206" s="122">
        <f t="shared" si="4"/>
        <v>0</v>
      </c>
      <c r="H206" s="120"/>
      <c r="I206" s="120"/>
      <c r="J206" s="120"/>
    </row>
    <row r="207" spans="1:10" x14ac:dyDescent="0.25">
      <c r="A207" s="212">
        <v>42979</v>
      </c>
      <c r="B207" s="212"/>
      <c r="C207" s="213"/>
      <c r="D207" s="213"/>
      <c r="E207" s="213"/>
      <c r="F207" s="213"/>
      <c r="G207" s="122">
        <f t="shared" si="4"/>
        <v>0</v>
      </c>
      <c r="H207" s="120"/>
      <c r="I207" s="120"/>
      <c r="J207" s="120"/>
    </row>
    <row r="208" spans="1:10" x14ac:dyDescent="0.25">
      <c r="A208" s="212"/>
      <c r="B208" s="212"/>
      <c r="C208" s="213"/>
      <c r="D208" s="213"/>
      <c r="E208" s="213"/>
      <c r="F208" s="213"/>
      <c r="G208" s="122">
        <f t="shared" si="4"/>
        <v>0</v>
      </c>
      <c r="H208" s="121" t="s">
        <v>59</v>
      </c>
      <c r="I208" s="121"/>
      <c r="J208" s="119">
        <f>SUM(G199:G208)</f>
        <v>0</v>
      </c>
    </row>
    <row r="209" spans="1:10" x14ac:dyDescent="0.25">
      <c r="A209" s="212">
        <v>42982</v>
      </c>
      <c r="B209" s="212"/>
      <c r="C209" s="213"/>
      <c r="D209" s="213"/>
      <c r="E209" s="213"/>
      <c r="F209" s="213"/>
      <c r="G209" s="122">
        <f t="shared" si="4"/>
        <v>0</v>
      </c>
      <c r="H209" s="120"/>
      <c r="I209" s="120"/>
      <c r="J209" s="120"/>
    </row>
    <row r="210" spans="1:10" x14ac:dyDescent="0.25">
      <c r="A210" s="212"/>
      <c r="B210" s="212"/>
      <c r="C210" s="213"/>
      <c r="D210" s="213"/>
      <c r="E210" s="213"/>
      <c r="F210" s="213"/>
      <c r="G210" s="122">
        <f t="shared" si="4"/>
        <v>0</v>
      </c>
      <c r="H210" s="120"/>
      <c r="I210" s="120"/>
      <c r="J210" s="120"/>
    </row>
    <row r="211" spans="1:10" x14ac:dyDescent="0.25">
      <c r="A211" s="212">
        <v>42983</v>
      </c>
      <c r="B211" s="212"/>
      <c r="C211" s="213"/>
      <c r="D211" s="213"/>
      <c r="E211" s="213"/>
      <c r="F211" s="213"/>
      <c r="G211" s="122">
        <f t="shared" si="4"/>
        <v>0</v>
      </c>
      <c r="H211" s="120"/>
      <c r="I211" s="120"/>
      <c r="J211" s="120"/>
    </row>
    <row r="212" spans="1:10" x14ac:dyDescent="0.25">
      <c r="A212" s="212"/>
      <c r="B212" s="212"/>
      <c r="C212" s="213"/>
      <c r="D212" s="213"/>
      <c r="E212" s="213"/>
      <c r="F212" s="213"/>
      <c r="G212" s="122">
        <f t="shared" si="4"/>
        <v>0</v>
      </c>
      <c r="H212" s="120"/>
      <c r="I212" s="120"/>
      <c r="J212" s="120"/>
    </row>
    <row r="213" spans="1:10" x14ac:dyDescent="0.25">
      <c r="A213" s="212">
        <v>42984</v>
      </c>
      <c r="B213" s="212"/>
      <c r="C213" s="213"/>
      <c r="D213" s="213"/>
      <c r="E213" s="213"/>
      <c r="F213" s="213"/>
      <c r="G213" s="122">
        <f t="shared" si="4"/>
        <v>0</v>
      </c>
      <c r="H213" s="120"/>
      <c r="I213" s="120"/>
      <c r="J213" s="120"/>
    </row>
    <row r="214" spans="1:10" x14ac:dyDescent="0.25">
      <c r="A214" s="212"/>
      <c r="B214" s="212"/>
      <c r="C214" s="213"/>
      <c r="D214" s="213"/>
      <c r="E214" s="213"/>
      <c r="F214" s="213"/>
      <c r="G214" s="122">
        <f t="shared" si="4"/>
        <v>0</v>
      </c>
      <c r="H214" s="120"/>
      <c r="I214" s="120"/>
      <c r="J214" s="120"/>
    </row>
    <row r="215" spans="1:10" x14ac:dyDescent="0.25">
      <c r="A215" s="212">
        <v>42985</v>
      </c>
      <c r="B215" s="212"/>
      <c r="C215" s="213"/>
      <c r="D215" s="213"/>
      <c r="E215" s="213"/>
      <c r="F215" s="213"/>
      <c r="G215" s="122">
        <f t="shared" si="4"/>
        <v>0</v>
      </c>
      <c r="H215" s="120"/>
      <c r="I215" s="120"/>
      <c r="J215" s="120"/>
    </row>
    <row r="216" spans="1:10" x14ac:dyDescent="0.25">
      <c r="A216" s="212"/>
      <c r="B216" s="212"/>
      <c r="C216" s="213"/>
      <c r="D216" s="213"/>
      <c r="E216" s="213"/>
      <c r="F216" s="213"/>
      <c r="G216" s="122">
        <f t="shared" si="4"/>
        <v>0</v>
      </c>
      <c r="H216" s="120"/>
      <c r="I216" s="120"/>
      <c r="J216" s="120"/>
    </row>
    <row r="217" spans="1:10" x14ac:dyDescent="0.25">
      <c r="A217" s="212">
        <v>42986</v>
      </c>
      <c r="B217" s="212"/>
      <c r="C217" s="213"/>
      <c r="D217" s="213"/>
      <c r="E217" s="213"/>
      <c r="F217" s="213"/>
      <c r="G217" s="122">
        <f t="shared" si="4"/>
        <v>0</v>
      </c>
      <c r="H217" s="120"/>
      <c r="I217" s="120"/>
      <c r="J217" s="120"/>
    </row>
    <row r="218" spans="1:10" x14ac:dyDescent="0.25">
      <c r="A218" s="212"/>
      <c r="B218" s="212"/>
      <c r="C218" s="213"/>
      <c r="D218" s="213"/>
      <c r="E218" s="213"/>
      <c r="F218" s="213"/>
      <c r="G218" s="122">
        <f t="shared" si="4"/>
        <v>0</v>
      </c>
      <c r="H218" s="121" t="s">
        <v>60</v>
      </c>
      <c r="I218" s="121"/>
      <c r="J218" s="119">
        <f>SUM(G209:G218)</f>
        <v>0</v>
      </c>
    </row>
    <row r="219" spans="1:10" x14ac:dyDescent="0.25">
      <c r="A219" s="212">
        <v>42989</v>
      </c>
      <c r="B219" s="212"/>
      <c r="C219" s="213"/>
      <c r="D219" s="213"/>
      <c r="E219" s="213"/>
      <c r="F219" s="213"/>
      <c r="G219" s="122">
        <f t="shared" si="4"/>
        <v>0</v>
      </c>
      <c r="H219" s="120"/>
      <c r="I219" s="120"/>
      <c r="J219" s="120"/>
    </row>
    <row r="220" spans="1:10" x14ac:dyDescent="0.25">
      <c r="A220" s="212"/>
      <c r="B220" s="212"/>
      <c r="C220" s="213"/>
      <c r="D220" s="213"/>
      <c r="E220" s="213"/>
      <c r="F220" s="213"/>
      <c r="G220" s="122">
        <f t="shared" si="4"/>
        <v>0</v>
      </c>
      <c r="H220" s="120"/>
      <c r="I220" s="120"/>
      <c r="J220" s="120"/>
    </row>
    <row r="221" spans="1:10" x14ac:dyDescent="0.25">
      <c r="A221" s="212">
        <v>42990</v>
      </c>
      <c r="B221" s="212"/>
      <c r="C221" s="213"/>
      <c r="D221" s="213"/>
      <c r="E221" s="213"/>
      <c r="F221" s="213"/>
      <c r="G221" s="122">
        <f t="shared" si="4"/>
        <v>0</v>
      </c>
      <c r="H221" s="120"/>
      <c r="I221" s="120"/>
      <c r="J221" s="120"/>
    </row>
    <row r="222" spans="1:10" x14ac:dyDescent="0.25">
      <c r="A222" s="212"/>
      <c r="B222" s="212"/>
      <c r="C222" s="213"/>
      <c r="D222" s="213"/>
      <c r="E222" s="213"/>
      <c r="F222" s="213"/>
      <c r="G222" s="122">
        <f t="shared" si="4"/>
        <v>0</v>
      </c>
      <c r="H222" s="120"/>
      <c r="I222" s="120"/>
      <c r="J222" s="120"/>
    </row>
    <row r="223" spans="1:10" x14ac:dyDescent="0.25">
      <c r="A223" s="212">
        <v>42991</v>
      </c>
      <c r="B223" s="212"/>
      <c r="C223" s="213"/>
      <c r="D223" s="213"/>
      <c r="E223" s="213"/>
      <c r="F223" s="213"/>
      <c r="G223" s="122">
        <f t="shared" si="4"/>
        <v>0</v>
      </c>
      <c r="H223" s="120"/>
      <c r="I223" s="120"/>
      <c r="J223" s="120"/>
    </row>
    <row r="224" spans="1:10" x14ac:dyDescent="0.25">
      <c r="A224" s="212"/>
      <c r="B224" s="212"/>
      <c r="C224" s="213"/>
      <c r="D224" s="213"/>
      <c r="E224" s="213"/>
      <c r="F224" s="213"/>
      <c r="G224" s="122">
        <f t="shared" si="4"/>
        <v>0</v>
      </c>
      <c r="H224" s="120"/>
      <c r="I224" s="120"/>
      <c r="J224" s="120"/>
    </row>
    <row r="225" spans="1:10" x14ac:dyDescent="0.25">
      <c r="A225" s="212">
        <v>42992</v>
      </c>
      <c r="B225" s="212"/>
      <c r="C225" s="213"/>
      <c r="D225" s="213"/>
      <c r="E225" s="213"/>
      <c r="F225" s="213"/>
      <c r="G225" s="122">
        <f t="shared" si="4"/>
        <v>0</v>
      </c>
      <c r="H225" s="120"/>
      <c r="I225" s="120"/>
      <c r="J225" s="120"/>
    </row>
    <row r="226" spans="1:10" x14ac:dyDescent="0.25">
      <c r="A226" s="212"/>
      <c r="B226" s="212"/>
      <c r="C226" s="213"/>
      <c r="D226" s="213"/>
      <c r="E226" s="213"/>
      <c r="F226" s="213"/>
      <c r="G226" s="122">
        <f t="shared" si="4"/>
        <v>0</v>
      </c>
      <c r="H226" s="120"/>
      <c r="I226" s="120"/>
      <c r="J226" s="120"/>
    </row>
    <row r="227" spans="1:10" x14ac:dyDescent="0.25">
      <c r="A227" s="212">
        <v>42993</v>
      </c>
      <c r="B227" s="212"/>
      <c r="C227" s="213"/>
      <c r="D227" s="213"/>
      <c r="E227" s="213"/>
      <c r="F227" s="213"/>
      <c r="G227" s="122">
        <f t="shared" si="4"/>
        <v>0</v>
      </c>
      <c r="H227" s="120"/>
      <c r="I227" s="120"/>
      <c r="J227" s="120"/>
    </row>
    <row r="228" spans="1:10" x14ac:dyDescent="0.25">
      <c r="A228" s="212"/>
      <c r="B228" s="212"/>
      <c r="C228" s="213"/>
      <c r="D228" s="213"/>
      <c r="E228" s="213"/>
      <c r="F228" s="213"/>
      <c r="G228" s="122">
        <f t="shared" si="4"/>
        <v>0</v>
      </c>
      <c r="H228" s="121" t="s">
        <v>61</v>
      </c>
      <c r="I228" s="121"/>
      <c r="J228" s="119">
        <f>SUM(G219:G228)</f>
        <v>0</v>
      </c>
    </row>
    <row r="229" spans="1:10" x14ac:dyDescent="0.25">
      <c r="A229" s="212">
        <v>42996</v>
      </c>
      <c r="B229" s="212"/>
      <c r="C229" s="213"/>
      <c r="D229" s="213"/>
      <c r="E229" s="213"/>
      <c r="F229" s="213"/>
      <c r="G229" s="122">
        <f t="shared" si="4"/>
        <v>0</v>
      </c>
      <c r="H229" s="120"/>
      <c r="I229" s="120"/>
      <c r="J229" s="120"/>
    </row>
    <row r="230" spans="1:10" x14ac:dyDescent="0.25">
      <c r="A230" s="212"/>
      <c r="B230" s="212"/>
      <c r="C230" s="213"/>
      <c r="D230" s="213"/>
      <c r="E230" s="213"/>
      <c r="F230" s="213"/>
      <c r="G230" s="122">
        <f t="shared" si="4"/>
        <v>0</v>
      </c>
      <c r="H230" s="120"/>
      <c r="I230" s="120"/>
      <c r="J230" s="120"/>
    </row>
    <row r="231" spans="1:10" x14ac:dyDescent="0.25">
      <c r="A231" s="212">
        <v>42997</v>
      </c>
      <c r="B231" s="212"/>
      <c r="C231" s="213"/>
      <c r="D231" s="213"/>
      <c r="E231" s="213"/>
      <c r="F231" s="213"/>
      <c r="G231" s="122">
        <f t="shared" si="4"/>
        <v>0</v>
      </c>
      <c r="H231" s="120"/>
      <c r="I231" s="120"/>
      <c r="J231" s="120"/>
    </row>
    <row r="232" spans="1:10" x14ac:dyDescent="0.25">
      <c r="A232" s="212"/>
      <c r="B232" s="212"/>
      <c r="C232" s="213"/>
      <c r="D232" s="213"/>
      <c r="E232" s="213"/>
      <c r="F232" s="213"/>
      <c r="G232" s="122">
        <f t="shared" si="4"/>
        <v>0</v>
      </c>
      <c r="H232" s="120"/>
      <c r="I232" s="120"/>
      <c r="J232" s="120"/>
    </row>
    <row r="233" spans="1:10" x14ac:dyDescent="0.25">
      <c r="A233" s="212">
        <v>42998</v>
      </c>
      <c r="B233" s="212"/>
      <c r="C233" s="213"/>
      <c r="D233" s="213"/>
      <c r="E233" s="213"/>
      <c r="F233" s="213"/>
      <c r="G233" s="122">
        <f t="shared" si="4"/>
        <v>0</v>
      </c>
      <c r="H233" s="120"/>
      <c r="I233" s="120"/>
      <c r="J233" s="120"/>
    </row>
    <row r="234" spans="1:10" x14ac:dyDescent="0.25">
      <c r="A234" s="212"/>
      <c r="B234" s="212"/>
      <c r="C234" s="213"/>
      <c r="D234" s="213"/>
      <c r="E234" s="213"/>
      <c r="F234" s="213"/>
      <c r="G234" s="122">
        <f t="shared" si="4"/>
        <v>0</v>
      </c>
      <c r="H234" s="120"/>
      <c r="I234" s="120"/>
      <c r="J234" s="120"/>
    </row>
    <row r="235" spans="1:10" x14ac:dyDescent="0.25">
      <c r="A235" s="212">
        <v>42999</v>
      </c>
      <c r="B235" s="212"/>
      <c r="C235" s="213"/>
      <c r="D235" s="213"/>
      <c r="E235" s="213"/>
      <c r="F235" s="213"/>
      <c r="G235" s="122">
        <f t="shared" si="4"/>
        <v>0</v>
      </c>
      <c r="H235" s="120"/>
      <c r="I235" s="120"/>
      <c r="J235" s="120"/>
    </row>
    <row r="236" spans="1:10" x14ac:dyDescent="0.25">
      <c r="A236" s="212"/>
      <c r="B236" s="212"/>
      <c r="C236" s="213"/>
      <c r="D236" s="213"/>
      <c r="E236" s="213"/>
      <c r="F236" s="213"/>
      <c r="G236" s="122">
        <f t="shared" si="4"/>
        <v>0</v>
      </c>
      <c r="H236" s="120"/>
      <c r="I236" s="120"/>
      <c r="J236" s="120"/>
    </row>
    <row r="237" spans="1:10" x14ac:dyDescent="0.25">
      <c r="A237" s="212">
        <v>43000</v>
      </c>
      <c r="B237" s="212"/>
      <c r="C237" s="213"/>
      <c r="D237" s="213"/>
      <c r="E237" s="213"/>
      <c r="F237" s="213"/>
      <c r="G237" s="122">
        <f t="shared" si="4"/>
        <v>0</v>
      </c>
      <c r="H237" s="120"/>
      <c r="I237" s="120"/>
      <c r="J237" s="120"/>
    </row>
    <row r="238" spans="1:10" x14ac:dyDescent="0.25">
      <c r="A238" s="212"/>
      <c r="B238" s="212"/>
      <c r="C238" s="213"/>
      <c r="D238" s="213"/>
      <c r="E238" s="213"/>
      <c r="F238" s="213"/>
      <c r="G238" s="122">
        <f t="shared" si="4"/>
        <v>0</v>
      </c>
      <c r="H238" s="121" t="s">
        <v>62</v>
      </c>
      <c r="I238" s="121"/>
      <c r="J238" s="119">
        <f>SUM(G229:G238)</f>
        <v>0</v>
      </c>
    </row>
    <row r="239" spans="1:10" x14ac:dyDescent="0.25">
      <c r="A239" s="212">
        <v>43003</v>
      </c>
      <c r="B239" s="212"/>
      <c r="C239" s="213"/>
      <c r="D239" s="213"/>
      <c r="E239" s="213"/>
      <c r="F239" s="213"/>
      <c r="G239" s="122">
        <f t="shared" si="4"/>
        <v>0</v>
      </c>
      <c r="H239" s="120"/>
      <c r="I239" s="120"/>
      <c r="J239" s="120"/>
    </row>
    <row r="240" spans="1:10" x14ac:dyDescent="0.25">
      <c r="A240" s="212"/>
      <c r="B240" s="212"/>
      <c r="C240" s="213"/>
      <c r="D240" s="213"/>
      <c r="E240" s="213"/>
      <c r="F240" s="213"/>
      <c r="G240" s="122">
        <f t="shared" si="4"/>
        <v>0</v>
      </c>
      <c r="H240" s="120"/>
      <c r="I240" s="120"/>
      <c r="J240" s="120"/>
    </row>
    <row r="241" spans="1:10" x14ac:dyDescent="0.25">
      <c r="A241" s="212">
        <v>43004</v>
      </c>
      <c r="B241" s="212"/>
      <c r="C241" s="213"/>
      <c r="D241" s="213"/>
      <c r="E241" s="213"/>
      <c r="F241" s="213"/>
      <c r="G241" s="122">
        <f t="shared" si="4"/>
        <v>0</v>
      </c>
      <c r="H241" s="120"/>
      <c r="I241" s="120"/>
      <c r="J241" s="120"/>
    </row>
    <row r="242" spans="1:10" x14ac:dyDescent="0.25">
      <c r="A242" s="212"/>
      <c r="B242" s="212"/>
      <c r="C242" s="213"/>
      <c r="D242" s="213"/>
      <c r="E242" s="213"/>
      <c r="F242" s="213"/>
      <c r="G242" s="122">
        <f t="shared" si="4"/>
        <v>0</v>
      </c>
      <c r="H242" s="120"/>
      <c r="I242" s="120"/>
      <c r="J242" s="120"/>
    </row>
    <row r="243" spans="1:10" x14ac:dyDescent="0.25">
      <c r="A243" s="212">
        <v>43005</v>
      </c>
      <c r="B243" s="212"/>
      <c r="C243" s="213"/>
      <c r="D243" s="213"/>
      <c r="E243" s="213"/>
      <c r="F243" s="213"/>
      <c r="G243" s="122">
        <f t="shared" si="4"/>
        <v>0</v>
      </c>
      <c r="H243" s="120"/>
      <c r="I243" s="120"/>
      <c r="J243" s="120"/>
    </row>
    <row r="244" spans="1:10" x14ac:dyDescent="0.25">
      <c r="A244" s="212"/>
      <c r="B244" s="212"/>
      <c r="C244" s="213"/>
      <c r="D244" s="213"/>
      <c r="E244" s="213"/>
      <c r="F244" s="213"/>
      <c r="G244" s="122">
        <f t="shared" si="4"/>
        <v>0</v>
      </c>
      <c r="H244" s="120"/>
      <c r="I244" s="120"/>
      <c r="J244" s="120"/>
    </row>
    <row r="245" spans="1:10" x14ac:dyDescent="0.25">
      <c r="A245" s="212">
        <v>43006</v>
      </c>
      <c r="B245" s="212"/>
      <c r="C245" s="213"/>
      <c r="D245" s="213"/>
      <c r="E245" s="213"/>
      <c r="F245" s="213"/>
      <c r="G245" s="122">
        <f t="shared" si="4"/>
        <v>0</v>
      </c>
      <c r="H245" s="120"/>
      <c r="I245" s="120"/>
      <c r="J245" s="120"/>
    </row>
    <row r="246" spans="1:10" x14ac:dyDescent="0.25">
      <c r="A246" s="212"/>
      <c r="B246" s="212"/>
      <c r="C246" s="213"/>
      <c r="D246" s="213"/>
      <c r="E246" s="213"/>
      <c r="F246" s="213"/>
      <c r="G246" s="122">
        <f t="shared" si="4"/>
        <v>0</v>
      </c>
      <c r="H246" s="120"/>
      <c r="I246" s="120"/>
      <c r="J246" s="120"/>
    </row>
    <row r="247" spans="1:10" x14ac:dyDescent="0.25">
      <c r="A247" s="212">
        <v>43007</v>
      </c>
      <c r="B247" s="212"/>
      <c r="C247" s="213"/>
      <c r="D247" s="213"/>
      <c r="E247" s="213"/>
      <c r="F247" s="213"/>
      <c r="G247" s="122">
        <f t="shared" si="4"/>
        <v>0</v>
      </c>
      <c r="H247" s="120"/>
      <c r="I247" s="120"/>
      <c r="J247" s="120"/>
    </row>
    <row r="248" spans="1:10" x14ac:dyDescent="0.25">
      <c r="A248" s="212"/>
      <c r="B248" s="212"/>
      <c r="C248" s="213"/>
      <c r="D248" s="213"/>
      <c r="E248" s="213"/>
      <c r="F248" s="213"/>
      <c r="G248" s="122">
        <f t="shared" si="4"/>
        <v>0</v>
      </c>
      <c r="H248" s="121" t="s">
        <v>63</v>
      </c>
      <c r="I248" s="121"/>
      <c r="J248" s="119">
        <f>SUM(G239:G248)</f>
        <v>0</v>
      </c>
    </row>
    <row r="249" spans="1:10" x14ac:dyDescent="0.25">
      <c r="A249" s="212">
        <v>43010</v>
      </c>
      <c r="B249" s="212"/>
      <c r="C249" s="213"/>
      <c r="D249" s="213"/>
      <c r="E249" s="213"/>
      <c r="F249" s="213"/>
      <c r="G249" s="122">
        <f t="shared" si="4"/>
        <v>0</v>
      </c>
      <c r="H249" s="120"/>
      <c r="I249" s="120"/>
      <c r="J249" s="120"/>
    </row>
    <row r="250" spans="1:10" x14ac:dyDescent="0.25">
      <c r="A250" s="212"/>
      <c r="B250" s="212"/>
      <c r="C250" s="213"/>
      <c r="D250" s="213"/>
      <c r="E250" s="213"/>
      <c r="F250" s="213"/>
      <c r="G250" s="122">
        <f t="shared" si="4"/>
        <v>0</v>
      </c>
      <c r="H250" s="120"/>
      <c r="I250" s="120"/>
      <c r="J250" s="120"/>
    </row>
    <row r="251" spans="1:10" x14ac:dyDescent="0.25">
      <c r="A251" s="212">
        <v>43011</v>
      </c>
      <c r="B251" s="212"/>
      <c r="C251" s="213"/>
      <c r="D251" s="213"/>
      <c r="E251" s="213"/>
      <c r="F251" s="213"/>
      <c r="G251" s="122">
        <f t="shared" si="4"/>
        <v>0</v>
      </c>
      <c r="H251" s="120"/>
      <c r="I251" s="120"/>
      <c r="J251" s="120"/>
    </row>
    <row r="252" spans="1:10" x14ac:dyDescent="0.25">
      <c r="A252" s="212"/>
      <c r="B252" s="212"/>
      <c r="C252" s="213"/>
      <c r="D252" s="213"/>
      <c r="E252" s="213"/>
      <c r="F252" s="213"/>
      <c r="G252" s="122">
        <f t="shared" si="4"/>
        <v>0</v>
      </c>
      <c r="H252" s="120"/>
      <c r="I252" s="120"/>
      <c r="J252" s="120"/>
    </row>
    <row r="253" spans="1:10" x14ac:dyDescent="0.25">
      <c r="A253" s="212">
        <v>43012</v>
      </c>
      <c r="B253" s="212"/>
      <c r="C253" s="213"/>
      <c r="D253" s="213"/>
      <c r="E253" s="213"/>
      <c r="F253" s="213"/>
      <c r="G253" s="122">
        <f t="shared" si="4"/>
        <v>0</v>
      </c>
      <c r="H253" s="120"/>
      <c r="I253" s="120"/>
      <c r="J253" s="120"/>
    </row>
    <row r="254" spans="1:10" x14ac:dyDescent="0.25">
      <c r="A254" s="212"/>
      <c r="B254" s="212"/>
      <c r="C254" s="213"/>
      <c r="D254" s="213"/>
      <c r="E254" s="213"/>
      <c r="F254" s="213"/>
      <c r="G254" s="122">
        <f t="shared" si="4"/>
        <v>0</v>
      </c>
      <c r="H254" s="120"/>
      <c r="I254" s="120"/>
      <c r="J254" s="120"/>
    </row>
    <row r="255" spans="1:10" x14ac:dyDescent="0.25">
      <c r="A255" s="212">
        <v>43013</v>
      </c>
      <c r="B255" s="212"/>
      <c r="C255" s="213"/>
      <c r="D255" s="213"/>
      <c r="E255" s="213"/>
      <c r="F255" s="213"/>
      <c r="G255" s="122">
        <f t="shared" si="4"/>
        <v>0</v>
      </c>
      <c r="H255" s="120"/>
      <c r="I255" s="120"/>
      <c r="J255" s="120"/>
    </row>
    <row r="256" spans="1:10" x14ac:dyDescent="0.25">
      <c r="A256" s="212"/>
      <c r="B256" s="212"/>
      <c r="C256" s="213"/>
      <c r="D256" s="213"/>
      <c r="E256" s="213"/>
      <c r="F256" s="213"/>
      <c r="G256" s="122">
        <f t="shared" si="4"/>
        <v>0</v>
      </c>
      <c r="H256" s="120"/>
      <c r="I256" s="120"/>
      <c r="J256" s="120"/>
    </row>
    <row r="257" spans="1:10" x14ac:dyDescent="0.25">
      <c r="A257" s="212">
        <v>43014</v>
      </c>
      <c r="B257" s="212"/>
      <c r="C257" s="213"/>
      <c r="D257" s="213"/>
      <c r="E257" s="213"/>
      <c r="F257" s="213"/>
      <c r="G257" s="122">
        <f t="shared" si="4"/>
        <v>0</v>
      </c>
      <c r="H257" s="120"/>
      <c r="I257" s="120"/>
      <c r="J257" s="120"/>
    </row>
    <row r="258" spans="1:10" x14ac:dyDescent="0.25">
      <c r="A258" s="212"/>
      <c r="B258" s="212"/>
      <c r="C258" s="213"/>
      <c r="D258" s="213"/>
      <c r="E258" s="213"/>
      <c r="F258" s="213"/>
      <c r="G258" s="122">
        <f t="shared" si="4"/>
        <v>0</v>
      </c>
      <c r="H258" s="121" t="s">
        <v>64</v>
      </c>
      <c r="I258" s="121"/>
      <c r="J258" s="119">
        <f>SUM(G249:G258)</f>
        <v>0</v>
      </c>
    </row>
    <row r="259" spans="1:10" x14ac:dyDescent="0.25">
      <c r="A259" s="212">
        <v>43017</v>
      </c>
      <c r="B259" s="212"/>
      <c r="C259" s="213"/>
      <c r="D259" s="213"/>
      <c r="E259" s="213"/>
      <c r="F259" s="213"/>
      <c r="G259" s="122">
        <f t="shared" ref="G259:G322" si="5">E259-C259</f>
        <v>0</v>
      </c>
      <c r="H259" s="120"/>
      <c r="I259" s="120"/>
      <c r="J259" s="120"/>
    </row>
    <row r="260" spans="1:10" x14ac:dyDescent="0.25">
      <c r="A260" s="212"/>
      <c r="B260" s="212"/>
      <c r="C260" s="213"/>
      <c r="D260" s="213"/>
      <c r="E260" s="213"/>
      <c r="F260" s="213"/>
      <c r="G260" s="122">
        <f t="shared" si="5"/>
        <v>0</v>
      </c>
      <c r="H260" s="120"/>
      <c r="I260" s="120"/>
      <c r="J260" s="120"/>
    </row>
    <row r="261" spans="1:10" x14ac:dyDescent="0.25">
      <c r="A261" s="212">
        <v>43018</v>
      </c>
      <c r="B261" s="212"/>
      <c r="C261" s="213"/>
      <c r="D261" s="213"/>
      <c r="E261" s="213"/>
      <c r="F261" s="213"/>
      <c r="G261" s="122">
        <f t="shared" si="5"/>
        <v>0</v>
      </c>
      <c r="H261" s="120"/>
      <c r="I261" s="120"/>
      <c r="J261" s="120"/>
    </row>
    <row r="262" spans="1:10" x14ac:dyDescent="0.25">
      <c r="A262" s="212"/>
      <c r="B262" s="212"/>
      <c r="C262" s="213"/>
      <c r="D262" s="213"/>
      <c r="E262" s="213"/>
      <c r="F262" s="213"/>
      <c r="G262" s="122">
        <f t="shared" si="5"/>
        <v>0</v>
      </c>
      <c r="H262" s="120"/>
      <c r="I262" s="120"/>
      <c r="J262" s="120"/>
    </row>
    <row r="263" spans="1:10" x14ac:dyDescent="0.25">
      <c r="A263" s="212">
        <v>43019</v>
      </c>
      <c r="B263" s="212"/>
      <c r="C263" s="213"/>
      <c r="D263" s="213"/>
      <c r="E263" s="213"/>
      <c r="F263" s="213"/>
      <c r="G263" s="122">
        <f t="shared" si="5"/>
        <v>0</v>
      </c>
      <c r="H263" s="120"/>
      <c r="I263" s="120"/>
      <c r="J263" s="120"/>
    </row>
    <row r="264" spans="1:10" x14ac:dyDescent="0.25">
      <c r="A264" s="212"/>
      <c r="B264" s="212"/>
      <c r="C264" s="213"/>
      <c r="D264" s="213"/>
      <c r="E264" s="213"/>
      <c r="F264" s="213"/>
      <c r="G264" s="122">
        <f t="shared" si="5"/>
        <v>0</v>
      </c>
      <c r="H264" s="120"/>
      <c r="I264" s="120"/>
      <c r="J264" s="120"/>
    </row>
    <row r="265" spans="1:10" x14ac:dyDescent="0.25">
      <c r="A265" s="212">
        <v>43020</v>
      </c>
      <c r="B265" s="212"/>
      <c r="C265" s="213"/>
      <c r="D265" s="213"/>
      <c r="E265" s="213"/>
      <c r="F265" s="213"/>
      <c r="G265" s="122">
        <f t="shared" si="5"/>
        <v>0</v>
      </c>
      <c r="H265" s="120"/>
      <c r="I265" s="120"/>
      <c r="J265" s="120"/>
    </row>
    <row r="266" spans="1:10" x14ac:dyDescent="0.25">
      <c r="A266" s="212"/>
      <c r="B266" s="212"/>
      <c r="C266" s="213"/>
      <c r="D266" s="213"/>
      <c r="E266" s="213"/>
      <c r="F266" s="213"/>
      <c r="G266" s="122">
        <f t="shared" si="5"/>
        <v>0</v>
      </c>
      <c r="H266" s="120"/>
      <c r="I266" s="120"/>
      <c r="J266" s="120"/>
    </row>
    <row r="267" spans="1:10" x14ac:dyDescent="0.25">
      <c r="A267" s="212">
        <v>43021</v>
      </c>
      <c r="B267" s="212"/>
      <c r="C267" s="213"/>
      <c r="D267" s="213"/>
      <c r="E267" s="213"/>
      <c r="F267" s="213"/>
      <c r="G267" s="122">
        <f t="shared" si="5"/>
        <v>0</v>
      </c>
      <c r="H267" s="120"/>
      <c r="I267" s="120"/>
      <c r="J267" s="120"/>
    </row>
    <row r="268" spans="1:10" x14ac:dyDescent="0.25">
      <c r="A268" s="212"/>
      <c r="B268" s="212"/>
      <c r="C268" s="213"/>
      <c r="D268" s="213"/>
      <c r="E268" s="213"/>
      <c r="F268" s="213"/>
      <c r="G268" s="122">
        <f t="shared" si="5"/>
        <v>0</v>
      </c>
      <c r="H268" s="121" t="s">
        <v>65</v>
      </c>
      <c r="I268" s="121"/>
      <c r="J268" s="119">
        <f>SUM(G259:G268)</f>
        <v>0</v>
      </c>
    </row>
    <row r="269" spans="1:10" x14ac:dyDescent="0.25">
      <c r="A269" s="212">
        <v>43024</v>
      </c>
      <c r="B269" s="212"/>
      <c r="C269" s="213"/>
      <c r="D269" s="213"/>
      <c r="E269" s="213"/>
      <c r="F269" s="213"/>
      <c r="G269" s="122">
        <f t="shared" si="5"/>
        <v>0</v>
      </c>
      <c r="H269" s="120"/>
      <c r="I269" s="120"/>
      <c r="J269" s="120"/>
    </row>
    <row r="270" spans="1:10" x14ac:dyDescent="0.25">
      <c r="A270" s="212"/>
      <c r="B270" s="212"/>
      <c r="C270" s="213"/>
      <c r="D270" s="213"/>
      <c r="E270" s="213"/>
      <c r="F270" s="213"/>
      <c r="G270" s="122">
        <f t="shared" si="5"/>
        <v>0</v>
      </c>
      <c r="H270" s="120"/>
      <c r="I270" s="120"/>
      <c r="J270" s="120"/>
    </row>
    <row r="271" spans="1:10" x14ac:dyDescent="0.25">
      <c r="A271" s="212">
        <v>43025</v>
      </c>
      <c r="B271" s="212"/>
      <c r="C271" s="213"/>
      <c r="D271" s="213"/>
      <c r="E271" s="213"/>
      <c r="F271" s="213"/>
      <c r="G271" s="122">
        <f t="shared" si="5"/>
        <v>0</v>
      </c>
      <c r="H271" s="120"/>
      <c r="I271" s="120"/>
      <c r="J271" s="120"/>
    </row>
    <row r="272" spans="1:10" x14ac:dyDescent="0.25">
      <c r="A272" s="212"/>
      <c r="B272" s="212"/>
      <c r="C272" s="213"/>
      <c r="D272" s="213"/>
      <c r="E272" s="213"/>
      <c r="F272" s="213"/>
      <c r="G272" s="122">
        <f t="shared" si="5"/>
        <v>0</v>
      </c>
      <c r="H272" s="120"/>
      <c r="I272" s="120"/>
      <c r="J272" s="120"/>
    </row>
    <row r="273" spans="1:10" x14ac:dyDescent="0.25">
      <c r="A273" s="212">
        <v>43026</v>
      </c>
      <c r="B273" s="212"/>
      <c r="C273" s="213"/>
      <c r="D273" s="213"/>
      <c r="E273" s="213"/>
      <c r="F273" s="213"/>
      <c r="G273" s="122">
        <f t="shared" si="5"/>
        <v>0</v>
      </c>
      <c r="H273" s="120"/>
      <c r="I273" s="120"/>
      <c r="J273" s="120"/>
    </row>
    <row r="274" spans="1:10" x14ac:dyDescent="0.25">
      <c r="A274" s="212"/>
      <c r="B274" s="212"/>
      <c r="C274" s="213"/>
      <c r="D274" s="213"/>
      <c r="E274" s="213"/>
      <c r="F274" s="213"/>
      <c r="G274" s="122">
        <f t="shared" si="5"/>
        <v>0</v>
      </c>
      <c r="H274" s="120"/>
      <c r="I274" s="120"/>
      <c r="J274" s="120"/>
    </row>
    <row r="275" spans="1:10" x14ac:dyDescent="0.25">
      <c r="A275" s="212">
        <v>43027</v>
      </c>
      <c r="B275" s="212"/>
      <c r="C275" s="213"/>
      <c r="D275" s="213"/>
      <c r="E275" s="213"/>
      <c r="F275" s="213"/>
      <c r="G275" s="122">
        <f t="shared" si="5"/>
        <v>0</v>
      </c>
      <c r="H275" s="120"/>
      <c r="I275" s="120"/>
      <c r="J275" s="120"/>
    </row>
    <row r="276" spans="1:10" x14ac:dyDescent="0.25">
      <c r="A276" s="212"/>
      <c r="B276" s="212"/>
      <c r="C276" s="213"/>
      <c r="D276" s="213"/>
      <c r="E276" s="213"/>
      <c r="F276" s="213"/>
      <c r="G276" s="122">
        <f t="shared" si="5"/>
        <v>0</v>
      </c>
      <c r="H276" s="120"/>
      <c r="I276" s="120"/>
      <c r="J276" s="120"/>
    </row>
    <row r="277" spans="1:10" x14ac:dyDescent="0.25">
      <c r="A277" s="212">
        <v>43028</v>
      </c>
      <c r="B277" s="212"/>
      <c r="C277" s="213"/>
      <c r="D277" s="213"/>
      <c r="E277" s="213"/>
      <c r="F277" s="213"/>
      <c r="G277" s="122">
        <f t="shared" si="5"/>
        <v>0</v>
      </c>
      <c r="H277" s="120"/>
      <c r="I277" s="120"/>
      <c r="J277" s="120"/>
    </row>
    <row r="278" spans="1:10" x14ac:dyDescent="0.25">
      <c r="A278" s="212"/>
      <c r="B278" s="212"/>
      <c r="C278" s="213"/>
      <c r="D278" s="213"/>
      <c r="E278" s="213"/>
      <c r="F278" s="213"/>
      <c r="G278" s="122">
        <f t="shared" si="5"/>
        <v>0</v>
      </c>
      <c r="H278" s="121" t="s">
        <v>66</v>
      </c>
      <c r="I278" s="121"/>
      <c r="J278" s="119">
        <f>SUM(G269:G278)</f>
        <v>0</v>
      </c>
    </row>
    <row r="279" spans="1:10" x14ac:dyDescent="0.25">
      <c r="A279" s="212">
        <v>43031</v>
      </c>
      <c r="B279" s="212"/>
      <c r="C279" s="213"/>
      <c r="D279" s="213"/>
      <c r="E279" s="213"/>
      <c r="F279" s="213"/>
      <c r="G279" s="122">
        <f t="shared" si="5"/>
        <v>0</v>
      </c>
      <c r="H279" s="120"/>
      <c r="I279" s="120"/>
      <c r="J279" s="120"/>
    </row>
    <row r="280" spans="1:10" x14ac:dyDescent="0.25">
      <c r="A280" s="212"/>
      <c r="B280" s="212"/>
      <c r="C280" s="213"/>
      <c r="D280" s="213"/>
      <c r="E280" s="213"/>
      <c r="F280" s="213"/>
      <c r="G280" s="122">
        <f t="shared" si="5"/>
        <v>0</v>
      </c>
      <c r="H280" s="120"/>
      <c r="I280" s="120"/>
      <c r="J280" s="120"/>
    </row>
    <row r="281" spans="1:10" x14ac:dyDescent="0.25">
      <c r="A281" s="212">
        <v>43032</v>
      </c>
      <c r="B281" s="212"/>
      <c r="C281" s="213"/>
      <c r="D281" s="213"/>
      <c r="E281" s="213"/>
      <c r="F281" s="213"/>
      <c r="G281" s="122">
        <f t="shared" si="5"/>
        <v>0</v>
      </c>
      <c r="H281" s="120"/>
      <c r="I281" s="120"/>
      <c r="J281" s="120"/>
    </row>
    <row r="282" spans="1:10" x14ac:dyDescent="0.25">
      <c r="A282" s="212"/>
      <c r="B282" s="212"/>
      <c r="C282" s="213"/>
      <c r="D282" s="213"/>
      <c r="E282" s="213"/>
      <c r="F282" s="213"/>
      <c r="G282" s="122">
        <f t="shared" si="5"/>
        <v>0</v>
      </c>
      <c r="H282" s="120"/>
      <c r="I282" s="120"/>
      <c r="J282" s="120"/>
    </row>
    <row r="283" spans="1:10" x14ac:dyDescent="0.25">
      <c r="A283" s="212">
        <v>43033</v>
      </c>
      <c r="B283" s="212"/>
      <c r="C283" s="213"/>
      <c r="D283" s="213"/>
      <c r="E283" s="213"/>
      <c r="F283" s="213"/>
      <c r="G283" s="122">
        <f t="shared" si="5"/>
        <v>0</v>
      </c>
      <c r="H283" s="120"/>
      <c r="I283" s="120"/>
      <c r="J283" s="120"/>
    </row>
    <row r="284" spans="1:10" x14ac:dyDescent="0.25">
      <c r="A284" s="212"/>
      <c r="B284" s="212"/>
      <c r="C284" s="213"/>
      <c r="D284" s="213"/>
      <c r="E284" s="213"/>
      <c r="F284" s="213"/>
      <c r="G284" s="122">
        <f t="shared" si="5"/>
        <v>0</v>
      </c>
      <c r="H284" s="120"/>
      <c r="I284" s="120"/>
      <c r="J284" s="120"/>
    </row>
    <row r="285" spans="1:10" x14ac:dyDescent="0.25">
      <c r="A285" s="212">
        <v>43034</v>
      </c>
      <c r="B285" s="212"/>
      <c r="C285" s="213"/>
      <c r="D285" s="213"/>
      <c r="E285" s="213"/>
      <c r="F285" s="213"/>
      <c r="G285" s="122">
        <f t="shared" si="5"/>
        <v>0</v>
      </c>
      <c r="H285" s="120"/>
      <c r="I285" s="120"/>
      <c r="J285" s="120"/>
    </row>
    <row r="286" spans="1:10" x14ac:dyDescent="0.25">
      <c r="A286" s="212"/>
      <c r="B286" s="212"/>
      <c r="C286" s="213"/>
      <c r="D286" s="213"/>
      <c r="E286" s="213"/>
      <c r="F286" s="213"/>
      <c r="G286" s="122">
        <f t="shared" si="5"/>
        <v>0</v>
      </c>
      <c r="H286" s="120"/>
      <c r="I286" s="120"/>
      <c r="J286" s="120"/>
    </row>
    <row r="287" spans="1:10" x14ac:dyDescent="0.25">
      <c r="A287" s="212">
        <v>43035</v>
      </c>
      <c r="B287" s="212"/>
      <c r="C287" s="213"/>
      <c r="D287" s="213"/>
      <c r="E287" s="213"/>
      <c r="F287" s="213"/>
      <c r="G287" s="122">
        <f t="shared" si="5"/>
        <v>0</v>
      </c>
      <c r="H287" s="120"/>
      <c r="I287" s="120"/>
      <c r="J287" s="120"/>
    </row>
    <row r="288" spans="1:10" x14ac:dyDescent="0.25">
      <c r="A288" s="212"/>
      <c r="B288" s="212"/>
      <c r="C288" s="213"/>
      <c r="D288" s="213"/>
      <c r="E288" s="213"/>
      <c r="F288" s="213"/>
      <c r="G288" s="122">
        <f t="shared" si="5"/>
        <v>0</v>
      </c>
      <c r="H288" s="121" t="s">
        <v>67</v>
      </c>
      <c r="I288" s="121"/>
      <c r="J288" s="119">
        <f>SUM(G279:G288)</f>
        <v>0</v>
      </c>
    </row>
    <row r="289" spans="1:10" x14ac:dyDescent="0.25">
      <c r="A289" s="212">
        <v>43038</v>
      </c>
      <c r="B289" s="212"/>
      <c r="C289" s="213"/>
      <c r="D289" s="213"/>
      <c r="E289" s="213"/>
      <c r="F289" s="213"/>
      <c r="G289" s="122">
        <f t="shared" si="5"/>
        <v>0</v>
      </c>
      <c r="H289" s="120"/>
      <c r="I289" s="120"/>
      <c r="J289" s="120"/>
    </row>
    <row r="290" spans="1:10" x14ac:dyDescent="0.25">
      <c r="A290" s="212"/>
      <c r="B290" s="212"/>
      <c r="C290" s="213"/>
      <c r="D290" s="213"/>
      <c r="E290" s="213"/>
      <c r="F290" s="213"/>
      <c r="G290" s="122">
        <f t="shared" si="5"/>
        <v>0</v>
      </c>
      <c r="H290" s="120"/>
      <c r="I290" s="120"/>
      <c r="J290" s="120"/>
    </row>
    <row r="291" spans="1:10" x14ac:dyDescent="0.25">
      <c r="A291" s="212">
        <v>43039</v>
      </c>
      <c r="B291" s="212"/>
      <c r="C291" s="213"/>
      <c r="D291" s="213"/>
      <c r="E291" s="213"/>
      <c r="F291" s="213"/>
      <c r="G291" s="122">
        <f t="shared" si="5"/>
        <v>0</v>
      </c>
      <c r="H291" s="120"/>
      <c r="I291" s="120"/>
      <c r="J291" s="120"/>
    </row>
    <row r="292" spans="1:10" x14ac:dyDescent="0.25">
      <c r="A292" s="212"/>
      <c r="B292" s="212"/>
      <c r="C292" s="213"/>
      <c r="D292" s="213"/>
      <c r="E292" s="213"/>
      <c r="F292" s="213"/>
      <c r="G292" s="122">
        <f t="shared" si="5"/>
        <v>0</v>
      </c>
      <c r="H292" s="120"/>
      <c r="I292" s="120"/>
      <c r="J292" s="120"/>
    </row>
    <row r="293" spans="1:10" x14ac:dyDescent="0.25">
      <c r="A293" s="212">
        <v>43041</v>
      </c>
      <c r="B293" s="212"/>
      <c r="C293" s="213"/>
      <c r="D293" s="213"/>
      <c r="E293" s="213"/>
      <c r="F293" s="213"/>
      <c r="G293" s="122">
        <f t="shared" si="5"/>
        <v>0</v>
      </c>
      <c r="H293" s="120"/>
      <c r="I293" s="120"/>
      <c r="J293" s="120"/>
    </row>
    <row r="294" spans="1:10" x14ac:dyDescent="0.25">
      <c r="A294" s="212"/>
      <c r="B294" s="212"/>
      <c r="C294" s="213"/>
      <c r="D294" s="213"/>
      <c r="E294" s="213"/>
      <c r="F294" s="213"/>
      <c r="G294" s="122">
        <f t="shared" si="5"/>
        <v>0</v>
      </c>
      <c r="H294" s="120"/>
      <c r="I294" s="120"/>
      <c r="J294" s="120"/>
    </row>
    <row r="295" spans="1:10" x14ac:dyDescent="0.25">
      <c r="A295" s="212">
        <v>43042</v>
      </c>
      <c r="B295" s="212"/>
      <c r="C295" s="213"/>
      <c r="D295" s="213"/>
      <c r="E295" s="213"/>
      <c r="F295" s="213"/>
      <c r="G295" s="122">
        <f t="shared" si="5"/>
        <v>0</v>
      </c>
      <c r="H295" s="120"/>
      <c r="I295" s="120"/>
      <c r="J295" s="120"/>
    </row>
    <row r="296" spans="1:10" x14ac:dyDescent="0.25">
      <c r="A296" s="212"/>
      <c r="B296" s="212"/>
      <c r="C296" s="213"/>
      <c r="D296" s="213"/>
      <c r="E296" s="213"/>
      <c r="F296" s="213"/>
      <c r="G296" s="122">
        <f t="shared" si="5"/>
        <v>0</v>
      </c>
      <c r="H296" s="121" t="s">
        <v>68</v>
      </c>
      <c r="I296" s="121"/>
      <c r="J296" s="119">
        <f>SUM(G289:G296)</f>
        <v>0</v>
      </c>
    </row>
    <row r="297" spans="1:10" x14ac:dyDescent="0.25">
      <c r="A297" s="212">
        <v>43045</v>
      </c>
      <c r="B297" s="212"/>
      <c r="C297" s="213"/>
      <c r="D297" s="213"/>
      <c r="E297" s="213"/>
      <c r="F297" s="213"/>
      <c r="G297" s="122">
        <f t="shared" si="5"/>
        <v>0</v>
      </c>
      <c r="H297" s="120"/>
      <c r="I297" s="120"/>
      <c r="J297" s="120"/>
    </row>
    <row r="298" spans="1:10" x14ac:dyDescent="0.25">
      <c r="A298" s="212"/>
      <c r="B298" s="212"/>
      <c r="C298" s="213"/>
      <c r="D298" s="213"/>
      <c r="E298" s="213"/>
      <c r="F298" s="213"/>
      <c r="G298" s="122">
        <f t="shared" si="5"/>
        <v>0</v>
      </c>
      <c r="H298" s="120"/>
      <c r="I298" s="120"/>
      <c r="J298" s="120"/>
    </row>
    <row r="299" spans="1:10" x14ac:dyDescent="0.25">
      <c r="A299" s="212">
        <v>43046</v>
      </c>
      <c r="B299" s="212"/>
      <c r="C299" s="213"/>
      <c r="D299" s="213"/>
      <c r="E299" s="213"/>
      <c r="F299" s="213"/>
      <c r="G299" s="122">
        <f t="shared" si="5"/>
        <v>0</v>
      </c>
      <c r="H299" s="120"/>
      <c r="I299" s="120"/>
      <c r="J299" s="120"/>
    </row>
    <row r="300" spans="1:10" x14ac:dyDescent="0.25">
      <c r="A300" s="212"/>
      <c r="B300" s="212"/>
      <c r="C300" s="213"/>
      <c r="D300" s="213"/>
      <c r="E300" s="213"/>
      <c r="F300" s="213"/>
      <c r="G300" s="122">
        <f t="shared" si="5"/>
        <v>0</v>
      </c>
      <c r="H300" s="120"/>
      <c r="I300" s="120"/>
      <c r="J300" s="120"/>
    </row>
    <row r="301" spans="1:10" x14ac:dyDescent="0.25">
      <c r="A301" s="212">
        <v>43047</v>
      </c>
      <c r="B301" s="212"/>
      <c r="C301" s="213"/>
      <c r="D301" s="213"/>
      <c r="E301" s="213"/>
      <c r="F301" s="213"/>
      <c r="G301" s="122">
        <f t="shared" si="5"/>
        <v>0</v>
      </c>
      <c r="H301" s="120"/>
      <c r="I301" s="120"/>
      <c r="J301" s="120"/>
    </row>
    <row r="302" spans="1:10" x14ac:dyDescent="0.25">
      <c r="A302" s="212"/>
      <c r="B302" s="212"/>
      <c r="C302" s="213"/>
      <c r="D302" s="213"/>
      <c r="E302" s="213"/>
      <c r="F302" s="213"/>
      <c r="G302" s="122">
        <f t="shared" si="5"/>
        <v>0</v>
      </c>
      <c r="H302" s="120"/>
      <c r="I302" s="120"/>
      <c r="J302" s="120"/>
    </row>
    <row r="303" spans="1:10" x14ac:dyDescent="0.25">
      <c r="A303" s="212">
        <v>43048</v>
      </c>
      <c r="B303" s="212"/>
      <c r="C303" s="213"/>
      <c r="D303" s="213"/>
      <c r="E303" s="213"/>
      <c r="F303" s="213"/>
      <c r="G303" s="122">
        <f t="shared" si="5"/>
        <v>0</v>
      </c>
      <c r="H303" s="120"/>
      <c r="I303" s="120"/>
      <c r="J303" s="120"/>
    </row>
    <row r="304" spans="1:10" x14ac:dyDescent="0.25">
      <c r="A304" s="212"/>
      <c r="B304" s="212"/>
      <c r="C304" s="213"/>
      <c r="D304" s="213"/>
      <c r="E304" s="213"/>
      <c r="F304" s="213"/>
      <c r="G304" s="122">
        <f t="shared" si="5"/>
        <v>0</v>
      </c>
      <c r="H304" s="120"/>
      <c r="I304" s="120"/>
      <c r="J304" s="120"/>
    </row>
    <row r="305" spans="1:10" x14ac:dyDescent="0.25">
      <c r="A305" s="212">
        <v>43049</v>
      </c>
      <c r="B305" s="212"/>
      <c r="C305" s="213"/>
      <c r="D305" s="213"/>
      <c r="E305" s="213"/>
      <c r="F305" s="213"/>
      <c r="G305" s="122">
        <f t="shared" si="5"/>
        <v>0</v>
      </c>
      <c r="H305" s="120"/>
      <c r="I305" s="120"/>
      <c r="J305" s="120"/>
    </row>
    <row r="306" spans="1:10" x14ac:dyDescent="0.25">
      <c r="A306" s="212"/>
      <c r="B306" s="212"/>
      <c r="C306" s="213"/>
      <c r="D306" s="213"/>
      <c r="E306" s="213"/>
      <c r="F306" s="213"/>
      <c r="G306" s="122">
        <f t="shared" si="5"/>
        <v>0</v>
      </c>
      <c r="H306" s="121" t="s">
        <v>69</v>
      </c>
      <c r="I306" s="121"/>
      <c r="J306" s="119">
        <f>SUM(G297:G306)</f>
        <v>0</v>
      </c>
    </row>
    <row r="307" spans="1:10" x14ac:dyDescent="0.25">
      <c r="A307" s="212">
        <v>43052</v>
      </c>
      <c r="B307" s="212"/>
      <c r="C307" s="213"/>
      <c r="D307" s="213"/>
      <c r="E307" s="213"/>
      <c r="F307" s="213"/>
      <c r="G307" s="122">
        <f t="shared" si="5"/>
        <v>0</v>
      </c>
      <c r="H307" s="120"/>
      <c r="I307" s="120"/>
      <c r="J307" s="120"/>
    </row>
    <row r="308" spans="1:10" x14ac:dyDescent="0.25">
      <c r="A308" s="212"/>
      <c r="B308" s="212"/>
      <c r="C308" s="213"/>
      <c r="D308" s="213"/>
      <c r="E308" s="213"/>
      <c r="F308" s="213"/>
      <c r="G308" s="122">
        <f t="shared" si="5"/>
        <v>0</v>
      </c>
      <c r="H308" s="120"/>
      <c r="I308" s="120"/>
      <c r="J308" s="120"/>
    </row>
    <row r="309" spans="1:10" x14ac:dyDescent="0.25">
      <c r="A309" s="212">
        <v>43053</v>
      </c>
      <c r="B309" s="212"/>
      <c r="C309" s="213"/>
      <c r="D309" s="213"/>
      <c r="E309" s="213"/>
      <c r="F309" s="213"/>
      <c r="G309" s="122">
        <f t="shared" si="5"/>
        <v>0</v>
      </c>
      <c r="H309" s="120"/>
      <c r="I309" s="120"/>
      <c r="J309" s="120"/>
    </row>
    <row r="310" spans="1:10" x14ac:dyDescent="0.25">
      <c r="A310" s="212"/>
      <c r="B310" s="212"/>
      <c r="C310" s="213"/>
      <c r="D310" s="213"/>
      <c r="E310" s="213"/>
      <c r="F310" s="213"/>
      <c r="G310" s="122">
        <f t="shared" si="5"/>
        <v>0</v>
      </c>
      <c r="H310" s="120"/>
      <c r="I310" s="120"/>
      <c r="J310" s="120"/>
    </row>
    <row r="311" spans="1:10" x14ac:dyDescent="0.25">
      <c r="A311" s="212">
        <v>43054</v>
      </c>
      <c r="B311" s="212"/>
      <c r="C311" s="213"/>
      <c r="D311" s="213"/>
      <c r="E311" s="213"/>
      <c r="F311" s="213"/>
      <c r="G311" s="122">
        <f t="shared" si="5"/>
        <v>0</v>
      </c>
      <c r="H311" s="120"/>
      <c r="I311" s="120"/>
      <c r="J311" s="120"/>
    </row>
    <row r="312" spans="1:10" x14ac:dyDescent="0.25">
      <c r="A312" s="212"/>
      <c r="B312" s="212"/>
      <c r="C312" s="213"/>
      <c r="D312" s="213"/>
      <c r="E312" s="213"/>
      <c r="F312" s="213"/>
      <c r="G312" s="122">
        <f t="shared" si="5"/>
        <v>0</v>
      </c>
      <c r="H312" s="120"/>
      <c r="I312" s="120"/>
      <c r="J312" s="120"/>
    </row>
    <row r="313" spans="1:10" x14ac:dyDescent="0.25">
      <c r="A313" s="212">
        <v>43055</v>
      </c>
      <c r="B313" s="212"/>
      <c r="C313" s="213"/>
      <c r="D313" s="213"/>
      <c r="E313" s="213"/>
      <c r="F313" s="213"/>
      <c r="G313" s="122">
        <f t="shared" si="5"/>
        <v>0</v>
      </c>
      <c r="H313" s="120"/>
      <c r="I313" s="120"/>
      <c r="J313" s="120"/>
    </row>
    <row r="314" spans="1:10" x14ac:dyDescent="0.25">
      <c r="A314" s="212"/>
      <c r="B314" s="212"/>
      <c r="C314" s="213"/>
      <c r="D314" s="213"/>
      <c r="E314" s="213"/>
      <c r="F314" s="213"/>
      <c r="G314" s="122">
        <f t="shared" si="5"/>
        <v>0</v>
      </c>
      <c r="H314" s="120"/>
      <c r="I314" s="120"/>
      <c r="J314" s="120"/>
    </row>
    <row r="315" spans="1:10" x14ac:dyDescent="0.25">
      <c r="A315" s="212">
        <v>43056</v>
      </c>
      <c r="B315" s="212"/>
      <c r="C315" s="213"/>
      <c r="D315" s="213"/>
      <c r="E315" s="213"/>
      <c r="F315" s="213"/>
      <c r="G315" s="122">
        <f t="shared" si="5"/>
        <v>0</v>
      </c>
      <c r="H315" s="120"/>
      <c r="I315" s="120"/>
      <c r="J315" s="120"/>
    </row>
    <row r="316" spans="1:10" x14ac:dyDescent="0.25">
      <c r="A316" s="212"/>
      <c r="B316" s="212"/>
      <c r="C316" s="213"/>
      <c r="D316" s="213"/>
      <c r="E316" s="213"/>
      <c r="F316" s="213"/>
      <c r="G316" s="122">
        <f t="shared" si="5"/>
        <v>0</v>
      </c>
      <c r="H316" s="121" t="s">
        <v>70</v>
      </c>
      <c r="I316" s="121"/>
      <c r="J316" s="119">
        <f>SUM(G307:G316)</f>
        <v>0</v>
      </c>
    </row>
    <row r="317" spans="1:10" x14ac:dyDescent="0.25">
      <c r="A317" s="212">
        <v>43059</v>
      </c>
      <c r="B317" s="212"/>
      <c r="C317" s="213"/>
      <c r="D317" s="213"/>
      <c r="E317" s="213"/>
      <c r="F317" s="213"/>
      <c r="G317" s="122">
        <f t="shared" si="5"/>
        <v>0</v>
      </c>
      <c r="H317" s="120"/>
      <c r="I317" s="120"/>
      <c r="J317" s="120"/>
    </row>
    <row r="318" spans="1:10" x14ac:dyDescent="0.25">
      <c r="A318" s="212"/>
      <c r="B318" s="212"/>
      <c r="C318" s="213"/>
      <c r="D318" s="213"/>
      <c r="E318" s="213"/>
      <c r="F318" s="213"/>
      <c r="G318" s="122">
        <f t="shared" si="5"/>
        <v>0</v>
      </c>
      <c r="H318" s="120"/>
      <c r="I318" s="120"/>
      <c r="J318" s="120"/>
    </row>
    <row r="319" spans="1:10" x14ac:dyDescent="0.25">
      <c r="A319" s="212">
        <v>43060</v>
      </c>
      <c r="B319" s="212"/>
      <c r="C319" s="213"/>
      <c r="D319" s="213"/>
      <c r="E319" s="213"/>
      <c r="F319" s="213"/>
      <c r="G319" s="122">
        <f t="shared" si="5"/>
        <v>0</v>
      </c>
      <c r="H319" s="120"/>
      <c r="I319" s="120"/>
      <c r="J319" s="120"/>
    </row>
    <row r="320" spans="1:10" x14ac:dyDescent="0.25">
      <c r="A320" s="212"/>
      <c r="B320" s="212"/>
      <c r="C320" s="213"/>
      <c r="D320" s="213"/>
      <c r="E320" s="213"/>
      <c r="F320" s="213"/>
      <c r="G320" s="122">
        <f t="shared" si="5"/>
        <v>0</v>
      </c>
      <c r="H320" s="120"/>
      <c r="I320" s="120"/>
      <c r="J320" s="120"/>
    </row>
    <row r="321" spans="1:10" x14ac:dyDescent="0.25">
      <c r="A321" s="212">
        <v>43061</v>
      </c>
      <c r="B321" s="212"/>
      <c r="C321" s="213"/>
      <c r="D321" s="213"/>
      <c r="E321" s="213"/>
      <c r="F321" s="213"/>
      <c r="G321" s="122">
        <f t="shared" si="5"/>
        <v>0</v>
      </c>
      <c r="H321" s="120"/>
      <c r="I321" s="120"/>
      <c r="J321" s="120"/>
    </row>
    <row r="322" spans="1:10" x14ac:dyDescent="0.25">
      <c r="A322" s="212"/>
      <c r="B322" s="212"/>
      <c r="C322" s="213"/>
      <c r="D322" s="213"/>
      <c r="E322" s="213"/>
      <c r="F322" s="213"/>
      <c r="G322" s="122">
        <f t="shared" si="5"/>
        <v>0</v>
      </c>
      <c r="H322" s="120"/>
      <c r="I322" s="120"/>
      <c r="J322" s="120"/>
    </row>
    <row r="323" spans="1:10" x14ac:dyDescent="0.25">
      <c r="A323" s="212">
        <v>43062</v>
      </c>
      <c r="B323" s="212"/>
      <c r="C323" s="213"/>
      <c r="D323" s="213"/>
      <c r="E323" s="213"/>
      <c r="F323" s="213"/>
      <c r="G323" s="122">
        <f t="shared" ref="G323:G374" si="6">E323-C323</f>
        <v>0</v>
      </c>
      <c r="H323" s="120"/>
      <c r="I323" s="120"/>
      <c r="J323" s="120"/>
    </row>
    <row r="324" spans="1:10" x14ac:dyDescent="0.25">
      <c r="A324" s="212"/>
      <c r="B324" s="212"/>
      <c r="C324" s="213"/>
      <c r="D324" s="213"/>
      <c r="E324" s="213"/>
      <c r="F324" s="213"/>
      <c r="G324" s="122">
        <f t="shared" si="6"/>
        <v>0</v>
      </c>
      <c r="H324" s="120"/>
      <c r="I324" s="120"/>
      <c r="J324" s="120"/>
    </row>
    <row r="325" spans="1:10" x14ac:dyDescent="0.25">
      <c r="A325" s="212">
        <v>43063</v>
      </c>
      <c r="B325" s="212"/>
      <c r="C325" s="213"/>
      <c r="D325" s="213"/>
      <c r="E325" s="213"/>
      <c r="F325" s="213"/>
      <c r="G325" s="122">
        <f t="shared" si="6"/>
        <v>0</v>
      </c>
      <c r="H325" s="120"/>
      <c r="I325" s="120"/>
      <c r="J325" s="120"/>
    </row>
    <row r="326" spans="1:10" x14ac:dyDescent="0.25">
      <c r="A326" s="212"/>
      <c r="B326" s="212"/>
      <c r="C326" s="213"/>
      <c r="D326" s="213"/>
      <c r="E326" s="213"/>
      <c r="F326" s="213"/>
      <c r="G326" s="122">
        <f t="shared" si="6"/>
        <v>0</v>
      </c>
      <c r="H326" s="121" t="s">
        <v>71</v>
      </c>
      <c r="I326" s="121"/>
      <c r="J326" s="119">
        <f>SUM(G317:G326)</f>
        <v>0</v>
      </c>
    </row>
    <row r="327" spans="1:10" x14ac:dyDescent="0.25">
      <c r="A327" s="212">
        <v>43066</v>
      </c>
      <c r="B327" s="212"/>
      <c r="C327" s="213"/>
      <c r="D327" s="213"/>
      <c r="E327" s="213"/>
      <c r="F327" s="213"/>
      <c r="G327" s="122">
        <f t="shared" si="6"/>
        <v>0</v>
      </c>
      <c r="H327" s="120"/>
      <c r="I327" s="120"/>
      <c r="J327" s="120"/>
    </row>
    <row r="328" spans="1:10" x14ac:dyDescent="0.25">
      <c r="A328" s="212"/>
      <c r="B328" s="212"/>
      <c r="C328" s="213"/>
      <c r="D328" s="213"/>
      <c r="E328" s="213"/>
      <c r="F328" s="213"/>
      <c r="G328" s="122">
        <f t="shared" si="6"/>
        <v>0</v>
      </c>
      <c r="H328" s="120"/>
      <c r="I328" s="120"/>
      <c r="J328" s="120"/>
    </row>
    <row r="329" spans="1:10" x14ac:dyDescent="0.25">
      <c r="A329" s="212">
        <v>43067</v>
      </c>
      <c r="B329" s="212"/>
      <c r="C329" s="213"/>
      <c r="D329" s="213"/>
      <c r="E329" s="213"/>
      <c r="F329" s="213"/>
      <c r="G329" s="122">
        <f t="shared" si="6"/>
        <v>0</v>
      </c>
      <c r="H329" s="120"/>
      <c r="I329" s="120"/>
      <c r="J329" s="120"/>
    </row>
    <row r="330" spans="1:10" x14ac:dyDescent="0.25">
      <c r="A330" s="212"/>
      <c r="B330" s="212"/>
      <c r="C330" s="213"/>
      <c r="D330" s="213"/>
      <c r="E330" s="213"/>
      <c r="F330" s="213"/>
      <c r="G330" s="122">
        <f t="shared" si="6"/>
        <v>0</v>
      </c>
      <c r="H330" s="120"/>
      <c r="I330" s="120"/>
      <c r="J330" s="120"/>
    </row>
    <row r="331" spans="1:10" x14ac:dyDescent="0.25">
      <c r="A331" s="212">
        <v>43068</v>
      </c>
      <c r="B331" s="212"/>
      <c r="C331" s="213"/>
      <c r="D331" s="213"/>
      <c r="E331" s="213"/>
      <c r="F331" s="213"/>
      <c r="G331" s="122">
        <f t="shared" si="6"/>
        <v>0</v>
      </c>
      <c r="H331" s="120"/>
      <c r="I331" s="120"/>
      <c r="J331" s="120"/>
    </row>
    <row r="332" spans="1:10" x14ac:dyDescent="0.25">
      <c r="A332" s="212"/>
      <c r="B332" s="212"/>
      <c r="C332" s="213"/>
      <c r="D332" s="213"/>
      <c r="E332" s="213"/>
      <c r="F332" s="213"/>
      <c r="G332" s="122">
        <f t="shared" si="6"/>
        <v>0</v>
      </c>
      <c r="H332" s="120"/>
      <c r="I332" s="120"/>
      <c r="J332" s="120"/>
    </row>
    <row r="333" spans="1:10" x14ac:dyDescent="0.25">
      <c r="A333" s="212">
        <v>43069</v>
      </c>
      <c r="B333" s="212"/>
      <c r="C333" s="213"/>
      <c r="D333" s="213"/>
      <c r="E333" s="213"/>
      <c r="F333" s="213"/>
      <c r="G333" s="122">
        <f t="shared" si="6"/>
        <v>0</v>
      </c>
      <c r="H333" s="120"/>
      <c r="I333" s="120"/>
      <c r="J333" s="120"/>
    </row>
    <row r="334" spans="1:10" x14ac:dyDescent="0.25">
      <c r="A334" s="212"/>
      <c r="B334" s="212"/>
      <c r="C334" s="213"/>
      <c r="D334" s="213"/>
      <c r="E334" s="213"/>
      <c r="F334" s="213"/>
      <c r="G334" s="122">
        <f t="shared" si="6"/>
        <v>0</v>
      </c>
      <c r="H334" s="120"/>
      <c r="I334" s="120"/>
      <c r="J334" s="120"/>
    </row>
    <row r="335" spans="1:10" x14ac:dyDescent="0.25">
      <c r="A335" s="212">
        <v>43070</v>
      </c>
      <c r="B335" s="212"/>
      <c r="C335" s="213"/>
      <c r="D335" s="213"/>
      <c r="E335" s="213"/>
      <c r="F335" s="213"/>
      <c r="G335" s="122">
        <f t="shared" si="6"/>
        <v>0</v>
      </c>
      <c r="H335" s="120"/>
      <c r="I335" s="120"/>
      <c r="J335" s="120"/>
    </row>
    <row r="336" spans="1:10" x14ac:dyDescent="0.25">
      <c r="A336" s="212"/>
      <c r="B336" s="212"/>
      <c r="C336" s="213"/>
      <c r="D336" s="213"/>
      <c r="E336" s="213"/>
      <c r="F336" s="213"/>
      <c r="G336" s="122">
        <f t="shared" si="6"/>
        <v>0</v>
      </c>
      <c r="H336" s="121" t="s">
        <v>72</v>
      </c>
      <c r="I336" s="121"/>
      <c r="J336" s="119">
        <f>SUM(G327:G336)</f>
        <v>0</v>
      </c>
    </row>
    <row r="337" spans="1:10" x14ac:dyDescent="0.25">
      <c r="A337" s="212">
        <v>43073</v>
      </c>
      <c r="B337" s="212"/>
      <c r="C337" s="213"/>
      <c r="D337" s="213"/>
      <c r="E337" s="213"/>
      <c r="F337" s="213"/>
      <c r="G337" s="122">
        <f t="shared" si="6"/>
        <v>0</v>
      </c>
      <c r="H337" s="120"/>
      <c r="I337" s="120"/>
      <c r="J337" s="120"/>
    </row>
    <row r="338" spans="1:10" x14ac:dyDescent="0.25">
      <c r="A338" s="212"/>
      <c r="B338" s="212"/>
      <c r="C338" s="213"/>
      <c r="D338" s="213"/>
      <c r="E338" s="213"/>
      <c r="F338" s="213"/>
      <c r="G338" s="122">
        <f t="shared" si="6"/>
        <v>0</v>
      </c>
      <c r="H338" s="120"/>
      <c r="I338" s="120"/>
      <c r="J338" s="120"/>
    </row>
    <row r="339" spans="1:10" x14ac:dyDescent="0.25">
      <c r="A339" s="212">
        <v>43074</v>
      </c>
      <c r="B339" s="212"/>
      <c r="C339" s="213"/>
      <c r="D339" s="213"/>
      <c r="E339" s="213"/>
      <c r="F339" s="213"/>
      <c r="G339" s="122">
        <f t="shared" si="6"/>
        <v>0</v>
      </c>
      <c r="H339" s="120"/>
      <c r="I339" s="120"/>
      <c r="J339" s="120"/>
    </row>
    <row r="340" spans="1:10" x14ac:dyDescent="0.25">
      <c r="A340" s="212"/>
      <c r="B340" s="212"/>
      <c r="C340" s="213"/>
      <c r="D340" s="213"/>
      <c r="E340" s="213"/>
      <c r="F340" s="213"/>
      <c r="G340" s="122">
        <f t="shared" si="6"/>
        <v>0</v>
      </c>
      <c r="H340" s="120"/>
      <c r="I340" s="120"/>
      <c r="J340" s="120"/>
    </row>
    <row r="341" spans="1:10" x14ac:dyDescent="0.25">
      <c r="A341" s="212">
        <v>43075</v>
      </c>
      <c r="B341" s="212"/>
      <c r="C341" s="213"/>
      <c r="D341" s="213"/>
      <c r="E341" s="213"/>
      <c r="F341" s="213"/>
      <c r="G341" s="122">
        <f t="shared" si="6"/>
        <v>0</v>
      </c>
      <c r="H341" s="120"/>
      <c r="I341" s="120"/>
      <c r="J341" s="120"/>
    </row>
    <row r="342" spans="1:10" x14ac:dyDescent="0.25">
      <c r="A342" s="212"/>
      <c r="B342" s="212"/>
      <c r="C342" s="213"/>
      <c r="D342" s="213"/>
      <c r="E342" s="213"/>
      <c r="F342" s="213"/>
      <c r="G342" s="122">
        <f t="shared" si="6"/>
        <v>0</v>
      </c>
      <c r="H342" s="120"/>
      <c r="I342" s="120"/>
      <c r="J342" s="120"/>
    </row>
    <row r="343" spans="1:10" x14ac:dyDescent="0.25">
      <c r="A343" s="212">
        <v>43076</v>
      </c>
      <c r="B343" s="212"/>
      <c r="C343" s="213"/>
      <c r="D343" s="213"/>
      <c r="E343" s="213"/>
      <c r="F343" s="213"/>
      <c r="G343" s="122">
        <f t="shared" si="6"/>
        <v>0</v>
      </c>
      <c r="H343" s="120"/>
      <c r="I343" s="120"/>
      <c r="J343" s="120"/>
    </row>
    <row r="344" spans="1:10" x14ac:dyDescent="0.25">
      <c r="A344" s="212"/>
      <c r="B344" s="212"/>
      <c r="C344" s="213"/>
      <c r="D344" s="213"/>
      <c r="E344" s="213"/>
      <c r="F344" s="213"/>
      <c r="G344" s="122">
        <f t="shared" si="6"/>
        <v>0</v>
      </c>
      <c r="H344" s="120"/>
      <c r="I344" s="120"/>
      <c r="J344" s="120"/>
    </row>
    <row r="345" spans="1:10" x14ac:dyDescent="0.25">
      <c r="A345" s="212">
        <v>43077</v>
      </c>
      <c r="B345" s="212"/>
      <c r="C345" s="213"/>
      <c r="D345" s="213"/>
      <c r="E345" s="213"/>
      <c r="F345" s="213"/>
      <c r="G345" s="122">
        <f t="shared" si="6"/>
        <v>0</v>
      </c>
      <c r="H345" s="120"/>
      <c r="I345" s="120"/>
      <c r="J345" s="120"/>
    </row>
    <row r="346" spans="1:10" x14ac:dyDescent="0.25">
      <c r="A346" s="212"/>
      <c r="B346" s="212"/>
      <c r="C346" s="213"/>
      <c r="D346" s="213"/>
      <c r="E346" s="213"/>
      <c r="F346" s="213"/>
      <c r="G346" s="122">
        <f t="shared" si="6"/>
        <v>0</v>
      </c>
      <c r="H346" s="121" t="s">
        <v>73</v>
      </c>
      <c r="I346" s="121"/>
      <c r="J346" s="119">
        <f>SUM(G337:G346)</f>
        <v>0</v>
      </c>
    </row>
    <row r="347" spans="1:10" x14ac:dyDescent="0.25">
      <c r="A347" s="212">
        <v>43080</v>
      </c>
      <c r="B347" s="212"/>
      <c r="C347" s="213"/>
      <c r="D347" s="213"/>
      <c r="E347" s="213"/>
      <c r="F347" s="213"/>
      <c r="G347" s="122">
        <f t="shared" si="6"/>
        <v>0</v>
      </c>
      <c r="H347" s="120"/>
      <c r="I347" s="120"/>
      <c r="J347" s="120"/>
    </row>
    <row r="348" spans="1:10" x14ac:dyDescent="0.25">
      <c r="A348" s="212"/>
      <c r="B348" s="212"/>
      <c r="C348" s="213"/>
      <c r="D348" s="213"/>
      <c r="E348" s="213"/>
      <c r="F348" s="213"/>
      <c r="G348" s="122">
        <f t="shared" si="6"/>
        <v>0</v>
      </c>
      <c r="H348" s="120"/>
      <c r="I348" s="120"/>
      <c r="J348" s="120"/>
    </row>
    <row r="349" spans="1:10" x14ac:dyDescent="0.25">
      <c r="A349" s="212">
        <v>43081</v>
      </c>
      <c r="B349" s="212"/>
      <c r="C349" s="213"/>
      <c r="D349" s="213"/>
      <c r="E349" s="213"/>
      <c r="F349" s="213"/>
      <c r="G349" s="122">
        <f t="shared" si="6"/>
        <v>0</v>
      </c>
      <c r="H349" s="120"/>
      <c r="I349" s="120"/>
      <c r="J349" s="120"/>
    </row>
    <row r="350" spans="1:10" x14ac:dyDescent="0.25">
      <c r="A350" s="212"/>
      <c r="B350" s="212"/>
      <c r="C350" s="213"/>
      <c r="D350" s="213"/>
      <c r="E350" s="213"/>
      <c r="F350" s="213"/>
      <c r="G350" s="122">
        <f t="shared" si="6"/>
        <v>0</v>
      </c>
      <c r="H350" s="120"/>
      <c r="I350" s="120"/>
      <c r="J350" s="120"/>
    </row>
    <row r="351" spans="1:10" x14ac:dyDescent="0.25">
      <c r="A351" s="212">
        <v>43082</v>
      </c>
      <c r="B351" s="212"/>
      <c r="C351" s="213"/>
      <c r="D351" s="213"/>
      <c r="E351" s="213"/>
      <c r="F351" s="213"/>
      <c r="G351" s="122">
        <f t="shared" si="6"/>
        <v>0</v>
      </c>
      <c r="H351" s="120"/>
      <c r="I351" s="120"/>
      <c r="J351" s="120"/>
    </row>
    <row r="352" spans="1:10" x14ac:dyDescent="0.25">
      <c r="A352" s="212"/>
      <c r="B352" s="212"/>
      <c r="C352" s="213"/>
      <c r="D352" s="213"/>
      <c r="E352" s="213"/>
      <c r="F352" s="213"/>
      <c r="G352" s="122">
        <f t="shared" si="6"/>
        <v>0</v>
      </c>
      <c r="H352" s="120"/>
      <c r="I352" s="120"/>
      <c r="J352" s="120"/>
    </row>
    <row r="353" spans="1:10" x14ac:dyDescent="0.25">
      <c r="A353" s="212">
        <v>43083</v>
      </c>
      <c r="B353" s="212"/>
      <c r="C353" s="213"/>
      <c r="D353" s="213"/>
      <c r="E353" s="213"/>
      <c r="F353" s="213"/>
      <c r="G353" s="122">
        <f t="shared" si="6"/>
        <v>0</v>
      </c>
      <c r="H353" s="120"/>
      <c r="I353" s="120"/>
      <c r="J353" s="120"/>
    </row>
    <row r="354" spans="1:10" x14ac:dyDescent="0.25">
      <c r="A354" s="212"/>
      <c r="B354" s="212"/>
      <c r="C354" s="213"/>
      <c r="D354" s="213"/>
      <c r="E354" s="213"/>
      <c r="F354" s="213"/>
      <c r="G354" s="122">
        <f t="shared" si="6"/>
        <v>0</v>
      </c>
      <c r="H354" s="120"/>
      <c r="I354" s="120"/>
      <c r="J354" s="120"/>
    </row>
    <row r="355" spans="1:10" x14ac:dyDescent="0.25">
      <c r="A355" s="212">
        <v>43084</v>
      </c>
      <c r="B355" s="212"/>
      <c r="C355" s="213"/>
      <c r="D355" s="213"/>
      <c r="E355" s="213"/>
      <c r="F355" s="213"/>
      <c r="G355" s="122">
        <f t="shared" si="6"/>
        <v>0</v>
      </c>
      <c r="H355" s="120"/>
      <c r="I355" s="120"/>
      <c r="J355" s="120"/>
    </row>
    <row r="356" spans="1:10" x14ac:dyDescent="0.25">
      <c r="A356" s="212"/>
      <c r="B356" s="212"/>
      <c r="C356" s="213"/>
      <c r="D356" s="213"/>
      <c r="E356" s="213"/>
      <c r="F356" s="213"/>
      <c r="G356" s="122">
        <f t="shared" si="6"/>
        <v>0</v>
      </c>
      <c r="H356" s="121" t="s">
        <v>74</v>
      </c>
      <c r="I356" s="121"/>
      <c r="J356" s="119">
        <f>SUM(G347:G356)</f>
        <v>0</v>
      </c>
    </row>
    <row r="357" spans="1:10" x14ac:dyDescent="0.25">
      <c r="A357" s="212">
        <v>43087</v>
      </c>
      <c r="B357" s="212"/>
      <c r="C357" s="213"/>
      <c r="D357" s="213"/>
      <c r="E357" s="213"/>
      <c r="F357" s="213"/>
      <c r="G357" s="122">
        <f t="shared" si="6"/>
        <v>0</v>
      </c>
      <c r="H357" s="120"/>
      <c r="I357" s="120"/>
      <c r="J357" s="120"/>
    </row>
    <row r="358" spans="1:10" x14ac:dyDescent="0.25">
      <c r="A358" s="212"/>
      <c r="B358" s="212"/>
      <c r="C358" s="213"/>
      <c r="D358" s="213"/>
      <c r="E358" s="213"/>
      <c r="F358" s="213"/>
      <c r="G358" s="122">
        <f t="shared" si="6"/>
        <v>0</v>
      </c>
      <c r="H358" s="120"/>
      <c r="I358" s="120"/>
      <c r="J358" s="120"/>
    </row>
    <row r="359" spans="1:10" x14ac:dyDescent="0.25">
      <c r="A359" s="212">
        <v>43088</v>
      </c>
      <c r="B359" s="212"/>
      <c r="C359" s="213"/>
      <c r="D359" s="213"/>
      <c r="E359" s="213"/>
      <c r="F359" s="213"/>
      <c r="G359" s="122">
        <f t="shared" si="6"/>
        <v>0</v>
      </c>
      <c r="H359" s="120"/>
      <c r="I359" s="120"/>
      <c r="J359" s="120"/>
    </row>
    <row r="360" spans="1:10" x14ac:dyDescent="0.25">
      <c r="A360" s="212"/>
      <c r="B360" s="212"/>
      <c r="C360" s="213"/>
      <c r="D360" s="213"/>
      <c r="E360" s="213"/>
      <c r="F360" s="213"/>
      <c r="G360" s="122">
        <f t="shared" si="6"/>
        <v>0</v>
      </c>
      <c r="H360" s="120"/>
      <c r="I360" s="120"/>
      <c r="J360" s="120"/>
    </row>
    <row r="361" spans="1:10" x14ac:dyDescent="0.25">
      <c r="A361" s="212">
        <v>43089</v>
      </c>
      <c r="B361" s="212"/>
      <c r="C361" s="213"/>
      <c r="D361" s="213"/>
      <c r="E361" s="213"/>
      <c r="F361" s="213"/>
      <c r="G361" s="122">
        <f t="shared" si="6"/>
        <v>0</v>
      </c>
      <c r="H361" s="120"/>
      <c r="I361" s="120"/>
      <c r="J361" s="120"/>
    </row>
    <row r="362" spans="1:10" x14ac:dyDescent="0.25">
      <c r="A362" s="212"/>
      <c r="B362" s="212"/>
      <c r="C362" s="213"/>
      <c r="D362" s="213"/>
      <c r="E362" s="213"/>
      <c r="F362" s="213"/>
      <c r="G362" s="122">
        <f t="shared" si="6"/>
        <v>0</v>
      </c>
      <c r="H362" s="120"/>
      <c r="I362" s="120"/>
      <c r="J362" s="120"/>
    </row>
    <row r="363" spans="1:10" x14ac:dyDescent="0.25">
      <c r="A363" s="212">
        <v>43090</v>
      </c>
      <c r="B363" s="212"/>
      <c r="C363" s="213"/>
      <c r="D363" s="213"/>
      <c r="E363" s="213"/>
      <c r="F363" s="213"/>
      <c r="G363" s="122">
        <f t="shared" si="6"/>
        <v>0</v>
      </c>
      <c r="H363" s="120"/>
      <c r="I363" s="120"/>
      <c r="J363" s="120"/>
    </row>
    <row r="364" spans="1:10" x14ac:dyDescent="0.25">
      <c r="A364" s="212"/>
      <c r="B364" s="212"/>
      <c r="C364" s="213"/>
      <c r="D364" s="213"/>
      <c r="E364" s="213"/>
      <c r="F364" s="213"/>
      <c r="G364" s="122">
        <f t="shared" si="6"/>
        <v>0</v>
      </c>
      <c r="H364" s="120"/>
      <c r="I364" s="120"/>
      <c r="J364" s="120"/>
    </row>
    <row r="365" spans="1:10" x14ac:dyDescent="0.25">
      <c r="A365" s="212">
        <v>43091</v>
      </c>
      <c r="B365" s="212"/>
      <c r="C365" s="213"/>
      <c r="D365" s="213"/>
      <c r="E365" s="213"/>
      <c r="F365" s="213"/>
      <c r="G365" s="122">
        <f t="shared" si="6"/>
        <v>0</v>
      </c>
      <c r="H365" s="120"/>
      <c r="I365" s="120"/>
      <c r="J365" s="120"/>
    </row>
    <row r="366" spans="1:10" x14ac:dyDescent="0.25">
      <c r="A366" s="212"/>
      <c r="B366" s="212"/>
      <c r="C366" s="213"/>
      <c r="D366" s="213"/>
      <c r="E366" s="213"/>
      <c r="F366" s="213"/>
      <c r="G366" s="122">
        <f t="shared" si="6"/>
        <v>0</v>
      </c>
      <c r="H366" s="121" t="s">
        <v>75</v>
      </c>
      <c r="I366" s="121"/>
      <c r="J366" s="119">
        <f>SUM(G357:G366)</f>
        <v>0</v>
      </c>
    </row>
    <row r="367" spans="1:10" x14ac:dyDescent="0.25">
      <c r="A367" s="212">
        <v>43095</v>
      </c>
      <c r="B367" s="212"/>
      <c r="C367" s="213"/>
      <c r="D367" s="213"/>
      <c r="E367" s="213"/>
      <c r="F367" s="213"/>
      <c r="G367" s="122">
        <f t="shared" si="6"/>
        <v>0</v>
      </c>
      <c r="H367" s="120"/>
      <c r="I367" s="120"/>
      <c r="J367" s="120"/>
    </row>
    <row r="368" spans="1:10" x14ac:dyDescent="0.25">
      <c r="A368" s="212"/>
      <c r="B368" s="212"/>
      <c r="C368" s="213"/>
      <c r="D368" s="213"/>
      <c r="E368" s="213"/>
      <c r="F368" s="213"/>
      <c r="G368" s="122">
        <f t="shared" si="6"/>
        <v>0</v>
      </c>
      <c r="H368" s="120"/>
      <c r="I368" s="120"/>
      <c r="J368" s="120"/>
    </row>
    <row r="369" spans="1:10" x14ac:dyDescent="0.25">
      <c r="A369" s="212">
        <v>43096</v>
      </c>
      <c r="B369" s="212"/>
      <c r="C369" s="213"/>
      <c r="D369" s="213"/>
      <c r="E369" s="213"/>
      <c r="F369" s="213"/>
      <c r="G369" s="122">
        <f t="shared" si="6"/>
        <v>0</v>
      </c>
      <c r="H369" s="120"/>
      <c r="I369" s="120"/>
      <c r="J369" s="120"/>
    </row>
    <row r="370" spans="1:10" x14ac:dyDescent="0.25">
      <c r="A370" s="212"/>
      <c r="B370" s="212"/>
      <c r="C370" s="213"/>
      <c r="D370" s="213"/>
      <c r="E370" s="213"/>
      <c r="F370" s="213"/>
      <c r="G370" s="122">
        <f t="shared" si="6"/>
        <v>0</v>
      </c>
      <c r="H370" s="120"/>
      <c r="I370" s="120"/>
      <c r="J370" s="120"/>
    </row>
    <row r="371" spans="1:10" x14ac:dyDescent="0.25">
      <c r="A371" s="212">
        <v>43097</v>
      </c>
      <c r="B371" s="212"/>
      <c r="C371" s="213"/>
      <c r="D371" s="213"/>
      <c r="E371" s="213"/>
      <c r="F371" s="213"/>
      <c r="G371" s="122">
        <f t="shared" si="6"/>
        <v>0</v>
      </c>
      <c r="H371" s="120"/>
      <c r="I371" s="120"/>
      <c r="J371" s="120"/>
    </row>
    <row r="372" spans="1:10" x14ac:dyDescent="0.25">
      <c r="A372" s="212"/>
      <c r="B372" s="212"/>
      <c r="C372" s="213"/>
      <c r="D372" s="213"/>
      <c r="E372" s="213"/>
      <c r="F372" s="213"/>
      <c r="G372" s="122">
        <f t="shared" si="6"/>
        <v>0</v>
      </c>
      <c r="H372" s="120"/>
      <c r="I372" s="120"/>
      <c r="J372" s="120"/>
    </row>
    <row r="373" spans="1:10" x14ac:dyDescent="0.25">
      <c r="A373" s="212">
        <v>43098</v>
      </c>
      <c r="B373" s="212"/>
      <c r="C373" s="213"/>
      <c r="D373" s="213"/>
      <c r="E373" s="213"/>
      <c r="F373" s="213"/>
      <c r="G373" s="122">
        <f t="shared" si="6"/>
        <v>0</v>
      </c>
      <c r="H373" s="120"/>
      <c r="I373" s="120"/>
      <c r="J373" s="120"/>
    </row>
    <row r="374" spans="1:10" x14ac:dyDescent="0.25">
      <c r="A374" s="212"/>
      <c r="B374" s="212"/>
      <c r="C374" s="213"/>
      <c r="D374" s="213"/>
      <c r="E374" s="213"/>
      <c r="F374" s="213"/>
      <c r="G374" s="122">
        <f t="shared" si="6"/>
        <v>0</v>
      </c>
      <c r="H374" s="121" t="s">
        <v>76</v>
      </c>
      <c r="I374" s="121"/>
      <c r="J374" s="119">
        <f>SUM(G367:G374)</f>
        <v>0</v>
      </c>
    </row>
  </sheetData>
  <mergeCells count="944">
    <mergeCell ref="C170:D170"/>
    <mergeCell ref="E170:F170"/>
    <mergeCell ref="C160:D160"/>
    <mergeCell ref="E160:F160"/>
    <mergeCell ref="A161:B162"/>
    <mergeCell ref="A163:B164"/>
    <mergeCell ref="A165:B166"/>
    <mergeCell ref="A167:B168"/>
    <mergeCell ref="A169:B170"/>
    <mergeCell ref="C167:D167"/>
    <mergeCell ref="E167:F167"/>
    <mergeCell ref="C168:D168"/>
    <mergeCell ref="E168:F168"/>
    <mergeCell ref="C169:D169"/>
    <mergeCell ref="C166:D166"/>
    <mergeCell ref="E166:F166"/>
    <mergeCell ref="E169:F169"/>
    <mergeCell ref="C164:D164"/>
    <mergeCell ref="E164:F164"/>
    <mergeCell ref="C165:D165"/>
    <mergeCell ref="E165:F165"/>
    <mergeCell ref="C161:D161"/>
    <mergeCell ref="E161:F161"/>
    <mergeCell ref="C162:D162"/>
    <mergeCell ref="E162:F162"/>
    <mergeCell ref="C163:D163"/>
    <mergeCell ref="E163:F163"/>
    <mergeCell ref="A151:B152"/>
    <mergeCell ref="A153:B154"/>
    <mergeCell ref="A155:B156"/>
    <mergeCell ref="A157:B158"/>
    <mergeCell ref="A159:B160"/>
    <mergeCell ref="C151:D151"/>
    <mergeCell ref="C152:D152"/>
    <mergeCell ref="C153:D153"/>
    <mergeCell ref="C154:D154"/>
    <mergeCell ref="C155:D155"/>
    <mergeCell ref="C159:D159"/>
    <mergeCell ref="C156:D156"/>
    <mergeCell ref="C157:D157"/>
    <mergeCell ref="C158:D158"/>
    <mergeCell ref="E159:F159"/>
    <mergeCell ref="E156:F156"/>
    <mergeCell ref="E157:F157"/>
    <mergeCell ref="E158:F158"/>
    <mergeCell ref="E140:F140"/>
    <mergeCell ref="C141:D141"/>
    <mergeCell ref="E141:F141"/>
    <mergeCell ref="C142:D142"/>
    <mergeCell ref="E142:F142"/>
    <mergeCell ref="C146:D146"/>
    <mergeCell ref="E146:F146"/>
    <mergeCell ref="C147:D147"/>
    <mergeCell ref="E155:F155"/>
    <mergeCell ref="E147:F147"/>
    <mergeCell ref="C148:D148"/>
    <mergeCell ref="E148:F148"/>
    <mergeCell ref="C149:D149"/>
    <mergeCell ref="E149:F149"/>
    <mergeCell ref="C150:D150"/>
    <mergeCell ref="E150:F150"/>
    <mergeCell ref="E151:F151"/>
    <mergeCell ref="E152:F152"/>
    <mergeCell ref="E153:F153"/>
    <mergeCell ref="E154:F154"/>
    <mergeCell ref="A143:B144"/>
    <mergeCell ref="A145:B146"/>
    <mergeCell ref="A147:B148"/>
    <mergeCell ref="A149:B150"/>
    <mergeCell ref="C143:D143"/>
    <mergeCell ref="E143:F143"/>
    <mergeCell ref="C144:D144"/>
    <mergeCell ref="E144:F144"/>
    <mergeCell ref="C145:D145"/>
    <mergeCell ref="E145:F145"/>
    <mergeCell ref="A141:B142"/>
    <mergeCell ref="C133:D133"/>
    <mergeCell ref="E133:F133"/>
    <mergeCell ref="C134:D134"/>
    <mergeCell ref="E134:F134"/>
    <mergeCell ref="C135:D135"/>
    <mergeCell ref="E135:F135"/>
    <mergeCell ref="C136:D136"/>
    <mergeCell ref="C131:D131"/>
    <mergeCell ref="E131:F131"/>
    <mergeCell ref="C132:D132"/>
    <mergeCell ref="E132:F132"/>
    <mergeCell ref="A133:B134"/>
    <mergeCell ref="A135:B136"/>
    <mergeCell ref="E136:F136"/>
    <mergeCell ref="C140:D140"/>
    <mergeCell ref="C137:D137"/>
    <mergeCell ref="E137:F137"/>
    <mergeCell ref="C138:D138"/>
    <mergeCell ref="E138:F138"/>
    <mergeCell ref="C139:D139"/>
    <mergeCell ref="E139:F139"/>
    <mergeCell ref="A137:B138"/>
    <mergeCell ref="A139:B140"/>
    <mergeCell ref="A127:B128"/>
    <mergeCell ref="A129:B130"/>
    <mergeCell ref="A131:B132"/>
    <mergeCell ref="C123:D123"/>
    <mergeCell ref="C130:D130"/>
    <mergeCell ref="E130:F130"/>
    <mergeCell ref="C128:D128"/>
    <mergeCell ref="E128:F128"/>
    <mergeCell ref="C129:D129"/>
    <mergeCell ref="E129:F129"/>
    <mergeCell ref="A119:B120"/>
    <mergeCell ref="A121:B122"/>
    <mergeCell ref="C113:D113"/>
    <mergeCell ref="C127:D127"/>
    <mergeCell ref="E127:F127"/>
    <mergeCell ref="E123:F123"/>
    <mergeCell ref="C124:D124"/>
    <mergeCell ref="E124:F124"/>
    <mergeCell ref="C125:D125"/>
    <mergeCell ref="E125:F125"/>
    <mergeCell ref="C126:D126"/>
    <mergeCell ref="E126:F126"/>
    <mergeCell ref="C120:D120"/>
    <mergeCell ref="E120:F120"/>
    <mergeCell ref="C121:D121"/>
    <mergeCell ref="C118:D118"/>
    <mergeCell ref="E118:F118"/>
    <mergeCell ref="C119:D119"/>
    <mergeCell ref="E119:F119"/>
    <mergeCell ref="E121:F121"/>
    <mergeCell ref="C122:D122"/>
    <mergeCell ref="E122:F122"/>
    <mergeCell ref="A123:B124"/>
    <mergeCell ref="A125:B126"/>
    <mergeCell ref="A107:B108"/>
    <mergeCell ref="A109:B110"/>
    <mergeCell ref="A111:B112"/>
    <mergeCell ref="C103:D103"/>
    <mergeCell ref="C117:D117"/>
    <mergeCell ref="E117:F117"/>
    <mergeCell ref="E113:F113"/>
    <mergeCell ref="C114:D114"/>
    <mergeCell ref="E114:F114"/>
    <mergeCell ref="C115:D115"/>
    <mergeCell ref="E115:F115"/>
    <mergeCell ref="C116:D116"/>
    <mergeCell ref="E116:F116"/>
    <mergeCell ref="C110:D110"/>
    <mergeCell ref="E110:F110"/>
    <mergeCell ref="C111:D111"/>
    <mergeCell ref="E111:F111"/>
    <mergeCell ref="C109:D109"/>
    <mergeCell ref="E109:F109"/>
    <mergeCell ref="C112:D112"/>
    <mergeCell ref="E112:F112"/>
    <mergeCell ref="A113:B114"/>
    <mergeCell ref="A115:B116"/>
    <mergeCell ref="A117:B118"/>
    <mergeCell ref="A99:B100"/>
    <mergeCell ref="A101:B102"/>
    <mergeCell ref="C93:D93"/>
    <mergeCell ref="C107:D107"/>
    <mergeCell ref="E107:F107"/>
    <mergeCell ref="C108:D108"/>
    <mergeCell ref="E108:F108"/>
    <mergeCell ref="E103:F103"/>
    <mergeCell ref="C104:D104"/>
    <mergeCell ref="E104:F104"/>
    <mergeCell ref="C105:D105"/>
    <mergeCell ref="E105:F105"/>
    <mergeCell ref="C106:D106"/>
    <mergeCell ref="E106:F106"/>
    <mergeCell ref="C100:D100"/>
    <mergeCell ref="E100:F100"/>
    <mergeCell ref="C101:D101"/>
    <mergeCell ref="E101:F101"/>
    <mergeCell ref="C102:D102"/>
    <mergeCell ref="C99:D99"/>
    <mergeCell ref="E99:F99"/>
    <mergeCell ref="E102:F102"/>
    <mergeCell ref="A103:B104"/>
    <mergeCell ref="A105:B106"/>
    <mergeCell ref="A89:B90"/>
    <mergeCell ref="A91:B92"/>
    <mergeCell ref="C91:D91"/>
    <mergeCell ref="E91:F91"/>
    <mergeCell ref="C92:D92"/>
    <mergeCell ref="C97:D97"/>
    <mergeCell ref="E97:F97"/>
    <mergeCell ref="C98:D98"/>
    <mergeCell ref="E98:F98"/>
    <mergeCell ref="E93:F93"/>
    <mergeCell ref="C94:D94"/>
    <mergeCell ref="E94:F94"/>
    <mergeCell ref="C95:D95"/>
    <mergeCell ref="E95:F95"/>
    <mergeCell ref="C96:D96"/>
    <mergeCell ref="E96:F96"/>
    <mergeCell ref="C89:D89"/>
    <mergeCell ref="E89:F89"/>
    <mergeCell ref="C90:D90"/>
    <mergeCell ref="E90:F90"/>
    <mergeCell ref="A93:B94"/>
    <mergeCell ref="A95:B96"/>
    <mergeCell ref="A97:B98"/>
    <mergeCell ref="E92:F92"/>
    <mergeCell ref="E84:F84"/>
    <mergeCell ref="K27:K30"/>
    <mergeCell ref="K31:K35"/>
    <mergeCell ref="K36:K39"/>
    <mergeCell ref="K40:K43"/>
    <mergeCell ref="K44:K48"/>
    <mergeCell ref="K49:K52"/>
    <mergeCell ref="E83:F83"/>
    <mergeCell ref="E74:F74"/>
    <mergeCell ref="E48:F48"/>
    <mergeCell ref="E88:F88"/>
    <mergeCell ref="E77:F77"/>
    <mergeCell ref="E71:F71"/>
    <mergeCell ref="E72:F72"/>
    <mergeCell ref="A85:B86"/>
    <mergeCell ref="A87:B88"/>
    <mergeCell ref="E79:F79"/>
    <mergeCell ref="C80:D80"/>
    <mergeCell ref="E80:F80"/>
    <mergeCell ref="C81:D81"/>
    <mergeCell ref="E81:F81"/>
    <mergeCell ref="C82:D82"/>
    <mergeCell ref="E82:F82"/>
    <mergeCell ref="C83:D83"/>
    <mergeCell ref="C88:D88"/>
    <mergeCell ref="A79:B80"/>
    <mergeCell ref="A81:B82"/>
    <mergeCell ref="A83:B84"/>
    <mergeCell ref="C79:D79"/>
    <mergeCell ref="C84:D84"/>
    <mergeCell ref="C85:D85"/>
    <mergeCell ref="E85:F85"/>
    <mergeCell ref="C86:D86"/>
    <mergeCell ref="E86:F86"/>
    <mergeCell ref="C87:D87"/>
    <mergeCell ref="E87:F87"/>
    <mergeCell ref="H12:I12"/>
    <mergeCell ref="H22:I22"/>
    <mergeCell ref="H30:I30"/>
    <mergeCell ref="K14:K17"/>
    <mergeCell ref="K18:K21"/>
    <mergeCell ref="K22:K26"/>
    <mergeCell ref="C69:D69"/>
    <mergeCell ref="C74:D74"/>
    <mergeCell ref="E73:F73"/>
    <mergeCell ref="C15:D15"/>
    <mergeCell ref="E24:F24"/>
    <mergeCell ref="C28:D28"/>
    <mergeCell ref="E28:F28"/>
    <mergeCell ref="C29:D29"/>
    <mergeCell ref="E29:F29"/>
    <mergeCell ref="E19:F19"/>
    <mergeCell ref="E20:F20"/>
    <mergeCell ref="E21:F21"/>
    <mergeCell ref="E22:F22"/>
    <mergeCell ref="E23:F23"/>
    <mergeCell ref="C71:D71"/>
    <mergeCell ref="C72:D72"/>
    <mergeCell ref="C73:D73"/>
    <mergeCell ref="A69:B70"/>
    <mergeCell ref="A71:B72"/>
    <mergeCell ref="A73:B74"/>
    <mergeCell ref="A75:B76"/>
    <mergeCell ref="A77:B78"/>
    <mergeCell ref="C78:D78"/>
    <mergeCell ref="E78:F78"/>
    <mergeCell ref="E69:F69"/>
    <mergeCell ref="C70:D70"/>
    <mergeCell ref="E70:F70"/>
    <mergeCell ref="C75:D75"/>
    <mergeCell ref="E75:F75"/>
    <mergeCell ref="C76:D76"/>
    <mergeCell ref="E76:F76"/>
    <mergeCell ref="C77:D77"/>
    <mergeCell ref="C2:D2"/>
    <mergeCell ref="C3:D3"/>
    <mergeCell ref="C4:D4"/>
    <mergeCell ref="C5:D5"/>
    <mergeCell ref="C6:D6"/>
    <mergeCell ref="C7:D7"/>
    <mergeCell ref="E2:F2"/>
    <mergeCell ref="E3:F3"/>
    <mergeCell ref="A3:B4"/>
    <mergeCell ref="A5:B6"/>
    <mergeCell ref="A7:B8"/>
    <mergeCell ref="E4:F4"/>
    <mergeCell ref="E5:F5"/>
    <mergeCell ref="C8:D8"/>
    <mergeCell ref="E9:F9"/>
    <mergeCell ref="E10:F10"/>
    <mergeCell ref="E11:F11"/>
    <mergeCell ref="E12:F12"/>
    <mergeCell ref="E13:F13"/>
    <mergeCell ref="A17:B18"/>
    <mergeCell ref="E6:F6"/>
    <mergeCell ref="E7:F7"/>
    <mergeCell ref="E8:F8"/>
    <mergeCell ref="C11:D11"/>
    <mergeCell ref="C12:D12"/>
    <mergeCell ref="C13:D13"/>
    <mergeCell ref="C9:D9"/>
    <mergeCell ref="C10:D10"/>
    <mergeCell ref="A9:B10"/>
    <mergeCell ref="A11:B12"/>
    <mergeCell ref="A13:B14"/>
    <mergeCell ref="A15:B16"/>
    <mergeCell ref="E14:F14"/>
    <mergeCell ref="E15:F15"/>
    <mergeCell ref="E16:F16"/>
    <mergeCell ref="E17:F17"/>
    <mergeCell ref="E18:F18"/>
    <mergeCell ref="C14:D14"/>
    <mergeCell ref="A19:B20"/>
    <mergeCell ref="A21:B22"/>
    <mergeCell ref="A23:B24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A25:B26"/>
    <mergeCell ref="A27:B28"/>
    <mergeCell ref="A29:B30"/>
    <mergeCell ref="A31:B32"/>
    <mergeCell ref="C25:D25"/>
    <mergeCell ref="E25:F25"/>
    <mergeCell ref="C26:D26"/>
    <mergeCell ref="E26:F26"/>
    <mergeCell ref="C27:D27"/>
    <mergeCell ref="E27:F27"/>
    <mergeCell ref="E30:F30"/>
    <mergeCell ref="C31:D31"/>
    <mergeCell ref="E31:F31"/>
    <mergeCell ref="C32:D32"/>
    <mergeCell ref="E32:F32"/>
    <mergeCell ref="A33:B34"/>
    <mergeCell ref="A35:B36"/>
    <mergeCell ref="A37:B38"/>
    <mergeCell ref="A39:B40"/>
    <mergeCell ref="C33:D33"/>
    <mergeCell ref="C36:D36"/>
    <mergeCell ref="C39:D39"/>
    <mergeCell ref="C30:D30"/>
    <mergeCell ref="E33:F33"/>
    <mergeCell ref="C34:D34"/>
    <mergeCell ref="E34:F34"/>
    <mergeCell ref="C35:D35"/>
    <mergeCell ref="E35:F35"/>
    <mergeCell ref="E39:F39"/>
    <mergeCell ref="C40:D40"/>
    <mergeCell ref="E40:F40"/>
    <mergeCell ref="C45:D45"/>
    <mergeCell ref="E45:F45"/>
    <mergeCell ref="C46:D46"/>
    <mergeCell ref="E46:F46"/>
    <mergeCell ref="C47:D47"/>
    <mergeCell ref="E47:F47"/>
    <mergeCell ref="A41:B42"/>
    <mergeCell ref="A43:B44"/>
    <mergeCell ref="E36:F36"/>
    <mergeCell ref="C37:D37"/>
    <mergeCell ref="E37:F37"/>
    <mergeCell ref="C38:D38"/>
    <mergeCell ref="E38:F38"/>
    <mergeCell ref="A45:B46"/>
    <mergeCell ref="A47:B48"/>
    <mergeCell ref="C41:D41"/>
    <mergeCell ref="E41:F41"/>
    <mergeCell ref="C42:D42"/>
    <mergeCell ref="E42:F42"/>
    <mergeCell ref="C43:D43"/>
    <mergeCell ref="E43:F43"/>
    <mergeCell ref="C44:D44"/>
    <mergeCell ref="E44:F44"/>
    <mergeCell ref="C48:D48"/>
    <mergeCell ref="A49:B50"/>
    <mergeCell ref="A51:B52"/>
    <mergeCell ref="A53:B54"/>
    <mergeCell ref="C49:D49"/>
    <mergeCell ref="E49:F49"/>
    <mergeCell ref="C50:D50"/>
    <mergeCell ref="E50:F50"/>
    <mergeCell ref="C51:D51"/>
    <mergeCell ref="E51:F51"/>
    <mergeCell ref="C52:D52"/>
    <mergeCell ref="C54:D54"/>
    <mergeCell ref="E54:F54"/>
    <mergeCell ref="E52:F52"/>
    <mergeCell ref="C53:D53"/>
    <mergeCell ref="E53:F53"/>
    <mergeCell ref="A57:B58"/>
    <mergeCell ref="A59:B60"/>
    <mergeCell ref="A61:B62"/>
    <mergeCell ref="A63:B64"/>
    <mergeCell ref="E64:F64"/>
    <mergeCell ref="A55:B56"/>
    <mergeCell ref="C57:D57"/>
    <mergeCell ref="E57:F57"/>
    <mergeCell ref="C58:D58"/>
    <mergeCell ref="E58:F58"/>
    <mergeCell ref="C62:D62"/>
    <mergeCell ref="E62:F62"/>
    <mergeCell ref="C63:D63"/>
    <mergeCell ref="E63:F63"/>
    <mergeCell ref="C64:D64"/>
    <mergeCell ref="E56:F56"/>
    <mergeCell ref="C59:D59"/>
    <mergeCell ref="E59:F59"/>
    <mergeCell ref="C60:D60"/>
    <mergeCell ref="E60:F60"/>
    <mergeCell ref="C55:D55"/>
    <mergeCell ref="E55:F55"/>
    <mergeCell ref="C56:D56"/>
    <mergeCell ref="A67:B68"/>
    <mergeCell ref="C67:D67"/>
    <mergeCell ref="E67:F67"/>
    <mergeCell ref="C68:D68"/>
    <mergeCell ref="E68:F68"/>
    <mergeCell ref="A65:B66"/>
    <mergeCell ref="C61:D61"/>
    <mergeCell ref="E61:F61"/>
    <mergeCell ref="C65:D65"/>
    <mergeCell ref="E65:F65"/>
    <mergeCell ref="C66:D66"/>
    <mergeCell ref="E66:F66"/>
    <mergeCell ref="C171:D171"/>
    <mergeCell ref="E171:F171"/>
    <mergeCell ref="C172:D172"/>
    <mergeCell ref="E172:F172"/>
    <mergeCell ref="C173:D173"/>
    <mergeCell ref="E173:F173"/>
    <mergeCell ref="C174:D174"/>
    <mergeCell ref="A171:B172"/>
    <mergeCell ref="A173:B174"/>
    <mergeCell ref="E174:F174"/>
    <mergeCell ref="C175:D175"/>
    <mergeCell ref="E175:F175"/>
    <mergeCell ref="C176:D176"/>
    <mergeCell ref="E176:F176"/>
    <mergeCell ref="C177:D177"/>
    <mergeCell ref="E177:F177"/>
    <mergeCell ref="A183:B184"/>
    <mergeCell ref="A185:B186"/>
    <mergeCell ref="A175:B176"/>
    <mergeCell ref="A177:B178"/>
    <mergeCell ref="A179:B180"/>
    <mergeCell ref="A181:B182"/>
    <mergeCell ref="C181:D181"/>
    <mergeCell ref="E181:F181"/>
    <mergeCell ref="C182:D182"/>
    <mergeCell ref="E182:F182"/>
    <mergeCell ref="C183:D183"/>
    <mergeCell ref="E183:F183"/>
    <mergeCell ref="C178:D178"/>
    <mergeCell ref="E178:F178"/>
    <mergeCell ref="C179:D179"/>
    <mergeCell ref="E179:F179"/>
    <mergeCell ref="C180:D180"/>
    <mergeCell ref="E180:F180"/>
    <mergeCell ref="A189:B190"/>
    <mergeCell ref="A191:B192"/>
    <mergeCell ref="C192:D192"/>
    <mergeCell ref="E192:F192"/>
    <mergeCell ref="C184:D184"/>
    <mergeCell ref="E184:F184"/>
    <mergeCell ref="C185:D185"/>
    <mergeCell ref="E185:F185"/>
    <mergeCell ref="C186:D186"/>
    <mergeCell ref="E186:F186"/>
    <mergeCell ref="A187:B188"/>
    <mergeCell ref="C189:D189"/>
    <mergeCell ref="E189:F189"/>
    <mergeCell ref="C190:D190"/>
    <mergeCell ref="E190:F190"/>
    <mergeCell ref="C191:D191"/>
    <mergeCell ref="E191:F191"/>
    <mergeCell ref="C187:D187"/>
    <mergeCell ref="E187:F187"/>
    <mergeCell ref="C188:D188"/>
    <mergeCell ref="E188:F188"/>
    <mergeCell ref="C193:D193"/>
    <mergeCell ref="E193:F193"/>
    <mergeCell ref="C194:D194"/>
    <mergeCell ref="E194:F194"/>
    <mergeCell ref="C195:D195"/>
    <mergeCell ref="E195:F195"/>
    <mergeCell ref="A193:B194"/>
    <mergeCell ref="A195:B196"/>
    <mergeCell ref="A197:B198"/>
    <mergeCell ref="C199:D199"/>
    <mergeCell ref="E199:F199"/>
    <mergeCell ref="C200:D200"/>
    <mergeCell ref="E200:F200"/>
    <mergeCell ref="A201:B202"/>
    <mergeCell ref="A203:B204"/>
    <mergeCell ref="C196:D196"/>
    <mergeCell ref="E196:F196"/>
    <mergeCell ref="C197:D197"/>
    <mergeCell ref="E197:F197"/>
    <mergeCell ref="C198:D198"/>
    <mergeCell ref="E198:F198"/>
    <mergeCell ref="A199:B200"/>
    <mergeCell ref="C205:D205"/>
    <mergeCell ref="E205:F205"/>
    <mergeCell ref="C206:D206"/>
    <mergeCell ref="E206:F206"/>
    <mergeCell ref="C207:D207"/>
    <mergeCell ref="E207:F207"/>
    <mergeCell ref="A205:B206"/>
    <mergeCell ref="A207:B208"/>
    <mergeCell ref="C201:D201"/>
    <mergeCell ref="E201:F201"/>
    <mergeCell ref="C202:D202"/>
    <mergeCell ref="E202:F202"/>
    <mergeCell ref="C203:D203"/>
    <mergeCell ref="E203:F203"/>
    <mergeCell ref="C204:D204"/>
    <mergeCell ref="E204:F204"/>
    <mergeCell ref="C208:D208"/>
    <mergeCell ref="E208:F208"/>
    <mergeCell ref="A209:B210"/>
    <mergeCell ref="A211:B212"/>
    <mergeCell ref="A213:B214"/>
    <mergeCell ref="A215:B216"/>
    <mergeCell ref="E213:F213"/>
    <mergeCell ref="C214:D214"/>
    <mergeCell ref="E214:F214"/>
    <mergeCell ref="C215:D215"/>
    <mergeCell ref="C209:D209"/>
    <mergeCell ref="E209:F209"/>
    <mergeCell ref="C210:D210"/>
    <mergeCell ref="E210:F210"/>
    <mergeCell ref="C211:D211"/>
    <mergeCell ref="E211:F211"/>
    <mergeCell ref="C212:D212"/>
    <mergeCell ref="E212:F212"/>
    <mergeCell ref="C213:D213"/>
    <mergeCell ref="A219:B220"/>
    <mergeCell ref="A221:B222"/>
    <mergeCell ref="A223:B224"/>
    <mergeCell ref="A225:B226"/>
    <mergeCell ref="A227:B228"/>
    <mergeCell ref="C219:D219"/>
    <mergeCell ref="C223:D223"/>
    <mergeCell ref="C227:D227"/>
    <mergeCell ref="E215:F215"/>
    <mergeCell ref="C216:D216"/>
    <mergeCell ref="E216:F216"/>
    <mergeCell ref="C217:D217"/>
    <mergeCell ref="E217:F217"/>
    <mergeCell ref="C218:D218"/>
    <mergeCell ref="E218:F218"/>
    <mergeCell ref="A217:B218"/>
    <mergeCell ref="E223:F223"/>
    <mergeCell ref="C224:D224"/>
    <mergeCell ref="E224:F224"/>
    <mergeCell ref="C225:D225"/>
    <mergeCell ref="E225:F225"/>
    <mergeCell ref="C226:D226"/>
    <mergeCell ref="E226:F226"/>
    <mergeCell ref="E219:F219"/>
    <mergeCell ref="E235:F235"/>
    <mergeCell ref="C220:D220"/>
    <mergeCell ref="E220:F220"/>
    <mergeCell ref="C221:D221"/>
    <mergeCell ref="E221:F221"/>
    <mergeCell ref="C222:D222"/>
    <mergeCell ref="E222:F222"/>
    <mergeCell ref="E227:F227"/>
    <mergeCell ref="C228:D228"/>
    <mergeCell ref="E228:F228"/>
    <mergeCell ref="C236:D236"/>
    <mergeCell ref="E236:F236"/>
    <mergeCell ref="C237:D237"/>
    <mergeCell ref="E237:F237"/>
    <mergeCell ref="A235:B236"/>
    <mergeCell ref="A237:B238"/>
    <mergeCell ref="C229:D229"/>
    <mergeCell ref="E229:F229"/>
    <mergeCell ref="C230:D230"/>
    <mergeCell ref="E230:F230"/>
    <mergeCell ref="C231:D231"/>
    <mergeCell ref="E231:F231"/>
    <mergeCell ref="C232:D232"/>
    <mergeCell ref="E232:F232"/>
    <mergeCell ref="C238:D238"/>
    <mergeCell ref="E238:F238"/>
    <mergeCell ref="A229:B230"/>
    <mergeCell ref="A231:B232"/>
    <mergeCell ref="A233:B234"/>
    <mergeCell ref="C233:D233"/>
    <mergeCell ref="E233:F233"/>
    <mergeCell ref="C234:D234"/>
    <mergeCell ref="E234:F234"/>
    <mergeCell ref="C235:D235"/>
    <mergeCell ref="A239:B240"/>
    <mergeCell ref="A241:B242"/>
    <mergeCell ref="A243:B244"/>
    <mergeCell ref="A245:B246"/>
    <mergeCell ref="E243:F243"/>
    <mergeCell ref="C244:D244"/>
    <mergeCell ref="E244:F244"/>
    <mergeCell ref="C245:D245"/>
    <mergeCell ref="C239:D239"/>
    <mergeCell ref="E239:F239"/>
    <mergeCell ref="C240:D240"/>
    <mergeCell ref="E240:F240"/>
    <mergeCell ref="C241:D241"/>
    <mergeCell ref="E241:F241"/>
    <mergeCell ref="C242:D242"/>
    <mergeCell ref="E242:F242"/>
    <mergeCell ref="C243:D243"/>
    <mergeCell ref="A249:B250"/>
    <mergeCell ref="A251:B252"/>
    <mergeCell ref="A253:B254"/>
    <mergeCell ref="A255:B256"/>
    <mergeCell ref="A257:B258"/>
    <mergeCell ref="C249:D249"/>
    <mergeCell ref="C253:D253"/>
    <mergeCell ref="C257:D257"/>
    <mergeCell ref="E245:F245"/>
    <mergeCell ref="C246:D246"/>
    <mergeCell ref="E246:F246"/>
    <mergeCell ref="C247:D247"/>
    <mergeCell ref="E247:F247"/>
    <mergeCell ref="C248:D248"/>
    <mergeCell ref="E248:F248"/>
    <mergeCell ref="A247:B248"/>
    <mergeCell ref="E253:F253"/>
    <mergeCell ref="C254:D254"/>
    <mergeCell ref="E254:F254"/>
    <mergeCell ref="C255:D255"/>
    <mergeCell ref="E255:F255"/>
    <mergeCell ref="C256:D256"/>
    <mergeCell ref="E256:F256"/>
    <mergeCell ref="E249:F249"/>
    <mergeCell ref="C265:D265"/>
    <mergeCell ref="E265:F265"/>
    <mergeCell ref="C250:D250"/>
    <mergeCell ref="E250:F250"/>
    <mergeCell ref="C251:D251"/>
    <mergeCell ref="E251:F251"/>
    <mergeCell ref="C252:D252"/>
    <mergeCell ref="E252:F252"/>
    <mergeCell ref="E257:F257"/>
    <mergeCell ref="C258:D258"/>
    <mergeCell ref="E258:F258"/>
    <mergeCell ref="E276:F276"/>
    <mergeCell ref="C266:D266"/>
    <mergeCell ref="E266:F266"/>
    <mergeCell ref="C267:D267"/>
    <mergeCell ref="E267:F267"/>
    <mergeCell ref="A265:B266"/>
    <mergeCell ref="A267:B268"/>
    <mergeCell ref="C259:D259"/>
    <mergeCell ref="E259:F259"/>
    <mergeCell ref="C260:D260"/>
    <mergeCell ref="E260:F260"/>
    <mergeCell ref="C261:D261"/>
    <mergeCell ref="E261:F261"/>
    <mergeCell ref="C262:D262"/>
    <mergeCell ref="E262:F262"/>
    <mergeCell ref="C268:D268"/>
    <mergeCell ref="E268:F268"/>
    <mergeCell ref="A259:B260"/>
    <mergeCell ref="A261:B262"/>
    <mergeCell ref="A263:B264"/>
    <mergeCell ref="C263:D263"/>
    <mergeCell ref="E263:F263"/>
    <mergeCell ref="C264:D264"/>
    <mergeCell ref="E264:F264"/>
    <mergeCell ref="C277:D277"/>
    <mergeCell ref="E277:F277"/>
    <mergeCell ref="C278:D278"/>
    <mergeCell ref="E278:F278"/>
    <mergeCell ref="A277:B278"/>
    <mergeCell ref="C269:D269"/>
    <mergeCell ref="E269:F269"/>
    <mergeCell ref="C270:D270"/>
    <mergeCell ref="E270:F270"/>
    <mergeCell ref="C271:D271"/>
    <mergeCell ref="E271:F271"/>
    <mergeCell ref="C272:D272"/>
    <mergeCell ref="E272:F272"/>
    <mergeCell ref="C273:D273"/>
    <mergeCell ref="A269:B270"/>
    <mergeCell ref="A271:B272"/>
    <mergeCell ref="A273:B274"/>
    <mergeCell ref="A275:B276"/>
    <mergeCell ref="E273:F273"/>
    <mergeCell ref="C274:D274"/>
    <mergeCell ref="E274:F274"/>
    <mergeCell ref="C275:D275"/>
    <mergeCell ref="E275:F275"/>
    <mergeCell ref="C276:D276"/>
    <mergeCell ref="C282:D282"/>
    <mergeCell ref="E282:F282"/>
    <mergeCell ref="C283:D283"/>
    <mergeCell ref="E283:F283"/>
    <mergeCell ref="C284:D284"/>
    <mergeCell ref="E284:F284"/>
    <mergeCell ref="C285:D285"/>
    <mergeCell ref="A279:B280"/>
    <mergeCell ref="C279:D279"/>
    <mergeCell ref="E279:F279"/>
    <mergeCell ref="C280:D280"/>
    <mergeCell ref="E280:F280"/>
    <mergeCell ref="C281:D281"/>
    <mergeCell ref="E281:F281"/>
    <mergeCell ref="A281:B282"/>
    <mergeCell ref="E285:F285"/>
    <mergeCell ref="C286:D286"/>
    <mergeCell ref="E286:F286"/>
    <mergeCell ref="C287:D287"/>
    <mergeCell ref="E287:F287"/>
    <mergeCell ref="C288:D288"/>
    <mergeCell ref="E288:F288"/>
    <mergeCell ref="A283:B284"/>
    <mergeCell ref="A285:B286"/>
    <mergeCell ref="A287:B288"/>
    <mergeCell ref="A289:B290"/>
    <mergeCell ref="A291:B292"/>
    <mergeCell ref="A293:B294"/>
    <mergeCell ref="C289:D289"/>
    <mergeCell ref="E289:F289"/>
    <mergeCell ref="C290:D290"/>
    <mergeCell ref="E290:F290"/>
    <mergeCell ref="C291:D291"/>
    <mergeCell ref="E291:F291"/>
    <mergeCell ref="C292:D292"/>
    <mergeCell ref="A297:B298"/>
    <mergeCell ref="A299:B300"/>
    <mergeCell ref="A301:B302"/>
    <mergeCell ref="A303:B304"/>
    <mergeCell ref="A305:B306"/>
    <mergeCell ref="C297:D297"/>
    <mergeCell ref="C301:D301"/>
    <mergeCell ref="C305:D305"/>
    <mergeCell ref="E292:F292"/>
    <mergeCell ref="C293:D293"/>
    <mergeCell ref="E293:F293"/>
    <mergeCell ref="C294:D294"/>
    <mergeCell ref="E294:F294"/>
    <mergeCell ref="A295:B296"/>
    <mergeCell ref="C295:D295"/>
    <mergeCell ref="E295:F295"/>
    <mergeCell ref="C296:D296"/>
    <mergeCell ref="E296:F296"/>
    <mergeCell ref="E301:F301"/>
    <mergeCell ref="C302:D302"/>
    <mergeCell ref="E302:F302"/>
    <mergeCell ref="C303:D303"/>
    <mergeCell ref="E303:F303"/>
    <mergeCell ref="C304:D304"/>
    <mergeCell ref="E304:F304"/>
    <mergeCell ref="E297:F297"/>
    <mergeCell ref="C298:D298"/>
    <mergeCell ref="E298:F298"/>
    <mergeCell ref="C299:D299"/>
    <mergeCell ref="E299:F299"/>
    <mergeCell ref="C300:D300"/>
    <mergeCell ref="E300:F300"/>
    <mergeCell ref="E305:F305"/>
    <mergeCell ref="C306:D306"/>
    <mergeCell ref="E306:F306"/>
    <mergeCell ref="A307:B308"/>
    <mergeCell ref="A309:B310"/>
    <mergeCell ref="A311:B312"/>
    <mergeCell ref="C311:D311"/>
    <mergeCell ref="E311:F311"/>
    <mergeCell ref="C312:D312"/>
    <mergeCell ref="E312:F312"/>
    <mergeCell ref="C313:D313"/>
    <mergeCell ref="E313:F313"/>
    <mergeCell ref="C314:D314"/>
    <mergeCell ref="E314:F314"/>
    <mergeCell ref="C315:D315"/>
    <mergeCell ref="E315:F315"/>
    <mergeCell ref="A313:B314"/>
    <mergeCell ref="A315:B316"/>
    <mergeCell ref="C307:D307"/>
    <mergeCell ref="E307:F307"/>
    <mergeCell ref="C308:D308"/>
    <mergeCell ref="E308:F308"/>
    <mergeCell ref="C309:D309"/>
    <mergeCell ref="E309:F309"/>
    <mergeCell ref="C310:D310"/>
    <mergeCell ref="E310:F310"/>
    <mergeCell ref="C316:D316"/>
    <mergeCell ref="E316:F316"/>
    <mergeCell ref="A317:B318"/>
    <mergeCell ref="A319:B320"/>
    <mergeCell ref="A321:B322"/>
    <mergeCell ref="A323:B324"/>
    <mergeCell ref="E321:F321"/>
    <mergeCell ref="C322:D322"/>
    <mergeCell ref="E322:F322"/>
    <mergeCell ref="C323:D323"/>
    <mergeCell ref="C317:D317"/>
    <mergeCell ref="E317:F317"/>
    <mergeCell ref="C318:D318"/>
    <mergeCell ref="E318:F318"/>
    <mergeCell ref="C319:D319"/>
    <mergeCell ref="E319:F319"/>
    <mergeCell ref="C320:D320"/>
    <mergeCell ref="E320:F320"/>
    <mergeCell ref="C321:D321"/>
    <mergeCell ref="A327:B328"/>
    <mergeCell ref="A329:B330"/>
    <mergeCell ref="A331:B332"/>
    <mergeCell ref="A333:B334"/>
    <mergeCell ref="A335:B336"/>
    <mergeCell ref="C327:D327"/>
    <mergeCell ref="C331:D331"/>
    <mergeCell ref="C335:D335"/>
    <mergeCell ref="E323:F323"/>
    <mergeCell ref="C324:D324"/>
    <mergeCell ref="E324:F324"/>
    <mergeCell ref="C325:D325"/>
    <mergeCell ref="E325:F325"/>
    <mergeCell ref="C326:D326"/>
    <mergeCell ref="E326:F326"/>
    <mergeCell ref="A325:B326"/>
    <mergeCell ref="E331:F331"/>
    <mergeCell ref="C332:D332"/>
    <mergeCell ref="E332:F332"/>
    <mergeCell ref="C333:D333"/>
    <mergeCell ref="E333:F333"/>
    <mergeCell ref="C334:D334"/>
    <mergeCell ref="E334:F334"/>
    <mergeCell ref="E327:F327"/>
    <mergeCell ref="E343:F343"/>
    <mergeCell ref="C328:D328"/>
    <mergeCell ref="E328:F328"/>
    <mergeCell ref="C329:D329"/>
    <mergeCell ref="E329:F329"/>
    <mergeCell ref="C330:D330"/>
    <mergeCell ref="E330:F330"/>
    <mergeCell ref="E335:F335"/>
    <mergeCell ref="C336:D336"/>
    <mergeCell ref="E336:F336"/>
    <mergeCell ref="C344:D344"/>
    <mergeCell ref="E344:F344"/>
    <mergeCell ref="C345:D345"/>
    <mergeCell ref="E345:F345"/>
    <mergeCell ref="A343:B344"/>
    <mergeCell ref="A345:B346"/>
    <mergeCell ref="C337:D337"/>
    <mergeCell ref="E337:F337"/>
    <mergeCell ref="C338:D338"/>
    <mergeCell ref="E338:F338"/>
    <mergeCell ref="C339:D339"/>
    <mergeCell ref="E339:F339"/>
    <mergeCell ref="C340:D340"/>
    <mergeCell ref="E340:F340"/>
    <mergeCell ref="C346:D346"/>
    <mergeCell ref="E346:F346"/>
    <mergeCell ref="A337:B338"/>
    <mergeCell ref="A339:B340"/>
    <mergeCell ref="A341:B342"/>
    <mergeCell ref="C341:D341"/>
    <mergeCell ref="E341:F341"/>
    <mergeCell ref="C342:D342"/>
    <mergeCell ref="E342:F342"/>
    <mergeCell ref="C343:D343"/>
    <mergeCell ref="A347:B348"/>
    <mergeCell ref="A349:B350"/>
    <mergeCell ref="A351:B352"/>
    <mergeCell ref="A353:B354"/>
    <mergeCell ref="E351:F351"/>
    <mergeCell ref="C352:D352"/>
    <mergeCell ref="E352:F352"/>
    <mergeCell ref="C353:D353"/>
    <mergeCell ref="C347:D347"/>
    <mergeCell ref="E347:F347"/>
    <mergeCell ref="C348:D348"/>
    <mergeCell ref="E348:F348"/>
    <mergeCell ref="C349:D349"/>
    <mergeCell ref="E349:F349"/>
    <mergeCell ref="C350:D350"/>
    <mergeCell ref="E350:F350"/>
    <mergeCell ref="C351:D351"/>
    <mergeCell ref="A357:B358"/>
    <mergeCell ref="A359:B360"/>
    <mergeCell ref="A361:B362"/>
    <mergeCell ref="A363:B364"/>
    <mergeCell ref="A365:B366"/>
    <mergeCell ref="C357:D357"/>
    <mergeCell ref="C361:D361"/>
    <mergeCell ref="C365:D365"/>
    <mergeCell ref="E353:F353"/>
    <mergeCell ref="C354:D354"/>
    <mergeCell ref="E354:F354"/>
    <mergeCell ref="C355:D355"/>
    <mergeCell ref="E355:F355"/>
    <mergeCell ref="C356:D356"/>
    <mergeCell ref="E356:F356"/>
    <mergeCell ref="A355:B356"/>
    <mergeCell ref="E361:F361"/>
    <mergeCell ref="C362:D362"/>
    <mergeCell ref="E362:F362"/>
    <mergeCell ref="C363:D363"/>
    <mergeCell ref="E363:F363"/>
    <mergeCell ref="C364:D364"/>
    <mergeCell ref="E364:F364"/>
    <mergeCell ref="E357:F357"/>
    <mergeCell ref="C358:D358"/>
    <mergeCell ref="E358:F358"/>
    <mergeCell ref="C359:D359"/>
    <mergeCell ref="E359:F359"/>
    <mergeCell ref="C360:D360"/>
    <mergeCell ref="E360:F360"/>
    <mergeCell ref="E365:F365"/>
    <mergeCell ref="C366:D366"/>
    <mergeCell ref="E366:F366"/>
    <mergeCell ref="A367:B368"/>
    <mergeCell ref="A369:B370"/>
    <mergeCell ref="A371:B372"/>
    <mergeCell ref="E371:F371"/>
    <mergeCell ref="C372:D372"/>
    <mergeCell ref="E372:F372"/>
    <mergeCell ref="C373:D373"/>
    <mergeCell ref="E373:F373"/>
    <mergeCell ref="C374:D374"/>
    <mergeCell ref="E374:F374"/>
    <mergeCell ref="A373:B374"/>
    <mergeCell ref="C367:D367"/>
    <mergeCell ref="E367:F367"/>
    <mergeCell ref="C368:D368"/>
    <mergeCell ref="E368:F368"/>
    <mergeCell ref="C369:D369"/>
    <mergeCell ref="E369:F369"/>
    <mergeCell ref="C370:D370"/>
    <mergeCell ref="E370:F370"/>
    <mergeCell ref="C371:D371"/>
  </mergeCells>
  <conditionalFormatting sqref="J13:J21 J75:J83 J85:J91 J93:J101 J103:J111 J113:J121 J123:J131 J133:J139 J141:J149 J151:J159 J161:J169 J171:J179 J181:J187 J189:J197 J199:J207 J209:J217 J219:J227 J229:J237 J239:J247 J249:J250 J23:J39 J41:J47 J49:J73">
    <cfRule type="cellIs" dxfId="68" priority="69" operator="greaterThan">
      <formula>0</formula>
    </cfRule>
  </conditionalFormatting>
  <conditionalFormatting sqref="J13:J21 J75:J83 J85:J91 J93:J101 J103:J111 J113:J121 J123:J131 J133:J139 J141:J149 J151:J159 J161:J169 J171:J179 J181:J187 J189:J197 J199:J207 J209:J217 J219:J227 J229:J237 J239:J247 J249:J257 J259:J267 J269:J277 J279:J287 J289:J295 J297:J305 J307:J315 J317:J325 J327:J335 J337:J345 J347:J355 J357:J365 J367:J373 J375:J420 J23:J39 J41:J47 J49:J73">
    <cfRule type="cellIs" dxfId="67" priority="68" operator="lessThan">
      <formula>0</formula>
    </cfRule>
  </conditionalFormatting>
  <conditionalFormatting sqref="G3:G374">
    <cfRule type="cellIs" dxfId="66" priority="67" operator="equal">
      <formula>0</formula>
    </cfRule>
  </conditionalFormatting>
  <conditionalFormatting sqref="J74">
    <cfRule type="cellIs" dxfId="65" priority="66" operator="greaterThan">
      <formula>0</formula>
    </cfRule>
  </conditionalFormatting>
  <conditionalFormatting sqref="J74">
    <cfRule type="cellIs" dxfId="64" priority="65" operator="lessThan">
      <formula>0</formula>
    </cfRule>
  </conditionalFormatting>
  <conditionalFormatting sqref="J84">
    <cfRule type="cellIs" dxfId="63" priority="64" operator="greaterThan">
      <formula>0</formula>
    </cfRule>
  </conditionalFormatting>
  <conditionalFormatting sqref="J84">
    <cfRule type="cellIs" dxfId="62" priority="63" operator="lessThan">
      <formula>0</formula>
    </cfRule>
  </conditionalFormatting>
  <conditionalFormatting sqref="J92">
    <cfRule type="cellIs" dxfId="61" priority="62" operator="greaterThan">
      <formula>0</formula>
    </cfRule>
  </conditionalFormatting>
  <conditionalFormatting sqref="J92">
    <cfRule type="cellIs" dxfId="60" priority="61" operator="lessThan">
      <formula>0</formula>
    </cfRule>
  </conditionalFormatting>
  <conditionalFormatting sqref="J102">
    <cfRule type="cellIs" dxfId="59" priority="60" operator="greaterThan">
      <formula>0</formula>
    </cfRule>
  </conditionalFormatting>
  <conditionalFormatting sqref="J102">
    <cfRule type="cellIs" dxfId="58" priority="59" operator="lessThan">
      <formula>0</formula>
    </cfRule>
  </conditionalFormatting>
  <conditionalFormatting sqref="J112">
    <cfRule type="cellIs" dxfId="57" priority="58" operator="greaterThan">
      <formula>0</formula>
    </cfRule>
  </conditionalFormatting>
  <conditionalFormatting sqref="J112">
    <cfRule type="cellIs" dxfId="56" priority="57" operator="lessThan">
      <formula>0</formula>
    </cfRule>
  </conditionalFormatting>
  <conditionalFormatting sqref="J122">
    <cfRule type="cellIs" dxfId="55" priority="56" operator="greaterThan">
      <formula>0</formula>
    </cfRule>
  </conditionalFormatting>
  <conditionalFormatting sqref="J122">
    <cfRule type="cellIs" dxfId="54" priority="55" operator="lessThan">
      <formula>0</formula>
    </cfRule>
  </conditionalFormatting>
  <conditionalFormatting sqref="J132">
    <cfRule type="cellIs" dxfId="53" priority="54" operator="greaterThan">
      <formula>0</formula>
    </cfRule>
  </conditionalFormatting>
  <conditionalFormatting sqref="J132">
    <cfRule type="cellIs" dxfId="52" priority="53" operator="lessThan">
      <formula>0</formula>
    </cfRule>
  </conditionalFormatting>
  <conditionalFormatting sqref="J140">
    <cfRule type="cellIs" dxfId="51" priority="52" operator="greaterThan">
      <formula>0</formula>
    </cfRule>
  </conditionalFormatting>
  <conditionalFormatting sqref="J140">
    <cfRule type="cellIs" dxfId="50" priority="51" operator="lessThan">
      <formula>0</formula>
    </cfRule>
  </conditionalFormatting>
  <conditionalFormatting sqref="J150">
    <cfRule type="cellIs" dxfId="49" priority="50" operator="greaterThan">
      <formula>0</formula>
    </cfRule>
  </conditionalFormatting>
  <conditionalFormatting sqref="J150">
    <cfRule type="cellIs" dxfId="48" priority="49" operator="lessThan">
      <formula>0</formula>
    </cfRule>
  </conditionalFormatting>
  <conditionalFormatting sqref="J160">
    <cfRule type="cellIs" dxfId="47" priority="48" operator="greaterThan">
      <formula>0</formula>
    </cfRule>
  </conditionalFormatting>
  <conditionalFormatting sqref="J160">
    <cfRule type="cellIs" dxfId="46" priority="47" operator="lessThan">
      <formula>0</formula>
    </cfRule>
  </conditionalFormatting>
  <conditionalFormatting sqref="J170">
    <cfRule type="cellIs" dxfId="45" priority="46" operator="greaterThan">
      <formula>0</formula>
    </cfRule>
  </conditionalFormatting>
  <conditionalFormatting sqref="J170">
    <cfRule type="cellIs" dxfId="44" priority="45" operator="lessThan">
      <formula>0</formula>
    </cfRule>
  </conditionalFormatting>
  <conditionalFormatting sqref="J180">
    <cfRule type="cellIs" dxfId="43" priority="44" operator="greaterThan">
      <formula>0</formula>
    </cfRule>
  </conditionalFormatting>
  <conditionalFormatting sqref="J180">
    <cfRule type="cellIs" dxfId="42" priority="43" operator="lessThan">
      <formula>0</formula>
    </cfRule>
  </conditionalFormatting>
  <conditionalFormatting sqref="J188">
    <cfRule type="cellIs" dxfId="41" priority="42" operator="greaterThan">
      <formula>0</formula>
    </cfRule>
  </conditionalFormatting>
  <conditionalFormatting sqref="J188">
    <cfRule type="cellIs" dxfId="40" priority="41" operator="lessThan">
      <formula>0</formula>
    </cfRule>
  </conditionalFormatting>
  <conditionalFormatting sqref="J198">
    <cfRule type="cellIs" dxfId="39" priority="40" operator="greaterThan">
      <formula>0</formula>
    </cfRule>
  </conditionalFormatting>
  <conditionalFormatting sqref="J198">
    <cfRule type="cellIs" dxfId="38" priority="39" operator="lessThan">
      <formula>0</formula>
    </cfRule>
  </conditionalFormatting>
  <conditionalFormatting sqref="J208">
    <cfRule type="cellIs" dxfId="37" priority="38" operator="greaterThan">
      <formula>0</formula>
    </cfRule>
  </conditionalFormatting>
  <conditionalFormatting sqref="J208">
    <cfRule type="cellIs" dxfId="36" priority="37" operator="lessThan">
      <formula>0</formula>
    </cfRule>
  </conditionalFormatting>
  <conditionalFormatting sqref="J218">
    <cfRule type="cellIs" dxfId="35" priority="36" operator="greaterThan">
      <formula>0</formula>
    </cfRule>
  </conditionalFormatting>
  <conditionalFormatting sqref="J218">
    <cfRule type="cellIs" dxfId="34" priority="35" operator="lessThan">
      <formula>0</formula>
    </cfRule>
  </conditionalFormatting>
  <conditionalFormatting sqref="J228">
    <cfRule type="cellIs" dxfId="33" priority="34" operator="greaterThan">
      <formula>0</formula>
    </cfRule>
  </conditionalFormatting>
  <conditionalFormatting sqref="J228">
    <cfRule type="cellIs" dxfId="32" priority="33" operator="lessThan">
      <formula>0</formula>
    </cfRule>
  </conditionalFormatting>
  <conditionalFormatting sqref="J238">
    <cfRule type="cellIs" dxfId="31" priority="32" operator="greaterThan">
      <formula>0</formula>
    </cfRule>
  </conditionalFormatting>
  <conditionalFormatting sqref="J238">
    <cfRule type="cellIs" dxfId="30" priority="31" operator="lessThan">
      <formula>0</formula>
    </cfRule>
  </conditionalFormatting>
  <conditionalFormatting sqref="J248">
    <cfRule type="cellIs" dxfId="29" priority="30" operator="greaterThan">
      <formula>0</formula>
    </cfRule>
  </conditionalFormatting>
  <conditionalFormatting sqref="J248">
    <cfRule type="cellIs" dxfId="28" priority="29" operator="lessThan">
      <formula>0</formula>
    </cfRule>
  </conditionalFormatting>
  <conditionalFormatting sqref="J258">
    <cfRule type="cellIs" dxfId="27" priority="28" operator="greaterThan">
      <formula>0</formula>
    </cfRule>
  </conditionalFormatting>
  <conditionalFormatting sqref="J258">
    <cfRule type="cellIs" dxfId="26" priority="27" operator="lessThan">
      <formula>0</formula>
    </cfRule>
  </conditionalFormatting>
  <conditionalFormatting sqref="J268">
    <cfRule type="cellIs" dxfId="25" priority="26" operator="greaterThan">
      <formula>0</formula>
    </cfRule>
  </conditionalFormatting>
  <conditionalFormatting sqref="J268">
    <cfRule type="cellIs" dxfId="24" priority="25" operator="lessThan">
      <formula>0</formula>
    </cfRule>
  </conditionalFormatting>
  <conditionalFormatting sqref="J278">
    <cfRule type="cellIs" dxfId="23" priority="24" operator="greaterThan">
      <formula>0</formula>
    </cfRule>
  </conditionalFormatting>
  <conditionalFormatting sqref="J278">
    <cfRule type="cellIs" dxfId="22" priority="23" operator="lessThan">
      <formula>0</formula>
    </cfRule>
  </conditionalFormatting>
  <conditionalFormatting sqref="J288">
    <cfRule type="cellIs" dxfId="21" priority="22" operator="greaterThan">
      <formula>0</formula>
    </cfRule>
  </conditionalFormatting>
  <conditionalFormatting sqref="J288">
    <cfRule type="cellIs" dxfId="20" priority="21" operator="lessThan">
      <formula>0</formula>
    </cfRule>
  </conditionalFormatting>
  <conditionalFormatting sqref="J296">
    <cfRule type="cellIs" dxfId="19" priority="20" operator="greaterThan">
      <formula>0</formula>
    </cfRule>
  </conditionalFormatting>
  <conditionalFormatting sqref="J296">
    <cfRule type="cellIs" dxfId="18" priority="19" operator="lessThan">
      <formula>0</formula>
    </cfRule>
  </conditionalFormatting>
  <conditionalFormatting sqref="J306">
    <cfRule type="cellIs" dxfId="17" priority="18" operator="greaterThan">
      <formula>0</formula>
    </cfRule>
  </conditionalFormatting>
  <conditionalFormatting sqref="J306">
    <cfRule type="cellIs" dxfId="16" priority="17" operator="lessThan">
      <formula>0</formula>
    </cfRule>
  </conditionalFormatting>
  <conditionalFormatting sqref="J316">
    <cfRule type="cellIs" dxfId="15" priority="16" operator="greaterThan">
      <formula>0</formula>
    </cfRule>
  </conditionalFormatting>
  <conditionalFormatting sqref="J316">
    <cfRule type="cellIs" dxfId="14" priority="15" operator="lessThan">
      <formula>0</formula>
    </cfRule>
  </conditionalFormatting>
  <conditionalFormatting sqref="J326">
    <cfRule type="cellIs" dxfId="13" priority="14" operator="greaterThan">
      <formula>0</formula>
    </cfRule>
  </conditionalFormatting>
  <conditionalFormatting sqref="J326">
    <cfRule type="cellIs" dxfId="12" priority="13" operator="lessThan">
      <formula>0</formula>
    </cfRule>
  </conditionalFormatting>
  <conditionalFormatting sqref="J336">
    <cfRule type="cellIs" dxfId="11" priority="12" operator="greaterThan">
      <formula>0</formula>
    </cfRule>
  </conditionalFormatting>
  <conditionalFormatting sqref="J336">
    <cfRule type="cellIs" dxfId="10" priority="11" operator="lessThan">
      <formula>0</formula>
    </cfRule>
  </conditionalFormatting>
  <conditionalFormatting sqref="J346">
    <cfRule type="cellIs" dxfId="9" priority="10" operator="greaterThan">
      <formula>0</formula>
    </cfRule>
  </conditionalFormatting>
  <conditionalFormatting sqref="J346">
    <cfRule type="cellIs" dxfId="8" priority="9" operator="lessThan">
      <formula>0</formula>
    </cfRule>
  </conditionalFormatting>
  <conditionalFormatting sqref="J356">
    <cfRule type="cellIs" dxfId="7" priority="8" operator="greaterThan">
      <formula>0</formula>
    </cfRule>
  </conditionalFormatting>
  <conditionalFormatting sqref="J356">
    <cfRule type="cellIs" dxfId="6" priority="7" operator="lessThan">
      <formula>0</formula>
    </cfRule>
  </conditionalFormatting>
  <conditionalFormatting sqref="J366">
    <cfRule type="cellIs" dxfId="5" priority="6" operator="greaterThan">
      <formula>0</formula>
    </cfRule>
  </conditionalFormatting>
  <conditionalFormatting sqref="J366">
    <cfRule type="cellIs" dxfId="4" priority="5" operator="lessThan">
      <formula>0</formula>
    </cfRule>
  </conditionalFormatting>
  <conditionalFormatting sqref="J374">
    <cfRule type="cellIs" dxfId="3" priority="4" operator="greaterThan">
      <formula>0</formula>
    </cfRule>
  </conditionalFormatting>
  <conditionalFormatting sqref="J374">
    <cfRule type="cellIs" dxfId="2" priority="3" operator="lessThan">
      <formula>0</formula>
    </cfRule>
  </conditionalFormatting>
  <conditionalFormatting sqref="G1 G3:G1048576">
    <cfRule type="cellIs" dxfId="1" priority="1" operator="lessThan">
      <formula>-1</formula>
    </cfRule>
    <cfRule type="cellIs" dxfId="0" priority="2" operator="greaterThan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Journée</vt:lpstr>
      <vt:lpstr>Semaine</vt:lpstr>
      <vt:lpstr>Ecart objectif réalisé 2017</vt:lpstr>
      <vt:lpstr>Journée!Zone_d_impression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ORDO-2</dc:creator>
  <cp:lastModifiedBy>ORDO-2</cp:lastModifiedBy>
  <cp:lastPrinted>2017-06-28T05:01:15Z</cp:lastPrinted>
  <dcterms:created xsi:type="dcterms:W3CDTF">2017-01-20T11:05:58Z</dcterms:created>
  <dcterms:modified xsi:type="dcterms:W3CDTF">2017-06-28T10:39:12Z</dcterms:modified>
</cp:coreProperties>
</file>