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rah\Desktop\"/>
    </mc:Choice>
  </mc:AlternateContent>
  <xr:revisionPtr revIDLastSave="0" documentId="8_{3C7C2F89-B8F8-47CA-9B1A-5C1E80F9AD9D}" xr6:coauthVersionLast="43" xr6:coauthVersionMax="43" xr10:uidLastSave="{00000000-0000-0000-0000-000000000000}"/>
  <bookViews>
    <workbookView xWindow="-120" yWindow="-120" windowWidth="21840" windowHeight="13140" tabRatio="889" activeTab="2" xr2:uid="{00000000-000D-0000-FFFF-FFFF00000000}"/>
  </bookViews>
  <sheets>
    <sheet name="Liste" sheetId="3" r:id="rId1"/>
    <sheet name="Liste1" sheetId="47" state="hidden" r:id="rId2"/>
    <sheet name="S01" sheetId="1" r:id="rId3"/>
    <sheet name="Janvier" sheetId="32" r:id="rId4"/>
  </sheets>
  <definedNames>
    <definedName name="annees">Liste1!$A$1:$A$11</definedName>
    <definedName name="Années">Liste1!$A$1:$A$12</definedName>
    <definedName name="Contrat">Liste1!$E$1:$E$3</definedName>
    <definedName name="Recap_mensuel">Janvier!$A$1:$Q$23</definedName>
    <definedName name="semaines">Liste1!#REF!</definedName>
    <definedName name="total">Liste1!$C$1:$C$4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K23" i="1" l="1"/>
  <c r="AL23" i="1"/>
  <c r="AM23" i="1"/>
  <c r="AN23" i="1"/>
  <c r="AJ23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5" i="1"/>
  <c r="AK5" i="1"/>
  <c r="AL5" i="1"/>
  <c r="AM5" i="1"/>
  <c r="AK6" i="1"/>
  <c r="AL6" i="1"/>
  <c r="AM6" i="1"/>
  <c r="AK7" i="1"/>
  <c r="AL7" i="1"/>
  <c r="AM7" i="1"/>
  <c r="AK8" i="1"/>
  <c r="AL8" i="1"/>
  <c r="AM8" i="1"/>
  <c r="AK9" i="1"/>
  <c r="AL9" i="1"/>
  <c r="AM9" i="1"/>
  <c r="AK10" i="1"/>
  <c r="AL10" i="1"/>
  <c r="AM10" i="1"/>
  <c r="AK11" i="1"/>
  <c r="AL11" i="1"/>
  <c r="AM11" i="1"/>
  <c r="AK12" i="1"/>
  <c r="AL12" i="1"/>
  <c r="AM12" i="1"/>
  <c r="AK13" i="1"/>
  <c r="AL13" i="1"/>
  <c r="AM13" i="1"/>
  <c r="AK14" i="1"/>
  <c r="AL14" i="1"/>
  <c r="AM14" i="1"/>
  <c r="AK15" i="1"/>
  <c r="AL15" i="1"/>
  <c r="AM15" i="1"/>
  <c r="AK16" i="1"/>
  <c r="AL16" i="1"/>
  <c r="AM16" i="1"/>
  <c r="AK17" i="1"/>
  <c r="AL17" i="1"/>
  <c r="AM17" i="1"/>
  <c r="AK18" i="1"/>
  <c r="AL18" i="1"/>
  <c r="AM18" i="1"/>
  <c r="AK19" i="1"/>
  <c r="AL19" i="1"/>
  <c r="AM19" i="1"/>
  <c r="AK20" i="1"/>
  <c r="AL20" i="1"/>
  <c r="AM20" i="1"/>
  <c r="AK21" i="1"/>
  <c r="AL21" i="1"/>
  <c r="AM21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5" i="1"/>
  <c r="AF23" i="1"/>
  <c r="AE23" i="1"/>
  <c r="AD23" i="1"/>
  <c r="AC23" i="1"/>
  <c r="AB23" i="1"/>
  <c r="Z23" i="1"/>
  <c r="Y23" i="1"/>
  <c r="X23" i="1"/>
  <c r="W23" i="1"/>
  <c r="V23" i="1"/>
  <c r="T23" i="1"/>
  <c r="S23" i="1"/>
  <c r="R23" i="1"/>
  <c r="Q23" i="1"/>
  <c r="P23" i="1"/>
  <c r="N23" i="1"/>
  <c r="M23" i="1"/>
  <c r="L23" i="1"/>
  <c r="K23" i="1"/>
  <c r="J23" i="1"/>
  <c r="E23" i="1"/>
  <c r="F23" i="1"/>
  <c r="G23" i="1"/>
  <c r="H23" i="1"/>
  <c r="D23" i="1"/>
  <c r="C3" i="1"/>
  <c r="A1" i="1"/>
  <c r="AH5" i="1"/>
  <c r="AH6" i="1"/>
  <c r="AH7" i="1"/>
  <c r="AH8" i="1"/>
  <c r="A5" i="1"/>
  <c r="AI5" i="1"/>
  <c r="A6" i="1"/>
  <c r="AI6" i="1"/>
  <c r="A7" i="1"/>
  <c r="AI7" i="1"/>
  <c r="A8" i="1"/>
  <c r="AI8" i="1"/>
  <c r="AH9" i="1"/>
  <c r="A9" i="1"/>
  <c r="AI9" i="1"/>
  <c r="AH10" i="1"/>
  <c r="A10" i="1"/>
  <c r="AI10" i="1"/>
  <c r="AH11" i="1"/>
  <c r="A11" i="1"/>
  <c r="AI11" i="1"/>
  <c r="AH12" i="1"/>
  <c r="A12" i="1"/>
  <c r="AI12" i="1"/>
  <c r="AH13" i="1"/>
  <c r="A13" i="1"/>
  <c r="AI13" i="1"/>
  <c r="AH14" i="1"/>
  <c r="A14" i="1"/>
  <c r="AI14" i="1"/>
  <c r="AH15" i="1"/>
  <c r="A15" i="1"/>
  <c r="AI15" i="1"/>
  <c r="AH16" i="1"/>
  <c r="A16" i="1"/>
  <c r="AI16" i="1"/>
  <c r="AH17" i="1"/>
  <c r="A17" i="1"/>
  <c r="AI17" i="1"/>
  <c r="AH18" i="1"/>
  <c r="A18" i="1"/>
  <c r="AI18" i="1"/>
  <c r="AH19" i="1"/>
  <c r="A19" i="1"/>
  <c r="AI19" i="1"/>
  <c r="C5" i="32"/>
  <c r="D5" i="32"/>
  <c r="E5" i="32"/>
  <c r="F5" i="32"/>
  <c r="C6" i="32"/>
  <c r="D6" i="32"/>
  <c r="E6" i="32"/>
  <c r="F6" i="32"/>
  <c r="C7" i="32"/>
  <c r="D7" i="32"/>
  <c r="E7" i="32"/>
  <c r="F7" i="32"/>
  <c r="C8" i="32"/>
  <c r="D8" i="32"/>
  <c r="E8" i="32"/>
  <c r="F8" i="32"/>
  <c r="C9" i="32"/>
  <c r="D9" i="32"/>
  <c r="E9" i="32"/>
  <c r="F9" i="32"/>
  <c r="C10" i="32"/>
  <c r="D10" i="32"/>
  <c r="E10" i="32"/>
  <c r="F10" i="32"/>
  <c r="C11" i="32"/>
  <c r="D11" i="32"/>
  <c r="E11" i="32"/>
  <c r="F11" i="32"/>
  <c r="C12" i="32"/>
  <c r="D12" i="32"/>
  <c r="E12" i="32"/>
  <c r="F12" i="32"/>
  <c r="C13" i="32"/>
  <c r="D13" i="32"/>
  <c r="E13" i="32"/>
  <c r="F13" i="32"/>
  <c r="C14" i="32"/>
  <c r="D14" i="32"/>
  <c r="E14" i="32"/>
  <c r="F14" i="32"/>
  <c r="C15" i="32"/>
  <c r="D15" i="32"/>
  <c r="E15" i="32"/>
  <c r="F15" i="32"/>
  <c r="C16" i="32"/>
  <c r="D16" i="32"/>
  <c r="E16" i="32"/>
  <c r="F16" i="32"/>
  <c r="C17" i="32"/>
  <c r="D17" i="32"/>
  <c r="E17" i="32"/>
  <c r="F17" i="32"/>
  <c r="C18" i="32"/>
  <c r="D18" i="32"/>
  <c r="E18" i="32"/>
  <c r="F18" i="32"/>
  <c r="C19" i="32"/>
  <c r="D19" i="32"/>
  <c r="E19" i="32"/>
  <c r="F19" i="32"/>
  <c r="C20" i="32"/>
  <c r="D20" i="32"/>
  <c r="E20" i="32"/>
  <c r="F20" i="32"/>
  <c r="C21" i="32"/>
  <c r="D21" i="32"/>
  <c r="E21" i="32"/>
  <c r="F21" i="32"/>
  <c r="F23" i="32"/>
  <c r="G6" i="32"/>
  <c r="G7" i="32"/>
  <c r="G8" i="32"/>
  <c r="G9" i="32"/>
  <c r="G10" i="32"/>
  <c r="G11" i="32"/>
  <c r="G12" i="32"/>
  <c r="G13" i="32"/>
  <c r="G14" i="32"/>
  <c r="G15" i="32"/>
  <c r="G16" i="32"/>
  <c r="G17" i="32"/>
  <c r="G18" i="32"/>
  <c r="G19" i="32"/>
  <c r="G20" i="32"/>
  <c r="G21" i="32"/>
  <c r="G5" i="32"/>
  <c r="N6" i="32"/>
  <c r="O6" i="32"/>
  <c r="P6" i="32"/>
  <c r="Q6" i="32"/>
  <c r="N7" i="32"/>
  <c r="O7" i="32"/>
  <c r="P7" i="32"/>
  <c r="Q7" i="32"/>
  <c r="N8" i="32"/>
  <c r="O8" i="32"/>
  <c r="P8" i="32"/>
  <c r="Q8" i="32"/>
  <c r="N9" i="32"/>
  <c r="O9" i="32"/>
  <c r="P9" i="32"/>
  <c r="Q9" i="32"/>
  <c r="N10" i="32"/>
  <c r="O10" i="32"/>
  <c r="P10" i="32"/>
  <c r="Q10" i="32"/>
  <c r="N11" i="32"/>
  <c r="O11" i="32"/>
  <c r="P11" i="32"/>
  <c r="Q11" i="32"/>
  <c r="N12" i="32"/>
  <c r="O12" i="32"/>
  <c r="P12" i="32"/>
  <c r="Q12" i="32"/>
  <c r="N13" i="32"/>
  <c r="O13" i="32"/>
  <c r="P13" i="32"/>
  <c r="Q13" i="32"/>
  <c r="N14" i="32"/>
  <c r="O14" i="32"/>
  <c r="P14" i="32"/>
  <c r="Q14" i="32"/>
  <c r="N15" i="32"/>
  <c r="O15" i="32"/>
  <c r="P15" i="32"/>
  <c r="Q15" i="32"/>
  <c r="N16" i="32"/>
  <c r="O16" i="32"/>
  <c r="P16" i="32"/>
  <c r="Q16" i="32"/>
  <c r="N17" i="32"/>
  <c r="O17" i="32"/>
  <c r="P17" i="32"/>
  <c r="Q17" i="32"/>
  <c r="N18" i="32"/>
  <c r="O18" i="32"/>
  <c r="P18" i="32"/>
  <c r="Q18" i="32"/>
  <c r="N19" i="32"/>
  <c r="O19" i="32"/>
  <c r="P19" i="32"/>
  <c r="Q19" i="32"/>
  <c r="N20" i="32"/>
  <c r="O20" i="32"/>
  <c r="P20" i="32"/>
  <c r="Q20" i="32"/>
  <c r="N21" i="32"/>
  <c r="O21" i="32"/>
  <c r="P21" i="32"/>
  <c r="Q21" i="32"/>
  <c r="Q5" i="32"/>
  <c r="P5" i="32"/>
  <c r="O5" i="32"/>
  <c r="I6" i="32"/>
  <c r="J6" i="32"/>
  <c r="K6" i="32"/>
  <c r="L6" i="32"/>
  <c r="I7" i="32"/>
  <c r="J7" i="32"/>
  <c r="K7" i="32"/>
  <c r="L7" i="32"/>
  <c r="I8" i="32"/>
  <c r="J8" i="32"/>
  <c r="K8" i="32"/>
  <c r="L8" i="32"/>
  <c r="I9" i="32"/>
  <c r="J9" i="32"/>
  <c r="K9" i="32"/>
  <c r="L9" i="32"/>
  <c r="I10" i="32"/>
  <c r="J10" i="32"/>
  <c r="K10" i="32"/>
  <c r="L10" i="32"/>
  <c r="I11" i="32"/>
  <c r="J11" i="32"/>
  <c r="K11" i="32"/>
  <c r="L11" i="32"/>
  <c r="I12" i="32"/>
  <c r="J12" i="32"/>
  <c r="K12" i="32"/>
  <c r="L12" i="32"/>
  <c r="I13" i="32"/>
  <c r="J13" i="32"/>
  <c r="K13" i="32"/>
  <c r="L13" i="32"/>
  <c r="I14" i="32"/>
  <c r="J14" i="32"/>
  <c r="K14" i="32"/>
  <c r="L14" i="32"/>
  <c r="I15" i="32"/>
  <c r="J15" i="32"/>
  <c r="K15" i="32"/>
  <c r="L15" i="32"/>
  <c r="I16" i="32"/>
  <c r="J16" i="32"/>
  <c r="K16" i="32"/>
  <c r="L16" i="32"/>
  <c r="I17" i="32"/>
  <c r="J17" i="32"/>
  <c r="K17" i="32"/>
  <c r="L17" i="32"/>
  <c r="I18" i="32"/>
  <c r="J18" i="32"/>
  <c r="K18" i="32"/>
  <c r="L18" i="32"/>
  <c r="I19" i="32"/>
  <c r="J19" i="32"/>
  <c r="K19" i="32"/>
  <c r="L19" i="32"/>
  <c r="I20" i="32"/>
  <c r="J20" i="32"/>
  <c r="K20" i="32"/>
  <c r="L20" i="32"/>
  <c r="I21" i="32"/>
  <c r="J21" i="32"/>
  <c r="K21" i="32"/>
  <c r="L21" i="32"/>
  <c r="L5" i="32"/>
  <c r="K5" i="32"/>
  <c r="J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5" i="32"/>
  <c r="A20" i="1"/>
  <c r="A21" i="1"/>
  <c r="N5" i="32"/>
  <c r="I5" i="32"/>
  <c r="I3" i="1"/>
  <c r="O3" i="1"/>
  <c r="U3" i="1"/>
  <c r="AA3" i="1"/>
  <c r="O4" i="32"/>
  <c r="P4" i="32"/>
  <c r="Q4" i="32"/>
  <c r="N4" i="32"/>
  <c r="J4" i="32"/>
  <c r="K4" i="32"/>
  <c r="L4" i="32"/>
  <c r="I4" i="32"/>
</calcChain>
</file>

<file path=xl/sharedStrings.xml><?xml version="1.0" encoding="utf-8"?>
<sst xmlns="http://schemas.openxmlformats.org/spreadsheetml/2006/main" count="75" uniqueCount="36">
  <si>
    <t>CDI</t>
  </si>
  <si>
    <t>Erreur</t>
  </si>
  <si>
    <t>Qté</t>
  </si>
  <si>
    <t>Moyenne
Plvts</t>
  </si>
  <si>
    <t>Moyenne
Qté</t>
  </si>
  <si>
    <t>Prélèvements par préparateur</t>
  </si>
  <si>
    <t>Quantité par préparateur</t>
  </si>
  <si>
    <t>Nom</t>
  </si>
  <si>
    <t>Prénom</t>
  </si>
  <si>
    <t>Contrat</t>
  </si>
  <si>
    <t>Erreurs par préparateur</t>
  </si>
  <si>
    <t>Année</t>
  </si>
  <si>
    <t>Total des erreurs - Rez-de-chaussée :</t>
  </si>
  <si>
    <r>
      <t>Total des erreurs - 1</t>
    </r>
    <r>
      <rPr>
        <vertAlign val="superscript"/>
        <sz val="12"/>
        <color theme="1"/>
        <rFont val="Calibri"/>
        <family val="2"/>
        <scheme val="minor"/>
      </rPr>
      <t>er</t>
    </r>
    <r>
      <rPr>
        <sz val="12"/>
        <color theme="1"/>
        <rFont val="Calibri"/>
        <family val="2"/>
        <scheme val="minor"/>
      </rPr>
      <t xml:space="preserve"> étage :</t>
    </r>
  </si>
  <si>
    <r>
      <t>Total des erreurs - 2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:</t>
    </r>
  </si>
  <si>
    <r>
      <t>Total des erreurs - 3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:</t>
    </r>
  </si>
  <si>
    <t>Total</t>
  </si>
  <si>
    <t>Bernard</t>
  </si>
  <si>
    <t>Ismaël</t>
  </si>
  <si>
    <t>Sarah</t>
  </si>
  <si>
    <t>CDD</t>
  </si>
  <si>
    <t>Intérimaire</t>
  </si>
  <si>
    <t>A</t>
  </si>
  <si>
    <t>Moyenne
Rgts</t>
  </si>
  <si>
    <t>Moyenne
Préco</t>
  </si>
  <si>
    <t>Rgt</t>
  </si>
  <si>
    <t>Préco</t>
  </si>
  <si>
    <t>Plvt</t>
  </si>
  <si>
    <t>Moyenne
Erreur</t>
  </si>
  <si>
    <t>Total :</t>
  </si>
  <si>
    <t>Total préco mezzanine :</t>
  </si>
  <si>
    <t>Martin</t>
  </si>
  <si>
    <t>Demois</t>
  </si>
  <si>
    <t>Nanis</t>
  </si>
  <si>
    <t>Richard</t>
  </si>
  <si>
    <t>Georges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</si>
</sst>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dddd\ dd\ mmm\."/>
    <numFmt numFmtId="166" formatCode="\R000"/>
    <numFmt numFmtId="168" formatCode="&quot;S &quot;00"/>
  </numFmts>
  <fonts count="1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theme="0"/>
      <name val="Calibri (Corps)"/>
    </font>
    <font>
      <sz val="20"/>
      <color rgb="FFFFFF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8"/>
      <color theme="0"/>
      <name val="Calibri (Corps)"/>
    </font>
    <font>
      <vertAlign val="superscript"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0"/>
      <color theme="1"/>
      <name val="Calibri"/>
      <family val="2"/>
      <scheme val="minor"/>
    </font>
    <font>
      <sz val="14"/>
      <color theme="0"/>
      <name val="Calibri (Corps)"/>
    </font>
    <font>
      <sz val="14"/>
      <color rgb="FFFFFF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0" fontId="7" fillId="0" borderId="1" xfId="0" applyFont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35" xfId="0" applyFill="1" applyBorder="1" applyAlignment="1" applyProtection="1">
      <alignment horizontal="center" vertical="center"/>
    </xf>
    <xf numFmtId="0" fontId="0" fillId="0" borderId="33" xfId="0" applyFill="1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center" vertical="center"/>
    </xf>
    <xf numFmtId="0" fontId="0" fillId="0" borderId="32" xfId="0" applyFill="1" applyBorder="1" applyAlignment="1" applyProtection="1">
      <alignment horizontal="center" vertical="center"/>
    </xf>
    <xf numFmtId="0" fontId="3" fillId="0" borderId="0" xfId="0" applyFont="1" applyProtection="1"/>
    <xf numFmtId="0" fontId="3" fillId="0" borderId="0" xfId="0" applyFont="1" applyAlignment="1" applyProtection="1">
      <alignment wrapText="1"/>
    </xf>
    <xf numFmtId="0" fontId="0" fillId="3" borderId="41" xfId="0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 wrapText="1"/>
    </xf>
    <xf numFmtId="166" fontId="9" fillId="0" borderId="0" xfId="0" applyNumberFormat="1" applyFont="1" applyAlignment="1">
      <alignment horizontal="center" vertical="center"/>
    </xf>
    <xf numFmtId="0" fontId="0" fillId="3" borderId="32" xfId="0" applyFill="1" applyBorder="1" applyAlignment="1" applyProtection="1">
      <alignment horizontal="center" vertical="center"/>
    </xf>
    <xf numFmtId="0" fontId="0" fillId="3" borderId="37" xfId="0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9" xfId="0" applyFont="1" applyBorder="1" applyProtection="1"/>
    <xf numFmtId="0" fontId="3" fillId="3" borderId="42" xfId="0" applyFont="1" applyFill="1" applyBorder="1" applyAlignment="1" applyProtection="1">
      <alignment horizontal="center" vertical="center" wrapText="1"/>
    </xf>
    <xf numFmtId="0" fontId="2" fillId="3" borderId="43" xfId="0" applyFont="1" applyFill="1" applyBorder="1" applyAlignment="1" applyProtection="1">
      <alignment horizontal="center" vertical="center" wrapText="1"/>
    </xf>
    <xf numFmtId="168" fontId="3" fillId="3" borderId="35" xfId="0" applyNumberFormat="1" applyFont="1" applyFill="1" applyBorder="1" applyAlignment="1" applyProtection="1">
      <alignment horizontal="center" vertical="center" wrapText="1"/>
    </xf>
    <xf numFmtId="168" fontId="3" fillId="3" borderId="32" xfId="0" applyNumberFormat="1" applyFont="1" applyFill="1" applyBorder="1" applyAlignment="1" applyProtection="1">
      <alignment horizontal="center" vertical="center" wrapText="1"/>
    </xf>
    <xf numFmtId="168" fontId="3" fillId="3" borderId="33" xfId="0" applyNumberFormat="1" applyFont="1" applyFill="1" applyBorder="1" applyAlignment="1" applyProtection="1">
      <alignment horizontal="center" vertical="center" wrapText="1"/>
    </xf>
    <xf numFmtId="168" fontId="3" fillId="3" borderId="34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168" fontId="1" fillId="3" borderId="1" xfId="0" applyNumberFormat="1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vertical="center"/>
    </xf>
    <xf numFmtId="0" fontId="17" fillId="0" borderId="0" xfId="0" applyFont="1" applyProtection="1"/>
    <xf numFmtId="0" fontId="3" fillId="0" borderId="0" xfId="0" applyFont="1" applyFill="1" applyProtection="1"/>
    <xf numFmtId="0" fontId="18" fillId="0" borderId="8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 applyProtection="1">
      <alignment horizontal="center" vertical="center"/>
    </xf>
    <xf numFmtId="0" fontId="0" fillId="0" borderId="23" xfId="0" applyFill="1" applyBorder="1" applyAlignment="1" applyProtection="1">
      <alignment horizontal="center" vertical="center"/>
    </xf>
    <xf numFmtId="0" fontId="0" fillId="0" borderId="24" xfId="0" applyFill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16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11" xfId="0" applyFont="1" applyFill="1" applyBorder="1" applyAlignment="1" applyProtection="1">
      <alignment horizontal="center" vertical="center"/>
      <protection locked="0"/>
    </xf>
    <xf numFmtId="0" fontId="0" fillId="0" borderId="13" xfId="0" applyFont="1" applyFill="1" applyBorder="1" applyAlignment="1" applyProtection="1">
      <alignment horizontal="center" vertical="center"/>
      <protection locked="0"/>
    </xf>
    <xf numFmtId="0" fontId="0" fillId="0" borderId="16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center" vertical="center"/>
    </xf>
    <xf numFmtId="0" fontId="11" fillId="2" borderId="0" xfId="0" applyFont="1" applyFill="1" applyAlignment="1" applyProtection="1">
      <alignment horizontal="center" vertical="center"/>
    </xf>
    <xf numFmtId="165" fontId="0" fillId="3" borderId="5" xfId="0" applyNumberFormat="1" applyFill="1" applyBorder="1" applyAlignment="1" applyProtection="1">
      <alignment horizontal="center" vertical="center"/>
    </xf>
    <xf numFmtId="165" fontId="0" fillId="3" borderId="6" xfId="0" applyNumberFormat="1" applyFill="1" applyBorder="1" applyAlignment="1" applyProtection="1">
      <alignment horizontal="center" vertical="center"/>
    </xf>
    <xf numFmtId="165" fontId="0" fillId="3" borderId="7" xfId="0" applyNumberFormat="1" applyFill="1" applyBorder="1" applyAlignment="1" applyProtection="1">
      <alignment horizontal="center" vertical="center"/>
    </xf>
    <xf numFmtId="0" fontId="0" fillId="3" borderId="9" xfId="0" applyFill="1" applyBorder="1" applyAlignment="1" applyProtection="1">
      <alignment horizontal="center" vertical="center"/>
    </xf>
    <xf numFmtId="0" fontId="0" fillId="3" borderId="14" xfId="0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horizontal="center" vertical="center"/>
    </xf>
    <xf numFmtId="0" fontId="14" fillId="3" borderId="2" xfId="0" applyFont="1" applyFill="1" applyBorder="1" applyAlignment="1" applyProtection="1">
      <alignment horizontal="center" vertical="center" wrapText="1"/>
    </xf>
    <xf numFmtId="0" fontId="14" fillId="3" borderId="38" xfId="0" applyFont="1" applyFill="1" applyBorder="1" applyAlignment="1" applyProtection="1">
      <alignment horizontal="center" vertical="center" wrapText="1"/>
    </xf>
    <xf numFmtId="0" fontId="14" fillId="3" borderId="3" xfId="0" applyFont="1" applyFill="1" applyBorder="1" applyAlignment="1" applyProtection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 wrapText="1"/>
    </xf>
    <xf numFmtId="0" fontId="14" fillId="3" borderId="39" xfId="0" applyFont="1" applyFill="1" applyBorder="1" applyAlignment="1" applyProtection="1">
      <alignment horizontal="center" vertical="center" wrapText="1"/>
    </xf>
    <xf numFmtId="0" fontId="14" fillId="3" borderId="40" xfId="0" applyFont="1" applyFill="1" applyBorder="1" applyAlignment="1" applyProtection="1">
      <alignment horizontal="center" vertical="center" wrapText="1"/>
    </xf>
    <xf numFmtId="0" fontId="15" fillId="2" borderId="0" xfId="0" applyFont="1" applyFill="1" applyAlignment="1" applyProtection="1">
      <alignment horizontal="center" vertical="center" wrapText="1"/>
    </xf>
    <xf numFmtId="0" fontId="15" fillId="2" borderId="0" xfId="0" applyFont="1" applyFill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9" fillId="0" borderId="11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9" fillId="0" borderId="17" xfId="0" applyFont="1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9" fillId="0" borderId="13" xfId="0" applyFont="1" applyFill="1" applyBorder="1" applyAlignment="1" applyProtection="1">
      <alignment horizontal="center" vertical="center"/>
    </xf>
    <xf numFmtId="0" fontId="9" fillId="0" borderId="12" xfId="0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0" fillId="0" borderId="14" xfId="0" applyFill="1" applyBorder="1" applyAlignment="1" applyProtection="1">
      <alignment horizontal="center" vertical="center"/>
    </xf>
    <xf numFmtId="0" fontId="0" fillId="0" borderId="16" xfId="0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44" xfId="0" applyFill="1" applyBorder="1" applyAlignment="1" applyProtection="1">
      <alignment horizontal="center" vertical="center"/>
    </xf>
    <xf numFmtId="0" fontId="0" fillId="0" borderId="27" xfId="0" applyFill="1" applyBorder="1" applyAlignment="1" applyProtection="1">
      <alignment horizontal="center" vertical="center"/>
    </xf>
    <xf numFmtId="0" fontId="0" fillId="0" borderId="28" xfId="0" applyFill="1" applyBorder="1" applyAlignment="1" applyProtection="1">
      <alignment horizontal="center" vertical="center"/>
    </xf>
    <xf numFmtId="0" fontId="0" fillId="0" borderId="25" xfId="0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/>
    </xf>
    <xf numFmtId="0" fontId="0" fillId="0" borderId="21" xfId="0" applyFill="1" applyBorder="1" applyAlignment="1" applyProtection="1">
      <alignment horizontal="center" vertical="center"/>
    </xf>
    <xf numFmtId="0" fontId="0" fillId="0" borderId="48" xfId="0" applyFill="1" applyBorder="1" applyAlignment="1" applyProtection="1">
      <alignment horizontal="center" vertical="center"/>
    </xf>
    <xf numFmtId="0" fontId="0" fillId="0" borderId="49" xfId="0" applyFill="1" applyBorder="1" applyAlignment="1" applyProtection="1">
      <alignment horizontal="center" vertical="center"/>
    </xf>
    <xf numFmtId="0" fontId="0" fillId="0" borderId="50" xfId="0" applyFill="1" applyBorder="1" applyAlignment="1" applyProtection="1">
      <alignment horizontal="center" vertical="center"/>
    </xf>
    <xf numFmtId="0" fontId="0" fillId="0" borderId="29" xfId="0" applyFill="1" applyBorder="1" applyAlignment="1" applyProtection="1">
      <alignment horizontal="center" vertical="center"/>
    </xf>
    <xf numFmtId="0" fontId="0" fillId="0" borderId="30" xfId="0" applyFill="1" applyBorder="1" applyAlignment="1" applyProtection="1">
      <alignment horizontal="center" vertical="center"/>
    </xf>
    <xf numFmtId="0" fontId="0" fillId="0" borderId="31" xfId="0" applyFill="1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0" fillId="0" borderId="47" xfId="0" applyBorder="1" applyAlignment="1" applyProtection="1">
      <alignment horizontal="center" vertical="center"/>
    </xf>
    <xf numFmtId="0" fontId="0" fillId="0" borderId="47" xfId="0" applyBorder="1" applyAlignment="1" applyProtection="1">
      <alignment horizontal="center" vertical="center"/>
    </xf>
    <xf numFmtId="0" fontId="0" fillId="0" borderId="43" xfId="0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10" fillId="0" borderId="44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25" xfId="0" applyFont="1" applyFill="1" applyBorder="1" applyAlignment="1" applyProtection="1">
      <alignment horizontal="center" vertical="center"/>
    </xf>
    <xf numFmtId="1" fontId="3" fillId="0" borderId="9" xfId="0" applyNumberFormat="1" applyFont="1" applyFill="1" applyBorder="1" applyAlignment="1" applyProtection="1">
      <alignment horizontal="center" vertical="center"/>
    </xf>
    <xf numFmtId="1" fontId="3" fillId="0" borderId="10" xfId="0" applyNumberFormat="1" applyFont="1" applyFill="1" applyBorder="1" applyAlignment="1" applyProtection="1">
      <alignment horizontal="center" vertical="center"/>
    </xf>
    <xf numFmtId="1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 applyProtection="1">
      <alignment horizontal="center" vertical="center"/>
    </xf>
    <xf numFmtId="0" fontId="10" fillId="0" borderId="27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45" xfId="0" applyFont="1" applyFill="1" applyBorder="1" applyAlignment="1" applyProtection="1">
      <alignment horizontal="center" vertical="center"/>
    </xf>
    <xf numFmtId="1" fontId="3" fillId="0" borderId="12" xfId="0" applyNumberFormat="1" applyFont="1" applyFill="1" applyBorder="1" applyAlignment="1" applyProtection="1">
      <alignment horizontal="center" vertical="center"/>
    </xf>
    <xf numFmtId="1" fontId="3" fillId="0" borderId="8" xfId="0" applyNumberFormat="1" applyFont="1" applyFill="1" applyBorder="1" applyAlignment="1" applyProtection="1">
      <alignment horizontal="center" vertical="center"/>
    </xf>
    <xf numFmtId="1" fontId="3" fillId="0" borderId="13" xfId="0" applyNumberFormat="1" applyFont="1" applyFill="1" applyBorder="1" applyAlignment="1" applyProtection="1">
      <alignment horizontal="center" vertical="center"/>
    </xf>
    <xf numFmtId="1" fontId="3" fillId="0" borderId="14" xfId="0" applyNumberFormat="1" applyFont="1" applyFill="1" applyBorder="1" applyAlignment="1" applyProtection="1">
      <alignment horizontal="center" vertical="center"/>
    </xf>
    <xf numFmtId="1" fontId="3" fillId="0" borderId="15" xfId="0" applyNumberFormat="1" applyFont="1" applyFill="1" applyBorder="1" applyAlignment="1" applyProtection="1">
      <alignment horizontal="center" vertical="center"/>
    </xf>
    <xf numFmtId="1" fontId="3" fillId="0" borderId="16" xfId="0" applyNumberFormat="1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</xf>
    <xf numFmtId="0" fontId="10" fillId="0" borderId="28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</xf>
    <xf numFmtId="0" fontId="3" fillId="0" borderId="46" xfId="0" applyFont="1" applyFill="1" applyBorder="1" applyAlignment="1" applyProtection="1">
      <alignment horizontal="center" vertical="center"/>
    </xf>
    <xf numFmtId="0" fontId="15" fillId="2" borderId="0" xfId="0" applyFont="1" applyFill="1" applyAlignment="1" applyProtection="1">
      <alignment vertical="center" wrapText="1"/>
    </xf>
  </cellXfs>
  <cellStyles count="1">
    <cellStyle name="Normal" xfId="0" builtinId="0"/>
  </cellStyles>
  <dxfs count="6">
    <dxf>
      <fill>
        <patternFill>
          <bgColor theme="7" tint="0.39994506668294322"/>
        </patternFill>
      </fill>
    </dxf>
    <dxf>
      <fill>
        <patternFill patternType="lightGray">
          <fgColor theme="2" tint="-0.499984740745262"/>
        </patternFill>
      </fill>
    </dxf>
    <dxf>
      <fill>
        <patternFill patternType="lightGray">
          <fgColor theme="2" tint="-0.499984740745262"/>
        </patternFill>
      </fill>
    </dxf>
    <dxf>
      <fill>
        <patternFill patternType="lightGray">
          <fgColor theme="1" tint="0.24994659260841701"/>
        </patternFill>
      </fill>
    </dxf>
    <dxf>
      <fill>
        <patternFill patternType="lightGray">
          <fgColor theme="1" tint="0.24994659260841701"/>
        </patternFill>
      </fill>
    </dxf>
    <dxf>
      <fill>
        <patternFill patternType="lightGray">
          <fgColor theme="1" tint="0.24994659260841701"/>
        </patternFill>
      </fill>
    </dxf>
  </dxfs>
  <tableStyles count="0" defaultTableStyle="TableStyleMedium9" defaultPivotStyle="PivotStyleMedium7"/>
  <colors>
    <mruColors>
      <color rgb="FFFF4F4F"/>
      <color rgb="FFFF85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142875</xdr:rowOff>
        </xdr:from>
        <xdr:to>
          <xdr:col>0</xdr:col>
          <xdr:colOff>942975</xdr:colOff>
          <xdr:row>2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</xdr:row>
          <xdr:rowOff>142875</xdr:rowOff>
        </xdr:from>
        <xdr:to>
          <xdr:col>1</xdr:col>
          <xdr:colOff>933450</xdr:colOff>
          <xdr:row>2</xdr:row>
          <xdr:rowOff>180975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Sélection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57150</xdr:rowOff>
        </xdr:from>
        <xdr:to>
          <xdr:col>1</xdr:col>
          <xdr:colOff>57150</xdr:colOff>
          <xdr:row>0</xdr:row>
          <xdr:rowOff>304800</xdr:rowOff>
        </xdr:to>
        <xdr:sp macro="" textlink="">
          <xdr:nvSpPr>
            <xdr:cNvPr id="98310" name="Button 6" hidden="1">
              <a:extLst>
                <a:ext uri="{63B3BB69-23CF-44E3-9099-C40C66FF867C}">
                  <a14:compatExt spid="_x0000_s98310"/>
                </a:ext>
                <a:ext uri="{FF2B5EF4-FFF2-40B4-BE49-F238E27FC236}">
                  <a16:creationId xmlns:a16="http://schemas.microsoft.com/office/drawing/2014/main" id="{00000000-0008-0000-0600-0000068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Sélection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e">
    <tabColor theme="1"/>
  </sheetPr>
  <dimension ref="A1:F17"/>
  <sheetViews>
    <sheetView workbookViewId="0">
      <selection activeCell="A2" sqref="A2:A6"/>
    </sheetView>
  </sheetViews>
  <sheetFormatPr baseColWidth="10" defaultRowHeight="15.75"/>
  <cols>
    <col min="1" max="1" width="11" style="4"/>
    <col min="2" max="4" width="20.625" style="2" customWidth="1"/>
    <col min="5" max="16384" width="11" style="1"/>
  </cols>
  <sheetData>
    <row r="1" spans="1:6">
      <c r="B1" s="17" t="s">
        <v>7</v>
      </c>
      <c r="C1" s="17" t="s">
        <v>8</v>
      </c>
      <c r="D1" s="17" t="s">
        <v>9</v>
      </c>
      <c r="E1" s="3"/>
      <c r="F1" s="10"/>
    </row>
    <row r="2" spans="1:6">
      <c r="A2" s="20"/>
      <c r="B2" s="36" t="s">
        <v>33</v>
      </c>
      <c r="C2" s="36" t="s">
        <v>18</v>
      </c>
      <c r="D2" s="36" t="s">
        <v>21</v>
      </c>
      <c r="E2" s="1" t="b">
        <v>1</v>
      </c>
    </row>
    <row r="3" spans="1:6">
      <c r="A3" s="20"/>
      <c r="B3" s="36" t="s">
        <v>32</v>
      </c>
      <c r="C3" s="36" t="s">
        <v>17</v>
      </c>
      <c r="D3" s="36" t="s">
        <v>20</v>
      </c>
    </row>
    <row r="4" spans="1:6">
      <c r="A4" s="20"/>
      <c r="B4" s="36" t="s">
        <v>31</v>
      </c>
      <c r="C4" s="36" t="s">
        <v>19</v>
      </c>
      <c r="D4" s="36" t="s">
        <v>0</v>
      </c>
      <c r="E4" s="1" t="b">
        <v>0</v>
      </c>
    </row>
    <row r="5" spans="1:6">
      <c r="A5" s="20">
        <v>1</v>
      </c>
      <c r="B5" s="2" t="s">
        <v>34</v>
      </c>
      <c r="C5" s="2" t="s">
        <v>35</v>
      </c>
      <c r="D5" s="2" t="s">
        <v>0</v>
      </c>
      <c r="E5" s="1" t="b">
        <v>1</v>
      </c>
    </row>
    <row r="6" spans="1:6">
      <c r="A6" s="20"/>
      <c r="B6" s="36"/>
      <c r="C6" s="36"/>
      <c r="D6" s="36"/>
    </row>
    <row r="7" spans="1:6">
      <c r="A7" s="20"/>
      <c r="B7" s="36"/>
      <c r="C7" s="36"/>
      <c r="D7" s="36"/>
    </row>
    <row r="8" spans="1:6">
      <c r="A8" s="20"/>
      <c r="B8" s="36"/>
      <c r="C8" s="36"/>
      <c r="D8" s="36"/>
    </row>
    <row r="9" spans="1:6">
      <c r="A9" s="20"/>
      <c r="B9" s="36"/>
      <c r="C9" s="36"/>
      <c r="D9" s="36"/>
    </row>
    <row r="10" spans="1:6">
      <c r="A10" s="20"/>
      <c r="B10" s="36"/>
      <c r="C10" s="36"/>
      <c r="D10" s="36"/>
    </row>
    <row r="11" spans="1:6">
      <c r="A11" s="20"/>
      <c r="B11" s="36"/>
      <c r="C11" s="36"/>
      <c r="D11" s="36"/>
    </row>
    <row r="12" spans="1:6">
      <c r="A12" s="20"/>
      <c r="B12" s="36"/>
      <c r="C12" s="36"/>
      <c r="D12" s="36"/>
    </row>
    <row r="13" spans="1:6">
      <c r="A13" s="20"/>
      <c r="B13" s="36"/>
      <c r="C13" s="36"/>
      <c r="D13" s="36"/>
    </row>
    <row r="14" spans="1:6">
      <c r="A14" s="20"/>
      <c r="B14" s="36"/>
      <c r="C14" s="36"/>
      <c r="D14" s="36"/>
    </row>
    <row r="15" spans="1:6">
      <c r="A15" s="20"/>
      <c r="B15" s="36"/>
      <c r="C15" s="36"/>
      <c r="D15" s="36"/>
    </row>
    <row r="16" spans="1:6">
      <c r="A16" s="20"/>
    </row>
    <row r="17" spans="1:1">
      <c r="A17" s="20"/>
    </row>
  </sheetData>
  <sheetProtection selectLockedCells="1"/>
  <sortState xmlns:xlrd2="http://schemas.microsoft.com/office/spreadsheetml/2017/richdata2" ref="B2:D16">
    <sortCondition ref="D2:D1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E52"/>
  <sheetViews>
    <sheetView workbookViewId="0">
      <selection activeCell="B26" sqref="B26"/>
    </sheetView>
  </sheetViews>
  <sheetFormatPr baseColWidth="10" defaultRowHeight="15.75"/>
  <cols>
    <col min="3" max="3" width="31.5" bestFit="1" customWidth="1"/>
  </cols>
  <sheetData>
    <row r="1" spans="1:5">
      <c r="A1" s="1">
        <v>2019</v>
      </c>
      <c r="C1" t="s">
        <v>12</v>
      </c>
      <c r="E1" s="4" t="s">
        <v>0</v>
      </c>
    </row>
    <row r="2" spans="1:5" ht="18">
      <c r="A2" s="1">
        <v>2020</v>
      </c>
      <c r="C2" t="s">
        <v>13</v>
      </c>
      <c r="E2" s="1" t="s">
        <v>20</v>
      </c>
    </row>
    <row r="3" spans="1:5" ht="18">
      <c r="A3" s="1">
        <v>2021</v>
      </c>
      <c r="C3" t="s">
        <v>14</v>
      </c>
      <c r="E3" s="1" t="s">
        <v>21</v>
      </c>
    </row>
    <row r="4" spans="1:5" ht="18">
      <c r="A4" s="1">
        <v>2022</v>
      </c>
      <c r="C4" t="s">
        <v>15</v>
      </c>
    </row>
    <row r="5" spans="1:5">
      <c r="A5" s="1">
        <v>2023</v>
      </c>
    </row>
    <row r="6" spans="1:5">
      <c r="A6" s="1">
        <v>2024</v>
      </c>
    </row>
    <row r="7" spans="1:5">
      <c r="A7" s="1">
        <v>2025</v>
      </c>
    </row>
    <row r="8" spans="1:5">
      <c r="A8" s="1">
        <v>2026</v>
      </c>
    </row>
    <row r="9" spans="1:5">
      <c r="A9" s="1">
        <v>2027</v>
      </c>
    </row>
    <row r="10" spans="1:5">
      <c r="A10" s="1">
        <v>2028</v>
      </c>
    </row>
    <row r="11" spans="1:5">
      <c r="A11" s="1">
        <v>2029</v>
      </c>
    </row>
    <row r="12" spans="1:5">
      <c r="A12" s="1">
        <v>2030</v>
      </c>
    </row>
    <row r="13" spans="1:5">
      <c r="A13" s="1"/>
    </row>
    <row r="14" spans="1:5">
      <c r="A14" s="1"/>
    </row>
    <row r="15" spans="1:5">
      <c r="A15" s="1"/>
    </row>
    <row r="16" spans="1:5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2"/>
  <dimension ref="A1:AR27"/>
  <sheetViews>
    <sheetView showZeros="0" tabSelected="1" workbookViewId="0">
      <selection activeCell="A5" sqref="A5"/>
    </sheetView>
  </sheetViews>
  <sheetFormatPr baseColWidth="10" defaultColWidth="10.875" defaultRowHeight="15.75"/>
  <cols>
    <col min="1" max="2" width="12.625" style="7" customWidth="1"/>
    <col min="3" max="3" width="1.875" style="7" bestFit="1" customWidth="1"/>
    <col min="4" max="8" width="6.625" style="7" customWidth="1"/>
    <col min="9" max="9" width="1.875" style="7" bestFit="1" customWidth="1"/>
    <col min="10" max="14" width="6.625" style="7" customWidth="1"/>
    <col min="15" max="15" width="1.875" style="7" bestFit="1" customWidth="1"/>
    <col min="16" max="20" width="6.625" style="7" customWidth="1"/>
    <col min="21" max="21" width="1.875" style="7" bestFit="1" customWidth="1"/>
    <col min="22" max="26" width="6.625" style="7" customWidth="1"/>
    <col min="27" max="27" width="1.875" style="7" bestFit="1" customWidth="1"/>
    <col min="28" max="32" width="6.625" style="7" customWidth="1"/>
    <col min="33" max="33" width="2.375" style="7" customWidth="1"/>
    <col min="34" max="35" width="12.625" style="7" hidden="1" customWidth="1"/>
    <col min="36" max="40" width="7.625" style="7" customWidth="1"/>
    <col min="41" max="16384" width="10.875" style="7"/>
  </cols>
  <sheetData>
    <row r="1" spans="1:44" ht="20.100000000000001" customHeight="1">
      <c r="A1" s="60" t="str">
        <f>"Statistiques prélèvements / quantités, erreurs : SEMAINE "&amp;$AP$1</f>
        <v>Statistiques prélèvements / quantités, erreurs : SEMAINE 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59"/>
      <c r="AN1" s="59"/>
      <c r="AP1" s="7">
        <v>1</v>
      </c>
      <c r="AQ1" s="5" t="s">
        <v>11</v>
      </c>
      <c r="AR1" s="5">
        <v>2020</v>
      </c>
    </row>
    <row r="2" spans="1:44" ht="3.95" customHeight="1" thickBot="1"/>
    <row r="3" spans="1:44" ht="17.100000000000001" customHeight="1" thickBot="1">
      <c r="C3" s="61">
        <f>7*AP1+DATE($AR$1,1,1)-WEEKDAY(DATE($AR$1,1,3))-3</f>
        <v>43829</v>
      </c>
      <c r="D3" s="62"/>
      <c r="E3" s="62"/>
      <c r="F3" s="62"/>
      <c r="G3" s="62"/>
      <c r="H3" s="63"/>
      <c r="I3" s="61">
        <f>C3+1</f>
        <v>43830</v>
      </c>
      <c r="J3" s="62"/>
      <c r="K3" s="62"/>
      <c r="L3" s="62"/>
      <c r="M3" s="62"/>
      <c r="N3" s="63"/>
      <c r="O3" s="61">
        <f>I3+1</f>
        <v>43831</v>
      </c>
      <c r="P3" s="62"/>
      <c r="Q3" s="62"/>
      <c r="R3" s="62"/>
      <c r="S3" s="62"/>
      <c r="T3" s="63"/>
      <c r="U3" s="61">
        <f>O3+1</f>
        <v>43832</v>
      </c>
      <c r="V3" s="62"/>
      <c r="W3" s="62"/>
      <c r="X3" s="62"/>
      <c r="Y3" s="62"/>
      <c r="Z3" s="63"/>
      <c r="AA3" s="61">
        <f>U3+1</f>
        <v>43833</v>
      </c>
      <c r="AB3" s="62"/>
      <c r="AC3" s="62"/>
      <c r="AD3" s="62"/>
      <c r="AE3" s="62"/>
      <c r="AF3" s="63"/>
      <c r="AH3" s="64" t="s">
        <v>7</v>
      </c>
      <c r="AI3" s="66" t="s">
        <v>8</v>
      </c>
      <c r="AJ3" s="68" t="s">
        <v>23</v>
      </c>
      <c r="AK3" s="70" t="s">
        <v>24</v>
      </c>
      <c r="AL3" s="72" t="s">
        <v>3</v>
      </c>
      <c r="AM3" s="72" t="s">
        <v>4</v>
      </c>
      <c r="AN3" s="72" t="s">
        <v>28</v>
      </c>
    </row>
    <row r="4" spans="1:44" ht="16.5" thickBot="1">
      <c r="A4" s="21" t="s">
        <v>8</v>
      </c>
      <c r="B4" s="22" t="s">
        <v>7</v>
      </c>
      <c r="C4" s="14" t="s">
        <v>22</v>
      </c>
      <c r="D4" s="11" t="s">
        <v>25</v>
      </c>
      <c r="E4" s="11" t="s">
        <v>26</v>
      </c>
      <c r="F4" s="12" t="s">
        <v>27</v>
      </c>
      <c r="G4" s="12" t="s">
        <v>2</v>
      </c>
      <c r="H4" s="13" t="s">
        <v>1</v>
      </c>
      <c r="I4" s="14" t="s">
        <v>22</v>
      </c>
      <c r="J4" s="11" t="s">
        <v>25</v>
      </c>
      <c r="K4" s="11" t="s">
        <v>26</v>
      </c>
      <c r="L4" s="12" t="s">
        <v>27</v>
      </c>
      <c r="M4" s="12" t="s">
        <v>2</v>
      </c>
      <c r="N4" s="13" t="s">
        <v>1</v>
      </c>
      <c r="O4" s="14" t="s">
        <v>22</v>
      </c>
      <c r="P4" s="11" t="s">
        <v>25</v>
      </c>
      <c r="Q4" s="11" t="s">
        <v>26</v>
      </c>
      <c r="R4" s="12" t="s">
        <v>27</v>
      </c>
      <c r="S4" s="12" t="s">
        <v>2</v>
      </c>
      <c r="T4" s="13" t="s">
        <v>1</v>
      </c>
      <c r="U4" s="14" t="s">
        <v>22</v>
      </c>
      <c r="V4" s="11" t="s">
        <v>25</v>
      </c>
      <c r="W4" s="11" t="s">
        <v>26</v>
      </c>
      <c r="X4" s="12" t="s">
        <v>27</v>
      </c>
      <c r="Y4" s="12" t="s">
        <v>2</v>
      </c>
      <c r="Z4" s="13" t="s">
        <v>1</v>
      </c>
      <c r="AA4" s="14" t="s">
        <v>22</v>
      </c>
      <c r="AB4" s="11" t="s">
        <v>25</v>
      </c>
      <c r="AC4" s="11" t="s">
        <v>26</v>
      </c>
      <c r="AD4" s="12" t="s">
        <v>27</v>
      </c>
      <c r="AE4" s="12" t="s">
        <v>2</v>
      </c>
      <c r="AF4" s="13" t="s">
        <v>1</v>
      </c>
      <c r="AH4" s="65"/>
      <c r="AI4" s="67"/>
      <c r="AJ4" s="69"/>
      <c r="AK4" s="71"/>
      <c r="AL4" s="73"/>
      <c r="AM4" s="73"/>
      <c r="AN4" s="73"/>
    </row>
    <row r="5" spans="1:44" s="80" customFormat="1">
      <c r="A5" s="78" t="str">
        <f>IF($B5="","",VLOOKUP($B5,Liste!$B:$D,2,FALSE))</f>
        <v>Ismaël</v>
      </c>
      <c r="B5" s="79" t="s">
        <v>33</v>
      </c>
      <c r="C5" s="47"/>
      <c r="D5" s="49"/>
      <c r="E5" s="49"/>
      <c r="F5" s="43"/>
      <c r="G5" s="43"/>
      <c r="H5" s="56"/>
      <c r="I5" s="47"/>
      <c r="J5" s="49"/>
      <c r="K5" s="49"/>
      <c r="L5" s="43"/>
      <c r="M5" s="43"/>
      <c r="N5" s="48"/>
      <c r="O5" s="49"/>
      <c r="P5" s="49"/>
      <c r="Q5" s="49"/>
      <c r="R5" s="43"/>
      <c r="S5" s="43"/>
      <c r="T5" s="38"/>
      <c r="U5" s="47"/>
      <c r="V5" s="49"/>
      <c r="W5" s="49"/>
      <c r="X5" s="43"/>
      <c r="Y5" s="43"/>
      <c r="Z5" s="48"/>
      <c r="AA5" s="49"/>
      <c r="AB5" s="49"/>
      <c r="AC5" s="49"/>
      <c r="AD5" s="43"/>
      <c r="AE5" s="43"/>
      <c r="AF5" s="48"/>
      <c r="AH5" s="81" t="str">
        <f>B5</f>
        <v>Nanis</v>
      </c>
      <c r="AI5" s="89" t="str">
        <f>A5</f>
        <v>Ismaël</v>
      </c>
      <c r="AJ5" s="40">
        <f>IFERROR(SUM(D5,J5,P5,V5,AB5),"")</f>
        <v>0</v>
      </c>
      <c r="AK5" s="92">
        <f t="shared" ref="AK5:AN20" si="0">IFERROR(SUM(E5,K5,Q5,W5,AC5),"")</f>
        <v>0</v>
      </c>
      <c r="AL5" s="95">
        <f t="shared" si="0"/>
        <v>0</v>
      </c>
      <c r="AM5" s="92">
        <f t="shared" si="0"/>
        <v>0</v>
      </c>
      <c r="AN5" s="98">
        <f t="shared" si="0"/>
        <v>0</v>
      </c>
    </row>
    <row r="6" spans="1:44" s="80" customFormat="1">
      <c r="A6" s="82" t="str">
        <f>IF($B6="","",VLOOKUP($B6,Liste!$B:$D,2,FALSE))</f>
        <v>Bernard</v>
      </c>
      <c r="B6" s="83" t="s">
        <v>32</v>
      </c>
      <c r="C6" s="50"/>
      <c r="D6" s="52"/>
      <c r="E6" s="52"/>
      <c r="F6" s="44"/>
      <c r="G6" s="44"/>
      <c r="H6" s="57"/>
      <c r="I6" s="50"/>
      <c r="J6" s="52"/>
      <c r="K6" s="52"/>
      <c r="L6" s="44"/>
      <c r="M6" s="44"/>
      <c r="N6" s="51"/>
      <c r="O6" s="52"/>
      <c r="P6" s="52"/>
      <c r="Q6" s="52"/>
      <c r="R6" s="44"/>
      <c r="S6" s="44"/>
      <c r="T6" s="39"/>
      <c r="U6" s="50"/>
      <c r="V6" s="52"/>
      <c r="W6" s="52"/>
      <c r="X6" s="44"/>
      <c r="Y6" s="44"/>
      <c r="Z6" s="51"/>
      <c r="AA6" s="52"/>
      <c r="AB6" s="52"/>
      <c r="AC6" s="52"/>
      <c r="AD6" s="44"/>
      <c r="AE6" s="44"/>
      <c r="AF6" s="51"/>
      <c r="AH6" s="84" t="str">
        <f t="shared" ref="AH6:AH19" si="1">B6</f>
        <v>Demois</v>
      </c>
      <c r="AI6" s="90" t="str">
        <f t="shared" ref="AI6:AI19" si="2">A6</f>
        <v>Bernard</v>
      </c>
      <c r="AJ6" s="41">
        <f t="shared" ref="AJ6:AJ21" si="3">IFERROR(SUM(D6,J6,P6,V6,AB6),"")</f>
        <v>0</v>
      </c>
      <c r="AK6" s="93">
        <f t="shared" si="0"/>
        <v>0</v>
      </c>
      <c r="AL6" s="96">
        <f t="shared" si="0"/>
        <v>0</v>
      </c>
      <c r="AM6" s="93">
        <f t="shared" si="0"/>
        <v>0</v>
      </c>
      <c r="AN6" s="99">
        <f t="shared" si="0"/>
        <v>0</v>
      </c>
    </row>
    <row r="7" spans="1:44" s="80" customFormat="1">
      <c r="A7" s="82" t="str">
        <f>IF($B7="","",VLOOKUP($B7,Liste!$B:$D,2,FALSE))</f>
        <v>Sarah</v>
      </c>
      <c r="B7" s="83" t="s">
        <v>31</v>
      </c>
      <c r="C7" s="50"/>
      <c r="D7" s="52"/>
      <c r="E7" s="52"/>
      <c r="F7" s="44"/>
      <c r="G7" s="44"/>
      <c r="H7" s="57"/>
      <c r="I7" s="50"/>
      <c r="J7" s="52"/>
      <c r="K7" s="52"/>
      <c r="L7" s="44"/>
      <c r="M7" s="44"/>
      <c r="N7" s="51"/>
      <c r="O7" s="52"/>
      <c r="P7" s="52"/>
      <c r="Q7" s="52"/>
      <c r="R7" s="44"/>
      <c r="S7" s="44"/>
      <c r="T7" s="39"/>
      <c r="U7" s="50"/>
      <c r="V7" s="52"/>
      <c r="W7" s="52"/>
      <c r="X7" s="44"/>
      <c r="Y7" s="44"/>
      <c r="Z7" s="51"/>
      <c r="AA7" s="52"/>
      <c r="AB7" s="52"/>
      <c r="AC7" s="52"/>
      <c r="AD7" s="44"/>
      <c r="AE7" s="44"/>
      <c r="AF7" s="51"/>
      <c r="AH7" s="84" t="str">
        <f t="shared" si="1"/>
        <v>Martin</v>
      </c>
      <c r="AI7" s="90" t="str">
        <f t="shared" si="2"/>
        <v>Sarah</v>
      </c>
      <c r="AJ7" s="41">
        <f t="shared" si="3"/>
        <v>0</v>
      </c>
      <c r="AK7" s="93">
        <f t="shared" si="0"/>
        <v>0</v>
      </c>
      <c r="AL7" s="96">
        <f t="shared" si="0"/>
        <v>0</v>
      </c>
      <c r="AM7" s="93">
        <f t="shared" si="0"/>
        <v>0</v>
      </c>
      <c r="AN7" s="99">
        <f t="shared" si="0"/>
        <v>0</v>
      </c>
    </row>
    <row r="8" spans="1:44" s="80" customFormat="1">
      <c r="A8" s="82" t="str">
        <f>IF($B8="","",VLOOKUP($B8,Liste!$B:$D,2,FALSE))</f>
        <v>Georges</v>
      </c>
      <c r="B8" s="83" t="s">
        <v>34</v>
      </c>
      <c r="C8" s="50"/>
      <c r="D8" s="52"/>
      <c r="E8" s="52"/>
      <c r="F8" s="44"/>
      <c r="G8" s="44"/>
      <c r="H8" s="57"/>
      <c r="I8" s="50"/>
      <c r="J8" s="52"/>
      <c r="K8" s="52"/>
      <c r="L8" s="44"/>
      <c r="M8" s="44"/>
      <c r="N8" s="51"/>
      <c r="O8" s="52"/>
      <c r="P8" s="52"/>
      <c r="Q8" s="52"/>
      <c r="R8" s="44"/>
      <c r="S8" s="44"/>
      <c r="T8" s="39"/>
      <c r="U8" s="50"/>
      <c r="V8" s="52"/>
      <c r="W8" s="52"/>
      <c r="X8" s="44"/>
      <c r="Y8" s="44"/>
      <c r="Z8" s="51"/>
      <c r="AA8" s="52"/>
      <c r="AB8" s="52"/>
      <c r="AC8" s="52"/>
      <c r="AD8" s="44"/>
      <c r="AE8" s="44"/>
      <c r="AF8" s="51"/>
      <c r="AH8" s="84" t="str">
        <f t="shared" si="1"/>
        <v>Richard</v>
      </c>
      <c r="AI8" s="90" t="str">
        <f t="shared" si="2"/>
        <v>Georges</v>
      </c>
      <c r="AJ8" s="41">
        <f t="shared" si="3"/>
        <v>0</v>
      </c>
      <c r="AK8" s="93">
        <f t="shared" si="0"/>
        <v>0</v>
      </c>
      <c r="AL8" s="96">
        <f t="shared" si="0"/>
        <v>0</v>
      </c>
      <c r="AM8" s="93">
        <f t="shared" si="0"/>
        <v>0</v>
      </c>
      <c r="AN8" s="99">
        <f t="shared" si="0"/>
        <v>0</v>
      </c>
    </row>
    <row r="9" spans="1:44" s="80" customFormat="1">
      <c r="A9" s="82" t="str">
        <f>IF($B9="","",VLOOKUP($B9,Liste!$B:$D,2,FALSE))</f>
        <v/>
      </c>
      <c r="B9" s="83"/>
      <c r="C9" s="50"/>
      <c r="D9" s="52"/>
      <c r="E9" s="52"/>
      <c r="F9" s="44"/>
      <c r="G9" s="44"/>
      <c r="H9" s="57"/>
      <c r="I9" s="50"/>
      <c r="J9" s="52"/>
      <c r="K9" s="52"/>
      <c r="L9" s="44"/>
      <c r="M9" s="44"/>
      <c r="N9" s="51"/>
      <c r="O9" s="52"/>
      <c r="P9" s="52"/>
      <c r="Q9" s="52"/>
      <c r="R9" s="44"/>
      <c r="S9" s="44"/>
      <c r="T9" s="39"/>
      <c r="U9" s="50"/>
      <c r="V9" s="52"/>
      <c r="W9" s="52"/>
      <c r="X9" s="44"/>
      <c r="Y9" s="44"/>
      <c r="Z9" s="51"/>
      <c r="AA9" s="52"/>
      <c r="AB9" s="52"/>
      <c r="AC9" s="52"/>
      <c r="AD9" s="44"/>
      <c r="AE9" s="44"/>
      <c r="AF9" s="51"/>
      <c r="AH9" s="84">
        <f t="shared" si="1"/>
        <v>0</v>
      </c>
      <c r="AI9" s="90" t="str">
        <f t="shared" si="2"/>
        <v/>
      </c>
      <c r="AJ9" s="41">
        <f t="shared" si="3"/>
        <v>0</v>
      </c>
      <c r="AK9" s="93">
        <f t="shared" si="0"/>
        <v>0</v>
      </c>
      <c r="AL9" s="96">
        <f t="shared" si="0"/>
        <v>0</v>
      </c>
      <c r="AM9" s="93">
        <f t="shared" si="0"/>
        <v>0</v>
      </c>
      <c r="AN9" s="99">
        <f t="shared" si="0"/>
        <v>0</v>
      </c>
    </row>
    <row r="10" spans="1:44" s="80" customFormat="1">
      <c r="A10" s="82" t="str">
        <f>IF($B10="","",VLOOKUP($B10,Liste!$B:$D,2,FALSE))</f>
        <v/>
      </c>
      <c r="B10" s="83"/>
      <c r="C10" s="50"/>
      <c r="D10" s="52"/>
      <c r="E10" s="52"/>
      <c r="F10" s="44"/>
      <c r="G10" s="44"/>
      <c r="H10" s="57"/>
      <c r="I10" s="50"/>
      <c r="J10" s="52"/>
      <c r="K10" s="52"/>
      <c r="L10" s="44"/>
      <c r="M10" s="44"/>
      <c r="N10" s="51"/>
      <c r="O10" s="52"/>
      <c r="P10" s="52"/>
      <c r="Q10" s="52"/>
      <c r="R10" s="44"/>
      <c r="S10" s="44"/>
      <c r="T10" s="39"/>
      <c r="U10" s="50"/>
      <c r="V10" s="52"/>
      <c r="W10" s="52"/>
      <c r="X10" s="44"/>
      <c r="Y10" s="44"/>
      <c r="Z10" s="51"/>
      <c r="AA10" s="52"/>
      <c r="AB10" s="52"/>
      <c r="AC10" s="52"/>
      <c r="AD10" s="44"/>
      <c r="AE10" s="44"/>
      <c r="AF10" s="51"/>
      <c r="AH10" s="84">
        <f t="shared" si="1"/>
        <v>0</v>
      </c>
      <c r="AI10" s="90" t="str">
        <f t="shared" si="2"/>
        <v/>
      </c>
      <c r="AJ10" s="41">
        <f t="shared" si="3"/>
        <v>0</v>
      </c>
      <c r="AK10" s="93">
        <f t="shared" si="0"/>
        <v>0</v>
      </c>
      <c r="AL10" s="96">
        <f t="shared" si="0"/>
        <v>0</v>
      </c>
      <c r="AM10" s="93">
        <f t="shared" si="0"/>
        <v>0</v>
      </c>
      <c r="AN10" s="99">
        <f t="shared" si="0"/>
        <v>0</v>
      </c>
    </row>
    <row r="11" spans="1:44" s="80" customFormat="1">
      <c r="A11" s="82" t="str">
        <f>IF($B11="","",VLOOKUP($B11,Liste!$B:$D,2,FALSE))</f>
        <v/>
      </c>
      <c r="B11" s="83"/>
      <c r="C11" s="50"/>
      <c r="D11" s="52"/>
      <c r="E11" s="52"/>
      <c r="F11" s="44"/>
      <c r="G11" s="44"/>
      <c r="H11" s="57"/>
      <c r="I11" s="50"/>
      <c r="J11" s="52"/>
      <c r="K11" s="52"/>
      <c r="L11" s="44"/>
      <c r="M11" s="44"/>
      <c r="N11" s="51"/>
      <c r="O11" s="52"/>
      <c r="P11" s="52"/>
      <c r="Q11" s="52"/>
      <c r="R11" s="44"/>
      <c r="S11" s="44"/>
      <c r="T11" s="39"/>
      <c r="U11" s="50"/>
      <c r="V11" s="52"/>
      <c r="W11" s="52"/>
      <c r="X11" s="44"/>
      <c r="Y11" s="44"/>
      <c r="Z11" s="51"/>
      <c r="AA11" s="52"/>
      <c r="AB11" s="52"/>
      <c r="AC11" s="52"/>
      <c r="AD11" s="44"/>
      <c r="AE11" s="44"/>
      <c r="AF11" s="51"/>
      <c r="AH11" s="84">
        <f t="shared" si="1"/>
        <v>0</v>
      </c>
      <c r="AI11" s="90" t="str">
        <f t="shared" si="2"/>
        <v/>
      </c>
      <c r="AJ11" s="41">
        <f t="shared" si="3"/>
        <v>0</v>
      </c>
      <c r="AK11" s="93">
        <f t="shared" si="0"/>
        <v>0</v>
      </c>
      <c r="AL11" s="96">
        <f t="shared" si="0"/>
        <v>0</v>
      </c>
      <c r="AM11" s="93">
        <f t="shared" si="0"/>
        <v>0</v>
      </c>
      <c r="AN11" s="99">
        <f t="shared" si="0"/>
        <v>0</v>
      </c>
    </row>
    <row r="12" spans="1:44" s="80" customFormat="1">
      <c r="A12" s="82" t="str">
        <f>IF($B12="","",VLOOKUP($B12,Liste!$B:$D,2,FALSE))</f>
        <v/>
      </c>
      <c r="B12" s="83"/>
      <c r="C12" s="50"/>
      <c r="D12" s="52"/>
      <c r="E12" s="52"/>
      <c r="F12" s="44"/>
      <c r="G12" s="44"/>
      <c r="H12" s="57"/>
      <c r="I12" s="50"/>
      <c r="J12" s="52"/>
      <c r="K12" s="52"/>
      <c r="L12" s="44"/>
      <c r="M12" s="44"/>
      <c r="N12" s="51"/>
      <c r="O12" s="52"/>
      <c r="P12" s="52"/>
      <c r="Q12" s="52"/>
      <c r="R12" s="44"/>
      <c r="S12" s="44"/>
      <c r="T12" s="39"/>
      <c r="U12" s="50"/>
      <c r="V12" s="52"/>
      <c r="W12" s="52"/>
      <c r="X12" s="44"/>
      <c r="Y12" s="44"/>
      <c r="Z12" s="51"/>
      <c r="AA12" s="52"/>
      <c r="AB12" s="52"/>
      <c r="AC12" s="52"/>
      <c r="AD12" s="44"/>
      <c r="AE12" s="44"/>
      <c r="AF12" s="51"/>
      <c r="AH12" s="84">
        <f t="shared" si="1"/>
        <v>0</v>
      </c>
      <c r="AI12" s="90" t="str">
        <f t="shared" si="2"/>
        <v/>
      </c>
      <c r="AJ12" s="41">
        <f t="shared" si="3"/>
        <v>0</v>
      </c>
      <c r="AK12" s="93">
        <f t="shared" si="0"/>
        <v>0</v>
      </c>
      <c r="AL12" s="96">
        <f t="shared" si="0"/>
        <v>0</v>
      </c>
      <c r="AM12" s="93">
        <f t="shared" si="0"/>
        <v>0</v>
      </c>
      <c r="AN12" s="99">
        <f t="shared" si="0"/>
        <v>0</v>
      </c>
    </row>
    <row r="13" spans="1:44" s="80" customFormat="1">
      <c r="A13" s="82" t="str">
        <f>IF($B13="","",VLOOKUP($B13,Liste!$B:$D,2,FALSE))</f>
        <v/>
      </c>
      <c r="B13" s="83"/>
      <c r="C13" s="50"/>
      <c r="D13" s="52"/>
      <c r="E13" s="52"/>
      <c r="F13" s="52"/>
      <c r="G13" s="52"/>
      <c r="H13" s="57"/>
      <c r="I13" s="50"/>
      <c r="J13" s="52"/>
      <c r="K13" s="52"/>
      <c r="L13" s="44"/>
      <c r="M13" s="44"/>
      <c r="N13" s="51"/>
      <c r="O13" s="52"/>
      <c r="P13" s="52"/>
      <c r="Q13" s="52"/>
      <c r="R13" s="44"/>
      <c r="S13" s="44"/>
      <c r="T13" s="39"/>
      <c r="U13" s="50"/>
      <c r="V13" s="52"/>
      <c r="W13" s="52"/>
      <c r="X13" s="44"/>
      <c r="Y13" s="44"/>
      <c r="Z13" s="51"/>
      <c r="AA13" s="52"/>
      <c r="AB13" s="52"/>
      <c r="AC13" s="52"/>
      <c r="AD13" s="44"/>
      <c r="AE13" s="44"/>
      <c r="AF13" s="51"/>
      <c r="AH13" s="84">
        <f t="shared" si="1"/>
        <v>0</v>
      </c>
      <c r="AI13" s="90" t="str">
        <f t="shared" si="2"/>
        <v/>
      </c>
      <c r="AJ13" s="41">
        <f t="shared" si="3"/>
        <v>0</v>
      </c>
      <c r="AK13" s="93">
        <f t="shared" si="0"/>
        <v>0</v>
      </c>
      <c r="AL13" s="96">
        <f t="shared" si="0"/>
        <v>0</v>
      </c>
      <c r="AM13" s="93">
        <f t="shared" si="0"/>
        <v>0</v>
      </c>
      <c r="AN13" s="99">
        <f t="shared" si="0"/>
        <v>0</v>
      </c>
    </row>
    <row r="14" spans="1:44" s="80" customFormat="1">
      <c r="A14" s="82" t="str">
        <f>IF($B14="","",VLOOKUP($B14,Liste!$B:$D,2,FALSE))</f>
        <v/>
      </c>
      <c r="B14" s="83"/>
      <c r="C14" s="50"/>
      <c r="D14" s="52"/>
      <c r="E14" s="52"/>
      <c r="F14" s="44"/>
      <c r="G14" s="44"/>
      <c r="H14" s="57"/>
      <c r="I14" s="50"/>
      <c r="J14" s="52"/>
      <c r="K14" s="52"/>
      <c r="L14" s="44"/>
      <c r="M14" s="44"/>
      <c r="N14" s="51"/>
      <c r="O14" s="52"/>
      <c r="P14" s="52"/>
      <c r="Q14" s="52"/>
      <c r="R14" s="44"/>
      <c r="S14" s="44"/>
      <c r="T14" s="39"/>
      <c r="U14" s="50"/>
      <c r="V14" s="52"/>
      <c r="W14" s="52"/>
      <c r="X14" s="44"/>
      <c r="Y14" s="44"/>
      <c r="Z14" s="51"/>
      <c r="AA14" s="52"/>
      <c r="AB14" s="52"/>
      <c r="AC14" s="52"/>
      <c r="AD14" s="44"/>
      <c r="AE14" s="44"/>
      <c r="AF14" s="51"/>
      <c r="AH14" s="84">
        <f t="shared" si="1"/>
        <v>0</v>
      </c>
      <c r="AI14" s="90" t="str">
        <f t="shared" si="2"/>
        <v/>
      </c>
      <c r="AJ14" s="41">
        <f t="shared" si="3"/>
        <v>0</v>
      </c>
      <c r="AK14" s="93">
        <f t="shared" si="0"/>
        <v>0</v>
      </c>
      <c r="AL14" s="96">
        <f t="shared" si="0"/>
        <v>0</v>
      </c>
      <c r="AM14" s="93">
        <f t="shared" si="0"/>
        <v>0</v>
      </c>
      <c r="AN14" s="99">
        <f t="shared" si="0"/>
        <v>0</v>
      </c>
    </row>
    <row r="15" spans="1:44" s="80" customFormat="1">
      <c r="A15" s="82" t="str">
        <f>IF($B15="","",VLOOKUP($B15,Liste!$B:$D,2,FALSE))</f>
        <v/>
      </c>
      <c r="B15" s="83"/>
      <c r="C15" s="50"/>
      <c r="D15" s="52"/>
      <c r="E15" s="52"/>
      <c r="F15" s="44"/>
      <c r="G15" s="44"/>
      <c r="H15" s="57"/>
      <c r="I15" s="50"/>
      <c r="J15" s="52"/>
      <c r="K15" s="52"/>
      <c r="L15" s="44"/>
      <c r="M15" s="44"/>
      <c r="N15" s="51"/>
      <c r="O15" s="52"/>
      <c r="P15" s="52"/>
      <c r="Q15" s="52"/>
      <c r="R15" s="44"/>
      <c r="S15" s="44"/>
      <c r="T15" s="39"/>
      <c r="U15" s="50"/>
      <c r="V15" s="52"/>
      <c r="W15" s="52"/>
      <c r="X15" s="44"/>
      <c r="Y15" s="44"/>
      <c r="Z15" s="51"/>
      <c r="AA15" s="52"/>
      <c r="AB15" s="52"/>
      <c r="AC15" s="52"/>
      <c r="AD15" s="44"/>
      <c r="AE15" s="44"/>
      <c r="AF15" s="51"/>
      <c r="AH15" s="84">
        <f t="shared" si="1"/>
        <v>0</v>
      </c>
      <c r="AI15" s="90" t="str">
        <f t="shared" si="2"/>
        <v/>
      </c>
      <c r="AJ15" s="41">
        <f t="shared" si="3"/>
        <v>0</v>
      </c>
      <c r="AK15" s="93">
        <f t="shared" si="0"/>
        <v>0</v>
      </c>
      <c r="AL15" s="96">
        <f t="shared" si="0"/>
        <v>0</v>
      </c>
      <c r="AM15" s="93">
        <f t="shared" si="0"/>
        <v>0</v>
      </c>
      <c r="AN15" s="99">
        <f t="shared" si="0"/>
        <v>0</v>
      </c>
    </row>
    <row r="16" spans="1:44" s="80" customFormat="1">
      <c r="A16" s="82" t="str">
        <f>IF($B16="","",VLOOKUP($B16,Liste!$B:$D,2,FALSE))</f>
        <v/>
      </c>
      <c r="B16" s="83"/>
      <c r="C16" s="50"/>
      <c r="D16" s="52"/>
      <c r="E16" s="52"/>
      <c r="F16" s="44"/>
      <c r="G16" s="44"/>
      <c r="H16" s="57"/>
      <c r="I16" s="50"/>
      <c r="J16" s="52"/>
      <c r="K16" s="52"/>
      <c r="L16" s="44"/>
      <c r="M16" s="44"/>
      <c r="N16" s="51"/>
      <c r="O16" s="52"/>
      <c r="P16" s="52"/>
      <c r="Q16" s="52"/>
      <c r="R16" s="44"/>
      <c r="S16" s="44"/>
      <c r="T16" s="39"/>
      <c r="U16" s="50"/>
      <c r="V16" s="52"/>
      <c r="W16" s="52"/>
      <c r="X16" s="44"/>
      <c r="Y16" s="44"/>
      <c r="Z16" s="51"/>
      <c r="AA16" s="52"/>
      <c r="AB16" s="52"/>
      <c r="AC16" s="52"/>
      <c r="AD16" s="44"/>
      <c r="AE16" s="44"/>
      <c r="AF16" s="51"/>
      <c r="AH16" s="84">
        <f t="shared" si="1"/>
        <v>0</v>
      </c>
      <c r="AI16" s="90" t="str">
        <f t="shared" si="2"/>
        <v/>
      </c>
      <c r="AJ16" s="41">
        <f t="shared" si="3"/>
        <v>0</v>
      </c>
      <c r="AK16" s="93">
        <f t="shared" si="0"/>
        <v>0</v>
      </c>
      <c r="AL16" s="96">
        <f t="shared" si="0"/>
        <v>0</v>
      </c>
      <c r="AM16" s="93">
        <f t="shared" si="0"/>
        <v>0</v>
      </c>
      <c r="AN16" s="99">
        <f t="shared" si="0"/>
        <v>0</v>
      </c>
    </row>
    <row r="17" spans="1:40" s="80" customFormat="1">
      <c r="A17" s="82" t="str">
        <f>IF($B17="","",VLOOKUP($B17,Liste!$B:$D,2,FALSE))</f>
        <v/>
      </c>
      <c r="B17" s="83"/>
      <c r="C17" s="50"/>
      <c r="D17" s="52"/>
      <c r="E17" s="52"/>
      <c r="F17" s="44"/>
      <c r="G17" s="44"/>
      <c r="H17" s="57"/>
      <c r="I17" s="50"/>
      <c r="J17" s="52"/>
      <c r="K17" s="52"/>
      <c r="L17" s="44"/>
      <c r="M17" s="44"/>
      <c r="N17" s="51"/>
      <c r="O17" s="52"/>
      <c r="P17" s="52"/>
      <c r="Q17" s="52"/>
      <c r="R17" s="44"/>
      <c r="S17" s="44"/>
      <c r="T17" s="39"/>
      <c r="U17" s="50"/>
      <c r="V17" s="52"/>
      <c r="W17" s="52"/>
      <c r="X17" s="44"/>
      <c r="Y17" s="44"/>
      <c r="Z17" s="51"/>
      <c r="AA17" s="52"/>
      <c r="AB17" s="52"/>
      <c r="AC17" s="52"/>
      <c r="AD17" s="44"/>
      <c r="AE17" s="44"/>
      <c r="AF17" s="51"/>
      <c r="AH17" s="84">
        <f t="shared" si="1"/>
        <v>0</v>
      </c>
      <c r="AI17" s="90" t="str">
        <f t="shared" si="2"/>
        <v/>
      </c>
      <c r="AJ17" s="41">
        <f t="shared" si="3"/>
        <v>0</v>
      </c>
      <c r="AK17" s="93">
        <f t="shared" si="0"/>
        <v>0</v>
      </c>
      <c r="AL17" s="96">
        <f t="shared" si="0"/>
        <v>0</v>
      </c>
      <c r="AM17" s="93">
        <f t="shared" si="0"/>
        <v>0</v>
      </c>
      <c r="AN17" s="99">
        <f t="shared" si="0"/>
        <v>0</v>
      </c>
    </row>
    <row r="18" spans="1:40" s="80" customFormat="1">
      <c r="A18" s="82" t="str">
        <f>IF($B18="","",VLOOKUP($B18,Liste!$B:$D,2,FALSE))</f>
        <v/>
      </c>
      <c r="B18" s="83"/>
      <c r="C18" s="52"/>
      <c r="D18" s="52"/>
      <c r="E18" s="52"/>
      <c r="F18" s="44"/>
      <c r="G18" s="44"/>
      <c r="H18" s="57"/>
      <c r="I18" s="50"/>
      <c r="J18" s="52"/>
      <c r="K18" s="52"/>
      <c r="L18" s="44"/>
      <c r="M18" s="44"/>
      <c r="N18" s="51"/>
      <c r="O18" s="52"/>
      <c r="P18" s="52"/>
      <c r="Q18" s="52"/>
      <c r="R18" s="44"/>
      <c r="S18" s="44"/>
      <c r="T18" s="39"/>
      <c r="U18" s="50"/>
      <c r="V18" s="52"/>
      <c r="W18" s="52"/>
      <c r="X18" s="44"/>
      <c r="Y18" s="44"/>
      <c r="Z18" s="51"/>
      <c r="AA18" s="52"/>
      <c r="AB18" s="52"/>
      <c r="AC18" s="52"/>
      <c r="AD18" s="44"/>
      <c r="AE18" s="44"/>
      <c r="AF18" s="51"/>
      <c r="AH18" s="84">
        <f t="shared" si="1"/>
        <v>0</v>
      </c>
      <c r="AI18" s="90" t="str">
        <f t="shared" si="2"/>
        <v/>
      </c>
      <c r="AJ18" s="41">
        <f t="shared" si="3"/>
        <v>0</v>
      </c>
      <c r="AK18" s="93">
        <f t="shared" si="0"/>
        <v>0</v>
      </c>
      <c r="AL18" s="96">
        <f t="shared" si="0"/>
        <v>0</v>
      </c>
      <c r="AM18" s="93">
        <f t="shared" si="0"/>
        <v>0</v>
      </c>
      <c r="AN18" s="99">
        <f t="shared" si="0"/>
        <v>0</v>
      </c>
    </row>
    <row r="19" spans="1:40" s="80" customFormat="1">
      <c r="A19" s="82" t="str">
        <f>IF($B19="","",VLOOKUP($B19,Liste!$B:$D,2,FALSE))</f>
        <v/>
      </c>
      <c r="B19" s="83"/>
      <c r="C19" s="52"/>
      <c r="D19" s="52"/>
      <c r="E19" s="52"/>
      <c r="F19" s="44"/>
      <c r="G19" s="44"/>
      <c r="H19" s="57"/>
      <c r="I19" s="50"/>
      <c r="J19" s="52"/>
      <c r="K19" s="52"/>
      <c r="L19" s="44"/>
      <c r="M19" s="44"/>
      <c r="N19" s="51"/>
      <c r="O19" s="52"/>
      <c r="P19" s="52"/>
      <c r="Q19" s="52"/>
      <c r="R19" s="44"/>
      <c r="S19" s="44"/>
      <c r="T19" s="39"/>
      <c r="U19" s="50"/>
      <c r="V19" s="52"/>
      <c r="W19" s="52"/>
      <c r="X19" s="44"/>
      <c r="Y19" s="44"/>
      <c r="Z19" s="51"/>
      <c r="AA19" s="52"/>
      <c r="AB19" s="52"/>
      <c r="AC19" s="52"/>
      <c r="AD19" s="44"/>
      <c r="AE19" s="44"/>
      <c r="AF19" s="51"/>
      <c r="AH19" s="84">
        <f t="shared" si="1"/>
        <v>0</v>
      </c>
      <c r="AI19" s="90" t="str">
        <f t="shared" si="2"/>
        <v/>
      </c>
      <c r="AJ19" s="41">
        <f t="shared" si="3"/>
        <v>0</v>
      </c>
      <c r="AK19" s="93">
        <f t="shared" si="0"/>
        <v>0</v>
      </c>
      <c r="AL19" s="96">
        <f t="shared" si="0"/>
        <v>0</v>
      </c>
      <c r="AM19" s="93">
        <f t="shared" si="0"/>
        <v>0</v>
      </c>
      <c r="AN19" s="99">
        <f t="shared" si="0"/>
        <v>0</v>
      </c>
    </row>
    <row r="20" spans="1:40" s="80" customFormat="1">
      <c r="A20" s="82" t="str">
        <f>IF($B20="","",VLOOKUP($B20,Liste!$B:$D,2,FALSE))</f>
        <v/>
      </c>
      <c r="B20" s="85"/>
      <c r="C20" s="52"/>
      <c r="D20" s="52"/>
      <c r="E20" s="52"/>
      <c r="F20" s="44"/>
      <c r="G20" s="44"/>
      <c r="H20" s="57"/>
      <c r="I20" s="50"/>
      <c r="J20" s="52"/>
      <c r="K20" s="52"/>
      <c r="L20" s="44"/>
      <c r="M20" s="44"/>
      <c r="N20" s="51"/>
      <c r="O20" s="52"/>
      <c r="P20" s="52"/>
      <c r="Q20" s="52"/>
      <c r="R20" s="44"/>
      <c r="S20" s="44"/>
      <c r="T20" s="39"/>
      <c r="U20" s="50"/>
      <c r="V20" s="52"/>
      <c r="W20" s="52"/>
      <c r="X20" s="44"/>
      <c r="Y20" s="44"/>
      <c r="Z20" s="51"/>
      <c r="AA20" s="52"/>
      <c r="AB20" s="52"/>
      <c r="AC20" s="52"/>
      <c r="AD20" s="44"/>
      <c r="AE20" s="44"/>
      <c r="AF20" s="51"/>
      <c r="AH20" s="82"/>
      <c r="AI20" s="90"/>
      <c r="AJ20" s="41">
        <f t="shared" si="3"/>
        <v>0</v>
      </c>
      <c r="AK20" s="93">
        <f t="shared" si="0"/>
        <v>0</v>
      </c>
      <c r="AL20" s="96">
        <f t="shared" si="0"/>
        <v>0</v>
      </c>
      <c r="AM20" s="93">
        <f t="shared" si="0"/>
        <v>0</v>
      </c>
      <c r="AN20" s="99">
        <f t="shared" si="0"/>
        <v>0</v>
      </c>
    </row>
    <row r="21" spans="1:40" s="80" customFormat="1" ht="16.5" thickBot="1">
      <c r="A21" s="86" t="str">
        <f>IF($B21="","",VLOOKUP($B21,Liste!$B:$D,2,FALSE))</f>
        <v/>
      </c>
      <c r="B21" s="87"/>
      <c r="C21" s="55"/>
      <c r="D21" s="55"/>
      <c r="E21" s="55"/>
      <c r="F21" s="45"/>
      <c r="G21" s="45"/>
      <c r="H21" s="58"/>
      <c r="I21" s="53"/>
      <c r="J21" s="55"/>
      <c r="K21" s="55"/>
      <c r="L21" s="45"/>
      <c r="M21" s="45"/>
      <c r="N21" s="54"/>
      <c r="O21" s="55"/>
      <c r="P21" s="55"/>
      <c r="Q21" s="55"/>
      <c r="R21" s="45"/>
      <c r="S21" s="45"/>
      <c r="T21" s="46"/>
      <c r="U21" s="53"/>
      <c r="V21" s="55"/>
      <c r="W21" s="55"/>
      <c r="X21" s="45"/>
      <c r="Y21" s="45"/>
      <c r="Z21" s="54"/>
      <c r="AA21" s="55"/>
      <c r="AB21" s="55"/>
      <c r="AC21" s="55"/>
      <c r="AD21" s="45"/>
      <c r="AE21" s="45"/>
      <c r="AF21" s="54"/>
      <c r="AH21" s="86"/>
      <c r="AI21" s="91"/>
      <c r="AJ21" s="42">
        <f t="shared" si="3"/>
        <v>0</v>
      </c>
      <c r="AK21" s="94">
        <f t="shared" ref="AK21" si="4">IFERROR(SUM(E21,K21,Q21,W21,AC21),"")</f>
        <v>0</v>
      </c>
      <c r="AL21" s="97">
        <f t="shared" ref="AL21" si="5">IFERROR(SUM(F21,L21,R21,X21,AD21),"")</f>
        <v>0</v>
      </c>
      <c r="AM21" s="94">
        <f t="shared" ref="AM21:AN21" si="6">IFERROR(SUM(G21,M21,S21,Y21,AE21),"")</f>
        <v>0</v>
      </c>
      <c r="AN21" s="100">
        <f t="shared" si="6"/>
        <v>0</v>
      </c>
    </row>
    <row r="22" spans="1:40" ht="16.5" thickBot="1"/>
    <row r="23" spans="1:40" ht="16.5" thickBot="1">
      <c r="A23" s="105" t="s">
        <v>29</v>
      </c>
      <c r="B23" s="106"/>
      <c r="C23" s="107"/>
      <c r="D23" s="108">
        <f>SUM(D5:D21)</f>
        <v>0</v>
      </c>
      <c r="E23" s="103">
        <f t="shared" ref="E23:H23" si="7">SUM(E5:E21)</f>
        <v>0</v>
      </c>
      <c r="F23" s="103">
        <f t="shared" si="7"/>
        <v>0</v>
      </c>
      <c r="G23" s="103">
        <f t="shared" si="7"/>
        <v>0</v>
      </c>
      <c r="H23" s="104">
        <f t="shared" si="7"/>
        <v>0</v>
      </c>
      <c r="J23" s="108">
        <f>SUM(J5:J21)</f>
        <v>0</v>
      </c>
      <c r="K23" s="103">
        <f t="shared" ref="K23:N23" si="8">SUM(K5:K21)</f>
        <v>0</v>
      </c>
      <c r="L23" s="103">
        <f t="shared" si="8"/>
        <v>0</v>
      </c>
      <c r="M23" s="103">
        <f t="shared" si="8"/>
        <v>0</v>
      </c>
      <c r="N23" s="104">
        <f t="shared" si="8"/>
        <v>0</v>
      </c>
      <c r="P23" s="108">
        <f>SUM(P5:P21)</f>
        <v>0</v>
      </c>
      <c r="Q23" s="103">
        <f t="shared" ref="Q23:T23" si="9">SUM(Q5:Q21)</f>
        <v>0</v>
      </c>
      <c r="R23" s="103">
        <f t="shared" si="9"/>
        <v>0</v>
      </c>
      <c r="S23" s="103">
        <f t="shared" si="9"/>
        <v>0</v>
      </c>
      <c r="T23" s="104">
        <f t="shared" si="9"/>
        <v>0</v>
      </c>
      <c r="V23" s="108">
        <f>SUM(V5:V21)</f>
        <v>0</v>
      </c>
      <c r="W23" s="103">
        <f t="shared" ref="W23:Z23" si="10">SUM(W5:W21)</f>
        <v>0</v>
      </c>
      <c r="X23" s="103">
        <f t="shared" si="10"/>
        <v>0</v>
      </c>
      <c r="Y23" s="103">
        <f t="shared" si="10"/>
        <v>0</v>
      </c>
      <c r="Z23" s="104">
        <f t="shared" si="10"/>
        <v>0</v>
      </c>
      <c r="AB23" s="108">
        <f>SUM(AB5:AB21)</f>
        <v>0</v>
      </c>
      <c r="AC23" s="103">
        <f t="shared" ref="AC23:AF23" si="11">SUM(AC5:AC21)</f>
        <v>0</v>
      </c>
      <c r="AD23" s="103">
        <f t="shared" si="11"/>
        <v>0</v>
      </c>
      <c r="AE23" s="103">
        <f t="shared" si="11"/>
        <v>0</v>
      </c>
      <c r="AF23" s="104">
        <f t="shared" si="11"/>
        <v>0</v>
      </c>
      <c r="AJ23" s="111">
        <f>SUM(AJ5:AJ21)</f>
        <v>0</v>
      </c>
      <c r="AK23" s="110">
        <f t="shared" ref="AK23:AN23" si="12">SUM(AK5:AK21)</f>
        <v>0</v>
      </c>
      <c r="AL23" s="112">
        <f t="shared" si="12"/>
        <v>0</v>
      </c>
      <c r="AM23" s="110">
        <f t="shared" si="12"/>
        <v>0</v>
      </c>
      <c r="AN23" s="113">
        <f t="shared" si="12"/>
        <v>0</v>
      </c>
    </row>
    <row r="24" spans="1:40" ht="16.5" thickBot="1">
      <c r="A24" s="101" t="s">
        <v>30</v>
      </c>
      <c r="B24" s="102"/>
      <c r="C24" s="109"/>
      <c r="D24" s="110"/>
    </row>
    <row r="25" spans="1:40">
      <c r="G25" s="88"/>
      <c r="H25" s="88"/>
      <c r="AD25" s="37"/>
    </row>
    <row r="26" spans="1:40">
      <c r="G26" s="88"/>
      <c r="H26" s="88"/>
    </row>
    <row r="27" spans="1:40">
      <c r="G27" s="88"/>
      <c r="H27" s="88"/>
    </row>
  </sheetData>
  <mergeCells count="15">
    <mergeCell ref="AN3:AN4"/>
    <mergeCell ref="A24:C24"/>
    <mergeCell ref="A23:C23"/>
    <mergeCell ref="AM3:AM4"/>
    <mergeCell ref="A1:AL1"/>
    <mergeCell ref="C3:H3"/>
    <mergeCell ref="I3:N3"/>
    <mergeCell ref="O3:T3"/>
    <mergeCell ref="U3:Z3"/>
    <mergeCell ref="AA3:AF3"/>
    <mergeCell ref="AH3:AH4"/>
    <mergeCell ref="AI3:AI4"/>
    <mergeCell ref="AJ3:AJ4"/>
    <mergeCell ref="AK3:AK4"/>
    <mergeCell ref="AL3:AL4"/>
  </mergeCells>
  <phoneticPr fontId="4" type="noConversion"/>
  <conditionalFormatting sqref="C5:H21">
    <cfRule type="expression" dxfId="5" priority="6">
      <formula>ISTEXT($C5)</formula>
    </cfRule>
  </conditionalFormatting>
  <conditionalFormatting sqref="I5:N21">
    <cfRule type="expression" dxfId="4" priority="5">
      <formula>ISTEXT($I5)</formula>
    </cfRule>
  </conditionalFormatting>
  <conditionalFormatting sqref="O5:T21">
    <cfRule type="expression" dxfId="3" priority="4">
      <formula>ISTEXT($O5)</formula>
    </cfRule>
  </conditionalFormatting>
  <conditionalFormatting sqref="U5:Z21">
    <cfRule type="expression" dxfId="2" priority="3">
      <formula>ISTEXT($U5)</formula>
    </cfRule>
  </conditionalFormatting>
  <conditionalFormatting sqref="AA5:AF21">
    <cfRule type="expression" dxfId="1" priority="2">
      <formula>ISTEXT($AA5)</formula>
    </cfRule>
  </conditionalFormatting>
  <conditionalFormatting sqref="D24">
    <cfRule type="expression" dxfId="0" priority="1">
      <formula>ISTEXT($D$24)</formula>
    </cfRule>
  </conditionalFormatting>
  <dataValidations count="1">
    <dataValidation type="list" allowBlank="1" showInputMessage="1" showErrorMessage="1" sqref="AR1" xr:uid="{00000000-0002-0000-0200-000001000000}">
      <formula1>annees</formula1>
    </dataValidation>
  </dataValidations>
  <pageMargins left="0.25" right="0.25" top="0.75" bottom="0.75" header="0.3" footer="0.3"/>
  <pageSetup paperSize="9" orientation="landscape" r:id="rId1"/>
  <rowBreaks count="1" manualBreakCount="1">
    <brk id="24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28575</xdr:colOff>
                    <xdr:row>1</xdr:row>
                    <xdr:rowOff>142875</xdr:rowOff>
                  </from>
                  <to>
                    <xdr:col>0</xdr:col>
                    <xdr:colOff>942975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0]!Bouton6_Cliquer">
                <anchor moveWithCells="1" sizeWithCells="1">
                  <from>
                    <xdr:col>1</xdr:col>
                    <xdr:colOff>19050</xdr:colOff>
                    <xdr:row>1</xdr:row>
                    <xdr:rowOff>142875</xdr:rowOff>
                  </from>
                  <to>
                    <xdr:col>1</xdr:col>
                    <xdr:colOff>933450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le7"/>
  <dimension ref="A1:Q23"/>
  <sheetViews>
    <sheetView showZeros="0" workbookViewId="0">
      <selection activeCell="C1" sqref="C1:G1"/>
    </sheetView>
  </sheetViews>
  <sheetFormatPr baseColWidth="10" defaultRowHeight="15.75"/>
  <cols>
    <col min="1" max="1" width="9.625" style="7" customWidth="1"/>
    <col min="2" max="2" width="9.625" style="6" customWidth="1"/>
    <col min="3" max="7" width="8.625" style="6" customWidth="1"/>
    <col min="8" max="8" width="0.875" style="6" customWidth="1"/>
    <col min="9" max="12" width="8.625" style="6" customWidth="1"/>
    <col min="13" max="13" width="0.875" style="6" customWidth="1"/>
    <col min="14" max="17" width="8.625" style="6" customWidth="1"/>
    <col min="18" max="21" width="11" style="6"/>
    <col min="22" max="23" width="0" style="6" hidden="1" customWidth="1"/>
    <col min="24" max="16384" width="11" style="6"/>
  </cols>
  <sheetData>
    <row r="1" spans="1:17" s="34" customFormat="1" ht="27.95" customHeight="1" thickBot="1">
      <c r="A1" s="136"/>
      <c r="B1" s="136"/>
      <c r="C1" s="74" t="s">
        <v>10</v>
      </c>
      <c r="D1" s="74"/>
      <c r="E1" s="74"/>
      <c r="F1" s="74"/>
      <c r="G1" s="74"/>
      <c r="H1" s="33"/>
      <c r="I1" s="75" t="s">
        <v>5</v>
      </c>
      <c r="J1" s="75"/>
      <c r="K1" s="75"/>
      <c r="L1" s="75"/>
      <c r="M1" s="33"/>
      <c r="N1" s="75" t="s">
        <v>6</v>
      </c>
      <c r="O1" s="75"/>
      <c r="P1" s="75"/>
      <c r="Q1" s="75"/>
    </row>
    <row r="2" spans="1:17" ht="27.95" hidden="1" customHeight="1">
      <c r="A2" s="19"/>
      <c r="B2" s="19"/>
      <c r="C2" s="19"/>
      <c r="D2" s="19"/>
      <c r="E2" s="19"/>
      <c r="F2" s="19"/>
      <c r="G2" s="19"/>
      <c r="H2" s="8"/>
      <c r="I2" s="18"/>
      <c r="J2" s="18"/>
      <c r="K2" s="18"/>
      <c r="L2" s="18"/>
      <c r="M2" s="8"/>
      <c r="N2" s="18"/>
      <c r="O2" s="18"/>
      <c r="P2" s="18"/>
      <c r="Q2" s="18"/>
    </row>
    <row r="3" spans="1:17" s="15" customFormat="1" ht="3.95" customHeight="1" thickBot="1">
      <c r="A3" s="23"/>
      <c r="B3" s="24"/>
    </row>
    <row r="4" spans="1:17" s="16" customFormat="1" thickBot="1">
      <c r="A4" s="25" t="s">
        <v>8</v>
      </c>
      <c r="B4" s="26" t="s">
        <v>7</v>
      </c>
      <c r="C4" s="27">
        <v>1</v>
      </c>
      <c r="D4" s="27">
        <v>2</v>
      </c>
      <c r="E4" s="27">
        <v>3</v>
      </c>
      <c r="F4" s="27">
        <v>4</v>
      </c>
      <c r="G4" s="32" t="s">
        <v>16</v>
      </c>
      <c r="I4" s="28">
        <f>C4</f>
        <v>1</v>
      </c>
      <c r="J4" s="29">
        <f>D4</f>
        <v>2</v>
      </c>
      <c r="K4" s="29">
        <f>E4</f>
        <v>3</v>
      </c>
      <c r="L4" s="30">
        <f>F4</f>
        <v>4</v>
      </c>
      <c r="N4" s="28">
        <f>C4</f>
        <v>1</v>
      </c>
      <c r="O4" s="29">
        <f>D4</f>
        <v>2</v>
      </c>
      <c r="P4" s="29">
        <f>E4</f>
        <v>3</v>
      </c>
      <c r="Q4" s="30">
        <f>F4</f>
        <v>4</v>
      </c>
    </row>
    <row r="5" spans="1:17" s="35" customFormat="1" ht="15">
      <c r="A5" s="114" t="str">
        <f>IF($B5="","",VLOOKUP($B5,Liste!B:D,2,FALSE))</f>
        <v/>
      </c>
      <c r="B5" s="115"/>
      <c r="C5" s="116" t="str">
        <f>IFERROR(IF($B5="","",VLOOKUP($B5,'S01'!$AH$5:$AL$21,3,FALSE)),0)</f>
        <v/>
      </c>
      <c r="D5" s="117" t="str">
        <f>IFERROR(IF($B5="","",VLOOKUP($B5,#REF!,3,FALSE)),0)</f>
        <v/>
      </c>
      <c r="E5" s="117" t="str">
        <f>IFERROR(IF($B5="","",VLOOKUP($B5,#REF!,3,FALSE)),0)</f>
        <v/>
      </c>
      <c r="F5" s="117" t="str">
        <f>IFERROR(IF($B5="","",VLOOKUP($B5,#REF!,3,FALSE)),0)</f>
        <v/>
      </c>
      <c r="G5" s="118">
        <f t="shared" ref="G5:G21" si="0">SUM(C5:F5)</f>
        <v>0</v>
      </c>
      <c r="I5" s="119" t="str">
        <f>IFERROR(IF($B5="","",VLOOKUP($B5,'S01'!$AH$5:$AL$21,4,FALSE)),0)</f>
        <v/>
      </c>
      <c r="J5" s="120" t="str">
        <f>IFERROR(IF($B5="","",VLOOKUP($B5,#REF!,4,FALSE)),0)</f>
        <v/>
      </c>
      <c r="K5" s="120" t="str">
        <f>IFERROR(IF($B5="","",VLOOKUP($B5,#REF!,4,FALSE)),0)</f>
        <v/>
      </c>
      <c r="L5" s="121" t="str">
        <f>IFERROR(IF($B5="","",VLOOKUP($B5,#REF!,4,FALSE)),0)</f>
        <v/>
      </c>
      <c r="N5" s="119" t="str">
        <f>IFERROR(IF($B5="","",VLOOKUP($B5,'S01'!$AH$5:$AL$21,5,FALSE)),0)</f>
        <v/>
      </c>
      <c r="O5" s="120" t="str">
        <f>IFERROR(IF($B5="","",VLOOKUP($B5,#REF!,5,FALSE)),0)</f>
        <v/>
      </c>
      <c r="P5" s="120" t="str">
        <f>IFERROR(IF($B5="","",VLOOKUP($B5,#REF!,5,FALSE)),0)</f>
        <v/>
      </c>
      <c r="Q5" s="121" t="str">
        <f>IFERROR(IF($B5="","",VLOOKUP($B5,#REF!,5,FALSE)),0)</f>
        <v/>
      </c>
    </row>
    <row r="6" spans="1:17" s="35" customFormat="1" ht="15">
      <c r="A6" s="122" t="str">
        <f>IF($B6="","",VLOOKUP($B6,Liste!B:D,2,FALSE))</f>
        <v/>
      </c>
      <c r="B6" s="123"/>
      <c r="C6" s="122" t="str">
        <f>IFERROR(IF($B6="","",VLOOKUP($B6,'S01'!$AH$5:$AL$21,3,FALSE)),0)</f>
        <v/>
      </c>
      <c r="D6" s="124" t="str">
        <f>IFERROR(IF($B6="","",VLOOKUP($B6,#REF!,3,FALSE)),0)</f>
        <v/>
      </c>
      <c r="E6" s="124" t="str">
        <f>IFERROR(IF($B6="","",VLOOKUP($B6,#REF!,3,FALSE)),0)</f>
        <v/>
      </c>
      <c r="F6" s="124" t="str">
        <f>IFERROR(IF($B6="","",VLOOKUP($B6,#REF!,3,FALSE)),0)</f>
        <v/>
      </c>
      <c r="G6" s="125">
        <f t="shared" si="0"/>
        <v>0</v>
      </c>
      <c r="I6" s="126" t="str">
        <f>IFERROR(IF($B6="","",VLOOKUP($B6,'S01'!$AH$5:$AL$21,4,FALSE)),0)</f>
        <v/>
      </c>
      <c r="J6" s="127" t="str">
        <f>IFERROR(IF($B6="","",VLOOKUP($B6,#REF!,4,FALSE)),0)</f>
        <v/>
      </c>
      <c r="K6" s="127" t="str">
        <f>IFERROR(IF($B6="","",VLOOKUP($B6,#REF!,4,FALSE)),0)</f>
        <v/>
      </c>
      <c r="L6" s="128" t="str">
        <f>IFERROR(IF($B6="","",VLOOKUP($B6,#REF!,4,FALSE)),0)</f>
        <v/>
      </c>
      <c r="N6" s="126" t="str">
        <f>IFERROR(IF($B6="","",VLOOKUP($B6,'S01'!$AH$5:$AL$21,5,FALSE)),0)</f>
        <v/>
      </c>
      <c r="O6" s="127" t="str">
        <f>IFERROR(IF($B6="","",VLOOKUP($B6,#REF!,5,FALSE)),0)</f>
        <v/>
      </c>
      <c r="P6" s="127" t="str">
        <f>IFERROR(IF($B6="","",VLOOKUP($B6,#REF!,5,FALSE)),0)</f>
        <v/>
      </c>
      <c r="Q6" s="128" t="str">
        <f>IFERROR(IF($B6="","",VLOOKUP($B6,#REF!,5,FALSE)),0)</f>
        <v/>
      </c>
    </row>
    <row r="7" spans="1:17" s="35" customFormat="1" ht="15">
      <c r="A7" s="122" t="str">
        <f>IF($B7="","",VLOOKUP($B7,Liste!B:D,2,FALSE))</f>
        <v/>
      </c>
      <c r="B7" s="123"/>
      <c r="C7" s="122" t="str">
        <f>IFERROR(IF($B7="","",VLOOKUP($B7,'S01'!$AH$5:$AL$21,3,FALSE)),0)</f>
        <v/>
      </c>
      <c r="D7" s="124" t="str">
        <f>IFERROR(IF($B7="","",VLOOKUP($B7,#REF!,3,FALSE)),0)</f>
        <v/>
      </c>
      <c r="E7" s="124" t="str">
        <f>IFERROR(IF($B7="","",VLOOKUP($B7,#REF!,3,FALSE)),0)</f>
        <v/>
      </c>
      <c r="F7" s="124" t="str">
        <f>IFERROR(IF($B7="","",VLOOKUP($B7,#REF!,3,FALSE)),0)</f>
        <v/>
      </c>
      <c r="G7" s="125">
        <f t="shared" si="0"/>
        <v>0</v>
      </c>
      <c r="I7" s="126" t="str">
        <f>IFERROR(IF($B7="","",VLOOKUP($B7,'S01'!$AH$5:$AL$21,4,FALSE)),0)</f>
        <v/>
      </c>
      <c r="J7" s="127" t="str">
        <f>IFERROR(IF($B7="","",VLOOKUP($B7,#REF!,4,FALSE)),0)</f>
        <v/>
      </c>
      <c r="K7" s="127" t="str">
        <f>IFERROR(IF($B7="","",VLOOKUP($B7,#REF!,4,FALSE)),0)</f>
        <v/>
      </c>
      <c r="L7" s="128" t="str">
        <f>IFERROR(IF($B7="","",VLOOKUP($B7,#REF!,4,FALSE)),0)</f>
        <v/>
      </c>
      <c r="N7" s="126" t="str">
        <f>IFERROR(IF($B7="","",VLOOKUP($B7,'S01'!$AH$5:$AL$21,5,FALSE)),0)</f>
        <v/>
      </c>
      <c r="O7" s="127" t="str">
        <f>IFERROR(IF($B7="","",VLOOKUP($B7,#REF!,5,FALSE)),0)</f>
        <v/>
      </c>
      <c r="P7" s="127" t="str">
        <f>IFERROR(IF($B7="","",VLOOKUP($B7,#REF!,5,FALSE)),0)</f>
        <v/>
      </c>
      <c r="Q7" s="128" t="str">
        <f>IFERROR(IF($B7="","",VLOOKUP($B7,#REF!,5,FALSE)),0)</f>
        <v/>
      </c>
    </row>
    <row r="8" spans="1:17" s="35" customFormat="1" ht="15">
      <c r="A8" s="122" t="str">
        <f>IF($B8="","",VLOOKUP($B8,Liste!B:D,2,FALSE))</f>
        <v/>
      </c>
      <c r="B8" s="123"/>
      <c r="C8" s="122" t="str">
        <f>IFERROR(IF($B8="","",VLOOKUP($B8,'S01'!$AH$5:$AL$21,3,FALSE)),0)</f>
        <v/>
      </c>
      <c r="D8" s="124" t="str">
        <f>IFERROR(IF($B8="","",VLOOKUP($B8,#REF!,3,FALSE)),0)</f>
        <v/>
      </c>
      <c r="E8" s="124" t="str">
        <f>IFERROR(IF($B8="","",VLOOKUP($B8,#REF!,3,FALSE)),0)</f>
        <v/>
      </c>
      <c r="F8" s="124" t="str">
        <f>IFERROR(IF($B8="","",VLOOKUP($B8,#REF!,3,FALSE)),0)</f>
        <v/>
      </c>
      <c r="G8" s="125">
        <f t="shared" si="0"/>
        <v>0</v>
      </c>
      <c r="I8" s="126" t="str">
        <f>IFERROR(IF($B8="","",VLOOKUP($B8,'S01'!$AH$5:$AL$21,4,FALSE)),0)</f>
        <v/>
      </c>
      <c r="J8" s="127" t="str">
        <f>IFERROR(IF($B8="","",VLOOKUP($B8,#REF!,4,FALSE)),0)</f>
        <v/>
      </c>
      <c r="K8" s="127" t="str">
        <f>IFERROR(IF($B8="","",VLOOKUP($B8,#REF!,4,FALSE)),0)</f>
        <v/>
      </c>
      <c r="L8" s="128" t="str">
        <f>IFERROR(IF($B8="","",VLOOKUP($B8,#REF!,4,FALSE)),0)</f>
        <v/>
      </c>
      <c r="N8" s="126" t="str">
        <f>IFERROR(IF($B8="","",VLOOKUP($B8,'S01'!$AH$5:$AL$21,5,FALSE)),0)</f>
        <v/>
      </c>
      <c r="O8" s="127" t="str">
        <f>IFERROR(IF($B8="","",VLOOKUP($B8,#REF!,5,FALSE)),0)</f>
        <v/>
      </c>
      <c r="P8" s="127" t="str">
        <f>IFERROR(IF($B8="","",VLOOKUP($B8,#REF!,5,FALSE)),0)</f>
        <v/>
      </c>
      <c r="Q8" s="128" t="str">
        <f>IFERROR(IF($B8="","",VLOOKUP($B8,#REF!,5,FALSE)),0)</f>
        <v/>
      </c>
    </row>
    <row r="9" spans="1:17" s="35" customFormat="1" ht="15">
      <c r="A9" s="122" t="str">
        <f>IF($B9="","",VLOOKUP($B9,Liste!B:D,2,FALSE))</f>
        <v/>
      </c>
      <c r="B9" s="123"/>
      <c r="C9" s="122" t="str">
        <f>IFERROR(IF($B9="","",VLOOKUP($B9,'S01'!$AH$5:$AL$21,3,FALSE)),0)</f>
        <v/>
      </c>
      <c r="D9" s="124" t="str">
        <f>IFERROR(IF($B9="","",VLOOKUP($B9,#REF!,3,FALSE)),0)</f>
        <v/>
      </c>
      <c r="E9" s="124" t="str">
        <f>IFERROR(IF($B9="","",VLOOKUP($B9,#REF!,3,FALSE)),0)</f>
        <v/>
      </c>
      <c r="F9" s="124" t="str">
        <f>IFERROR(IF($B9="","",VLOOKUP($B9,#REF!,3,FALSE)),0)</f>
        <v/>
      </c>
      <c r="G9" s="125">
        <f t="shared" si="0"/>
        <v>0</v>
      </c>
      <c r="I9" s="126" t="str">
        <f>IFERROR(IF($B9="","",VLOOKUP($B9,'S01'!$AH$5:$AL$21,4,FALSE)),0)</f>
        <v/>
      </c>
      <c r="J9" s="127" t="str">
        <f>IFERROR(IF($B9="","",VLOOKUP($B9,#REF!,4,FALSE)),0)</f>
        <v/>
      </c>
      <c r="K9" s="127" t="str">
        <f>IFERROR(IF($B9="","",VLOOKUP($B9,#REF!,4,FALSE)),0)</f>
        <v/>
      </c>
      <c r="L9" s="128" t="str">
        <f>IFERROR(IF($B9="","",VLOOKUP($B9,#REF!,4,FALSE)),0)</f>
        <v/>
      </c>
      <c r="N9" s="126" t="str">
        <f>IFERROR(IF($B9="","",VLOOKUP($B9,'S01'!$AH$5:$AL$21,5,FALSE)),0)</f>
        <v/>
      </c>
      <c r="O9" s="127" t="str">
        <f>IFERROR(IF($B9="","",VLOOKUP($B9,#REF!,5,FALSE)),0)</f>
        <v/>
      </c>
      <c r="P9" s="127" t="str">
        <f>IFERROR(IF($B9="","",VLOOKUP($B9,#REF!,5,FALSE)),0)</f>
        <v/>
      </c>
      <c r="Q9" s="128" t="str">
        <f>IFERROR(IF($B9="","",VLOOKUP($B9,#REF!,5,FALSE)),0)</f>
        <v/>
      </c>
    </row>
    <row r="10" spans="1:17" s="35" customFormat="1" ht="15">
      <c r="A10" s="122" t="str">
        <f>IF($B10="","",VLOOKUP($B10,Liste!B:D,2,FALSE))</f>
        <v/>
      </c>
      <c r="B10" s="123"/>
      <c r="C10" s="122" t="str">
        <f>IFERROR(IF($B10="","",VLOOKUP($B10,'S01'!$AH$5:$AL$21,3,FALSE)),0)</f>
        <v/>
      </c>
      <c r="D10" s="124" t="str">
        <f>IFERROR(IF($B10="","",VLOOKUP($B10,#REF!,3,FALSE)),0)</f>
        <v/>
      </c>
      <c r="E10" s="124" t="str">
        <f>IFERROR(IF($B10="","",VLOOKUP($B10,#REF!,3,FALSE)),0)</f>
        <v/>
      </c>
      <c r="F10" s="124" t="str">
        <f>IFERROR(IF($B10="","",VLOOKUP($B10,#REF!,3,FALSE)),0)</f>
        <v/>
      </c>
      <c r="G10" s="125">
        <f t="shared" si="0"/>
        <v>0</v>
      </c>
      <c r="I10" s="126" t="str">
        <f>IFERROR(IF($B10="","",VLOOKUP($B10,'S01'!$AH$5:$AL$21,4,FALSE)),0)</f>
        <v/>
      </c>
      <c r="J10" s="127" t="str">
        <f>IFERROR(IF($B10="","",VLOOKUP($B10,#REF!,4,FALSE)),0)</f>
        <v/>
      </c>
      <c r="K10" s="127" t="str">
        <f>IFERROR(IF($B10="","",VLOOKUP($B10,#REF!,4,FALSE)),0)</f>
        <v/>
      </c>
      <c r="L10" s="128" t="str">
        <f>IFERROR(IF($B10="","",VLOOKUP($B10,#REF!,4,FALSE)),0)</f>
        <v/>
      </c>
      <c r="N10" s="126" t="str">
        <f>IFERROR(IF($B10="","",VLOOKUP($B10,'S01'!$AH$5:$AL$21,5,FALSE)),0)</f>
        <v/>
      </c>
      <c r="O10" s="127" t="str">
        <f>IFERROR(IF($B10="","",VLOOKUP($B10,#REF!,5,FALSE)),0)</f>
        <v/>
      </c>
      <c r="P10" s="127" t="str">
        <f>IFERROR(IF($B10="","",VLOOKUP($B10,#REF!,5,FALSE)),0)</f>
        <v/>
      </c>
      <c r="Q10" s="128" t="str">
        <f>IFERROR(IF($B10="","",VLOOKUP($B10,#REF!,5,FALSE)),0)</f>
        <v/>
      </c>
    </row>
    <row r="11" spans="1:17" s="35" customFormat="1" ht="15">
      <c r="A11" s="122" t="str">
        <f>IF($B11="","",VLOOKUP($B11,Liste!B:D,2,FALSE))</f>
        <v/>
      </c>
      <c r="B11" s="123"/>
      <c r="C11" s="122" t="str">
        <f>IFERROR(IF($B11="","",VLOOKUP($B11,'S01'!$AH$5:$AL$21,3,FALSE)),0)</f>
        <v/>
      </c>
      <c r="D11" s="124" t="str">
        <f>IFERROR(IF($B11="","",VLOOKUP($B11,#REF!,3,FALSE)),0)</f>
        <v/>
      </c>
      <c r="E11" s="124" t="str">
        <f>IFERROR(IF($B11="","",VLOOKUP($B11,#REF!,3,FALSE)),0)</f>
        <v/>
      </c>
      <c r="F11" s="124" t="str">
        <f>IFERROR(IF($B11="","",VLOOKUP($B11,#REF!,3,FALSE)),0)</f>
        <v/>
      </c>
      <c r="G11" s="125">
        <f t="shared" si="0"/>
        <v>0</v>
      </c>
      <c r="I11" s="126" t="str">
        <f>IFERROR(IF($B11="","",VLOOKUP($B11,'S01'!$AH$5:$AL$21,4,FALSE)),0)</f>
        <v/>
      </c>
      <c r="J11" s="127" t="str">
        <f>IFERROR(IF($B11="","",VLOOKUP($B11,#REF!,4,FALSE)),0)</f>
        <v/>
      </c>
      <c r="K11" s="127" t="str">
        <f>IFERROR(IF($B11="","",VLOOKUP($B11,#REF!,4,FALSE)),0)</f>
        <v/>
      </c>
      <c r="L11" s="128" t="str">
        <f>IFERROR(IF($B11="","",VLOOKUP($B11,#REF!,4,FALSE)),0)</f>
        <v/>
      </c>
      <c r="N11" s="126" t="str">
        <f>IFERROR(IF($B11="","",VLOOKUP($B11,'S01'!$AH$5:$AL$21,5,FALSE)),0)</f>
        <v/>
      </c>
      <c r="O11" s="127" t="str">
        <f>IFERROR(IF($B11="","",VLOOKUP($B11,#REF!,5,FALSE)),0)</f>
        <v/>
      </c>
      <c r="P11" s="127" t="str">
        <f>IFERROR(IF($B11="","",VLOOKUP($B11,#REF!,5,FALSE)),0)</f>
        <v/>
      </c>
      <c r="Q11" s="128" t="str">
        <f>IFERROR(IF($B11="","",VLOOKUP($B11,#REF!,5,FALSE)),0)</f>
        <v/>
      </c>
    </row>
    <row r="12" spans="1:17" s="35" customFormat="1" ht="15">
      <c r="A12" s="122" t="str">
        <f>IF($B12="","",VLOOKUP($B12,Liste!B:D,2,FALSE))</f>
        <v/>
      </c>
      <c r="B12" s="123"/>
      <c r="C12" s="122" t="str">
        <f>IFERROR(IF($B12="","",VLOOKUP($B12,'S01'!$AH$5:$AL$21,3,FALSE)),0)</f>
        <v/>
      </c>
      <c r="D12" s="124" t="str">
        <f>IFERROR(IF($B12="","",VLOOKUP($B12,#REF!,3,FALSE)),0)</f>
        <v/>
      </c>
      <c r="E12" s="124" t="str">
        <f>IFERROR(IF($B12="","",VLOOKUP($B12,#REF!,3,FALSE)),0)</f>
        <v/>
      </c>
      <c r="F12" s="124" t="str">
        <f>IFERROR(IF($B12="","",VLOOKUP($B12,#REF!,3,FALSE)),0)</f>
        <v/>
      </c>
      <c r="G12" s="125">
        <f t="shared" si="0"/>
        <v>0</v>
      </c>
      <c r="I12" s="126" t="str">
        <f>IFERROR(IF($B12="","",VLOOKUP($B12,'S01'!$AH$5:$AL$21,4,FALSE)),0)</f>
        <v/>
      </c>
      <c r="J12" s="127" t="str">
        <f>IFERROR(IF($B12="","",VLOOKUP($B12,#REF!,4,FALSE)),0)</f>
        <v/>
      </c>
      <c r="K12" s="127" t="str">
        <f>IFERROR(IF($B12="","",VLOOKUP($B12,#REF!,4,FALSE)),0)</f>
        <v/>
      </c>
      <c r="L12" s="128" t="str">
        <f>IFERROR(IF($B12="","",VLOOKUP($B12,#REF!,4,FALSE)),0)</f>
        <v/>
      </c>
      <c r="N12" s="126" t="str">
        <f>IFERROR(IF($B12="","",VLOOKUP($B12,'S01'!$AH$5:$AL$21,5,FALSE)),0)</f>
        <v/>
      </c>
      <c r="O12" s="127" t="str">
        <f>IFERROR(IF($B12="","",VLOOKUP($B12,#REF!,5,FALSE)),0)</f>
        <v/>
      </c>
      <c r="P12" s="127" t="str">
        <f>IFERROR(IF($B12="","",VLOOKUP($B12,#REF!,5,FALSE)),0)</f>
        <v/>
      </c>
      <c r="Q12" s="128" t="str">
        <f>IFERROR(IF($B12="","",VLOOKUP($B12,#REF!,5,FALSE)),0)</f>
        <v/>
      </c>
    </row>
    <row r="13" spans="1:17" s="35" customFormat="1" ht="15">
      <c r="A13" s="122" t="str">
        <f>IF($B13="","",VLOOKUP($B13,Liste!B:D,2,FALSE))</f>
        <v/>
      </c>
      <c r="B13" s="123"/>
      <c r="C13" s="122" t="str">
        <f>IFERROR(IF($B13="","",VLOOKUP($B13,'S01'!$AH$5:$AL$21,3,FALSE)),0)</f>
        <v/>
      </c>
      <c r="D13" s="124" t="str">
        <f>IFERROR(IF($B13="","",VLOOKUP($B13,#REF!,3,FALSE)),0)</f>
        <v/>
      </c>
      <c r="E13" s="124" t="str">
        <f>IFERROR(IF($B13="","",VLOOKUP($B13,#REF!,3,FALSE)),0)</f>
        <v/>
      </c>
      <c r="F13" s="124" t="str">
        <f>IFERROR(IF($B13="","",VLOOKUP($B13,#REF!,3,FALSE)),0)</f>
        <v/>
      </c>
      <c r="G13" s="125">
        <f t="shared" si="0"/>
        <v>0</v>
      </c>
      <c r="I13" s="126" t="str">
        <f>IFERROR(IF($B13="","",VLOOKUP($B13,'S01'!$AH$5:$AL$21,4,FALSE)),0)</f>
        <v/>
      </c>
      <c r="J13" s="127" t="str">
        <f>IFERROR(IF($B13="","",VLOOKUP($B13,#REF!,4,FALSE)),0)</f>
        <v/>
      </c>
      <c r="K13" s="127" t="str">
        <f>IFERROR(IF($B13="","",VLOOKUP($B13,#REF!,4,FALSE)),0)</f>
        <v/>
      </c>
      <c r="L13" s="128" t="str">
        <f>IFERROR(IF($B13="","",VLOOKUP($B13,#REF!,4,FALSE)),0)</f>
        <v/>
      </c>
      <c r="N13" s="126" t="str">
        <f>IFERROR(IF($B13="","",VLOOKUP($B13,'S01'!$AH$5:$AL$21,5,FALSE)),0)</f>
        <v/>
      </c>
      <c r="O13" s="127" t="str">
        <f>IFERROR(IF($B13="","",VLOOKUP($B13,#REF!,5,FALSE)),0)</f>
        <v/>
      </c>
      <c r="P13" s="127" t="str">
        <f>IFERROR(IF($B13="","",VLOOKUP($B13,#REF!,5,FALSE)),0)</f>
        <v/>
      </c>
      <c r="Q13" s="128" t="str">
        <f>IFERROR(IF($B13="","",VLOOKUP($B13,#REF!,5,FALSE)),0)</f>
        <v/>
      </c>
    </row>
    <row r="14" spans="1:17" s="35" customFormat="1" ht="15">
      <c r="A14" s="122" t="str">
        <f>IF($B14="","",VLOOKUP($B14,Liste!B:D,2,FALSE))</f>
        <v/>
      </c>
      <c r="B14" s="123"/>
      <c r="C14" s="122" t="str">
        <f>IFERROR(IF($B14="","",VLOOKUP($B14,'S01'!$AH$5:$AL$21,3,FALSE)),0)</f>
        <v/>
      </c>
      <c r="D14" s="124" t="str">
        <f>IFERROR(IF($B14="","",VLOOKUP($B14,#REF!,3,FALSE)),0)</f>
        <v/>
      </c>
      <c r="E14" s="124" t="str">
        <f>IFERROR(IF($B14="","",VLOOKUP($B14,#REF!,3,FALSE)),0)</f>
        <v/>
      </c>
      <c r="F14" s="124" t="str">
        <f>IFERROR(IF($B14="","",VLOOKUP($B14,#REF!,3,FALSE)),0)</f>
        <v/>
      </c>
      <c r="G14" s="125">
        <f t="shared" si="0"/>
        <v>0</v>
      </c>
      <c r="I14" s="126" t="str">
        <f>IFERROR(IF($B14="","",VLOOKUP($B14,'S01'!$AH$5:$AL$21,4,FALSE)),0)</f>
        <v/>
      </c>
      <c r="J14" s="127" t="str">
        <f>IFERROR(IF($B14="","",VLOOKUP($B14,#REF!,4,FALSE)),0)</f>
        <v/>
      </c>
      <c r="K14" s="127" t="str">
        <f>IFERROR(IF($B14="","",VLOOKUP($B14,#REF!,4,FALSE)),0)</f>
        <v/>
      </c>
      <c r="L14" s="128" t="str">
        <f>IFERROR(IF($B14="","",VLOOKUP($B14,#REF!,4,FALSE)),0)</f>
        <v/>
      </c>
      <c r="N14" s="126" t="str">
        <f>IFERROR(IF($B14="","",VLOOKUP($B14,'S01'!$AH$5:$AL$21,5,FALSE)),0)</f>
        <v/>
      </c>
      <c r="O14" s="127" t="str">
        <f>IFERROR(IF($B14="","",VLOOKUP($B14,#REF!,5,FALSE)),0)</f>
        <v/>
      </c>
      <c r="P14" s="127" t="str">
        <f>IFERROR(IF($B14="","",VLOOKUP($B14,#REF!,5,FALSE)),0)</f>
        <v/>
      </c>
      <c r="Q14" s="128" t="str">
        <f>IFERROR(IF($B14="","",VLOOKUP($B14,#REF!,5,FALSE)),0)</f>
        <v/>
      </c>
    </row>
    <row r="15" spans="1:17" s="35" customFormat="1" ht="15">
      <c r="A15" s="122" t="str">
        <f>IF($B15="","",VLOOKUP($B15,Liste!B:D,2,FALSE))</f>
        <v/>
      </c>
      <c r="B15" s="123"/>
      <c r="C15" s="122" t="str">
        <f>IFERROR(IF($B15="","",VLOOKUP($B15,'S01'!$AH$5:$AL$21,3,FALSE)),0)</f>
        <v/>
      </c>
      <c r="D15" s="124" t="str">
        <f>IFERROR(IF($B15="","",VLOOKUP($B15,#REF!,3,FALSE)),0)</f>
        <v/>
      </c>
      <c r="E15" s="124" t="str">
        <f>IFERROR(IF($B15="","",VLOOKUP($B15,#REF!,3,FALSE)),0)</f>
        <v/>
      </c>
      <c r="F15" s="124" t="str">
        <f>IFERROR(IF($B15="","",VLOOKUP($B15,#REF!,3,FALSE)),0)</f>
        <v/>
      </c>
      <c r="G15" s="125">
        <f t="shared" si="0"/>
        <v>0</v>
      </c>
      <c r="I15" s="126" t="str">
        <f>IFERROR(IF($B15="","",VLOOKUP($B15,'S01'!$AH$5:$AL$21,4,FALSE)),0)</f>
        <v/>
      </c>
      <c r="J15" s="127" t="str">
        <f>IFERROR(IF($B15="","",VLOOKUP($B15,#REF!,4,FALSE)),0)</f>
        <v/>
      </c>
      <c r="K15" s="127" t="str">
        <f>IFERROR(IF($B15="","",VLOOKUP($B15,#REF!,4,FALSE)),0)</f>
        <v/>
      </c>
      <c r="L15" s="128" t="str">
        <f>IFERROR(IF($B15="","",VLOOKUP($B15,#REF!,4,FALSE)),0)</f>
        <v/>
      </c>
      <c r="N15" s="126" t="str">
        <f>IFERROR(IF($B15="","",VLOOKUP($B15,'S01'!$AH$5:$AL$21,5,FALSE)),0)</f>
        <v/>
      </c>
      <c r="O15" s="127" t="str">
        <f>IFERROR(IF($B15="","",VLOOKUP($B15,#REF!,5,FALSE)),0)</f>
        <v/>
      </c>
      <c r="P15" s="127" t="str">
        <f>IFERROR(IF($B15="","",VLOOKUP($B15,#REF!,5,FALSE)),0)</f>
        <v/>
      </c>
      <c r="Q15" s="128" t="str">
        <f>IFERROR(IF($B15="","",VLOOKUP($B15,#REF!,5,FALSE)),0)</f>
        <v/>
      </c>
    </row>
    <row r="16" spans="1:17" s="35" customFormat="1" ht="15">
      <c r="A16" s="122" t="str">
        <f>IF($B16="","",VLOOKUP($B16,Liste!B:D,2,FALSE))</f>
        <v/>
      </c>
      <c r="B16" s="123"/>
      <c r="C16" s="122" t="str">
        <f>IFERROR(IF($B16="","",VLOOKUP($B16,'S01'!$AH$5:$AL$21,3,FALSE)),0)</f>
        <v/>
      </c>
      <c r="D16" s="124" t="str">
        <f>IFERROR(IF($B16="","",VLOOKUP($B16,#REF!,3,FALSE)),0)</f>
        <v/>
      </c>
      <c r="E16" s="124" t="str">
        <f>IFERROR(IF($B16="","",VLOOKUP($B16,#REF!,3,FALSE)),0)</f>
        <v/>
      </c>
      <c r="F16" s="124" t="str">
        <f>IFERROR(IF($B16="","",VLOOKUP($B16,#REF!,3,FALSE)),0)</f>
        <v/>
      </c>
      <c r="G16" s="125">
        <f t="shared" si="0"/>
        <v>0</v>
      </c>
      <c r="I16" s="126" t="str">
        <f>IFERROR(IF($B16="","",VLOOKUP($B16,'S01'!$AH$5:$AL$21,4,FALSE)),0)</f>
        <v/>
      </c>
      <c r="J16" s="127" t="str">
        <f>IFERROR(IF($B16="","",VLOOKUP($B16,#REF!,4,FALSE)),0)</f>
        <v/>
      </c>
      <c r="K16" s="127" t="str">
        <f>IFERROR(IF($B16="","",VLOOKUP($B16,#REF!,4,FALSE)),0)</f>
        <v/>
      </c>
      <c r="L16" s="128" t="str">
        <f>IFERROR(IF($B16="","",VLOOKUP($B16,#REF!,4,FALSE)),0)</f>
        <v/>
      </c>
      <c r="N16" s="126" t="str">
        <f>IFERROR(IF($B16="","",VLOOKUP($B16,'S01'!$AH$5:$AL$21,5,FALSE)),0)</f>
        <v/>
      </c>
      <c r="O16" s="127" t="str">
        <f>IFERROR(IF($B16="","",VLOOKUP($B16,#REF!,5,FALSE)),0)</f>
        <v/>
      </c>
      <c r="P16" s="127" t="str">
        <f>IFERROR(IF($B16="","",VLOOKUP($B16,#REF!,5,FALSE)),0)</f>
        <v/>
      </c>
      <c r="Q16" s="128" t="str">
        <f>IFERROR(IF($B16="","",VLOOKUP($B16,#REF!,5,FALSE)),0)</f>
        <v/>
      </c>
    </row>
    <row r="17" spans="1:17" s="35" customFormat="1" ht="15">
      <c r="A17" s="122" t="str">
        <f>IF($B17="","",VLOOKUP($B17,Liste!B:D,2,FALSE))</f>
        <v/>
      </c>
      <c r="B17" s="123"/>
      <c r="C17" s="122" t="str">
        <f>IFERROR(IF($B17="","",VLOOKUP($B17,'S01'!$AH$5:$AL$21,3,FALSE)),0)</f>
        <v/>
      </c>
      <c r="D17" s="124" t="str">
        <f>IFERROR(IF($B17="","",VLOOKUP($B17,#REF!,3,FALSE)),0)</f>
        <v/>
      </c>
      <c r="E17" s="124" t="str">
        <f>IFERROR(IF($B17="","",VLOOKUP($B17,#REF!,3,FALSE)),0)</f>
        <v/>
      </c>
      <c r="F17" s="124" t="str">
        <f>IFERROR(IF($B17="","",VLOOKUP($B17,#REF!,3,FALSE)),0)</f>
        <v/>
      </c>
      <c r="G17" s="125">
        <f t="shared" si="0"/>
        <v>0</v>
      </c>
      <c r="I17" s="126" t="str">
        <f>IFERROR(IF($B17="","",VLOOKUP($B17,'S01'!$AH$5:$AL$21,4,FALSE)),0)</f>
        <v/>
      </c>
      <c r="J17" s="127" t="str">
        <f>IFERROR(IF($B17="","",VLOOKUP($B17,#REF!,4,FALSE)),0)</f>
        <v/>
      </c>
      <c r="K17" s="127" t="str">
        <f>IFERROR(IF($B17="","",VLOOKUP($B17,#REF!,4,FALSE)),0)</f>
        <v/>
      </c>
      <c r="L17" s="128" t="str">
        <f>IFERROR(IF($B17="","",VLOOKUP($B17,#REF!,4,FALSE)),0)</f>
        <v/>
      </c>
      <c r="N17" s="126" t="str">
        <f>IFERROR(IF($B17="","",VLOOKUP($B17,'S01'!$AH$5:$AL$21,5,FALSE)),0)</f>
        <v/>
      </c>
      <c r="O17" s="127" t="str">
        <f>IFERROR(IF($B17="","",VLOOKUP($B17,#REF!,5,FALSE)),0)</f>
        <v/>
      </c>
      <c r="P17" s="127" t="str">
        <f>IFERROR(IF($B17="","",VLOOKUP($B17,#REF!,5,FALSE)),0)</f>
        <v/>
      </c>
      <c r="Q17" s="128" t="str">
        <f>IFERROR(IF($B17="","",VLOOKUP($B17,#REF!,5,FALSE)),0)</f>
        <v/>
      </c>
    </row>
    <row r="18" spans="1:17" s="35" customFormat="1" ht="15">
      <c r="A18" s="122" t="str">
        <f>IF($B18="","",VLOOKUP($B18,Liste!B:D,2,FALSE))</f>
        <v/>
      </c>
      <c r="B18" s="123"/>
      <c r="C18" s="122" t="str">
        <f>IFERROR(IF($B18="","",VLOOKUP($B18,'S01'!$AH$5:$AL$21,3,FALSE)),0)</f>
        <v/>
      </c>
      <c r="D18" s="124" t="str">
        <f>IFERROR(IF($B18="","",VLOOKUP($B18,#REF!,3,FALSE)),0)</f>
        <v/>
      </c>
      <c r="E18" s="124" t="str">
        <f>IFERROR(IF($B18="","",VLOOKUP($B18,#REF!,3,FALSE)),0)</f>
        <v/>
      </c>
      <c r="F18" s="124" t="str">
        <f>IFERROR(IF($B18="","",VLOOKUP($B18,#REF!,3,FALSE)),0)</f>
        <v/>
      </c>
      <c r="G18" s="125">
        <f t="shared" si="0"/>
        <v>0</v>
      </c>
      <c r="I18" s="126" t="str">
        <f>IFERROR(IF($B18="","",VLOOKUP($B18,'S01'!$AH$5:$AL$21,4,FALSE)),0)</f>
        <v/>
      </c>
      <c r="J18" s="127" t="str">
        <f>IFERROR(IF($B18="","",VLOOKUP($B18,#REF!,4,FALSE)),0)</f>
        <v/>
      </c>
      <c r="K18" s="127" t="str">
        <f>IFERROR(IF($B18="","",VLOOKUP($B18,#REF!,4,FALSE)),0)</f>
        <v/>
      </c>
      <c r="L18" s="128" t="str">
        <f>IFERROR(IF($B18="","",VLOOKUP($B18,#REF!,4,FALSE)),0)</f>
        <v/>
      </c>
      <c r="N18" s="126" t="str">
        <f>IFERROR(IF($B18="","",VLOOKUP($B18,'S01'!$AH$5:$AL$21,5,FALSE)),0)</f>
        <v/>
      </c>
      <c r="O18" s="127" t="str">
        <f>IFERROR(IF($B18="","",VLOOKUP($B18,#REF!,5,FALSE)),0)</f>
        <v/>
      </c>
      <c r="P18" s="127" t="str">
        <f>IFERROR(IF($B18="","",VLOOKUP($B18,#REF!,5,FALSE)),0)</f>
        <v/>
      </c>
      <c r="Q18" s="128" t="str">
        <f>IFERROR(IF($B18="","",VLOOKUP($B18,#REF!,5,FALSE)),0)</f>
        <v/>
      </c>
    </row>
    <row r="19" spans="1:17" s="35" customFormat="1" ht="15">
      <c r="A19" s="122" t="str">
        <f>IF($B19="","",VLOOKUP($B19,Liste!B:D,2,FALSE))</f>
        <v/>
      </c>
      <c r="B19" s="123"/>
      <c r="C19" s="122" t="str">
        <f>IFERROR(IF($B19="","",VLOOKUP($B19,'S01'!$AH$5:$AL$21,3,FALSE)),0)</f>
        <v/>
      </c>
      <c r="D19" s="124" t="str">
        <f>IFERROR(IF($B19="","",VLOOKUP($B19,#REF!,3,FALSE)),0)</f>
        <v/>
      </c>
      <c r="E19" s="124" t="str">
        <f>IFERROR(IF($B19="","",VLOOKUP($B19,#REF!,3,FALSE)),0)</f>
        <v/>
      </c>
      <c r="F19" s="124" t="str">
        <f>IFERROR(IF($B19="","",VLOOKUP($B19,#REF!,3,FALSE)),0)</f>
        <v/>
      </c>
      <c r="G19" s="125">
        <f t="shared" si="0"/>
        <v>0</v>
      </c>
      <c r="I19" s="126" t="str">
        <f>IFERROR(IF($B19="","",VLOOKUP($B19,'S01'!$AH$5:$AL$21,4,FALSE)),0)</f>
        <v/>
      </c>
      <c r="J19" s="127" t="str">
        <f>IFERROR(IF($B19="","",VLOOKUP($B19,#REF!,4,FALSE)),0)</f>
        <v/>
      </c>
      <c r="K19" s="127" t="str">
        <f>IFERROR(IF($B19="","",VLOOKUP($B19,#REF!,4,FALSE)),0)</f>
        <v/>
      </c>
      <c r="L19" s="128" t="str">
        <f>IFERROR(IF($B19="","",VLOOKUP($B19,#REF!,4,FALSE)),0)</f>
        <v/>
      </c>
      <c r="N19" s="126" t="str">
        <f>IFERROR(IF($B19="","",VLOOKUP($B19,'S01'!$AH$5:$AL$21,5,FALSE)),0)</f>
        <v/>
      </c>
      <c r="O19" s="127" t="str">
        <f>IFERROR(IF($B19="","",VLOOKUP($B19,#REF!,5,FALSE)),0)</f>
        <v/>
      </c>
      <c r="P19" s="127" t="str">
        <f>IFERROR(IF($B19="","",VLOOKUP($B19,#REF!,5,FALSE)),0)</f>
        <v/>
      </c>
      <c r="Q19" s="128" t="str">
        <f>IFERROR(IF($B19="","",VLOOKUP($B19,#REF!,5,FALSE)),0)</f>
        <v/>
      </c>
    </row>
    <row r="20" spans="1:17" s="35" customFormat="1" ht="15">
      <c r="A20" s="122" t="str">
        <f>IF($B20="","",VLOOKUP($B20,Liste!B:D,2,FALSE))</f>
        <v/>
      </c>
      <c r="B20" s="123"/>
      <c r="C20" s="122" t="str">
        <f>IFERROR(IF($B20="","",VLOOKUP($B20,'S01'!$AH$5:$AL$21,3,FALSE)),0)</f>
        <v/>
      </c>
      <c r="D20" s="124" t="str">
        <f>IFERROR(IF($B20="","",VLOOKUP($B20,#REF!,3,FALSE)),0)</f>
        <v/>
      </c>
      <c r="E20" s="124" t="str">
        <f>IFERROR(IF($B20="","",VLOOKUP($B20,#REF!,3,FALSE)),0)</f>
        <v/>
      </c>
      <c r="F20" s="124" t="str">
        <f>IFERROR(IF($B20="","",VLOOKUP($B20,#REF!,3,FALSE)),0)</f>
        <v/>
      </c>
      <c r="G20" s="125">
        <f t="shared" si="0"/>
        <v>0</v>
      </c>
      <c r="I20" s="126" t="str">
        <f>IFERROR(IF($B20="","",VLOOKUP($B20,'S01'!$AH$5:$AL$21,4,FALSE)),0)</f>
        <v/>
      </c>
      <c r="J20" s="127" t="str">
        <f>IFERROR(IF($B20="","",VLOOKUP($B20,#REF!,4,FALSE)),0)</f>
        <v/>
      </c>
      <c r="K20" s="127" t="str">
        <f>IFERROR(IF($B20="","",VLOOKUP($B20,#REF!,4,FALSE)),0)</f>
        <v/>
      </c>
      <c r="L20" s="128" t="str">
        <f>IFERROR(IF($B20="","",VLOOKUP($B20,#REF!,4,FALSE)),0)</f>
        <v/>
      </c>
      <c r="N20" s="126" t="str">
        <f>IFERROR(IF($B20="","",VLOOKUP($B20,'S01'!$AH$5:$AL$21,5,FALSE)),0)</f>
        <v/>
      </c>
      <c r="O20" s="127" t="str">
        <f>IFERROR(IF($B20="","",VLOOKUP($B20,#REF!,5,FALSE)),0)</f>
        <v/>
      </c>
      <c r="P20" s="127" t="str">
        <f>IFERROR(IF($B20="","",VLOOKUP($B20,#REF!,5,FALSE)),0)</f>
        <v/>
      </c>
      <c r="Q20" s="128" t="str">
        <f>IFERROR(IF($B20="","",VLOOKUP($B20,#REF!,5,FALSE)),0)</f>
        <v/>
      </c>
    </row>
    <row r="21" spans="1:17" s="35" customFormat="1" thickBot="1">
      <c r="A21" s="132" t="str">
        <f>IF($B21="","",VLOOKUP($B21,Liste!B:D,2,FALSE))</f>
        <v/>
      </c>
      <c r="B21" s="133"/>
      <c r="C21" s="132" t="str">
        <f>IFERROR(IF($B21="","",VLOOKUP($B21,'S01'!$AH$5:$AL$21,3,FALSE)),0)</f>
        <v/>
      </c>
      <c r="D21" s="134" t="str">
        <f>IFERROR(IF($B21="","",VLOOKUP($B21,#REF!,3,FALSE)),0)</f>
        <v/>
      </c>
      <c r="E21" s="134" t="str">
        <f>IFERROR(IF($B21="","",VLOOKUP($B21,#REF!,3,FALSE)),0)</f>
        <v/>
      </c>
      <c r="F21" s="134" t="str">
        <f>IFERROR(IF($B21="","",VLOOKUP($B21,#REF!,3,FALSE)),0)</f>
        <v/>
      </c>
      <c r="G21" s="135">
        <f t="shared" si="0"/>
        <v>0</v>
      </c>
      <c r="I21" s="129" t="str">
        <f>IFERROR(IF($B21="","",VLOOKUP($B21,'S01'!$AH$5:$AL$21,4,FALSE)),0)</f>
        <v/>
      </c>
      <c r="J21" s="130" t="str">
        <f>IFERROR(IF($B21="","",VLOOKUP($B21,#REF!,4,FALSE)),0)</f>
        <v/>
      </c>
      <c r="K21" s="130" t="str">
        <f>IFERROR(IF($B21="","",VLOOKUP($B21,#REF!,4,FALSE)),0)</f>
        <v/>
      </c>
      <c r="L21" s="131" t="str">
        <f>IFERROR(IF($B21="","",VLOOKUP($B21,#REF!,4,FALSE)),0)</f>
        <v/>
      </c>
      <c r="N21" s="129" t="str">
        <f>IFERROR(IF($B21="","",VLOOKUP($B21,'S01'!$AH$5:$AL$21,5,FALSE)),0)</f>
        <v/>
      </c>
      <c r="O21" s="130" t="str">
        <f>IFERROR(IF($B21="","",VLOOKUP($B21,#REF!,5,FALSE)),0)</f>
        <v/>
      </c>
      <c r="P21" s="130" t="str">
        <f>IFERROR(IF($B21="","",VLOOKUP($B21,#REF!,5,FALSE)),0)</f>
        <v/>
      </c>
      <c r="Q21" s="131" t="str">
        <f>IFERROR(IF($B21="","",VLOOKUP($B21,#REF!,5,FALSE)),0)</f>
        <v/>
      </c>
    </row>
    <row r="22" spans="1:17" ht="16.5" thickBot="1">
      <c r="B22" s="7"/>
      <c r="C22" s="7"/>
      <c r="D22" s="7"/>
      <c r="E22" s="7"/>
      <c r="F22" s="7"/>
      <c r="G22" s="7"/>
    </row>
    <row r="23" spans="1:17" ht="19.5" customHeight="1" thickBot="1">
      <c r="B23" s="76" t="s">
        <v>12</v>
      </c>
      <c r="C23" s="77"/>
      <c r="D23" s="77"/>
      <c r="E23" s="77"/>
      <c r="F23" s="9">
        <f>SUM(C5:F21)</f>
        <v>0</v>
      </c>
      <c r="G23" s="31"/>
    </row>
  </sheetData>
  <mergeCells count="4">
    <mergeCell ref="I1:L1"/>
    <mergeCell ref="N1:Q1"/>
    <mergeCell ref="B23:E23"/>
    <mergeCell ref="C1:G1"/>
  </mergeCells>
  <dataValidations count="1">
    <dataValidation type="list" allowBlank="1" showInputMessage="1" showErrorMessage="1" sqref="B23" xr:uid="{00000000-0002-0000-0600-000000000000}">
      <formula1>total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8310" r:id="rId3" name="Button 6">
              <controlPr defaultSize="0" print="0" autoFill="0" autoPict="0" macro="[0]!Bouton6_Cliquer">
                <anchor moveWithCells="1" sizeWithCells="1">
                  <from>
                    <xdr:col>0</xdr:col>
                    <xdr:colOff>104775</xdr:colOff>
                    <xdr:row>0</xdr:row>
                    <xdr:rowOff>57150</xdr:rowOff>
                  </from>
                  <to>
                    <xdr:col>1</xdr:col>
                    <xdr:colOff>57150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Liste</vt:lpstr>
      <vt:lpstr>Liste1</vt:lpstr>
      <vt:lpstr>S01</vt:lpstr>
      <vt:lpstr>Janvier</vt:lpstr>
      <vt:lpstr>annees</vt:lpstr>
      <vt:lpstr>Années</vt:lpstr>
      <vt:lpstr>Contrat</vt:lpstr>
      <vt:lpstr>Recap_mensuel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Sarah</cp:lastModifiedBy>
  <dcterms:created xsi:type="dcterms:W3CDTF">2018-12-13T15:02:28Z</dcterms:created>
  <dcterms:modified xsi:type="dcterms:W3CDTF">2019-11-07T18:23:42Z</dcterms:modified>
</cp:coreProperties>
</file>