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0" yWindow="0" windowWidth="20376" windowHeight="9456" activeTab="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10" r:id="rId8"/>
  </sheets>
  <definedNames>
    <definedName name="_xlnm._FilterDatabase" localSheetId="1" hidden="1">Feuil2!$B$35:$G$46</definedName>
    <definedName name="_xlnm._FilterDatabase" localSheetId="7" hidden="1">Feuil8!#REF!</definedName>
    <definedName name="d.atp">T_Atp[Atp]</definedName>
    <definedName name="d.autres">T_Autres[Autres]</definedName>
    <definedName name="d.believe">T_Believe[Believe]</definedName>
    <definedName name="d.clients">T_Clients[Client]</definedName>
    <definedName name="d.compagnies">T_Compagnies[Compagnie]</definedName>
    <definedName name="d.xpn">T_Xpn[Xpn]</definedName>
  </definedNames>
  <calcPr calcId="145621" concurrentCalc="0"/>
</workbook>
</file>

<file path=xl/calcChain.xml><?xml version="1.0" encoding="utf-8"?>
<calcChain xmlns="http://schemas.openxmlformats.org/spreadsheetml/2006/main">
  <c r="E8" i="3" l="1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G32" i="2"/>
  <c r="E32" i="2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2" i="7"/>
  <c r="D22" i="7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2" i="6"/>
  <c r="D22" i="6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D22" i="5"/>
  <c r="F29" i="3"/>
  <c r="D29" i="3"/>
  <c r="F26" i="4"/>
  <c r="D26" i="4"/>
</calcChain>
</file>

<file path=xl/sharedStrings.xml><?xml version="1.0" encoding="utf-8"?>
<sst xmlns="http://schemas.openxmlformats.org/spreadsheetml/2006/main" count="127" uniqueCount="58">
  <si>
    <t>Pour</t>
  </si>
  <si>
    <t>Prix</t>
  </si>
  <si>
    <t xml:space="preserve">Alex </t>
  </si>
  <si>
    <t>Client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</si>
  <si>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</si>
  <si>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</si>
  <si>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</si>
  <si>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</si>
  <si>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</si>
  <si>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</si>
  <si>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</si>
  <si>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</si>
  <si>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</si>
  <si>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</si>
  <si>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</si>
  <si>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</si>
  <si>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</si>
  <si>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Produits</t>
  </si>
  <si>
    <t>T_Clients</t>
  </si>
  <si>
    <t>T_Compagnies</t>
  </si>
  <si>
    <t>T_Believe</t>
  </si>
  <si>
    <t>T_Atp</t>
  </si>
  <si>
    <t>T_Xpn</t>
  </si>
  <si>
    <t>Total</t>
  </si>
  <si>
    <t>Prix total</t>
  </si>
  <si>
    <t>Adipolik</t>
  </si>
  <si>
    <t>T_Autres</t>
  </si>
  <si>
    <t>Autres</t>
  </si>
  <si>
    <t>Eau</t>
  </si>
  <si>
    <t>Barre</t>
  </si>
  <si>
    <t>Guru</t>
  </si>
  <si>
    <t>Montpellier</t>
  </si>
  <si>
    <t>Jay</t>
  </si>
  <si>
    <t>Phil</t>
  </si>
  <si>
    <t>Éli</t>
  </si>
  <si>
    <t>Marc-André</t>
  </si>
  <si>
    <t>Julien</t>
  </si>
  <si>
    <t>Antho</t>
  </si>
  <si>
    <t>Renato</t>
  </si>
  <si>
    <t>Jacob</t>
  </si>
  <si>
    <t>Marie</t>
  </si>
  <si>
    <t>Frank</t>
  </si>
  <si>
    <t>Guillaume</t>
  </si>
  <si>
    <t>Math</t>
  </si>
  <si>
    <t>INVENTAIRE PMFITNESS</t>
  </si>
  <si>
    <t>INVENTAIRE QUANTUM</t>
  </si>
  <si>
    <t>INVENTAIRE GB PERFORMANCE</t>
  </si>
  <si>
    <t>INVENTAIRE PR INSTITUTE</t>
  </si>
  <si>
    <t>INVENTAIRE MATH BOULE</t>
  </si>
  <si>
    <t>Inventaire du H2 Performance</t>
  </si>
  <si>
    <t>Compagnies</t>
  </si>
  <si>
    <t>Qtés Départ</t>
  </si>
  <si>
    <t>Qte Vendus</t>
  </si>
  <si>
    <t>Qte Restantes</t>
  </si>
  <si>
    <t>À recommander</t>
  </si>
  <si>
    <t>ATP</t>
  </si>
  <si>
    <t>XPN</t>
  </si>
  <si>
    <t>INVENTAIRE 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</si>
</sst>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rgb="FFC00000"/>
      <name val="Calibri"/>
      <family val="2"/>
      <scheme val="minor"/>
    </font>
    <font>
      <b/>
      <sz val="22"/>
      <color theme="9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theme="7" tint="-0.249977111117893"/>
      <name val="Calibri"/>
      <family val="2"/>
      <scheme val="minor"/>
    </font>
    <font>
      <b/>
      <sz val="22"/>
      <color theme="2" tint="-0.749992370372631"/>
      <name val="Calibri"/>
      <family val="2"/>
      <scheme val="minor"/>
    </font>
    <font>
      <b/>
      <sz val="26"/>
      <color theme="1"/>
      <name val="Aharoni"/>
      <charset val="177"/>
    </font>
    <font>
      <sz val="11"/>
      <color theme="1"/>
      <name val="Aharoni"/>
      <charset val="177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wrapText="1"/>
    </xf>
    <xf numFmtId="0" fontId="0" fillId="2" borderId="0" xfId="0" applyFill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Fill="1" applyBorder="1"/>
    <xf numFmtId="0" fontId="10" fillId="3" borderId="0" xfId="0" applyFont="1" applyFill="1" applyBorder="1" applyProtection="1"/>
    <xf numFmtId="0" fontId="0" fillId="4" borderId="0" xfId="0" applyFont="1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 vertical="center"/>
    </xf>
    <xf numFmtId="0" fontId="0" fillId="0" borderId="0" xfId="0" applyProtection="1"/>
    <xf numFmtId="0" fontId="3" fillId="0" borderId="0" xfId="0" applyFont="1" applyAlignment="1"/>
    <xf numFmtId="0" fontId="1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4" borderId="0" xfId="0" applyFont="1" applyFill="1" applyBorder="1" applyProtection="1"/>
  </cellXfs>
  <cellStyles count="1">
    <cellStyle name="Normal" xfId="0" builtinId="0"/>
  </cellStyles>
  <dxfs count="49">
    <dxf>
      <numFmt numFmtId="164" formatCode="#,##0.00\ &quot;$&quot;"/>
    </dxf>
    <dxf>
      <numFmt numFmtId="164" formatCode="#,##0.00\ &quot;$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protection locked="1" hidden="0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472440</xdr:colOff>
      <xdr:row>10</xdr:row>
      <xdr:rowOff>30480</xdr:rowOff>
    </xdr:from>
    <xdr:to>
      <xdr:col>9</xdr:col>
      <xdr:colOff>449580</xdr:colOff>
      <xdr:row>20</xdr:row>
      <xdr:rowOff>144780</xdr:rowOff>
    </xdr:to>
    <xdr:sp macro="[0]!mot_de_passe" textlink="">
      <xdr:nvSpPr>
        <xdr:cNvPr id="4" name="Plaque 3"/>
        <xdr:cNvSpPr/>
      </xdr:nvSpPr>
      <xdr:spPr>
        <a:xfrm>
          <a:off x="3642360" y="1859280"/>
          <a:ext cx="3939540" cy="1943100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dist"/>
          <a:r>
            <a:rPr lang="fr-CA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LOGIN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464820</xdr:colOff>
          <xdr:row>3</xdr:row>
          <xdr:rowOff>53340</xdr:rowOff>
        </xdr:from>
        <xdr:to>
          <xdr:col>7</xdr:col>
          <xdr:colOff>129540</xdr:colOff>
          <xdr:row>4</xdr:row>
          <xdr:rowOff>53340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2</xdr:row>
          <xdr:rowOff>182880</xdr:rowOff>
        </xdr:from>
        <xdr:to>
          <xdr:col>7</xdr:col>
          <xdr:colOff>281940</xdr:colOff>
          <xdr:row>3</xdr:row>
          <xdr:rowOff>7620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5</xdr:row>
          <xdr:rowOff>175260</xdr:rowOff>
        </xdr:from>
        <xdr:to>
          <xdr:col>9</xdr:col>
          <xdr:colOff>304800</xdr:colOff>
          <xdr:row>6</xdr:row>
          <xdr:rowOff>175260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121920</xdr:rowOff>
        </xdr:from>
        <xdr:to>
          <xdr:col>9</xdr:col>
          <xdr:colOff>236220</xdr:colOff>
          <xdr:row>4</xdr:row>
          <xdr:rowOff>129540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731520</xdr:colOff>
          <xdr:row>6</xdr:row>
          <xdr:rowOff>137160</xdr:rowOff>
        </xdr:from>
        <xdr:to>
          <xdr:col>9</xdr:col>
          <xdr:colOff>731520</xdr:colOff>
          <xdr:row>7</xdr:row>
          <xdr:rowOff>137160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121920</xdr:rowOff>
        </xdr:from>
        <xdr:to>
          <xdr:col>10</xdr:col>
          <xdr:colOff>236220</xdr:colOff>
          <xdr:row>4</xdr:row>
          <xdr:rowOff>129540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205740</xdr:colOff>
          <xdr:row>7</xdr:row>
          <xdr:rowOff>175260</xdr:rowOff>
        </xdr:from>
        <xdr:to>
          <xdr:col>9</xdr:col>
          <xdr:colOff>205740</xdr:colOff>
          <xdr:row>8</xdr:row>
          <xdr:rowOff>175260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5</xdr:row>
          <xdr:rowOff>121920</xdr:rowOff>
        </xdr:from>
        <xdr:to>
          <xdr:col>9</xdr:col>
          <xdr:colOff>236220</xdr:colOff>
          <xdr:row>6</xdr:row>
          <xdr:rowOff>129540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205740</xdr:colOff>
          <xdr:row>7</xdr:row>
          <xdr:rowOff>175260</xdr:rowOff>
        </xdr:from>
        <xdr:to>
          <xdr:col>10</xdr:col>
          <xdr:colOff>205740</xdr:colOff>
          <xdr:row>8</xdr:row>
          <xdr:rowOff>175260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</xdr:row>
          <xdr:rowOff>121920</xdr:rowOff>
        </xdr:from>
        <xdr:to>
          <xdr:col>10</xdr:col>
          <xdr:colOff>236220</xdr:colOff>
          <xdr:row>5</xdr:row>
          <xdr:rowOff>129540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205740</xdr:colOff>
          <xdr:row>6</xdr:row>
          <xdr:rowOff>175260</xdr:rowOff>
        </xdr:from>
        <xdr:to>
          <xdr:col>8</xdr:col>
          <xdr:colOff>205740</xdr:colOff>
          <xdr:row>7</xdr:row>
          <xdr:rowOff>175260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121920</xdr:rowOff>
        </xdr:from>
        <xdr:to>
          <xdr:col>8</xdr:col>
          <xdr:colOff>236220</xdr:colOff>
          <xdr:row>5</xdr:row>
          <xdr:rowOff>129540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3" name="Tableau13" displayName="Tableau13" ref="B35:G46" totalsRowShown="0" headerRowDxfId="26" dataDxfId="25" tableBorderDxfId="24">
  <tableColumns count="6">
    <tableColumn id="1" name="Compagnies" dataDxfId="23"/>
    <tableColumn id="2" name="Produits" dataDxfId="22"/>
    <tableColumn id="3" name="Qtés Départ" dataDxfId="21"/>
    <tableColumn id="4" name="Qte Vendus" dataDxfId="20"/>
    <tableColumn id="5" name="Qte Restantes" dataDxfId="19"/>
    <tableColumn id="6" name="À recommander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7" name="T_Données191118" displayName="T_Données191118" ref="B7:G32" totalsRowCount="1" headerRowDxfId="29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28" dataCellStyle="Normal"/>
    <tableColumn id="6" name="Prix total" totalsRowFunction="sum" dataDxfId="27" totalsRowDxfId="1" dataCellStyle="Normal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18" name="Tableau18" displayName="Tableau18" ref="B48:G58" totalsRowShown="0" headerRowDxfId="10" dataDxfId="11">
  <tableColumns count="6">
    <tableColumn id="1" name="Compagnies" dataDxfId="17"/>
    <tableColumn id="2" name="Produits" dataDxfId="16"/>
    <tableColumn id="3" name="Qtés Départ" dataDxfId="15"/>
    <tableColumn id="4" name="Qte Vendus" dataDxfId="14"/>
    <tableColumn id="5" name="Qte Restantes" dataDxfId="13"/>
    <tableColumn id="6" name="À recommander" dataDxfId="1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9" name="Tableau1820" displayName="Tableau1820" ref="B60:G67" totalsRowShown="0" headerRowDxfId="9" dataDxfId="8">
  <tableColumns count="6">
    <tableColumn id="1" name="Compagnies" dataDxfId="7"/>
    <tableColumn id="2" name="Produits" dataDxfId="6"/>
    <tableColumn id="3" name="Qtés Départ" dataDxfId="5"/>
    <tableColumn id="4" name="Qte Vendus" dataDxfId="4"/>
    <tableColumn id="5" name="Qte Restantes" dataDxfId="3"/>
    <tableColumn id="6" name="À recommander" dataDxfId="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23" name="T_Données191124" displayName="T_Données191124" ref="A7:F29" totalsRowCount="1" headerRowDxfId="48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47" dataCellStyle="Normal">
      <calculatedColumnFormula>IF(COUNTA(T_Données191124[[#This Row],[Pour]:[Qté]])&lt;&gt;4,0,VLOOKUP(C8,INDIRECT("T_"&amp;B8),2,FALSE))</calculatedColumnFormula>
    </tableColumn>
    <tableColumn id="6" name="Prix total" totalsRowFunction="sum" dataDxfId="46" totalsRowDxfId="0" dataCellStyle="Normal">
      <calculatedColumnFormula>T_Données191124[[#This Row],[Qté]]*T_Données191124[[#This Row],[Prix Unitaire]]</calculatedColumnFormula>
    </tableColumn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10" name="T_Données1911" displayName="T_Données1911" ref="A7:F26" totalsRowCount="1" headerRowDxfId="45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44" dataCellStyle="Normal">
      <calculatedColumnFormula>IF(COUNTA(T_Données1911[[#This Row],[Pour]:[Qté]])&lt;&gt;4,0,VLOOKUP(C8,INDIRECT("T_"&amp;B8),2,FALSE))</calculatedColumnFormula>
    </tableColumn>
    <tableColumn id="6" name="Prix total" totalsRowFunction="sum" dataDxfId="43" totalsRowDxfId="30" dataCellStyle="Normal">
      <calculatedColumnFormula>T_Données1911[[#This Row],[Qté]]*T_Données1911[[#This Row],[Prix Unitaire]]</calculatedColumnFormula>
    </tableColumn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id="26" name="T_Données191127" displayName="T_Données191127" ref="A7:F22" totalsRowCount="1" headerRowDxfId="42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41" dataCellStyle="Normal">
      <calculatedColumnFormula>IF(COUNTA(T_Données191127[[#This Row],[Pour]:[Qté]])&lt;&gt;4,0,VLOOKUP(C8,INDIRECT("T_"&amp;B8),2,FALSE))</calculatedColumnFormula>
    </tableColumn>
    <tableColumn id="6" name="Prix total" totalsRowFunction="sum" dataDxfId="40" totalsRowDxfId="31" dataCellStyle="Normal">
      <calculatedColumnFormula>T_Données191127[[#This Row],[Qté]]*T_Données191127[[#This Row],[Prix Unitaire]]</calculatedColumnFormula>
    </tableColumn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29" name="T_Données19112730" displayName="T_Données19112730" ref="A7:F22" totalsRowCount="1" headerRowDxfId="39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38" dataCellStyle="Normal">
      <calculatedColumnFormula>IF(COUNTA(T_Données19112730[[#This Row],[Pour]:[Qté]])&lt;&gt;4,0,VLOOKUP(C8,INDIRECT("T_"&amp;B8),2,FALSE))</calculatedColumnFormula>
    </tableColumn>
    <tableColumn id="6" name="Prix total" totalsRowFunction="sum" dataDxfId="37" totalsRowDxfId="36" dataCellStyle="Normal">
      <calculatedColumnFormula>T_Données19112730[[#This Row],[Qté]]*T_Données19112730[[#This Row],[Prix Unitaire]]</calculatedColumnFormula>
    </tableColumn>
  </tableColumns>
  <tableStyleInfo name="TableStyleMedium21" showFirstColumn="0" showLastColumn="0" showRowStripes="1" showColumnStripes="0"/>
</table>
</file>

<file path=xl/tables/table9.xml><?xml version="1.0" encoding="utf-8"?>
<table xmlns="http://schemas.openxmlformats.org/spreadsheetml/2006/main" id="30" name="T_Données1911273031" displayName="T_Données1911273031" ref="A7:F22" totalsRowCount="1" headerRowDxfId="35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34" dataCellStyle="Normal">
      <calculatedColumnFormula>IF(COUNTA(T_Données1911273031[[#This Row],[Pour]:[Qté]])&lt;&gt;4,0,VLOOKUP(C8,INDIRECT("T_"&amp;B8),2,FALSE))</calculatedColumnFormula>
    </tableColumn>
    <tableColumn id="6" name="Prix total" totalsRowFunction="sum" dataDxfId="33" totalsRowDxfId="32" dataCellStyle="Normal">
      <calculatedColumnFormula>T_Données1911273031[[#This Row],[Qté]]*T_Données1911273031[[#This Row],[Prix Unitaire]]</calculatedColumnFormula>
    </tableColumn>
  </tableColumns>
  <tableStyleInfo name="TableStyleMedium22" showFirstColumn="0" showLastColumn="0" showRowStripes="1" showColumnStripes="0"/>
</table>
</file>

<file path=xl/tables/table10.xml><?xml version="1.0" encoding="utf-8"?>
<table xmlns="http://schemas.openxmlformats.org/spreadsheetml/2006/main" id="1" name="T_Clients" displayName="T_Clients" ref="B4:B18" totalsRowShown="0">
  <autoFilter ref="B4:B18">
    <filterColumn colId="0" hiddenButton="1"/>
  </autoFilter>
  <sortState ref="B5:B18">
    <sortCondition ref="B5"/>
  </sortState>
  <tableColumns count="1">
    <tableColumn id="1" name="Client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4" name="T_Believe" displayName="T_Believe" ref="F4:G8" totalsRowShown="0">
  <autoFilter ref="F4:G8">
    <filterColumn colId="0" hiddenButton="1"/>
    <filterColumn colId="1" hiddenButton="1"/>
  </autoFilter>
  <sortState ref="F5:G8">
    <sortCondition ref="F5:F8"/>
  </sortState>
  <tableColumns count="2">
    <tableColumn id="1" name="Believe"/>
    <tableColumn id="2" name="Prix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6" name="T_Xpn" displayName="T_Xpn" ref="L4:M5" totalsRowShown="0">
  <tableColumns count="2">
    <tableColumn id="1" name="Xpn"/>
    <tableColumn id="2" name="Prix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id="5" name="T_Atp" displayName="T_Atp" ref="I4:J7" totalsRowShown="0">
  <autoFilter ref="I4:J7">
    <filterColumn colId="0" hiddenButton="1"/>
    <filterColumn colId="1" hiddenButton="1"/>
  </autoFilter>
  <sortState ref="I5:J7">
    <sortCondition ref="I5:I7"/>
  </sortState>
  <tableColumns count="2">
    <tableColumn id="1" name="Atp"/>
    <tableColumn id="2" name="Prix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id="3" name="T_Autres" displayName="T_Autres" ref="O4:P8" totalsRowShown="0">
  <autoFilter ref="O4:P8">
    <filterColumn colId="0" hiddenButton="1"/>
    <filterColumn colId="1" hiddenButton="1"/>
  </autoFilter>
  <tableColumns count="2">
    <tableColumn id="1" name="Autres"/>
    <tableColumn id="2" name="Prix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6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8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9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workbookViewId="0">
      <selection activeCell="E28" sqref="E28"/>
    </sheetView>
  </sheetViews>
  <sheetFormatPr baseColWidth="10" defaultRowHeight="14.4" x14ac:dyDescent="0.3"/>
  <cols>
    <col min="7" max="7" width="11.5546875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33" x14ac:dyDescent="0.6">
      <c r="A4" s="6"/>
      <c r="B4" s="6"/>
      <c r="C4" s="6"/>
      <c r="D4" s="6"/>
      <c r="E4" s="7" t="s">
        <v>49</v>
      </c>
      <c r="F4" s="8"/>
      <c r="G4" s="8"/>
      <c r="H4" s="8"/>
      <c r="I4" s="8"/>
      <c r="J4" s="8"/>
      <c r="K4" s="6"/>
      <c r="L4" s="6"/>
      <c r="M4" s="6"/>
      <c r="N4" s="6"/>
      <c r="O4" s="6"/>
      <c r="P4" s="6"/>
    </row>
    <row r="5" spans="1:16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</sheetData>
  <mergeCells count="1">
    <mergeCell ref="E4:J4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G67"/>
  <sheetViews>
    <sheetView tabSelected="1" workbookViewId="0">
      <selection activeCell="J53" sqref="J53"/>
    </sheetView>
  </sheetViews>
  <sheetFormatPr baseColWidth="10" defaultRowHeight="14.4" x14ac:dyDescent="0.3"/>
  <cols>
    <col min="2" max="2" width="13.21875" customWidth="1"/>
    <col min="3" max="3" width="27.77734375" customWidth="1"/>
    <col min="4" max="4" width="12.77734375" customWidth="1"/>
    <col min="5" max="5" width="14.109375" customWidth="1"/>
    <col min="6" max="6" width="14.44140625" customWidth="1"/>
    <col min="7" max="7" width="16.44140625" customWidth="1"/>
  </cols>
  <sheetData>
    <row r="3" spans="2:7" ht="28.8" x14ac:dyDescent="0.55000000000000004">
      <c r="B3" s="19"/>
      <c r="C3" s="9" t="s">
        <v>57</v>
      </c>
      <c r="D3" s="9"/>
      <c r="E3" s="9"/>
      <c r="F3" s="9"/>
    </row>
    <row r="7" spans="2:7" x14ac:dyDescent="0.3">
      <c r="B7" s="5" t="s">
        <v>0</v>
      </c>
      <c r="C7" s="5" t="s">
        <v>14</v>
      </c>
      <c r="D7" s="5" t="s">
        <v>17</v>
      </c>
      <c r="E7" s="5" t="s">
        <v>16</v>
      </c>
      <c r="F7" s="5" t="s">
        <v>15</v>
      </c>
      <c r="G7" s="5" t="s">
        <v>24</v>
      </c>
    </row>
    <row r="8" spans="2:7" x14ac:dyDescent="0.3">
      <c r="B8" s="2" t="s">
        <v>41</v>
      </c>
      <c r="C8" s="2" t="s">
        <v>27</v>
      </c>
      <c r="D8" s="2" t="s">
        <v>28</v>
      </c>
      <c r="E8" s="2">
        <v>3</v>
      </c>
      <c r="F8" s="4">
        <f ca="1">IF(COUNTA(T_Données191118[[#This Row],[Pour]:[Qté]])&lt;&gt;4,0,VLOOKUP(D8,INDIRECT("T_"&amp;C8),2,FALSE))</f>
        <v>1</v>
      </c>
      <c r="G8" s="4">
        <f ca="1">T_Données191118[[#This Row],[Qté]]*T_Données191118[[#This Row],[Prix Unitaire]]</f>
        <v>3</v>
      </c>
    </row>
    <row r="9" spans="2:7" x14ac:dyDescent="0.3">
      <c r="B9" s="2"/>
      <c r="C9" s="2"/>
      <c r="D9" s="2"/>
      <c r="E9" s="2"/>
      <c r="F9" s="4">
        <f ca="1">IF(COUNTA(T_Données191118[[#This Row],[Pour]:[Qté]])&lt;&gt;4,0,VLOOKUP(D9,INDIRECT("T_"&amp;C9),2,FALSE))</f>
        <v>0</v>
      </c>
      <c r="G9" s="4">
        <f ca="1">T_Données191118[[#This Row],[Qté]]*T_Données191118[[#This Row],[Prix Unitaire]]</f>
        <v>0</v>
      </c>
    </row>
    <row r="10" spans="2:7" x14ac:dyDescent="0.3">
      <c r="B10" s="2"/>
      <c r="C10" s="2"/>
      <c r="D10" s="2"/>
      <c r="E10" s="2"/>
      <c r="F10" s="4">
        <f ca="1">IF(COUNTA(T_Données191118[[#This Row],[Pour]:[Qté]])&lt;&gt;4,0,VLOOKUP(D10,INDIRECT("T_"&amp;C10),2,FALSE))</f>
        <v>0</v>
      </c>
      <c r="G10" s="4">
        <f ca="1">T_Données191118[[#This Row],[Qté]]*T_Données191118[[#This Row],[Prix Unitaire]]</f>
        <v>0</v>
      </c>
    </row>
    <row r="11" spans="2:7" x14ac:dyDescent="0.3">
      <c r="B11" s="2"/>
      <c r="C11" s="2"/>
      <c r="D11" s="2"/>
      <c r="E11" s="2"/>
      <c r="F11" s="4">
        <f ca="1">IF(COUNTA(T_Données191118[[#This Row],[Pour]:[Qté]])&lt;&gt;4,0,VLOOKUP(D11,INDIRECT("T_"&amp;C11),2,FALSE))</f>
        <v>0</v>
      </c>
      <c r="G11" s="4">
        <f ca="1">T_Données191118[[#This Row],[Qté]]*T_Données191118[[#This Row],[Prix Unitaire]]</f>
        <v>0</v>
      </c>
    </row>
    <row r="12" spans="2:7" x14ac:dyDescent="0.3">
      <c r="B12" s="2"/>
      <c r="C12" s="2"/>
      <c r="D12" s="2"/>
      <c r="E12" s="2"/>
      <c r="F12" s="4">
        <f ca="1">IF(COUNTA(T_Données191118[[#This Row],[Pour]:[Qté]])&lt;&gt;4,0,VLOOKUP(D12,INDIRECT("T_"&amp;C12),2,FALSE))</f>
        <v>0</v>
      </c>
      <c r="G12" s="4">
        <f ca="1">T_Données191118[[#This Row],[Qté]]*T_Données191118[[#This Row],[Prix Unitaire]]</f>
        <v>0</v>
      </c>
    </row>
    <row r="13" spans="2:7" x14ac:dyDescent="0.3">
      <c r="B13" s="2"/>
      <c r="C13" s="2"/>
      <c r="D13" s="2"/>
      <c r="E13" s="2"/>
      <c r="F13" s="4">
        <f ca="1">IF(COUNTA(T_Données191118[[#This Row],[Pour]:[Qté]])&lt;&gt;4,0,VLOOKUP(D13,INDIRECT("T_"&amp;C13),2,FALSE))</f>
        <v>0</v>
      </c>
      <c r="G13" s="4">
        <f ca="1">T_Données191118[[#This Row],[Qté]]*T_Données191118[[#This Row],[Prix Unitaire]]</f>
        <v>0</v>
      </c>
    </row>
    <row r="14" spans="2:7" x14ac:dyDescent="0.3">
      <c r="B14" s="2"/>
      <c r="C14" s="2"/>
      <c r="D14" s="2"/>
      <c r="E14" s="2"/>
      <c r="F14" s="4">
        <f ca="1">IF(COUNTA(T_Données191118[[#This Row],[Pour]:[Qté]])&lt;&gt;4,0,VLOOKUP(D14,INDIRECT("T_"&amp;C14),2,FALSE))</f>
        <v>0</v>
      </c>
      <c r="G14" s="4">
        <f ca="1">T_Données191118[[#This Row],[Qté]]*T_Données191118[[#This Row],[Prix Unitaire]]</f>
        <v>0</v>
      </c>
    </row>
    <row r="15" spans="2:7" x14ac:dyDescent="0.3">
      <c r="B15" s="2"/>
      <c r="C15" s="2"/>
      <c r="D15" s="2"/>
      <c r="E15" s="2"/>
      <c r="F15" s="4">
        <f ca="1">IF(COUNTA(T_Données191118[[#This Row],[Pour]:[Qté]])&lt;&gt;4,0,VLOOKUP(D15,INDIRECT("T_"&amp;C15),2,FALSE))</f>
        <v>0</v>
      </c>
      <c r="G15" s="4">
        <f ca="1">T_Données191118[[#This Row],[Qté]]*T_Données191118[[#This Row],[Prix Unitaire]]</f>
        <v>0</v>
      </c>
    </row>
    <row r="16" spans="2:7" x14ac:dyDescent="0.3">
      <c r="B16" s="2"/>
      <c r="C16" s="2"/>
      <c r="D16" s="2"/>
      <c r="E16" s="2"/>
      <c r="F16" s="4">
        <f ca="1">IF(COUNTA(T_Données191118[[#This Row],[Pour]:[Qté]])&lt;&gt;4,0,VLOOKUP(D16,INDIRECT("T_"&amp;C16),2,FALSE))</f>
        <v>0</v>
      </c>
      <c r="G16" s="4">
        <f ca="1">T_Données191118[[#This Row],[Qté]]*T_Données191118[[#This Row],[Prix Unitaire]]</f>
        <v>0</v>
      </c>
    </row>
    <row r="17" spans="2:7" x14ac:dyDescent="0.3">
      <c r="B17" s="2"/>
      <c r="C17" s="2"/>
      <c r="D17" s="2"/>
      <c r="E17" s="2"/>
      <c r="F17" s="4">
        <f ca="1">IF(COUNTA(T_Données191118[[#This Row],[Pour]:[Qté]])&lt;&gt;4,0,VLOOKUP(D17,INDIRECT("T_"&amp;C17),2,FALSE))</f>
        <v>0</v>
      </c>
      <c r="G17" s="4">
        <f ca="1">T_Données191118[[#This Row],[Qté]]*T_Données191118[[#This Row],[Prix Unitaire]]</f>
        <v>0</v>
      </c>
    </row>
    <row r="18" spans="2:7" x14ac:dyDescent="0.3">
      <c r="B18" s="2"/>
      <c r="C18" s="2"/>
      <c r="D18" s="2"/>
      <c r="E18" s="2"/>
      <c r="F18" s="4">
        <f ca="1">IF(COUNTA(T_Données191118[[#This Row],[Pour]:[Qté]])&lt;&gt;4,0,VLOOKUP(D18,INDIRECT("T_"&amp;C18),2,FALSE))</f>
        <v>0</v>
      </c>
      <c r="G18" s="4">
        <f ca="1">T_Données191118[[#This Row],[Qté]]*T_Données191118[[#This Row],[Prix Unitaire]]</f>
        <v>0</v>
      </c>
    </row>
    <row r="19" spans="2:7" x14ac:dyDescent="0.3">
      <c r="B19" s="2"/>
      <c r="C19" s="2"/>
      <c r="D19" s="2"/>
      <c r="E19" s="2"/>
      <c r="F19" s="4">
        <f ca="1">IF(COUNTA(T_Données191118[[#This Row],[Pour]:[Qté]])&lt;&gt;4,0,VLOOKUP(D19,INDIRECT("T_"&amp;C19),2,FALSE))</f>
        <v>0</v>
      </c>
      <c r="G19" s="4">
        <f ca="1">T_Données191118[[#This Row],[Qté]]*T_Données191118[[#This Row],[Prix Unitaire]]</f>
        <v>0</v>
      </c>
    </row>
    <row r="20" spans="2:7" x14ac:dyDescent="0.3">
      <c r="B20" s="2"/>
      <c r="C20" s="2"/>
      <c r="D20" s="2"/>
      <c r="E20" s="2"/>
      <c r="F20" s="4">
        <f ca="1">IF(COUNTA(T_Données191118[[#This Row],[Pour]:[Qté]])&lt;&gt;4,0,VLOOKUP(D20,INDIRECT("T_"&amp;C20),2,FALSE))</f>
        <v>0</v>
      </c>
      <c r="G20" s="4">
        <f ca="1">T_Données191118[[#This Row],[Qté]]*T_Données191118[[#This Row],[Prix Unitaire]]</f>
        <v>0</v>
      </c>
    </row>
    <row r="21" spans="2:7" x14ac:dyDescent="0.3">
      <c r="B21" s="2"/>
      <c r="C21" s="2"/>
      <c r="D21" s="2"/>
      <c r="E21" s="2"/>
      <c r="F21" s="4">
        <f ca="1">IF(COUNTA(T_Données191118[[#This Row],[Pour]:[Qté]])&lt;&gt;4,0,VLOOKUP(D21,INDIRECT("T_"&amp;C21),2,FALSE))</f>
        <v>0</v>
      </c>
      <c r="G21" s="4">
        <f ca="1">T_Données191118[[#This Row],[Qté]]*T_Données191118[[#This Row],[Prix Unitaire]]</f>
        <v>0</v>
      </c>
    </row>
    <row r="22" spans="2:7" x14ac:dyDescent="0.3">
      <c r="B22" s="2"/>
      <c r="C22" s="2"/>
      <c r="D22" s="2"/>
      <c r="E22" s="2"/>
      <c r="F22" s="4">
        <f ca="1">IF(COUNTA(T_Données191118[[#This Row],[Pour]:[Qté]])&lt;&gt;4,0,VLOOKUP(D22,INDIRECT("T_"&amp;C22),2,FALSE))</f>
        <v>0</v>
      </c>
      <c r="G22" s="4">
        <f ca="1">T_Données191118[[#This Row],[Qté]]*T_Données191118[[#This Row],[Prix Unitaire]]</f>
        <v>0</v>
      </c>
    </row>
    <row r="23" spans="2:7" x14ac:dyDescent="0.3">
      <c r="B23" s="2"/>
      <c r="C23" s="2"/>
      <c r="D23" s="2"/>
      <c r="E23" s="2"/>
      <c r="F23" s="4">
        <f ca="1">IF(COUNTA(T_Données191118[[#This Row],[Pour]:[Qté]])&lt;&gt;4,0,VLOOKUP(D23,INDIRECT("T_"&amp;C23),2,FALSE))</f>
        <v>0</v>
      </c>
      <c r="G23" s="4">
        <f ca="1">T_Données191118[[#This Row],[Qté]]*T_Données191118[[#This Row],[Prix Unitaire]]</f>
        <v>0</v>
      </c>
    </row>
    <row r="24" spans="2:7" x14ac:dyDescent="0.3">
      <c r="B24" s="2"/>
      <c r="C24" s="2"/>
      <c r="D24" s="2"/>
      <c r="E24" s="2"/>
      <c r="F24" s="4">
        <f ca="1">IF(COUNTA(T_Données191118[[#This Row],[Pour]:[Qté]])&lt;&gt;4,0,VLOOKUP(D24,INDIRECT("T_"&amp;C24),2,FALSE))</f>
        <v>0</v>
      </c>
      <c r="G24" s="4">
        <f ca="1">T_Données191118[[#This Row],[Qté]]*T_Données191118[[#This Row],[Prix Unitaire]]</f>
        <v>0</v>
      </c>
    </row>
    <row r="25" spans="2:7" x14ac:dyDescent="0.3">
      <c r="B25" s="2"/>
      <c r="C25" s="2"/>
      <c r="D25" s="2"/>
      <c r="E25" s="2"/>
      <c r="F25" s="4"/>
      <c r="G25" s="4"/>
    </row>
    <row r="26" spans="2:7" x14ac:dyDescent="0.3">
      <c r="B26" s="2"/>
      <c r="C26" s="2"/>
      <c r="D26" s="2"/>
      <c r="E26" s="2"/>
      <c r="F26" s="4"/>
      <c r="G26" s="4"/>
    </row>
    <row r="27" spans="2:7" x14ac:dyDescent="0.3">
      <c r="B27" s="2"/>
      <c r="C27" s="2"/>
      <c r="D27" s="2"/>
      <c r="E27" s="2"/>
      <c r="F27" s="4"/>
      <c r="G27" s="4"/>
    </row>
    <row r="28" spans="2:7" x14ac:dyDescent="0.3">
      <c r="B28" s="2"/>
      <c r="C28" s="2"/>
      <c r="D28" s="2"/>
      <c r="E28" s="2"/>
      <c r="F28" s="4"/>
      <c r="G28" s="4"/>
    </row>
    <row r="29" spans="2:7" x14ac:dyDescent="0.3">
      <c r="B29" s="2"/>
      <c r="C29" s="2"/>
      <c r="D29" s="2"/>
      <c r="E29" s="2"/>
      <c r="F29" s="4"/>
      <c r="G29" s="4"/>
    </row>
    <row r="30" spans="2:7" x14ac:dyDescent="0.3">
      <c r="B30" s="2"/>
      <c r="C30" s="2"/>
      <c r="D30" s="2"/>
      <c r="E30" s="2"/>
      <c r="F30" s="4"/>
      <c r="G30" s="4"/>
    </row>
    <row r="31" spans="2:7" x14ac:dyDescent="0.3">
      <c r="B31" s="2"/>
      <c r="C31" s="2"/>
      <c r="D31" s="2"/>
      <c r="E31" s="2"/>
      <c r="F31" s="4"/>
      <c r="G31" s="4"/>
    </row>
    <row r="32" spans="2:7" x14ac:dyDescent="0.3">
      <c r="B32" t="s">
        <v>23</v>
      </c>
      <c r="E32">
        <f>SUBTOTAL(109,T_Données191118[Qté])</f>
        <v>3</v>
      </c>
      <c r="G32" s="3">
        <f ca="1">SUBTOTAL(109,T_Données191118[Prix total])</f>
        <v>3</v>
      </c>
    </row>
    <row r="34" spans="1:7" x14ac:dyDescent="0.3">
      <c r="A34" s="17"/>
      <c r="B34" s="18"/>
      <c r="C34" s="18"/>
      <c r="D34" s="18"/>
      <c r="E34" s="18"/>
      <c r="F34" s="18"/>
    </row>
    <row r="35" spans="1:7" x14ac:dyDescent="0.3">
      <c r="A35" s="17"/>
      <c r="B35" s="15" t="s">
        <v>50</v>
      </c>
      <c r="C35" s="15" t="s">
        <v>17</v>
      </c>
      <c r="D35" s="15" t="s">
        <v>51</v>
      </c>
      <c r="E35" s="15" t="s">
        <v>52</v>
      </c>
      <c r="F35" s="15" t="s">
        <v>53</v>
      </c>
      <c r="G35" s="15" t="s">
        <v>54</v>
      </c>
    </row>
    <row r="36" spans="1:7" x14ac:dyDescent="0.3">
      <c r="A36" s="17"/>
      <c r="B36" s="16" t="s">
        <v>4</v>
      </c>
      <c r="C36" t="s">
        <v>7</v>
      </c>
      <c r="D36" s="22"/>
      <c r="E36" s="22"/>
      <c r="F36" s="22"/>
      <c r="G36" s="22"/>
    </row>
    <row r="37" spans="1:7" x14ac:dyDescent="0.3">
      <c r="A37" s="17"/>
      <c r="B37" s="17"/>
      <c r="C37" t="s">
        <v>8</v>
      </c>
      <c r="D37" s="18"/>
      <c r="E37" s="18"/>
      <c r="F37" s="18"/>
      <c r="G37" s="18"/>
    </row>
    <row r="38" spans="1:7" x14ac:dyDescent="0.3">
      <c r="A38" s="17"/>
      <c r="B38" s="17"/>
      <c r="C38" t="s">
        <v>10</v>
      </c>
      <c r="D38" s="18"/>
      <c r="E38" s="18"/>
      <c r="F38" s="18"/>
      <c r="G38" s="18"/>
    </row>
    <row r="39" spans="1:7" x14ac:dyDescent="0.3">
      <c r="B39" s="17"/>
      <c r="C39" t="s">
        <v>9</v>
      </c>
      <c r="D39" s="18"/>
      <c r="E39" s="18"/>
      <c r="F39" s="18"/>
      <c r="G39" s="18"/>
    </row>
    <row r="40" spans="1:7" x14ac:dyDescent="0.3">
      <c r="B40" s="17"/>
      <c r="C40" s="18"/>
      <c r="D40" s="18"/>
      <c r="E40" s="18"/>
      <c r="F40" s="18"/>
      <c r="G40" s="18"/>
    </row>
    <row r="41" spans="1:7" x14ac:dyDescent="0.3">
      <c r="B41" s="17"/>
      <c r="C41" s="18"/>
      <c r="D41" s="18"/>
      <c r="E41" s="18"/>
      <c r="F41" s="18"/>
      <c r="G41" s="18"/>
    </row>
    <row r="42" spans="1:7" x14ac:dyDescent="0.3">
      <c r="B42" s="17"/>
      <c r="C42" s="18"/>
      <c r="D42" s="18"/>
      <c r="E42" s="18"/>
      <c r="F42" s="18"/>
      <c r="G42" s="18"/>
    </row>
    <row r="43" spans="1:7" x14ac:dyDescent="0.3">
      <c r="B43" s="17"/>
      <c r="C43" s="18"/>
      <c r="D43" s="18"/>
      <c r="E43" s="18"/>
      <c r="F43" s="18"/>
      <c r="G43" s="18"/>
    </row>
    <row r="44" spans="1:7" x14ac:dyDescent="0.3">
      <c r="B44" s="17"/>
      <c r="C44" s="18"/>
      <c r="D44" s="18"/>
      <c r="E44" s="18"/>
      <c r="F44" s="18"/>
      <c r="G44" s="18"/>
    </row>
    <row r="45" spans="1:7" x14ac:dyDescent="0.3">
      <c r="B45" s="17"/>
      <c r="C45" s="18"/>
      <c r="D45" s="18"/>
      <c r="E45" s="18"/>
      <c r="F45" s="18"/>
      <c r="G45" s="18"/>
    </row>
    <row r="46" spans="1:7" x14ac:dyDescent="0.3">
      <c r="B46" s="17"/>
      <c r="C46" s="18"/>
      <c r="D46" s="18"/>
      <c r="E46" s="18"/>
      <c r="F46" s="18"/>
      <c r="G46" s="18"/>
    </row>
    <row r="48" spans="1:7" x14ac:dyDescent="0.3">
      <c r="B48" s="20" t="s">
        <v>50</v>
      </c>
      <c r="C48" s="20" t="s">
        <v>17</v>
      </c>
      <c r="D48" s="20" t="s">
        <v>51</v>
      </c>
      <c r="E48" s="20" t="s">
        <v>52</v>
      </c>
      <c r="F48" s="20" t="s">
        <v>53</v>
      </c>
      <c r="G48" s="20" t="s">
        <v>54</v>
      </c>
    </row>
    <row r="49" spans="2:7" x14ac:dyDescent="0.3">
      <c r="B49" s="21" t="s">
        <v>55</v>
      </c>
      <c r="C49" s="14" t="s">
        <v>25</v>
      </c>
      <c r="D49" s="14"/>
      <c r="E49" s="14"/>
      <c r="F49" s="14"/>
      <c r="G49" s="14"/>
    </row>
    <row r="50" spans="2:7" x14ac:dyDescent="0.3">
      <c r="B50" s="21"/>
      <c r="C50" s="14" t="s">
        <v>11</v>
      </c>
      <c r="D50" s="14"/>
      <c r="E50" s="14"/>
      <c r="F50" s="14"/>
      <c r="G50" s="14"/>
    </row>
    <row r="51" spans="2:7" x14ac:dyDescent="0.3">
      <c r="B51" s="21"/>
      <c r="C51" s="14" t="s">
        <v>12</v>
      </c>
      <c r="D51" s="14"/>
      <c r="E51" s="14"/>
      <c r="F51" s="14"/>
      <c r="G51" s="14"/>
    </row>
    <row r="52" spans="2:7" x14ac:dyDescent="0.3">
      <c r="B52" s="21"/>
      <c r="C52" s="14"/>
      <c r="D52" s="14"/>
      <c r="E52" s="14"/>
      <c r="F52" s="14"/>
      <c r="G52" s="14"/>
    </row>
    <row r="53" spans="2:7" x14ac:dyDescent="0.3">
      <c r="B53" s="21"/>
      <c r="C53" s="14"/>
      <c r="D53" s="14"/>
      <c r="E53" s="14"/>
      <c r="F53" s="14"/>
      <c r="G53" s="14"/>
    </row>
    <row r="54" spans="2:7" x14ac:dyDescent="0.3">
      <c r="B54" s="21"/>
      <c r="C54" s="14"/>
      <c r="D54" s="14"/>
      <c r="E54" s="14"/>
      <c r="F54" s="14"/>
      <c r="G54" s="14"/>
    </row>
    <row r="55" spans="2:7" x14ac:dyDescent="0.3">
      <c r="B55" s="21"/>
      <c r="C55" s="14"/>
      <c r="D55" s="14"/>
      <c r="E55" s="14"/>
      <c r="F55" s="14"/>
      <c r="G55" s="14"/>
    </row>
    <row r="56" spans="2:7" x14ac:dyDescent="0.3">
      <c r="B56" s="21"/>
      <c r="C56" s="14"/>
      <c r="D56" s="14"/>
      <c r="E56" s="14"/>
      <c r="F56" s="14"/>
      <c r="G56" s="14"/>
    </row>
    <row r="57" spans="2:7" x14ac:dyDescent="0.3">
      <c r="B57" s="21"/>
      <c r="C57" s="14"/>
      <c r="D57" s="14"/>
      <c r="E57" s="14"/>
      <c r="F57" s="14"/>
      <c r="G57" s="14"/>
    </row>
    <row r="58" spans="2:7" x14ac:dyDescent="0.3">
      <c r="B58" s="21"/>
      <c r="C58" s="14"/>
      <c r="D58" s="14"/>
      <c r="E58" s="14"/>
      <c r="F58" s="14"/>
      <c r="G58" s="14"/>
    </row>
    <row r="59" spans="2:7" x14ac:dyDescent="0.3">
      <c r="B59" s="21"/>
      <c r="C59" s="14"/>
      <c r="D59" s="14"/>
      <c r="E59" s="14"/>
      <c r="F59" s="14"/>
      <c r="G59" s="14"/>
    </row>
    <row r="60" spans="2:7" x14ac:dyDescent="0.3">
      <c r="B60" s="20" t="s">
        <v>50</v>
      </c>
      <c r="C60" s="20" t="s">
        <v>17</v>
      </c>
      <c r="D60" s="20" t="s">
        <v>51</v>
      </c>
      <c r="E60" s="20" t="s">
        <v>52</v>
      </c>
      <c r="F60" s="20" t="s">
        <v>53</v>
      </c>
      <c r="G60" s="20" t="s">
        <v>54</v>
      </c>
    </row>
    <row r="61" spans="2:7" x14ac:dyDescent="0.3">
      <c r="B61" s="21" t="s">
        <v>56</v>
      </c>
      <c r="C61" s="14" t="s">
        <v>13</v>
      </c>
      <c r="D61" s="14"/>
      <c r="E61" s="14"/>
      <c r="F61" s="14"/>
      <c r="G61" s="14"/>
    </row>
    <row r="62" spans="2:7" x14ac:dyDescent="0.3">
      <c r="B62" s="21"/>
      <c r="C62" s="14"/>
      <c r="D62" s="14"/>
      <c r="E62" s="14"/>
      <c r="F62" s="14"/>
      <c r="G62" s="14"/>
    </row>
    <row r="63" spans="2:7" x14ac:dyDescent="0.3">
      <c r="B63" s="21"/>
      <c r="C63" s="14"/>
      <c r="D63" s="14"/>
      <c r="E63" s="14"/>
      <c r="F63" s="14"/>
      <c r="G63" s="14"/>
    </row>
    <row r="64" spans="2:7" x14ac:dyDescent="0.3">
      <c r="B64" s="21"/>
      <c r="C64" s="14"/>
      <c r="D64" s="14"/>
      <c r="E64" s="14"/>
      <c r="F64" s="14"/>
      <c r="G64" s="14"/>
    </row>
    <row r="65" spans="2:7" x14ac:dyDescent="0.3">
      <c r="B65" s="21"/>
      <c r="C65" s="14"/>
      <c r="D65" s="14"/>
      <c r="E65" s="14"/>
      <c r="F65" s="14"/>
      <c r="G65" s="14"/>
    </row>
    <row r="66" spans="2:7" x14ac:dyDescent="0.3">
      <c r="B66" s="21"/>
      <c r="C66" s="14"/>
      <c r="D66" s="14"/>
      <c r="E66" s="14"/>
      <c r="F66" s="14"/>
      <c r="G66" s="14"/>
    </row>
    <row r="67" spans="2:7" x14ac:dyDescent="0.3">
      <c r="B67" s="21"/>
      <c r="C67" s="14"/>
      <c r="D67" s="14"/>
      <c r="E67" s="14"/>
      <c r="F67" s="14"/>
      <c r="G67" s="14"/>
    </row>
  </sheetData>
  <mergeCells count="1">
    <mergeCell ref="C3:F3"/>
  </mergeCells>
  <dataValidations count="3">
    <dataValidation type="list" allowBlank="1" showInputMessage="1" showErrorMessage="1" sqref="B8:B31">
      <formula1>d.clients</formula1>
    </dataValidation>
    <dataValidation type="list" allowBlank="1" showInputMessage="1" showErrorMessage="1" sqref="C8:C31">
      <formula1>d.compagnies</formula1>
    </dataValidation>
    <dataValidation type="list" allowBlank="1" showInputMessage="1" showErrorMessage="1" sqref="D8:D31">
      <formula1>INDIRECT("d."&amp;$C8)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6</xdr:col>
                    <xdr:colOff>464820</xdr:colOff>
                    <xdr:row>3</xdr:row>
                    <xdr:rowOff>53340</xdr:rowOff>
                  </from>
                  <to>
                    <xdr:col>7</xdr:col>
                    <xdr:colOff>129540</xdr:colOff>
                    <xdr:row>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Deconnexion">
                <anchor moveWithCells="1" sizeWithCells="1">
                  <from>
                    <xdr:col>6</xdr:col>
                    <xdr:colOff>381000</xdr:colOff>
                    <xdr:row>2</xdr:row>
                    <xdr:rowOff>182880</xdr:rowOff>
                  </from>
                  <to>
                    <xdr:col>7</xdr:col>
                    <xdr:colOff>281940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F29"/>
  <sheetViews>
    <sheetView zoomScaleNormal="100" workbookViewId="0">
      <selection activeCell="B30" sqref="B30"/>
    </sheetView>
  </sheetViews>
  <sheetFormatPr baseColWidth="10" defaultRowHeight="14.4" x14ac:dyDescent="0.3"/>
  <cols>
    <col min="3" max="3" width="27.77734375" customWidth="1"/>
    <col min="4" max="4" width="10.109375" customWidth="1"/>
    <col min="5" max="6" width="14.109375" customWidth="1"/>
  </cols>
  <sheetData>
    <row r="3" spans="1:6" ht="28.8" x14ac:dyDescent="0.55000000000000004">
      <c r="A3" s="10" t="s">
        <v>44</v>
      </c>
      <c r="B3" s="10"/>
      <c r="C3" s="10"/>
      <c r="D3" s="10"/>
      <c r="E3" s="10"/>
      <c r="F3" s="10"/>
    </row>
    <row r="7" spans="1:6" x14ac:dyDescent="0.3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 x14ac:dyDescent="0.3">
      <c r="A8" s="2"/>
      <c r="B8" s="2"/>
      <c r="C8" s="2"/>
      <c r="D8" s="2"/>
      <c r="E8" s="4">
        <f ca="1">IF(COUNTA(T_Données191124[[#This Row],[Pour]:[Qté]])&lt;&gt;4,0,VLOOKUP(C8,INDIRECT("T_"&amp;B8),2,FALSE))</f>
        <v>0</v>
      </c>
      <c r="F8" s="4">
        <f ca="1">T_Données191124[[#This Row],[Qté]]*T_Données191124[[#This Row],[Prix Unitaire]]</f>
        <v>0</v>
      </c>
    </row>
    <row r="9" spans="1:6" x14ac:dyDescent="0.3">
      <c r="A9" s="2"/>
      <c r="B9" s="2"/>
      <c r="C9" s="2"/>
      <c r="D9" s="2"/>
      <c r="E9" s="4">
        <f ca="1">IF(COUNTA(T_Données191124[[#This Row],[Pour]:[Qté]])&lt;&gt;4,0,VLOOKUP(C9,INDIRECT("T_"&amp;B9),2,FALSE))</f>
        <v>0</v>
      </c>
      <c r="F9" s="4">
        <f ca="1">T_Données191124[[#This Row],[Qté]]*T_Données191124[[#This Row],[Prix Unitaire]]</f>
        <v>0</v>
      </c>
    </row>
    <row r="10" spans="1:6" x14ac:dyDescent="0.3">
      <c r="A10" s="2"/>
      <c r="B10" s="2"/>
      <c r="C10" s="2"/>
      <c r="D10" s="2"/>
      <c r="E10" s="4">
        <f ca="1">IF(COUNTA(T_Données191124[[#This Row],[Pour]:[Qté]])&lt;&gt;4,0,VLOOKUP(C10,INDIRECT("T_"&amp;B10),2,FALSE))</f>
        <v>0</v>
      </c>
      <c r="F10" s="4">
        <f ca="1">T_Données191124[[#This Row],[Qté]]*T_Données191124[[#This Row],[Prix Unitaire]]</f>
        <v>0</v>
      </c>
    </row>
    <row r="11" spans="1:6" x14ac:dyDescent="0.3">
      <c r="A11" s="2"/>
      <c r="B11" s="2"/>
      <c r="C11" s="2"/>
      <c r="D11" s="2"/>
      <c r="E11" s="4">
        <f ca="1">IF(COUNTA(T_Données191124[[#This Row],[Pour]:[Qté]])&lt;&gt;4,0,VLOOKUP(C11,INDIRECT("T_"&amp;B11),2,FALSE))</f>
        <v>0</v>
      </c>
      <c r="F11" s="4">
        <f ca="1">T_Données191124[[#This Row],[Qté]]*T_Données191124[[#This Row],[Prix Unitaire]]</f>
        <v>0</v>
      </c>
    </row>
    <row r="12" spans="1:6" x14ac:dyDescent="0.3">
      <c r="A12" s="2"/>
      <c r="B12" s="2"/>
      <c r="C12" s="2"/>
      <c r="D12" s="2"/>
      <c r="E12" s="4">
        <f ca="1">IF(COUNTA(T_Données191124[[#This Row],[Pour]:[Qté]])&lt;&gt;4,0,VLOOKUP(C12,INDIRECT("T_"&amp;B12),2,FALSE))</f>
        <v>0</v>
      </c>
      <c r="F12" s="4">
        <f ca="1">T_Données191124[[#This Row],[Qté]]*T_Données191124[[#This Row],[Prix Unitaire]]</f>
        <v>0</v>
      </c>
    </row>
    <row r="13" spans="1:6" x14ac:dyDescent="0.3">
      <c r="A13" s="2"/>
      <c r="B13" s="2"/>
      <c r="C13" s="2"/>
      <c r="D13" s="2"/>
      <c r="E13" s="4">
        <f ca="1">IF(COUNTA(T_Données191124[[#This Row],[Pour]:[Qté]])&lt;&gt;4,0,VLOOKUP(C13,INDIRECT("T_"&amp;B13),2,FALSE))</f>
        <v>0</v>
      </c>
      <c r="F13" s="4">
        <f ca="1">T_Données191124[[#This Row],[Qté]]*T_Données191124[[#This Row],[Prix Unitaire]]</f>
        <v>0</v>
      </c>
    </row>
    <row r="14" spans="1:6" x14ac:dyDescent="0.3">
      <c r="A14" s="2"/>
      <c r="B14" s="2"/>
      <c r="C14" s="2"/>
      <c r="D14" s="2"/>
      <c r="E14" s="4">
        <f ca="1">IF(COUNTA(T_Données191124[[#This Row],[Pour]:[Qté]])&lt;&gt;4,0,VLOOKUP(C14,INDIRECT("T_"&amp;B14),2,FALSE))</f>
        <v>0</v>
      </c>
      <c r="F14" s="4">
        <f ca="1">T_Données191124[[#This Row],[Qté]]*T_Données191124[[#This Row],[Prix Unitaire]]</f>
        <v>0</v>
      </c>
    </row>
    <row r="15" spans="1:6" x14ac:dyDescent="0.3">
      <c r="A15" s="2"/>
      <c r="B15" s="2"/>
      <c r="C15" s="2"/>
      <c r="D15" s="2"/>
      <c r="E15" s="4">
        <f ca="1">IF(COUNTA(T_Données191124[[#This Row],[Pour]:[Qté]])&lt;&gt;4,0,VLOOKUP(C15,INDIRECT("T_"&amp;B15),2,FALSE))</f>
        <v>0</v>
      </c>
      <c r="F15" s="4">
        <f ca="1">T_Données191124[[#This Row],[Qté]]*T_Données191124[[#This Row],[Prix Unitaire]]</f>
        <v>0</v>
      </c>
    </row>
    <row r="16" spans="1:6" x14ac:dyDescent="0.3">
      <c r="A16" s="2"/>
      <c r="B16" s="2"/>
      <c r="C16" s="2"/>
      <c r="D16" s="2"/>
      <c r="E16" s="4">
        <f ca="1">IF(COUNTA(T_Données191124[[#This Row],[Pour]:[Qté]])&lt;&gt;4,0,VLOOKUP(C16,INDIRECT("T_"&amp;B16),2,FALSE))</f>
        <v>0</v>
      </c>
      <c r="F16" s="4">
        <f ca="1">T_Données191124[[#This Row],[Qté]]*T_Données191124[[#This Row],[Prix Unitaire]]</f>
        <v>0</v>
      </c>
    </row>
    <row r="17" spans="1:6" x14ac:dyDescent="0.3">
      <c r="A17" s="2"/>
      <c r="B17" s="2"/>
      <c r="C17" s="2"/>
      <c r="D17" s="2"/>
      <c r="E17" s="4">
        <f ca="1">IF(COUNTA(T_Données191124[[#This Row],[Pour]:[Qté]])&lt;&gt;4,0,VLOOKUP(C17,INDIRECT("T_"&amp;B17),2,FALSE))</f>
        <v>0</v>
      </c>
      <c r="F17" s="4">
        <f ca="1">T_Données191124[[#This Row],[Qté]]*T_Données191124[[#This Row],[Prix Unitaire]]</f>
        <v>0</v>
      </c>
    </row>
    <row r="18" spans="1:6" x14ac:dyDescent="0.3">
      <c r="A18" s="2"/>
      <c r="B18" s="2"/>
      <c r="C18" s="2"/>
      <c r="D18" s="2"/>
      <c r="E18" s="4">
        <f ca="1">IF(COUNTA(T_Données191124[[#This Row],[Pour]:[Qté]])&lt;&gt;4,0,VLOOKUP(C18,INDIRECT("T_"&amp;B18),2,FALSE))</f>
        <v>0</v>
      </c>
      <c r="F18" s="4">
        <f ca="1">T_Données191124[[#This Row],[Qté]]*T_Données191124[[#This Row],[Prix Unitaire]]</f>
        <v>0</v>
      </c>
    </row>
    <row r="19" spans="1:6" x14ac:dyDescent="0.3">
      <c r="A19" s="2"/>
      <c r="B19" s="2"/>
      <c r="C19" s="2"/>
      <c r="D19" s="2"/>
      <c r="E19" s="4">
        <f ca="1">IF(COUNTA(T_Données191124[[#This Row],[Pour]:[Qté]])&lt;&gt;4,0,VLOOKUP(C19,INDIRECT("T_"&amp;B19),2,FALSE))</f>
        <v>0</v>
      </c>
      <c r="F19" s="4">
        <f ca="1">T_Données191124[[#This Row],[Qté]]*T_Données191124[[#This Row],[Prix Unitaire]]</f>
        <v>0</v>
      </c>
    </row>
    <row r="20" spans="1:6" x14ac:dyDescent="0.3">
      <c r="A20" s="2"/>
      <c r="B20" s="2"/>
      <c r="C20" s="2"/>
      <c r="D20" s="2"/>
      <c r="E20" s="4">
        <f ca="1">IF(COUNTA(T_Données191124[[#This Row],[Pour]:[Qté]])&lt;&gt;4,0,VLOOKUP(C20,INDIRECT("T_"&amp;B20),2,FALSE))</f>
        <v>0</v>
      </c>
      <c r="F20" s="4">
        <f ca="1">T_Données191124[[#This Row],[Qté]]*T_Données191124[[#This Row],[Prix Unitaire]]</f>
        <v>0</v>
      </c>
    </row>
    <row r="21" spans="1:6" x14ac:dyDescent="0.3">
      <c r="A21" s="2"/>
      <c r="B21" s="2"/>
      <c r="C21" s="2"/>
      <c r="D21" s="2"/>
      <c r="E21" s="4">
        <f ca="1">IF(COUNTA(T_Données191124[[#This Row],[Pour]:[Qté]])&lt;&gt;4,0,VLOOKUP(C21,INDIRECT("T_"&amp;B21),2,FALSE))</f>
        <v>0</v>
      </c>
      <c r="F21" s="4">
        <f ca="1">T_Données191124[[#This Row],[Qté]]*T_Données191124[[#This Row],[Prix Unitaire]]</f>
        <v>0</v>
      </c>
    </row>
    <row r="22" spans="1:6" x14ac:dyDescent="0.3">
      <c r="A22" s="2"/>
      <c r="B22" s="2"/>
      <c r="C22" s="2"/>
      <c r="D22" s="2"/>
      <c r="E22" s="4">
        <f ca="1">IF(COUNTA(T_Données191124[[#This Row],[Pour]:[Qté]])&lt;&gt;4,0,VLOOKUP(C22,INDIRECT("T_"&amp;B22),2,FALSE))</f>
        <v>0</v>
      </c>
      <c r="F22" s="4">
        <f ca="1">T_Données191124[[#This Row],[Qté]]*T_Données191124[[#This Row],[Prix Unitaire]]</f>
        <v>0</v>
      </c>
    </row>
    <row r="23" spans="1:6" x14ac:dyDescent="0.3">
      <c r="A23" s="2"/>
      <c r="B23" s="2"/>
      <c r="C23" s="2"/>
      <c r="D23" s="2"/>
      <c r="E23" s="4">
        <f ca="1">IF(COUNTA(T_Données191124[[#This Row],[Pour]:[Qté]])&lt;&gt;4,0,VLOOKUP(C23,INDIRECT("T_"&amp;B23),2,FALSE))</f>
        <v>0</v>
      </c>
      <c r="F23" s="4">
        <f ca="1">T_Données191124[[#This Row],[Qté]]*T_Données191124[[#This Row],[Prix Unitaire]]</f>
        <v>0</v>
      </c>
    </row>
    <row r="24" spans="1:6" x14ac:dyDescent="0.3">
      <c r="A24" s="2"/>
      <c r="B24" s="2"/>
      <c r="C24" s="2"/>
      <c r="D24" s="2"/>
      <c r="E24" s="4">
        <f ca="1">IF(COUNTA(T_Données191124[[#This Row],[Pour]:[Qté]])&lt;&gt;4,0,VLOOKUP(C24,INDIRECT("T_"&amp;B24),2,FALSE))</f>
        <v>0</v>
      </c>
      <c r="F24" s="4">
        <f ca="1">T_Données191124[[#This Row],[Qté]]*T_Données191124[[#This Row],[Prix Unitaire]]</f>
        <v>0</v>
      </c>
    </row>
    <row r="25" spans="1:6" x14ac:dyDescent="0.3">
      <c r="A25" s="2"/>
      <c r="B25" s="2"/>
      <c r="C25" s="2"/>
      <c r="D25" s="2"/>
      <c r="E25" s="4">
        <f ca="1">IF(COUNTA(T_Données191124[[#This Row],[Pour]:[Qté]])&lt;&gt;4,0,VLOOKUP(C25,INDIRECT("T_"&amp;B25),2,FALSE))</f>
        <v>0</v>
      </c>
      <c r="F25" s="4">
        <f ca="1">T_Données191124[[#This Row],[Qté]]*T_Données191124[[#This Row],[Prix Unitaire]]</f>
        <v>0</v>
      </c>
    </row>
    <row r="26" spans="1:6" x14ac:dyDescent="0.3">
      <c r="A26" s="2"/>
      <c r="B26" s="2"/>
      <c r="C26" s="2"/>
      <c r="D26" s="2"/>
      <c r="E26" s="4">
        <f ca="1">IF(COUNTA(T_Données191124[[#This Row],[Pour]:[Qté]])&lt;&gt;4,0,VLOOKUP(C26,INDIRECT("T_"&amp;B26),2,FALSE))</f>
        <v>0</v>
      </c>
      <c r="F26" s="4">
        <f ca="1">T_Données191124[[#This Row],[Qté]]*T_Données191124[[#This Row],[Prix Unitaire]]</f>
        <v>0</v>
      </c>
    </row>
    <row r="27" spans="1:6" x14ac:dyDescent="0.3">
      <c r="A27" s="2"/>
      <c r="B27" s="2"/>
      <c r="C27" s="2"/>
      <c r="D27" s="2"/>
      <c r="E27" s="4">
        <f ca="1">IF(COUNTA(T_Données191124[[#This Row],[Pour]:[Qté]])&lt;&gt;4,0,VLOOKUP(C27,INDIRECT("T_"&amp;B27),2,FALSE))</f>
        <v>0</v>
      </c>
      <c r="F27" s="4">
        <f ca="1">T_Données191124[[#This Row],[Qté]]*T_Données191124[[#This Row],[Prix Unitaire]]</f>
        <v>0</v>
      </c>
    </row>
    <row r="28" spans="1:6" x14ac:dyDescent="0.3">
      <c r="A28" s="2"/>
      <c r="B28" s="2"/>
      <c r="C28" s="2"/>
      <c r="D28" s="2"/>
      <c r="E28" s="4"/>
      <c r="F28" s="4"/>
    </row>
    <row r="29" spans="1:6" x14ac:dyDescent="0.3">
      <c r="A29" t="s">
        <v>23</v>
      </c>
      <c r="D29">
        <f>SUBTOTAL(109,T_Données191124[Qté])</f>
        <v>0</v>
      </c>
      <c r="F29" s="3">
        <f ca="1">SUBTOTAL(109,T_Données191124[Prix total])</f>
        <v>0</v>
      </c>
    </row>
  </sheetData>
  <mergeCells count="1">
    <mergeCell ref="A3:F3"/>
  </mergeCells>
  <dataValidations count="3">
    <dataValidation type="list" allowBlank="1" showInputMessage="1" showErrorMessage="1" sqref="B8:B28">
      <formula1>d.compagnies</formula1>
    </dataValidation>
    <dataValidation type="list" allowBlank="1" showInputMessage="1" showErrorMessage="1" sqref="A8:A28">
      <formula1>d.clients</formula1>
    </dataValidation>
    <dataValidation type="list" allowBlank="1" showInputMessage="1" showErrorMessage="1" sqref="C8:C28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Clean_data">
                <anchor moveWithCells="1" sizeWithCells="1">
                  <from>
                    <xdr:col>8</xdr:col>
                    <xdr:colOff>304800</xdr:colOff>
                    <xdr:row>5</xdr:row>
                    <xdr:rowOff>175260</xdr:rowOff>
                  </from>
                  <to>
                    <xdr:col>9</xdr:col>
                    <xdr:colOff>304800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Deconnexion">
                <anchor moveWithCells="1" sizeWithCells="1">
                  <from>
                    <xdr:col>8</xdr:col>
                    <xdr:colOff>0</xdr:colOff>
                    <xdr:row>3</xdr:row>
                    <xdr:rowOff>121920</xdr:rowOff>
                  </from>
                  <to>
                    <xdr:col>9</xdr:col>
                    <xdr:colOff>236220</xdr:colOff>
                    <xdr:row>4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F26"/>
  <sheetViews>
    <sheetView workbookViewId="0">
      <selection activeCell="A7" sqref="A7"/>
    </sheetView>
  </sheetViews>
  <sheetFormatPr baseColWidth="10" defaultRowHeight="14.4" x14ac:dyDescent="0.3"/>
  <cols>
    <col min="3" max="3" width="27.77734375" customWidth="1"/>
    <col min="4" max="4" width="10.109375" customWidth="1"/>
    <col min="5" max="6" width="14.109375" customWidth="1"/>
  </cols>
  <sheetData>
    <row r="3" spans="1:6" ht="28.8" x14ac:dyDescent="0.55000000000000004">
      <c r="A3" s="11" t="s">
        <v>45</v>
      </c>
      <c r="B3" s="11"/>
      <c r="C3" s="11"/>
      <c r="D3" s="11"/>
      <c r="E3" s="11"/>
      <c r="F3" s="11"/>
    </row>
    <row r="7" spans="1:6" x14ac:dyDescent="0.3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 x14ac:dyDescent="0.3">
      <c r="A8" s="2"/>
      <c r="B8" s="2"/>
      <c r="C8" s="2"/>
      <c r="D8" s="2"/>
      <c r="E8" s="4">
        <f ca="1">IF(COUNTA(T_Données1911[[#This Row],[Pour]:[Qté]])&lt;&gt;4,0,VLOOKUP(C8,INDIRECT("T_"&amp;B8),2,FALSE))</f>
        <v>0</v>
      </c>
      <c r="F8" s="4">
        <f ca="1">T_Données1911[[#This Row],[Qté]]*T_Données1911[[#This Row],[Prix Unitaire]]</f>
        <v>0</v>
      </c>
    </row>
    <row r="9" spans="1:6" x14ac:dyDescent="0.3">
      <c r="A9" s="2"/>
      <c r="B9" s="2"/>
      <c r="C9" s="2"/>
      <c r="D9" s="2"/>
      <c r="E9" s="4">
        <f ca="1">IF(COUNTA(T_Données1911[[#This Row],[Pour]:[Qté]])&lt;&gt;4,0,VLOOKUP(C9,INDIRECT("T_"&amp;B9),2,FALSE))</f>
        <v>0</v>
      </c>
      <c r="F9" s="4">
        <f ca="1">T_Données1911[[#This Row],[Qté]]*T_Données1911[[#This Row],[Prix Unitaire]]</f>
        <v>0</v>
      </c>
    </row>
    <row r="10" spans="1:6" x14ac:dyDescent="0.3">
      <c r="A10" s="2"/>
      <c r="B10" s="2"/>
      <c r="C10" s="2"/>
      <c r="D10" s="2"/>
      <c r="E10" s="4">
        <f ca="1">IF(COUNTA(T_Données1911[[#This Row],[Pour]:[Qté]])&lt;&gt;4,0,VLOOKUP(C10,INDIRECT("T_"&amp;B10),2,FALSE))</f>
        <v>0</v>
      </c>
      <c r="F10" s="4">
        <f ca="1">T_Données1911[[#This Row],[Qté]]*T_Données1911[[#This Row],[Prix Unitaire]]</f>
        <v>0</v>
      </c>
    </row>
    <row r="11" spans="1:6" x14ac:dyDescent="0.3">
      <c r="A11" s="2"/>
      <c r="B11" s="2"/>
      <c r="C11" s="2"/>
      <c r="D11" s="2"/>
      <c r="E11" s="4">
        <f ca="1">IF(COUNTA(T_Données1911[[#This Row],[Pour]:[Qté]])&lt;&gt;4,0,VLOOKUP(C11,INDIRECT("T_"&amp;B11),2,FALSE))</f>
        <v>0</v>
      </c>
      <c r="F11" s="4">
        <f ca="1">T_Données1911[[#This Row],[Qté]]*T_Données1911[[#This Row],[Prix Unitaire]]</f>
        <v>0</v>
      </c>
    </row>
    <row r="12" spans="1:6" x14ac:dyDescent="0.3">
      <c r="A12" s="2"/>
      <c r="B12" s="2"/>
      <c r="C12" s="2"/>
      <c r="D12" s="2"/>
      <c r="E12" s="4">
        <f ca="1">IF(COUNTA(T_Données1911[[#This Row],[Pour]:[Qté]])&lt;&gt;4,0,VLOOKUP(C12,INDIRECT("T_"&amp;B12),2,FALSE))</f>
        <v>0</v>
      </c>
      <c r="F12" s="4">
        <f ca="1">T_Données1911[[#This Row],[Qté]]*T_Données1911[[#This Row],[Prix Unitaire]]</f>
        <v>0</v>
      </c>
    </row>
    <row r="13" spans="1:6" x14ac:dyDescent="0.3">
      <c r="A13" s="2"/>
      <c r="B13" s="2"/>
      <c r="C13" s="2"/>
      <c r="D13" s="2"/>
      <c r="E13" s="4">
        <f ca="1">IF(COUNTA(T_Données1911[[#This Row],[Pour]:[Qté]])&lt;&gt;4,0,VLOOKUP(C13,INDIRECT("T_"&amp;B13),2,FALSE))</f>
        <v>0</v>
      </c>
      <c r="F13" s="4">
        <f ca="1">T_Données1911[[#This Row],[Qté]]*T_Données1911[[#This Row],[Prix Unitaire]]</f>
        <v>0</v>
      </c>
    </row>
    <row r="14" spans="1:6" x14ac:dyDescent="0.3">
      <c r="A14" s="2"/>
      <c r="B14" s="2"/>
      <c r="C14" s="2"/>
      <c r="D14" s="2"/>
      <c r="E14" s="4">
        <f ca="1">IF(COUNTA(T_Données1911[[#This Row],[Pour]:[Qté]])&lt;&gt;4,0,VLOOKUP(C14,INDIRECT("T_"&amp;B14),2,FALSE))</f>
        <v>0</v>
      </c>
      <c r="F14" s="4">
        <f ca="1">T_Données1911[[#This Row],[Qté]]*T_Données1911[[#This Row],[Prix Unitaire]]</f>
        <v>0</v>
      </c>
    </row>
    <row r="15" spans="1:6" x14ac:dyDescent="0.3">
      <c r="A15" s="2"/>
      <c r="B15" s="2"/>
      <c r="C15" s="2"/>
      <c r="D15" s="2"/>
      <c r="E15" s="4">
        <f ca="1">IF(COUNTA(T_Données1911[[#This Row],[Pour]:[Qté]])&lt;&gt;4,0,VLOOKUP(C15,INDIRECT("T_"&amp;B15),2,FALSE))</f>
        <v>0</v>
      </c>
      <c r="F15" s="4">
        <f ca="1">T_Données1911[[#This Row],[Qté]]*T_Données1911[[#This Row],[Prix Unitaire]]</f>
        <v>0</v>
      </c>
    </row>
    <row r="16" spans="1:6" x14ac:dyDescent="0.3">
      <c r="A16" s="2"/>
      <c r="B16" s="2"/>
      <c r="C16" s="2"/>
      <c r="D16" s="2"/>
      <c r="E16" s="4">
        <f ca="1">IF(COUNTA(T_Données1911[[#This Row],[Pour]:[Qté]])&lt;&gt;4,0,VLOOKUP(C16,INDIRECT("T_"&amp;B16),2,FALSE))</f>
        <v>0</v>
      </c>
      <c r="F16" s="4">
        <f ca="1">T_Données1911[[#This Row],[Qté]]*T_Données1911[[#This Row],[Prix Unitaire]]</f>
        <v>0</v>
      </c>
    </row>
    <row r="17" spans="1:6" x14ac:dyDescent="0.3">
      <c r="A17" s="2"/>
      <c r="B17" s="2"/>
      <c r="C17" s="2"/>
      <c r="D17" s="2"/>
      <c r="E17" s="4">
        <f ca="1">IF(COUNTA(T_Données1911[[#This Row],[Pour]:[Qté]])&lt;&gt;4,0,VLOOKUP(C17,INDIRECT("T_"&amp;B17),2,FALSE))</f>
        <v>0</v>
      </c>
      <c r="F17" s="4">
        <f ca="1">T_Données1911[[#This Row],[Qté]]*T_Données1911[[#This Row],[Prix Unitaire]]</f>
        <v>0</v>
      </c>
    </row>
    <row r="18" spans="1:6" x14ac:dyDescent="0.3">
      <c r="A18" s="2"/>
      <c r="B18" s="2"/>
      <c r="C18" s="2"/>
      <c r="D18" s="2"/>
      <c r="E18" s="4">
        <f ca="1">IF(COUNTA(T_Données1911[[#This Row],[Pour]:[Qté]])&lt;&gt;4,0,VLOOKUP(C18,INDIRECT("T_"&amp;B18),2,FALSE))</f>
        <v>0</v>
      </c>
      <c r="F18" s="4">
        <f ca="1">T_Données1911[[#This Row],[Qté]]*T_Données1911[[#This Row],[Prix Unitaire]]</f>
        <v>0</v>
      </c>
    </row>
    <row r="19" spans="1:6" x14ac:dyDescent="0.3">
      <c r="A19" s="2"/>
      <c r="B19" s="2"/>
      <c r="C19" s="2"/>
      <c r="D19" s="2"/>
      <c r="E19" s="4">
        <f ca="1">IF(COUNTA(T_Données1911[[#This Row],[Pour]:[Qté]])&lt;&gt;4,0,VLOOKUP(C19,INDIRECT("T_"&amp;B19),2,FALSE))</f>
        <v>0</v>
      </c>
      <c r="F19" s="4">
        <f ca="1">T_Données1911[[#This Row],[Qté]]*T_Données1911[[#This Row],[Prix Unitaire]]</f>
        <v>0</v>
      </c>
    </row>
    <row r="20" spans="1:6" x14ac:dyDescent="0.3">
      <c r="A20" s="2"/>
      <c r="B20" s="2"/>
      <c r="C20" s="2"/>
      <c r="D20" s="2"/>
      <c r="E20" s="4">
        <f ca="1">IF(COUNTA(T_Données1911[[#This Row],[Pour]:[Qté]])&lt;&gt;4,0,VLOOKUP(C20,INDIRECT("T_"&amp;B20),2,FALSE))</f>
        <v>0</v>
      </c>
      <c r="F20" s="4">
        <f ca="1">T_Données1911[[#This Row],[Qté]]*T_Données1911[[#This Row],[Prix Unitaire]]</f>
        <v>0</v>
      </c>
    </row>
    <row r="21" spans="1:6" x14ac:dyDescent="0.3">
      <c r="A21" s="2"/>
      <c r="B21" s="2"/>
      <c r="C21" s="2"/>
      <c r="D21" s="2"/>
      <c r="E21" s="4">
        <f ca="1">IF(COUNTA(T_Données1911[[#This Row],[Pour]:[Qté]])&lt;&gt;4,0,VLOOKUP(C21,INDIRECT("T_"&amp;B21),2,FALSE))</f>
        <v>0</v>
      </c>
      <c r="F21" s="4">
        <f ca="1">T_Données1911[[#This Row],[Qté]]*T_Données1911[[#This Row],[Prix Unitaire]]</f>
        <v>0</v>
      </c>
    </row>
    <row r="22" spans="1:6" x14ac:dyDescent="0.3">
      <c r="A22" s="2"/>
      <c r="B22" s="2"/>
      <c r="C22" s="2"/>
      <c r="D22" s="2"/>
      <c r="E22" s="4">
        <f ca="1">IF(COUNTA(T_Données1911[[#This Row],[Pour]:[Qté]])&lt;&gt;4,0,VLOOKUP(C22,INDIRECT("T_"&amp;B22),2,FALSE))</f>
        <v>0</v>
      </c>
      <c r="F22" s="4">
        <f ca="1">T_Données1911[[#This Row],[Qté]]*T_Données1911[[#This Row],[Prix Unitaire]]</f>
        <v>0</v>
      </c>
    </row>
    <row r="23" spans="1:6" x14ac:dyDescent="0.3">
      <c r="A23" s="2"/>
      <c r="B23" s="2"/>
      <c r="C23" s="2"/>
      <c r="D23" s="2"/>
      <c r="E23" s="4">
        <f ca="1">IF(COUNTA(T_Données1911[[#This Row],[Pour]:[Qté]])&lt;&gt;4,0,VLOOKUP(C23,INDIRECT("T_"&amp;B23),2,FALSE))</f>
        <v>0</v>
      </c>
      <c r="F23" s="4">
        <f ca="1">T_Données1911[[#This Row],[Qté]]*T_Données1911[[#This Row],[Prix Unitaire]]</f>
        <v>0</v>
      </c>
    </row>
    <row r="24" spans="1:6" x14ac:dyDescent="0.3">
      <c r="A24" s="2"/>
      <c r="B24" s="2"/>
      <c r="C24" s="2"/>
      <c r="D24" s="2"/>
      <c r="E24" s="4">
        <f ca="1">IF(COUNTA(T_Données1911[[#This Row],[Pour]:[Qté]])&lt;&gt;4,0,VLOOKUP(C24,INDIRECT("T_"&amp;B24),2,FALSE))</f>
        <v>0</v>
      </c>
      <c r="F24" s="4">
        <f ca="1">T_Données1911[[#This Row],[Qté]]*T_Données1911[[#This Row],[Prix Unitaire]]</f>
        <v>0</v>
      </c>
    </row>
    <row r="25" spans="1:6" x14ac:dyDescent="0.3">
      <c r="A25" s="2"/>
      <c r="B25" s="2"/>
      <c r="C25" s="2"/>
      <c r="D25" s="2"/>
      <c r="E25" s="4"/>
      <c r="F25" s="4"/>
    </row>
    <row r="26" spans="1:6" x14ac:dyDescent="0.3">
      <c r="A26" t="s">
        <v>23</v>
      </c>
      <c r="D26">
        <f>SUBTOTAL(109,T_Données1911[Qté])</f>
        <v>0</v>
      </c>
      <c r="F26" s="3">
        <f ca="1">SUBTOTAL(109,T_Données1911[Prix total])</f>
        <v>0</v>
      </c>
    </row>
  </sheetData>
  <mergeCells count="1">
    <mergeCell ref="A3:F3"/>
  </mergeCells>
  <dataValidations count="3">
    <dataValidation type="list" allowBlank="1" showInputMessage="1" showErrorMessage="1" sqref="A8:A25">
      <formula1>d.clients</formula1>
    </dataValidation>
    <dataValidation type="list" allowBlank="1" showInputMessage="1" showErrorMessage="1" sqref="B8:B25">
      <formula1>d.compagnies</formula1>
    </dataValidation>
    <dataValidation type="list" allowBlank="1" showInputMessage="1" showErrorMessage="1" sqref="C8:C25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Clean_data">
                <anchor moveWithCells="1" sizeWithCells="1">
                  <from>
                    <xdr:col>8</xdr:col>
                    <xdr:colOff>731520</xdr:colOff>
                    <xdr:row>6</xdr:row>
                    <xdr:rowOff>137160</xdr:rowOff>
                  </from>
                  <to>
                    <xdr:col>9</xdr:col>
                    <xdr:colOff>731520</xdr:colOff>
                    <xdr:row>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5" name="Button 4">
              <controlPr defaultSize="0" print="0" autoFill="0" autoPict="0" macro="[0]!Deconnexion">
                <anchor moveWithCells="1" sizeWithCells="1">
                  <from>
                    <xdr:col>9</xdr:col>
                    <xdr:colOff>0</xdr:colOff>
                    <xdr:row>3</xdr:row>
                    <xdr:rowOff>121920</xdr:rowOff>
                  </from>
                  <to>
                    <xdr:col>10</xdr:col>
                    <xdr:colOff>236220</xdr:colOff>
                    <xdr:row>4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F22"/>
  <sheetViews>
    <sheetView workbookViewId="0">
      <selection activeCell="H20" sqref="H20"/>
    </sheetView>
  </sheetViews>
  <sheetFormatPr baseColWidth="10" defaultRowHeight="14.4" x14ac:dyDescent="0.3"/>
  <cols>
    <col min="3" max="3" width="27.77734375" customWidth="1"/>
    <col min="4" max="4" width="10.109375" customWidth="1"/>
    <col min="5" max="6" width="14.109375" customWidth="1"/>
  </cols>
  <sheetData>
    <row r="3" spans="1:6" ht="28.8" x14ac:dyDescent="0.55000000000000004">
      <c r="A3" s="12" t="s">
        <v>46</v>
      </c>
      <c r="B3" s="12"/>
      <c r="C3" s="12"/>
      <c r="D3" s="12"/>
      <c r="E3" s="12"/>
      <c r="F3" s="12"/>
    </row>
    <row r="7" spans="1:6" x14ac:dyDescent="0.3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 x14ac:dyDescent="0.3">
      <c r="A8" s="2"/>
      <c r="B8" s="2"/>
      <c r="C8" s="2"/>
      <c r="D8" s="2"/>
      <c r="E8" s="4">
        <f ca="1">IF(COUNTA(T_Données191127[[#This Row],[Pour]:[Qté]])&lt;&gt;4,0,VLOOKUP(C8,INDIRECT("T_"&amp;B8),2,FALSE))</f>
        <v>0</v>
      </c>
      <c r="F8" s="4">
        <f ca="1">T_Données191127[[#This Row],[Qté]]*T_Données191127[[#This Row],[Prix Unitaire]]</f>
        <v>0</v>
      </c>
    </row>
    <row r="9" spans="1:6" x14ac:dyDescent="0.3">
      <c r="A9" s="2"/>
      <c r="B9" s="2"/>
      <c r="C9" s="2"/>
      <c r="D9" s="2"/>
      <c r="E9" s="4">
        <f ca="1">IF(COUNTA(T_Données191127[[#This Row],[Pour]:[Qté]])&lt;&gt;4,0,VLOOKUP(C9,INDIRECT("T_"&amp;B9),2,FALSE))</f>
        <v>0</v>
      </c>
      <c r="F9" s="4">
        <f ca="1">T_Données191127[[#This Row],[Qté]]*T_Données191127[[#This Row],[Prix Unitaire]]</f>
        <v>0</v>
      </c>
    </row>
    <row r="10" spans="1:6" x14ac:dyDescent="0.3">
      <c r="A10" s="2"/>
      <c r="B10" s="2"/>
      <c r="C10" s="2"/>
      <c r="D10" s="2"/>
      <c r="E10" s="4">
        <f ca="1">IF(COUNTA(T_Données191127[[#This Row],[Pour]:[Qté]])&lt;&gt;4,0,VLOOKUP(C10,INDIRECT("T_"&amp;B10),2,FALSE))</f>
        <v>0</v>
      </c>
      <c r="F10" s="4">
        <f ca="1">T_Données191127[[#This Row],[Qté]]*T_Données191127[[#This Row],[Prix Unitaire]]</f>
        <v>0</v>
      </c>
    </row>
    <row r="11" spans="1:6" x14ac:dyDescent="0.3">
      <c r="A11" s="2"/>
      <c r="B11" s="2"/>
      <c r="C11" s="2"/>
      <c r="D11" s="2"/>
      <c r="E11" s="4">
        <f ca="1">IF(COUNTA(T_Données191127[[#This Row],[Pour]:[Qté]])&lt;&gt;4,0,VLOOKUP(C11,INDIRECT("T_"&amp;B11),2,FALSE))</f>
        <v>0</v>
      </c>
      <c r="F11" s="4">
        <f ca="1">T_Données191127[[#This Row],[Qté]]*T_Données191127[[#This Row],[Prix Unitaire]]</f>
        <v>0</v>
      </c>
    </row>
    <row r="12" spans="1:6" x14ac:dyDescent="0.3">
      <c r="A12" s="2"/>
      <c r="B12" s="2"/>
      <c r="C12" s="2"/>
      <c r="D12" s="2"/>
      <c r="E12" s="4">
        <f ca="1">IF(COUNTA(T_Données191127[[#This Row],[Pour]:[Qté]])&lt;&gt;4,0,VLOOKUP(C12,INDIRECT("T_"&amp;B12),2,FALSE))</f>
        <v>0</v>
      </c>
      <c r="F12" s="4">
        <f ca="1">T_Données191127[[#This Row],[Qté]]*T_Données191127[[#This Row],[Prix Unitaire]]</f>
        <v>0</v>
      </c>
    </row>
    <row r="13" spans="1:6" x14ac:dyDescent="0.3">
      <c r="A13" s="2"/>
      <c r="B13" s="2"/>
      <c r="C13" s="2"/>
      <c r="D13" s="2"/>
      <c r="E13" s="4">
        <f ca="1">IF(COUNTA(T_Données191127[[#This Row],[Pour]:[Qté]])&lt;&gt;4,0,VLOOKUP(C13,INDIRECT("T_"&amp;B13),2,FALSE))</f>
        <v>0</v>
      </c>
      <c r="F13" s="4">
        <f ca="1">T_Données191127[[#This Row],[Qté]]*T_Données191127[[#This Row],[Prix Unitaire]]</f>
        <v>0</v>
      </c>
    </row>
    <row r="14" spans="1:6" x14ac:dyDescent="0.3">
      <c r="A14" s="2"/>
      <c r="B14" s="2"/>
      <c r="C14" s="2"/>
      <c r="D14" s="2"/>
      <c r="E14" s="4">
        <f ca="1">IF(COUNTA(T_Données191127[[#This Row],[Pour]:[Qté]])&lt;&gt;4,0,VLOOKUP(C14,INDIRECT("T_"&amp;B14),2,FALSE))</f>
        <v>0</v>
      </c>
      <c r="F14" s="4">
        <f ca="1">T_Données191127[[#This Row],[Qté]]*T_Données191127[[#This Row],[Prix Unitaire]]</f>
        <v>0</v>
      </c>
    </row>
    <row r="15" spans="1:6" x14ac:dyDescent="0.3">
      <c r="A15" s="2"/>
      <c r="B15" s="2"/>
      <c r="C15" s="2"/>
      <c r="D15" s="2"/>
      <c r="E15" s="4">
        <f ca="1">IF(COUNTA(T_Données191127[[#This Row],[Pour]:[Qté]])&lt;&gt;4,0,VLOOKUP(C15,INDIRECT("T_"&amp;B15),2,FALSE))</f>
        <v>0</v>
      </c>
      <c r="F15" s="4">
        <f ca="1">T_Données191127[[#This Row],[Qté]]*T_Données191127[[#This Row],[Prix Unitaire]]</f>
        <v>0</v>
      </c>
    </row>
    <row r="16" spans="1:6" x14ac:dyDescent="0.3">
      <c r="A16" s="2"/>
      <c r="B16" s="2"/>
      <c r="C16" s="2"/>
      <c r="D16" s="2"/>
      <c r="E16" s="4">
        <f ca="1">IF(COUNTA(T_Données191127[[#This Row],[Pour]:[Qté]])&lt;&gt;4,0,VLOOKUP(C16,INDIRECT("T_"&amp;B16),2,FALSE))</f>
        <v>0</v>
      </c>
      <c r="F16" s="4">
        <f ca="1">T_Données191127[[#This Row],[Qté]]*T_Données191127[[#This Row],[Prix Unitaire]]</f>
        <v>0</v>
      </c>
    </row>
    <row r="17" spans="1:6" x14ac:dyDescent="0.3">
      <c r="A17" s="2"/>
      <c r="B17" s="2"/>
      <c r="C17" s="2"/>
      <c r="D17" s="2"/>
      <c r="E17" s="4">
        <f ca="1">IF(COUNTA(T_Données191127[[#This Row],[Pour]:[Qté]])&lt;&gt;4,0,VLOOKUP(C17,INDIRECT("T_"&amp;B17),2,FALSE))</f>
        <v>0</v>
      </c>
      <c r="F17" s="4">
        <f ca="1">T_Données191127[[#This Row],[Qté]]*T_Données191127[[#This Row],[Prix Unitaire]]</f>
        <v>0</v>
      </c>
    </row>
    <row r="18" spans="1:6" x14ac:dyDescent="0.3">
      <c r="A18" s="2"/>
      <c r="B18" s="2"/>
      <c r="C18" s="2"/>
      <c r="D18" s="2"/>
      <c r="E18" s="4">
        <f ca="1">IF(COUNTA(T_Données191127[[#This Row],[Pour]:[Qté]])&lt;&gt;4,0,VLOOKUP(C18,INDIRECT("T_"&amp;B18),2,FALSE))</f>
        <v>0</v>
      </c>
      <c r="F18" s="4">
        <f ca="1">T_Données191127[[#This Row],[Qté]]*T_Données191127[[#This Row],[Prix Unitaire]]</f>
        <v>0</v>
      </c>
    </row>
    <row r="19" spans="1:6" x14ac:dyDescent="0.3">
      <c r="A19" s="2"/>
      <c r="B19" s="2"/>
      <c r="C19" s="2"/>
      <c r="D19" s="2"/>
      <c r="E19" s="4">
        <f ca="1">IF(COUNTA(T_Données191127[[#This Row],[Pour]:[Qté]])&lt;&gt;4,0,VLOOKUP(C19,INDIRECT("T_"&amp;B19),2,FALSE))</f>
        <v>0</v>
      </c>
      <c r="F19" s="4">
        <f ca="1">T_Données191127[[#This Row],[Qté]]*T_Données191127[[#This Row],[Prix Unitaire]]</f>
        <v>0</v>
      </c>
    </row>
    <row r="20" spans="1:6" x14ac:dyDescent="0.3">
      <c r="A20" s="2"/>
      <c r="B20" s="2"/>
      <c r="C20" s="2"/>
      <c r="D20" s="2"/>
      <c r="E20" s="4">
        <f ca="1">IF(COUNTA(T_Données191127[[#This Row],[Pour]:[Qté]])&lt;&gt;4,0,VLOOKUP(C20,INDIRECT("T_"&amp;B20),2,FALSE))</f>
        <v>0</v>
      </c>
      <c r="F20" s="4">
        <f ca="1">T_Données191127[[#This Row],[Qté]]*T_Données191127[[#This Row],[Prix Unitaire]]</f>
        <v>0</v>
      </c>
    </row>
    <row r="21" spans="1:6" x14ac:dyDescent="0.3">
      <c r="A21" s="2"/>
      <c r="B21" s="2"/>
      <c r="C21" s="2"/>
      <c r="D21" s="2"/>
      <c r="E21" s="4"/>
      <c r="F21" s="4"/>
    </row>
    <row r="22" spans="1:6" x14ac:dyDescent="0.3">
      <c r="A22" t="s">
        <v>23</v>
      </c>
      <c r="D22">
        <f>SUBTOTAL(109,T_Données191127[Qté])</f>
        <v>0</v>
      </c>
      <c r="F22" s="3">
        <f ca="1">SUBTOTAL(109,T_Données191127[Prix total])</f>
        <v>0</v>
      </c>
    </row>
  </sheetData>
  <mergeCells count="1">
    <mergeCell ref="A3:F3"/>
  </mergeCells>
  <dataValidations count="3">
    <dataValidation type="list" allowBlank="1" showInputMessage="1" showErrorMessage="1" sqref="B8:B21">
      <formula1>d.compagnies</formula1>
    </dataValidation>
    <dataValidation type="list" allowBlank="1" showInputMessage="1" showErrorMessage="1" sqref="A8:A21">
      <formula1>d.clients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Clean_data">
                <anchor moveWithCells="1" sizeWithCells="1">
                  <from>
                    <xdr:col>8</xdr:col>
                    <xdr:colOff>205740</xdr:colOff>
                    <xdr:row>7</xdr:row>
                    <xdr:rowOff>175260</xdr:rowOff>
                  </from>
                  <to>
                    <xdr:col>9</xdr:col>
                    <xdr:colOff>205740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5" name="Button 5">
              <controlPr defaultSize="0" print="0" autoFill="0" autoPict="0" macro="[0]!Deconnexion">
                <anchor moveWithCells="1" sizeWithCells="1">
                  <from>
                    <xdr:col>8</xdr:col>
                    <xdr:colOff>0</xdr:colOff>
                    <xdr:row>5</xdr:row>
                    <xdr:rowOff>121920</xdr:rowOff>
                  </from>
                  <to>
                    <xdr:col>9</xdr:col>
                    <xdr:colOff>236220</xdr:colOff>
                    <xdr:row>6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F22"/>
  <sheetViews>
    <sheetView workbookViewId="0">
      <selection activeCell="I14" sqref="I14"/>
    </sheetView>
  </sheetViews>
  <sheetFormatPr baseColWidth="10" defaultRowHeight="14.4" x14ac:dyDescent="0.3"/>
  <cols>
    <col min="3" max="3" width="27.77734375" customWidth="1"/>
    <col min="4" max="4" width="10.109375" customWidth="1"/>
    <col min="5" max="6" width="14.109375" customWidth="1"/>
  </cols>
  <sheetData>
    <row r="3" spans="1:6" ht="28.8" x14ac:dyDescent="0.55000000000000004">
      <c r="A3" s="13" t="s">
        <v>47</v>
      </c>
      <c r="B3" s="13"/>
      <c r="C3" s="13"/>
      <c r="D3" s="13"/>
      <c r="E3" s="13"/>
      <c r="F3" s="13"/>
    </row>
    <row r="7" spans="1:6" x14ac:dyDescent="0.3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 x14ac:dyDescent="0.3">
      <c r="A8" s="2"/>
      <c r="B8" s="2"/>
      <c r="C8" s="2"/>
      <c r="D8" s="2"/>
      <c r="E8" s="4">
        <f ca="1">IF(COUNTA(T_Données19112730[[#This Row],[Pour]:[Qté]])&lt;&gt;4,0,VLOOKUP(C8,INDIRECT("T_"&amp;B8),2,FALSE))</f>
        <v>0</v>
      </c>
      <c r="F8" s="4">
        <f ca="1">T_Données19112730[[#This Row],[Qté]]*T_Données19112730[[#This Row],[Prix Unitaire]]</f>
        <v>0</v>
      </c>
    </row>
    <row r="9" spans="1:6" x14ac:dyDescent="0.3">
      <c r="A9" s="2"/>
      <c r="B9" s="2"/>
      <c r="C9" s="2"/>
      <c r="D9" s="2"/>
      <c r="E9" s="4">
        <f ca="1">IF(COUNTA(T_Données19112730[[#This Row],[Pour]:[Qté]])&lt;&gt;4,0,VLOOKUP(C9,INDIRECT("T_"&amp;B9),2,FALSE))</f>
        <v>0</v>
      </c>
      <c r="F9" s="4">
        <f ca="1">T_Données19112730[[#This Row],[Qté]]*T_Données19112730[[#This Row],[Prix Unitaire]]</f>
        <v>0</v>
      </c>
    </row>
    <row r="10" spans="1:6" x14ac:dyDescent="0.3">
      <c r="A10" s="2"/>
      <c r="B10" s="2"/>
      <c r="C10" s="2"/>
      <c r="D10" s="2"/>
      <c r="E10" s="4">
        <f ca="1">IF(COUNTA(T_Données19112730[[#This Row],[Pour]:[Qté]])&lt;&gt;4,0,VLOOKUP(C10,INDIRECT("T_"&amp;B10),2,FALSE))</f>
        <v>0</v>
      </c>
      <c r="F10" s="4">
        <f ca="1">T_Données19112730[[#This Row],[Qté]]*T_Données19112730[[#This Row],[Prix Unitaire]]</f>
        <v>0</v>
      </c>
    </row>
    <row r="11" spans="1:6" x14ac:dyDescent="0.3">
      <c r="A11" s="2"/>
      <c r="B11" s="2"/>
      <c r="C11" s="2"/>
      <c r="D11" s="2"/>
      <c r="E11" s="4">
        <f ca="1">IF(COUNTA(T_Données19112730[[#This Row],[Pour]:[Qté]])&lt;&gt;4,0,VLOOKUP(C11,INDIRECT("T_"&amp;B11),2,FALSE))</f>
        <v>0</v>
      </c>
      <c r="F11" s="4">
        <f ca="1">T_Données19112730[[#This Row],[Qté]]*T_Données19112730[[#This Row],[Prix Unitaire]]</f>
        <v>0</v>
      </c>
    </row>
    <row r="12" spans="1:6" x14ac:dyDescent="0.3">
      <c r="A12" s="2"/>
      <c r="B12" s="2"/>
      <c r="C12" s="2"/>
      <c r="D12" s="2"/>
      <c r="E12" s="4">
        <f ca="1">IF(COUNTA(T_Données19112730[[#This Row],[Pour]:[Qté]])&lt;&gt;4,0,VLOOKUP(C12,INDIRECT("T_"&amp;B12),2,FALSE))</f>
        <v>0</v>
      </c>
      <c r="F12" s="4">
        <f ca="1">T_Données19112730[[#This Row],[Qté]]*T_Données19112730[[#This Row],[Prix Unitaire]]</f>
        <v>0</v>
      </c>
    </row>
    <row r="13" spans="1:6" x14ac:dyDescent="0.3">
      <c r="A13" s="2"/>
      <c r="B13" s="2"/>
      <c r="C13" s="2"/>
      <c r="D13" s="2"/>
      <c r="E13" s="4">
        <f ca="1">IF(COUNTA(T_Données19112730[[#This Row],[Pour]:[Qté]])&lt;&gt;4,0,VLOOKUP(C13,INDIRECT("T_"&amp;B13),2,FALSE))</f>
        <v>0</v>
      </c>
      <c r="F13" s="4">
        <f ca="1">T_Données19112730[[#This Row],[Qté]]*T_Données19112730[[#This Row],[Prix Unitaire]]</f>
        <v>0</v>
      </c>
    </row>
    <row r="14" spans="1:6" x14ac:dyDescent="0.3">
      <c r="A14" s="2"/>
      <c r="B14" s="2"/>
      <c r="C14" s="2"/>
      <c r="D14" s="2"/>
      <c r="E14" s="4">
        <f ca="1">IF(COUNTA(T_Données19112730[[#This Row],[Pour]:[Qté]])&lt;&gt;4,0,VLOOKUP(C14,INDIRECT("T_"&amp;B14),2,FALSE))</f>
        <v>0</v>
      </c>
      <c r="F14" s="4">
        <f ca="1">T_Données19112730[[#This Row],[Qté]]*T_Données19112730[[#This Row],[Prix Unitaire]]</f>
        <v>0</v>
      </c>
    </row>
    <row r="15" spans="1:6" x14ac:dyDescent="0.3">
      <c r="A15" s="2"/>
      <c r="B15" s="2"/>
      <c r="C15" s="2"/>
      <c r="D15" s="2"/>
      <c r="E15" s="4">
        <f ca="1">IF(COUNTA(T_Données19112730[[#This Row],[Pour]:[Qté]])&lt;&gt;4,0,VLOOKUP(C15,INDIRECT("T_"&amp;B15),2,FALSE))</f>
        <v>0</v>
      </c>
      <c r="F15" s="4">
        <f ca="1">T_Données19112730[[#This Row],[Qté]]*T_Données19112730[[#This Row],[Prix Unitaire]]</f>
        <v>0</v>
      </c>
    </row>
    <row r="16" spans="1:6" x14ac:dyDescent="0.3">
      <c r="A16" s="2"/>
      <c r="B16" s="2"/>
      <c r="C16" s="2"/>
      <c r="D16" s="2"/>
      <c r="E16" s="4">
        <f ca="1">IF(COUNTA(T_Données19112730[[#This Row],[Pour]:[Qté]])&lt;&gt;4,0,VLOOKUP(C16,INDIRECT("T_"&amp;B16),2,FALSE))</f>
        <v>0</v>
      </c>
      <c r="F16" s="4">
        <f ca="1">T_Données19112730[[#This Row],[Qté]]*T_Données19112730[[#This Row],[Prix Unitaire]]</f>
        <v>0</v>
      </c>
    </row>
    <row r="17" spans="1:6" x14ac:dyDescent="0.3">
      <c r="A17" s="2"/>
      <c r="B17" s="2"/>
      <c r="C17" s="2"/>
      <c r="D17" s="2"/>
      <c r="E17" s="4">
        <f ca="1">IF(COUNTA(T_Données19112730[[#This Row],[Pour]:[Qté]])&lt;&gt;4,0,VLOOKUP(C17,INDIRECT("T_"&amp;B17),2,FALSE))</f>
        <v>0</v>
      </c>
      <c r="F17" s="4">
        <f ca="1">T_Données19112730[[#This Row],[Qté]]*T_Données19112730[[#This Row],[Prix Unitaire]]</f>
        <v>0</v>
      </c>
    </row>
    <row r="18" spans="1:6" x14ac:dyDescent="0.3">
      <c r="A18" s="2"/>
      <c r="B18" s="2"/>
      <c r="C18" s="2"/>
      <c r="D18" s="2"/>
      <c r="E18" s="4">
        <f ca="1">IF(COUNTA(T_Données19112730[[#This Row],[Pour]:[Qté]])&lt;&gt;4,0,VLOOKUP(C18,INDIRECT("T_"&amp;B18),2,FALSE))</f>
        <v>0</v>
      </c>
      <c r="F18" s="4">
        <f ca="1">T_Données19112730[[#This Row],[Qté]]*T_Données19112730[[#This Row],[Prix Unitaire]]</f>
        <v>0</v>
      </c>
    </row>
    <row r="19" spans="1:6" x14ac:dyDescent="0.3">
      <c r="A19" s="2"/>
      <c r="B19" s="2"/>
      <c r="C19" s="2"/>
      <c r="D19" s="2"/>
      <c r="E19" s="4">
        <f ca="1">IF(COUNTA(T_Données19112730[[#This Row],[Pour]:[Qté]])&lt;&gt;4,0,VLOOKUP(C19,INDIRECT("T_"&amp;B19),2,FALSE))</f>
        <v>0</v>
      </c>
      <c r="F19" s="4">
        <f ca="1">T_Données19112730[[#This Row],[Qté]]*T_Données19112730[[#This Row],[Prix Unitaire]]</f>
        <v>0</v>
      </c>
    </row>
    <row r="20" spans="1:6" x14ac:dyDescent="0.3">
      <c r="A20" s="2"/>
      <c r="B20" s="2"/>
      <c r="C20" s="2"/>
      <c r="D20" s="2"/>
      <c r="E20" s="4">
        <f ca="1">IF(COUNTA(T_Données19112730[[#This Row],[Pour]:[Qté]])&lt;&gt;4,0,VLOOKUP(C20,INDIRECT("T_"&amp;B20),2,FALSE))</f>
        <v>0</v>
      </c>
      <c r="F20" s="4">
        <f ca="1">T_Données19112730[[#This Row],[Qté]]*T_Données19112730[[#This Row],[Prix Unitaire]]</f>
        <v>0</v>
      </c>
    </row>
    <row r="21" spans="1:6" x14ac:dyDescent="0.3">
      <c r="A21" s="2"/>
      <c r="B21" s="2"/>
      <c r="C21" s="2"/>
      <c r="D21" s="2"/>
      <c r="E21" s="4"/>
      <c r="F21" s="4"/>
    </row>
    <row r="22" spans="1:6" x14ac:dyDescent="0.3">
      <c r="A22" t="s">
        <v>23</v>
      </c>
      <c r="D22">
        <f>SUBTOTAL(109,T_Données19112730[Qté])</f>
        <v>0</v>
      </c>
      <c r="F22" s="3">
        <f ca="1">SUBTOTAL(109,T_Données19112730[Prix total])</f>
        <v>0</v>
      </c>
    </row>
  </sheetData>
  <mergeCells count="1">
    <mergeCell ref="A3:F3"/>
  </mergeCells>
  <dataValidations count="3">
    <dataValidation type="list" allowBlank="1" showInputMessage="1" showErrorMessage="1" sqref="A8:A21">
      <formula1>d.clients</formula1>
    </dataValidation>
    <dataValidation type="list" allowBlank="1" showInputMessage="1" showErrorMessage="1" sqref="B8:B21">
      <formula1>d.compagnies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4" name="Button 3">
              <controlPr defaultSize="0" print="0" autoFill="0" autoPict="0" macro="[0]!Clean_data">
                <anchor moveWithCells="1" sizeWithCells="1">
                  <from>
                    <xdr:col>9</xdr:col>
                    <xdr:colOff>205740</xdr:colOff>
                    <xdr:row>7</xdr:row>
                    <xdr:rowOff>175260</xdr:rowOff>
                  </from>
                  <to>
                    <xdr:col>10</xdr:col>
                    <xdr:colOff>205740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5" name="Button 4">
              <controlPr defaultSize="0" print="0" autoFill="0" autoPict="0" macro="[0]!Deconnexion">
                <anchor moveWithCells="1" sizeWithCells="1">
                  <from>
                    <xdr:col>9</xdr:col>
                    <xdr:colOff>0</xdr:colOff>
                    <xdr:row>4</xdr:row>
                    <xdr:rowOff>121920</xdr:rowOff>
                  </from>
                  <to>
                    <xdr:col>10</xdr:col>
                    <xdr:colOff>236220</xdr:colOff>
                    <xdr:row>5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F22"/>
  <sheetViews>
    <sheetView workbookViewId="0">
      <selection activeCell="I17" sqref="I16:I17"/>
    </sheetView>
  </sheetViews>
  <sheetFormatPr baseColWidth="10" defaultRowHeight="14.4" x14ac:dyDescent="0.3"/>
  <cols>
    <col min="3" max="3" width="27.77734375" customWidth="1"/>
    <col min="4" max="4" width="10.109375" customWidth="1"/>
    <col min="5" max="6" width="14.109375" customWidth="1"/>
  </cols>
  <sheetData>
    <row r="3" spans="1:6" ht="28.8" x14ac:dyDescent="0.55000000000000004">
      <c r="A3" s="13" t="s">
        <v>48</v>
      </c>
      <c r="B3" s="13"/>
      <c r="C3" s="13"/>
      <c r="D3" s="13"/>
      <c r="E3" s="13"/>
      <c r="F3" s="13"/>
    </row>
    <row r="7" spans="1:6" x14ac:dyDescent="0.3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 x14ac:dyDescent="0.3">
      <c r="A8" s="2"/>
      <c r="B8" s="2"/>
      <c r="C8" s="2"/>
      <c r="D8" s="2"/>
      <c r="E8" s="4">
        <f ca="1">IF(COUNTA(T_Données1911273031[[#This Row],[Pour]:[Qté]])&lt;&gt;4,0,VLOOKUP(C8,INDIRECT("T_"&amp;B8),2,FALSE))</f>
        <v>0</v>
      </c>
      <c r="F8" s="4">
        <f ca="1">T_Données1911273031[[#This Row],[Qté]]*T_Données1911273031[[#This Row],[Prix Unitaire]]</f>
        <v>0</v>
      </c>
    </row>
    <row r="9" spans="1:6" x14ac:dyDescent="0.3">
      <c r="A9" s="2"/>
      <c r="B9" s="2"/>
      <c r="C9" s="2"/>
      <c r="D9" s="2"/>
      <c r="E9" s="4">
        <f ca="1">IF(COUNTA(T_Données1911273031[[#This Row],[Pour]:[Qté]])&lt;&gt;4,0,VLOOKUP(C9,INDIRECT("T_"&amp;B9),2,FALSE))</f>
        <v>0</v>
      </c>
      <c r="F9" s="4">
        <f ca="1">T_Données1911273031[[#This Row],[Qté]]*T_Données1911273031[[#This Row],[Prix Unitaire]]</f>
        <v>0</v>
      </c>
    </row>
    <row r="10" spans="1:6" x14ac:dyDescent="0.3">
      <c r="A10" s="2"/>
      <c r="B10" s="2"/>
      <c r="C10" s="2"/>
      <c r="D10" s="2"/>
      <c r="E10" s="4">
        <f ca="1">IF(COUNTA(T_Données1911273031[[#This Row],[Pour]:[Qté]])&lt;&gt;4,0,VLOOKUP(C10,INDIRECT("T_"&amp;B10),2,FALSE))</f>
        <v>0</v>
      </c>
      <c r="F10" s="4">
        <f ca="1">T_Données1911273031[[#This Row],[Qté]]*T_Données1911273031[[#This Row],[Prix Unitaire]]</f>
        <v>0</v>
      </c>
    </row>
    <row r="11" spans="1:6" x14ac:dyDescent="0.3">
      <c r="A11" s="2"/>
      <c r="B11" s="2"/>
      <c r="C11" s="2"/>
      <c r="D11" s="2"/>
      <c r="E11" s="4">
        <f ca="1">IF(COUNTA(T_Données1911273031[[#This Row],[Pour]:[Qté]])&lt;&gt;4,0,VLOOKUP(C11,INDIRECT("T_"&amp;B11),2,FALSE))</f>
        <v>0</v>
      </c>
      <c r="F11" s="4">
        <f ca="1">T_Données1911273031[[#This Row],[Qté]]*T_Données1911273031[[#This Row],[Prix Unitaire]]</f>
        <v>0</v>
      </c>
    </row>
    <row r="12" spans="1:6" x14ac:dyDescent="0.3">
      <c r="A12" s="2"/>
      <c r="B12" s="2"/>
      <c r="C12" s="2"/>
      <c r="D12" s="2"/>
      <c r="E12" s="4">
        <f ca="1">IF(COUNTA(T_Données1911273031[[#This Row],[Pour]:[Qté]])&lt;&gt;4,0,VLOOKUP(C12,INDIRECT("T_"&amp;B12),2,FALSE))</f>
        <v>0</v>
      </c>
      <c r="F12" s="4">
        <f ca="1">T_Données1911273031[[#This Row],[Qté]]*T_Données1911273031[[#This Row],[Prix Unitaire]]</f>
        <v>0</v>
      </c>
    </row>
    <row r="13" spans="1:6" x14ac:dyDescent="0.3">
      <c r="A13" s="2"/>
      <c r="B13" s="2"/>
      <c r="C13" s="2"/>
      <c r="D13" s="2"/>
      <c r="E13" s="4">
        <f ca="1">IF(COUNTA(T_Données1911273031[[#This Row],[Pour]:[Qté]])&lt;&gt;4,0,VLOOKUP(C13,INDIRECT("T_"&amp;B13),2,FALSE))</f>
        <v>0</v>
      </c>
      <c r="F13" s="4">
        <f ca="1">T_Données1911273031[[#This Row],[Qté]]*T_Données1911273031[[#This Row],[Prix Unitaire]]</f>
        <v>0</v>
      </c>
    </row>
    <row r="14" spans="1:6" x14ac:dyDescent="0.3">
      <c r="A14" s="2"/>
      <c r="B14" s="2"/>
      <c r="C14" s="2"/>
      <c r="D14" s="2"/>
      <c r="E14" s="4">
        <f ca="1">IF(COUNTA(T_Données1911273031[[#This Row],[Pour]:[Qté]])&lt;&gt;4,0,VLOOKUP(C14,INDIRECT("T_"&amp;B14),2,FALSE))</f>
        <v>0</v>
      </c>
      <c r="F14" s="4">
        <f ca="1">T_Données1911273031[[#This Row],[Qté]]*T_Données1911273031[[#This Row],[Prix Unitaire]]</f>
        <v>0</v>
      </c>
    </row>
    <row r="15" spans="1:6" x14ac:dyDescent="0.3">
      <c r="A15" s="2"/>
      <c r="B15" s="2"/>
      <c r="C15" s="2"/>
      <c r="D15" s="2"/>
      <c r="E15" s="4">
        <f ca="1">IF(COUNTA(T_Données1911273031[[#This Row],[Pour]:[Qté]])&lt;&gt;4,0,VLOOKUP(C15,INDIRECT("T_"&amp;B15),2,FALSE))</f>
        <v>0</v>
      </c>
      <c r="F15" s="4">
        <f ca="1">T_Données1911273031[[#This Row],[Qté]]*T_Données1911273031[[#This Row],[Prix Unitaire]]</f>
        <v>0</v>
      </c>
    </row>
    <row r="16" spans="1:6" x14ac:dyDescent="0.3">
      <c r="A16" s="2"/>
      <c r="B16" s="2"/>
      <c r="C16" s="2"/>
      <c r="D16" s="2"/>
      <c r="E16" s="4">
        <f ca="1">IF(COUNTA(T_Données1911273031[[#This Row],[Pour]:[Qté]])&lt;&gt;4,0,VLOOKUP(C16,INDIRECT("T_"&amp;B16),2,FALSE))</f>
        <v>0</v>
      </c>
      <c r="F16" s="4">
        <f ca="1">T_Données1911273031[[#This Row],[Qté]]*T_Données1911273031[[#This Row],[Prix Unitaire]]</f>
        <v>0</v>
      </c>
    </row>
    <row r="17" spans="1:6" x14ac:dyDescent="0.3">
      <c r="A17" s="2"/>
      <c r="B17" s="2"/>
      <c r="C17" s="2"/>
      <c r="D17" s="2"/>
      <c r="E17" s="4">
        <f ca="1">IF(COUNTA(T_Données1911273031[[#This Row],[Pour]:[Qté]])&lt;&gt;4,0,VLOOKUP(C17,INDIRECT("T_"&amp;B17),2,FALSE))</f>
        <v>0</v>
      </c>
      <c r="F17" s="4">
        <f ca="1">T_Données1911273031[[#This Row],[Qté]]*T_Données1911273031[[#This Row],[Prix Unitaire]]</f>
        <v>0</v>
      </c>
    </row>
    <row r="18" spans="1:6" x14ac:dyDescent="0.3">
      <c r="A18" s="2"/>
      <c r="B18" s="2"/>
      <c r="C18" s="2"/>
      <c r="D18" s="2"/>
      <c r="E18" s="4">
        <f ca="1">IF(COUNTA(T_Données1911273031[[#This Row],[Pour]:[Qté]])&lt;&gt;4,0,VLOOKUP(C18,INDIRECT("T_"&amp;B18),2,FALSE))</f>
        <v>0</v>
      </c>
      <c r="F18" s="4">
        <f ca="1">T_Données1911273031[[#This Row],[Qté]]*T_Données1911273031[[#This Row],[Prix Unitaire]]</f>
        <v>0</v>
      </c>
    </row>
    <row r="19" spans="1:6" x14ac:dyDescent="0.3">
      <c r="A19" s="2"/>
      <c r="B19" s="2"/>
      <c r="C19" s="2"/>
      <c r="D19" s="2"/>
      <c r="E19" s="4">
        <f ca="1">IF(COUNTA(T_Données1911273031[[#This Row],[Pour]:[Qté]])&lt;&gt;4,0,VLOOKUP(C19,INDIRECT("T_"&amp;B19),2,FALSE))</f>
        <v>0</v>
      </c>
      <c r="F19" s="4">
        <f ca="1">T_Données1911273031[[#This Row],[Qté]]*T_Données1911273031[[#This Row],[Prix Unitaire]]</f>
        <v>0</v>
      </c>
    </row>
    <row r="20" spans="1:6" x14ac:dyDescent="0.3">
      <c r="A20" s="2"/>
      <c r="B20" s="2"/>
      <c r="C20" s="2"/>
      <c r="D20" s="2"/>
      <c r="E20" s="4">
        <f ca="1">IF(COUNTA(T_Données1911273031[[#This Row],[Pour]:[Qté]])&lt;&gt;4,0,VLOOKUP(C20,INDIRECT("T_"&amp;B20),2,FALSE))</f>
        <v>0</v>
      </c>
      <c r="F20" s="4">
        <f ca="1">T_Données1911273031[[#This Row],[Qté]]*T_Données1911273031[[#This Row],[Prix Unitaire]]</f>
        <v>0</v>
      </c>
    </row>
    <row r="21" spans="1:6" x14ac:dyDescent="0.3">
      <c r="A21" s="2"/>
      <c r="B21" s="2"/>
      <c r="C21" s="2"/>
      <c r="D21" s="2"/>
      <c r="E21" s="4"/>
      <c r="F21" s="4"/>
    </row>
    <row r="22" spans="1:6" x14ac:dyDescent="0.3">
      <c r="A22" t="s">
        <v>23</v>
      </c>
      <c r="D22">
        <f>SUBTOTAL(109,T_Données1911273031[Qté])</f>
        <v>0</v>
      </c>
      <c r="F22" s="3">
        <f ca="1">SUBTOTAL(109,T_Données1911273031[Prix total])</f>
        <v>0</v>
      </c>
    </row>
  </sheetData>
  <mergeCells count="1">
    <mergeCell ref="A3:F3"/>
  </mergeCells>
  <dataValidations count="3">
    <dataValidation type="list" allowBlank="1" showInputMessage="1" showErrorMessage="1" sqref="B8:B21">
      <formula1>d.compagnies</formula1>
    </dataValidation>
    <dataValidation type="list" allowBlank="1" showInputMessage="1" showErrorMessage="1" sqref="A8:A21">
      <formula1>d.clients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4" name="Button 3">
              <controlPr defaultSize="0" print="0" autoFill="0" autoPict="0" macro="[0]!Clean_data">
                <anchor moveWithCells="1" sizeWithCells="1">
                  <from>
                    <xdr:col>7</xdr:col>
                    <xdr:colOff>205740</xdr:colOff>
                    <xdr:row>6</xdr:row>
                    <xdr:rowOff>175260</xdr:rowOff>
                  </from>
                  <to>
                    <xdr:col>8</xdr:col>
                    <xdr:colOff>205740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5" name="Button 4">
              <controlPr defaultSize="0" print="0" autoFill="0" autoPict="0" macro="[0]!Deconnexion">
                <anchor moveWithCells="1" sizeWithCells="1">
                  <from>
                    <xdr:col>7</xdr:col>
                    <xdr:colOff>0</xdr:colOff>
                    <xdr:row>4</xdr:row>
                    <xdr:rowOff>121920</xdr:rowOff>
                  </from>
                  <to>
                    <xdr:col>8</xdr:col>
                    <xdr:colOff>236220</xdr:colOff>
                    <xdr:row>5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P18"/>
  <sheetViews>
    <sheetView showGridLines="0" workbookViewId="0">
      <selection activeCell="F5" sqref="F5:F8"/>
    </sheetView>
  </sheetViews>
  <sheetFormatPr baseColWidth="10" defaultRowHeight="14.4" x14ac:dyDescent="0.3"/>
  <cols>
    <col min="1" max="1" width="1.6640625" customWidth="1"/>
    <col min="3" max="3" width="2.6640625" customWidth="1"/>
    <col min="4" max="4" width="13.88671875" bestFit="1" customWidth="1"/>
    <col min="5" max="5" width="2.6640625" customWidth="1"/>
    <col min="6" max="6" width="19.33203125" bestFit="1" customWidth="1"/>
    <col min="7" max="7" width="4.44140625" bestFit="1" customWidth="1"/>
    <col min="8" max="8" width="2.6640625" customWidth="1"/>
    <col min="9" max="9" width="17" bestFit="1" customWidth="1"/>
    <col min="10" max="10" width="4.44140625" bestFit="1" customWidth="1"/>
    <col min="11" max="11" width="2.6640625" customWidth="1"/>
    <col min="13" max="13" width="4.44140625" bestFit="1" customWidth="1"/>
    <col min="14" max="14" width="2.6640625" customWidth="1"/>
    <col min="15" max="15" width="11.5546875" bestFit="1" customWidth="1"/>
    <col min="16" max="16" width="6.6640625" bestFit="1" customWidth="1"/>
  </cols>
  <sheetData>
    <row r="2" spans="2:16" x14ac:dyDescent="0.25">
      <c r="B2" s="1" t="s">
        <v>18</v>
      </c>
      <c r="D2" s="1" t="s">
        <v>19</v>
      </c>
      <c r="F2" s="1" t="s">
        <v>20</v>
      </c>
      <c r="I2" s="1" t="s">
        <v>21</v>
      </c>
      <c r="L2" s="1" t="s">
        <v>22</v>
      </c>
      <c r="O2" s="1" t="s">
        <v>26</v>
      </c>
    </row>
    <row r="4" spans="2:16" x14ac:dyDescent="0.25">
      <c r="B4" t="s">
        <v>3</v>
      </c>
      <c r="D4" t="s">
        <v>14</v>
      </c>
      <c r="F4" t="s">
        <v>4</v>
      </c>
      <c r="G4" t="s">
        <v>1</v>
      </c>
      <c r="I4" t="s">
        <v>5</v>
      </c>
      <c r="J4" t="s">
        <v>1</v>
      </c>
      <c r="L4" t="s">
        <v>6</v>
      </c>
      <c r="M4" t="s">
        <v>1</v>
      </c>
      <c r="O4" t="s">
        <v>27</v>
      </c>
      <c r="P4" t="s">
        <v>1</v>
      </c>
    </row>
    <row r="5" spans="2:16" x14ac:dyDescent="0.25">
      <c r="B5" t="s">
        <v>2</v>
      </c>
      <c r="D5" t="s">
        <v>5</v>
      </c>
      <c r="F5" t="s">
        <v>7</v>
      </c>
      <c r="G5">
        <v>5</v>
      </c>
      <c r="I5" t="s">
        <v>25</v>
      </c>
      <c r="J5">
        <v>45</v>
      </c>
      <c r="L5" t="s">
        <v>13</v>
      </c>
      <c r="M5">
        <v>35</v>
      </c>
      <c r="O5" t="s">
        <v>29</v>
      </c>
      <c r="P5">
        <v>3.5</v>
      </c>
    </row>
    <row r="6" spans="2:16" x14ac:dyDescent="0.25">
      <c r="B6" t="s">
        <v>37</v>
      </c>
      <c r="D6" t="s">
        <v>27</v>
      </c>
      <c r="F6" t="s">
        <v>8</v>
      </c>
      <c r="G6">
        <v>10</v>
      </c>
      <c r="I6" t="s">
        <v>11</v>
      </c>
      <c r="J6">
        <v>25</v>
      </c>
      <c r="O6" t="s">
        <v>28</v>
      </c>
      <c r="P6">
        <v>1</v>
      </c>
    </row>
    <row r="7" spans="2:16" x14ac:dyDescent="0.3">
      <c r="B7" t="s">
        <v>34</v>
      </c>
      <c r="D7" t="s">
        <v>4</v>
      </c>
      <c r="F7" t="s">
        <v>10</v>
      </c>
      <c r="G7">
        <v>15</v>
      </c>
      <c r="I7" t="s">
        <v>12</v>
      </c>
      <c r="J7">
        <v>30</v>
      </c>
      <c r="O7" t="s">
        <v>30</v>
      </c>
      <c r="P7">
        <v>2.5</v>
      </c>
    </row>
    <row r="8" spans="2:16" x14ac:dyDescent="0.25">
      <c r="B8" t="s">
        <v>41</v>
      </c>
      <c r="D8" t="s">
        <v>6</v>
      </c>
      <c r="F8" t="s">
        <v>9</v>
      </c>
      <c r="G8">
        <v>20</v>
      </c>
      <c r="O8" t="s">
        <v>31</v>
      </c>
      <c r="P8">
        <v>1.5</v>
      </c>
    </row>
    <row r="9" spans="2:16" x14ac:dyDescent="0.3">
      <c r="B9" t="s">
        <v>42</v>
      </c>
    </row>
    <row r="10" spans="2:16" x14ac:dyDescent="0.3">
      <c r="B10" t="s">
        <v>39</v>
      </c>
    </row>
    <row r="11" spans="2:16" x14ac:dyDescent="0.3">
      <c r="B11" t="s">
        <v>32</v>
      </c>
    </row>
    <row r="12" spans="2:16" x14ac:dyDescent="0.3">
      <c r="B12" t="s">
        <v>36</v>
      </c>
    </row>
    <row r="13" spans="2:16" x14ac:dyDescent="0.3">
      <c r="B13" t="s">
        <v>35</v>
      </c>
    </row>
    <row r="14" spans="2:16" x14ac:dyDescent="0.3">
      <c r="B14" t="s">
        <v>40</v>
      </c>
    </row>
    <row r="15" spans="2:16" x14ac:dyDescent="0.3">
      <c r="B15" t="s">
        <v>43</v>
      </c>
    </row>
    <row r="16" spans="2:16" x14ac:dyDescent="0.3">
      <c r="B16" t="s">
        <v>33</v>
      </c>
    </row>
    <row r="17" spans="2:2" x14ac:dyDescent="0.3">
      <c r="B17" t="s">
        <v>38</v>
      </c>
    </row>
    <row r="18" spans="2:2" x14ac:dyDescent="0.3">
      <c r="B18" t="s">
        <v>3</v>
      </c>
    </row>
  </sheetData>
  <pageMargins left="0.7" right="0.7" top="0.75" bottom="0.75" header="0.3" footer="0.3"/>
  <pageSetup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d.atp</vt:lpstr>
      <vt:lpstr>d.autres</vt:lpstr>
      <vt:lpstr>d.believe</vt:lpstr>
      <vt:lpstr>d.clients</vt:lpstr>
      <vt:lpstr>d.compagnies</vt:lpstr>
      <vt:lpstr>d.xpn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2018-08-31T23:13:04Z</cp:lastPrinted>
  <dcterms:created xsi:type="dcterms:W3CDTF">2018-08-28T01:05:18Z</dcterms:created>
  <dcterms:modified xsi:type="dcterms:W3CDTF">2018-08-31T23:27:20Z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