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5" windowWidth="20370" windowHeight="7965" tabRatio="376"/>
  </bookViews>
  <sheets>
    <sheet name="BASE" sheetId="2" r:id="rId1"/>
    <sheet name="Référence" sheetId="3" r:id="rId2"/>
  </sheets>
  <externalReferences>
    <externalReference r:id="rId3"/>
  </externalReferences>
  <definedNames>
    <definedName name="FONCTION_liste">Type_TAB[Type]</definedName>
    <definedName name="_xlnm.Print_Titles" localSheetId="0">BASE!$1:$1</definedName>
    <definedName name="_xlnm.Print_Titles" localSheetId="1">Référence!$2:$2</definedName>
    <definedName name="PRET_liste">[1]Liste!$B$2:$B$11</definedName>
    <definedName name="SITE_liste">[1]Liste!$D$2:$D$26</definedName>
    <definedName name="Type_liste">Type_TAB[Type]</definedName>
    <definedName name="_xlnm.Print_Area" localSheetId="0">BASE!$A$1:$I$7</definedName>
    <definedName name="_xlnm.Print_Area" localSheetId="1">Référence!$B$1:$G$18</definedName>
    <definedName name="ZONE_liste">[1]Liste!$A$2:$A$7</definedName>
  </definedNames>
  <calcPr calcId="145621"/>
</workbook>
</file>

<file path=xl/calcChain.xml><?xml version="1.0" encoding="utf-8"?>
<calcChain xmlns="http://schemas.openxmlformats.org/spreadsheetml/2006/main">
  <c r="A7" i="2" l="1"/>
  <c r="B7" i="2"/>
  <c r="J7" i="2"/>
  <c r="K7" i="2"/>
  <c r="L7" i="2"/>
  <c r="M7" i="2"/>
  <c r="G6" i="2"/>
  <c r="F6" i="2"/>
  <c r="E6" i="2"/>
  <c r="D6" i="2"/>
  <c r="G5" i="2"/>
  <c r="F5" i="2"/>
  <c r="E5" i="2"/>
  <c r="D5" i="2"/>
  <c r="G4" i="2"/>
  <c r="F4" i="2"/>
  <c r="E4" i="2"/>
  <c r="D4" i="2"/>
  <c r="G3" i="2"/>
  <c r="F3" i="2"/>
  <c r="E3" i="2"/>
  <c r="D3" i="2"/>
  <c r="A3" i="2"/>
  <c r="B3" i="2"/>
  <c r="J3" i="2"/>
  <c r="K3" i="2"/>
  <c r="L3" i="2"/>
  <c r="M3" i="2"/>
  <c r="A4" i="2"/>
  <c r="B4" i="2"/>
  <c r="J4" i="2"/>
  <c r="K4" i="2"/>
  <c r="L4" i="2"/>
  <c r="M4" i="2"/>
  <c r="A5" i="2"/>
  <c r="B5" i="2"/>
  <c r="J5" i="2"/>
  <c r="K5" i="2"/>
  <c r="L5" i="2"/>
  <c r="M5" i="2"/>
  <c r="A6" i="2"/>
  <c r="B6" i="2"/>
  <c r="J6" i="2"/>
  <c r="K6" i="2"/>
  <c r="L6" i="2"/>
  <c r="M6" i="2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A2" i="2" l="1"/>
  <c r="B2" i="2"/>
  <c r="D2" i="2"/>
  <c r="E2" i="2"/>
  <c r="F2" i="2"/>
  <c r="G2" i="2"/>
  <c r="J2" i="2"/>
  <c r="K2" i="2"/>
  <c r="L2" i="2"/>
  <c r="M2" i="2"/>
  <c r="C3" i="3" l="1"/>
  <c r="B3" i="3"/>
</calcChain>
</file>

<file path=xl/sharedStrings.xml><?xml version="1.0" encoding="utf-8"?>
<sst xmlns="http://schemas.openxmlformats.org/spreadsheetml/2006/main" count="115" uniqueCount="55">
  <si>
    <t>NOM</t>
  </si>
  <si>
    <t>PRENOM</t>
  </si>
  <si>
    <t>NOM&amp;PRENOM</t>
  </si>
  <si>
    <t>ZONE</t>
  </si>
  <si>
    <t>PRET</t>
  </si>
  <si>
    <t>SITE</t>
  </si>
  <si>
    <t>FONCTION</t>
  </si>
  <si>
    <t>CZ</t>
  </si>
  <si>
    <t>Collab. CZ</t>
  </si>
  <si>
    <t>CDT</t>
  </si>
  <si>
    <t>CC</t>
  </si>
  <si>
    <t>Agents</t>
  </si>
  <si>
    <t>Alternat Manuel</t>
  </si>
  <si>
    <t>Elingage</t>
  </si>
  <si>
    <t>protection contre le vol</t>
  </si>
  <si>
    <t>Procédure Accident travail</t>
  </si>
  <si>
    <t>Sécurité sous les outils</t>
  </si>
  <si>
    <t>Règlement habillement</t>
  </si>
  <si>
    <t>Travail en période estivale</t>
  </si>
  <si>
    <t>Tronçonnage V2</t>
  </si>
  <si>
    <t>Nettoyage HP</t>
  </si>
  <si>
    <t>Balise K5c</t>
  </si>
  <si>
    <t>Protections Auditives</t>
  </si>
  <si>
    <t>Lamier</t>
  </si>
  <si>
    <t>SUIVI DES REALISATIONS DES 1/4 SECURITE</t>
  </si>
  <si>
    <t>Entretien tracteur</t>
  </si>
  <si>
    <t>Fauchage</t>
  </si>
  <si>
    <t>Type</t>
  </si>
  <si>
    <t>DATE</t>
  </si>
  <si>
    <t>TYPE QHS</t>
  </si>
  <si>
    <t>-</t>
  </si>
  <si>
    <t>ANNEE</t>
  </si>
  <si>
    <t>MOIS</t>
  </si>
  <si>
    <t>JOUR</t>
  </si>
  <si>
    <t>N° SEMAINE</t>
  </si>
  <si>
    <t>SANS OBJET</t>
  </si>
  <si>
    <t>a</t>
  </si>
  <si>
    <t>LA</t>
  </si>
  <si>
    <t>TE</t>
  </si>
  <si>
    <t>PIERRE Paul</t>
  </si>
  <si>
    <t>GÉGÉ Dom</t>
  </si>
  <si>
    <t>aa bb</t>
  </si>
  <si>
    <t>bb cc</t>
  </si>
  <si>
    <t>dd ee</t>
  </si>
  <si>
    <t>ff gg</t>
  </si>
  <si>
    <t>hh ii</t>
  </si>
  <si>
    <t>jj kk</t>
  </si>
  <si>
    <t>ll mm</t>
  </si>
  <si>
    <t>nn oo</t>
  </si>
  <si>
    <t>pp qq</t>
  </si>
  <si>
    <t>rr ss</t>
  </si>
  <si>
    <t>tt uu</t>
  </si>
  <si>
    <t>vv ww</t>
  </si>
  <si>
    <t>xx yy</t>
  </si>
  <si>
    <t>zz 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</si>
</sst>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5" xfId="0" applyNumberFormat="1" applyBorder="1" applyAlignment="1">
      <alignment horizontal="left"/>
    </xf>
    <xf numFmtId="0" fontId="0" fillId="0" borderId="1" xfId="0" applyNumberFormat="1" applyBorder="1"/>
    <xf numFmtId="0" fontId="0" fillId="0" borderId="1" xfId="0" applyBorder="1"/>
    <xf numFmtId="0" fontId="0" fillId="0" borderId="5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/>
    <xf numFmtId="0" fontId="0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/>
    <xf numFmtId="1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0" fontId="0" fillId="0" borderId="8" xfId="0" applyFont="1" applyBorder="1" applyAlignment="1">
      <alignment horizontal="center" vertical="center" wrapText="1"/>
    </xf>
    <xf numFmtId="0" fontId="0" fillId="0" borderId="1" xfId="0" quotePrefix="1" applyBorder="1" applyAlignment="1">
      <alignment wrapText="1"/>
    </xf>
    <xf numFmtId="0" fontId="1" fillId="3" borderId="0" xfId="0" applyFont="1" applyFill="1" applyBorder="1" applyAlignment="1">
      <alignment horizontal="center" vertical="center" wrapText="1"/>
    </xf>
    <xf numFmtId="14" fontId="1" fillId="3" borderId="0" xfId="0" applyNumberFormat="1" applyFont="1" applyFill="1" applyBorder="1" applyAlignment="1">
      <alignment horizontal="center" vertical="center" wrapText="1"/>
    </xf>
    <xf numFmtId="0" fontId="0" fillId="3" borderId="0" xfId="0" applyFont="1" applyFill="1" applyBorder="1"/>
    <xf numFmtId="0" fontId="0" fillId="5" borderId="0" xfId="0" applyFont="1" applyFill="1" applyBorder="1"/>
    <xf numFmtId="14" fontId="0" fillId="3" borderId="0" xfId="0" applyNumberFormat="1" applyFont="1" applyFill="1" applyBorder="1"/>
    <xf numFmtId="0" fontId="0" fillId="4" borderId="0" xfId="0" applyNumberFormat="1" applyFont="1" applyFill="1" applyBorder="1" applyAlignment="1">
      <alignment horizontal="left"/>
    </xf>
    <xf numFmtId="0" fontId="0" fillId="4" borderId="0" xfId="0" applyNumberFormat="1" applyFont="1" applyFill="1" applyBorder="1"/>
    <xf numFmtId="0" fontId="4" fillId="0" borderId="0" xfId="0" applyFont="1" applyAlignment="1">
      <alignment horizontal="center"/>
    </xf>
    <xf numFmtId="0" fontId="0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64">
    <dxf>
      <fill>
        <patternFill>
          <bgColor rgb="FF00B050"/>
        </patternFill>
      </fill>
      <border>
        <top style="thin">
          <color auto="1"/>
        </top>
      </border>
    </dxf>
    <dxf>
      <fill>
        <patternFill>
          <bgColor rgb="FF92D05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b/>
        <i val="0"/>
        <color rgb="FF0066FF"/>
      </font>
    </dxf>
    <dxf>
      <border>
        <top style="thin">
          <color auto="1"/>
        </top>
        <vertical/>
        <horizontal/>
      </border>
    </dxf>
    <dxf>
      <fill>
        <patternFill>
          <bgColor rgb="FFFF3300"/>
        </patternFill>
      </fill>
    </dxf>
    <dxf>
      <fill>
        <patternFill>
          <bgColor rgb="FF00B050"/>
        </patternFill>
      </fill>
      <border>
        <top style="thin">
          <color auto="1"/>
        </top>
      </border>
    </dxf>
    <dxf>
      <fill>
        <patternFill>
          <bgColor rgb="FF92D05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b/>
        <i val="0"/>
        <color rgb="FF0066FF"/>
      </font>
    </dxf>
    <dxf>
      <border>
        <top style="thin">
          <color auto="1"/>
        </top>
        <vertical/>
        <horizontal/>
      </border>
    </dxf>
    <dxf>
      <fill>
        <patternFill>
          <bgColor rgb="FFFF33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</font>
      <numFmt numFmtId="19" formatCode="dd/mm/yyyy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border outline="0">
        <left style="thin">
          <color rgb="FF000000"/>
        </left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9" tint="0.39994506668294322"/>
        </patternFill>
      </fill>
    </dxf>
    <dxf>
      <border>
        <left/>
        <right/>
        <vertical/>
        <horizontal/>
      </border>
    </dxf>
    <dxf>
      <fill>
        <patternFill>
          <bgColor theme="9" tint="0.59996337778862885"/>
        </patternFill>
      </fill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theme="5"/>
        </bottom>
      </border>
    </dxf>
    <dxf>
      <font>
        <color theme="0"/>
      </font>
      <fill>
        <patternFill patternType="solid">
          <fgColor theme="5" tint="0.39997558519241921"/>
          <bgColor theme="5" tint="0.39997558519241921"/>
        </patternFill>
      </fill>
      <border>
        <bottom style="thin">
          <color theme="5" tint="0.79998168889431442"/>
        </bottom>
        <horizontal style="thin">
          <color theme="5" tint="0.39997558519241921"/>
        </horizontal>
      </border>
    </dxf>
    <dxf>
      <border>
        <bottom style="thin">
          <color theme="5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5" tint="0.39997558519241921"/>
          <bgColor theme="5" tint="0.39997558519241921"/>
        </patternFill>
      </fill>
    </dxf>
    <dxf>
      <font>
        <b/>
        <color theme="0"/>
      </font>
    </dxf>
    <dxf>
      <border>
        <left style="thin">
          <color theme="5" tint="-0.249977111117893"/>
        </left>
        <right style="thin">
          <color theme="5" tint="-0.249977111117893"/>
        </right>
      </border>
    </dxf>
    <dxf>
      <border>
        <top style="thin">
          <color theme="5" tint="-0.249977111117893"/>
        </top>
        <bottom style="thin">
          <color theme="5" tint="-0.249977111117893"/>
        </bottom>
        <horizontal style="thin">
          <color theme="5" tint="-0.249977111117893"/>
        </horizontal>
      </border>
    </dxf>
    <dxf>
      <font>
        <b/>
        <color theme="1"/>
      </font>
      <border>
        <top style="double">
          <color theme="5" tint="-0.249977111117893"/>
        </top>
      </border>
    </dxf>
    <dxf>
      <font>
        <color theme="0"/>
      </font>
      <fill>
        <patternFill patternType="solid">
          <fgColor theme="5" tint="-0.249977111117893"/>
          <bgColor theme="5" tint="-0.249977111117893"/>
        </patternFill>
      </fill>
      <border>
        <horizontal style="thin">
          <color theme="5" tint="-0.249977111117893"/>
        </horizontal>
      </border>
    </dxf>
    <dxf>
      <font>
        <color theme="1"/>
      </font>
      <border>
        <left style="thin">
          <color theme="0" tint="-0.34998626667073579"/>
        </left>
        <right style="thin">
          <color theme="0" tint="-0.34998626667073579"/>
        </right>
        <vertical style="thin">
          <color theme="0" tint="-0.34998626667073579"/>
        </vertical>
        <horizontal style="thin">
          <color theme="5" tint="0.79998168889431442"/>
        </horizontal>
      </border>
    </dxf>
  </dxfs>
  <tableStyles count="3" defaultTableStyle="TableStyleMedium2" defaultPivotStyle="PivotStyleLight16">
    <tableStyle name="PivotStyleMedium3 2" table="0" count="13">
      <tableStyleElement type="wholeTable" dxfId="63"/>
      <tableStyleElement type="headerRow" dxfId="62"/>
      <tableStyleElement type="totalRow" dxfId="61"/>
      <tableStyleElement type="firstRowStripe" dxfId="60"/>
      <tableStyleElement type="firstColumnStripe" dxfId="59"/>
      <tableStyleElement type="firstHeaderCell" dxfId="58"/>
      <tableStyleElement type="firstSubtotalRow" dxfId="57"/>
      <tableStyleElement type="secondSubtotalRow" dxfId="56"/>
      <tableStyleElement type="firstColumnSubheading" dxfId="55"/>
      <tableStyleElement type="firstRowSubheading" dxfId="54"/>
      <tableStyleElement type="secondRowSubheading" dxfId="53"/>
      <tableStyleElement type="pageFieldLabels" dxfId="52"/>
      <tableStyleElement type="pageFieldValues" dxfId="51"/>
    </tableStyle>
    <tableStyle name="Style de tableau croisé dynamique 1" table="0" count="4">
      <tableStyleElement type="wholeTable" dxfId="50"/>
      <tableStyleElement type="headerRow" dxfId="49"/>
      <tableStyleElement type="firstRowStripe" dxfId="48"/>
      <tableStyleElement type="pageFieldLabels" dxfId="47"/>
    </tableStyle>
    <tableStyle name="Style de tableau croisé dynamique 1 2" table="0" count="4">
      <tableStyleElement type="wholeTable" dxfId="46"/>
      <tableStyleElement type="headerRow" dxfId="45"/>
      <tableStyleElement type="blankRow" dxfId="44"/>
      <tableStyleElement type="pageFieldLabels" dxfId="4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ubs.fr\partages\DRIT\STR\MANAGEMENT\RH\Base_agents_S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agents"/>
      <sheetName val="Effectif (2)"/>
      <sheetName val="cible"/>
      <sheetName val="Organigramme"/>
      <sheetName val="Liste"/>
      <sheetName val="Base_agents_STR"/>
    </sheetNames>
    <sheetDataSet>
      <sheetData sheetId="0"/>
      <sheetData sheetId="1"/>
      <sheetData sheetId="2"/>
      <sheetData sheetId="3"/>
      <sheetData sheetId="4">
        <row r="2">
          <cell r="A2">
            <v>0</v>
          </cell>
          <cell r="B2">
            <v>0</v>
          </cell>
          <cell r="D2">
            <v>0</v>
          </cell>
        </row>
        <row r="3">
          <cell r="A3" t="str">
            <v>Besançon</v>
          </cell>
          <cell r="B3" t="str">
            <v>Besançon</v>
          </cell>
          <cell r="D3" t="str">
            <v>Chalezeule</v>
          </cell>
        </row>
        <row r="4">
          <cell r="A4" t="str">
            <v>Montbéliard</v>
          </cell>
          <cell r="B4" t="str">
            <v>Loue-Lison</v>
          </cell>
          <cell r="D4" t="str">
            <v>Franois</v>
          </cell>
        </row>
        <row r="5">
          <cell r="A5" t="str">
            <v>Pontarlier</v>
          </cell>
          <cell r="B5" t="str">
            <v>Doubs Central</v>
          </cell>
          <cell r="D5" t="str">
            <v>Saône</v>
          </cell>
        </row>
        <row r="6">
          <cell r="A6" t="str">
            <v>TS</v>
          </cell>
          <cell r="B6" t="str">
            <v>Montbéliard</v>
          </cell>
          <cell r="D6" t="str">
            <v>Ornans</v>
          </cell>
        </row>
        <row r="7">
          <cell r="A7" t="str">
            <v>Siège</v>
          </cell>
          <cell r="B7" t="str">
            <v>Haut-Doubs Horloger</v>
          </cell>
          <cell r="D7" t="str">
            <v>Amancey</v>
          </cell>
        </row>
        <row r="8">
          <cell r="B8" t="str">
            <v>Portes du Haut-Doubs</v>
          </cell>
          <cell r="D8" t="str">
            <v>Quingey</v>
          </cell>
        </row>
        <row r="9">
          <cell r="B9" t="str">
            <v>Haut-Doubs Forestier</v>
          </cell>
          <cell r="D9" t="str">
            <v>Baume les Dame</v>
          </cell>
        </row>
        <row r="10">
          <cell r="B10" t="str">
            <v>Travaux Spécialisés</v>
          </cell>
          <cell r="D10" t="str">
            <v>Rougemont</v>
          </cell>
        </row>
        <row r="11">
          <cell r="B11" t="str">
            <v>Gay Lussac</v>
          </cell>
          <cell r="D11" t="str">
            <v>L'Isle sur le Doubs</v>
          </cell>
        </row>
        <row r="12">
          <cell r="D12" t="str">
            <v>Montbéliard</v>
          </cell>
        </row>
        <row r="13">
          <cell r="D13" t="str">
            <v>Audincourt</v>
          </cell>
        </row>
        <row r="14">
          <cell r="D14" t="str">
            <v>Pont de Roide</v>
          </cell>
        </row>
        <row r="15">
          <cell r="D15" t="str">
            <v>Maîche</v>
          </cell>
        </row>
        <row r="16">
          <cell r="D16" t="str">
            <v>Morteau</v>
          </cell>
        </row>
        <row r="17">
          <cell r="D17" t="str">
            <v>Saint Hippolyte</v>
          </cell>
        </row>
        <row r="18">
          <cell r="D18" t="str">
            <v>Orchamps Vennes</v>
          </cell>
        </row>
        <row r="19">
          <cell r="D19" t="str">
            <v>Valdahon</v>
          </cell>
        </row>
        <row r="20">
          <cell r="D20" t="str">
            <v>Pontarlier</v>
          </cell>
        </row>
        <row r="21">
          <cell r="D21" t="str">
            <v>Levier</v>
          </cell>
        </row>
        <row r="22">
          <cell r="D22" t="str">
            <v>Mouthe</v>
          </cell>
        </row>
        <row r="23">
          <cell r="D23" t="str">
            <v>Pontarlier</v>
          </cell>
        </row>
        <row r="24">
          <cell r="D24" t="str">
            <v>Besançon</v>
          </cell>
        </row>
        <row r="25">
          <cell r="D25" t="str">
            <v>Montbéliard</v>
          </cell>
        </row>
        <row r="26">
          <cell r="D26">
            <v>0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id="4" name="base_QHS" displayName="base_QHS" ref="A1:M7" totalsRowShown="0" headerRowDxfId="42" dataDxfId="41" tableBorderDxfId="40">
  <autoFilter ref="A1:M7"/>
  <sortState ref="A2:M1629">
    <sortCondition ref="D1:D1648"/>
  </sortState>
  <tableColumns count="13">
    <tableColumn id="1" name="NOM" dataDxfId="39">
      <calculatedColumnFormula>LEFT(base_QHS[[#This Row],[NOM&amp;PRENOM]],SEARCH(" ",base_QHS[[#This Row],[NOM&amp;PRENOM]])-1)</calculatedColumnFormula>
    </tableColumn>
    <tableColumn id="2" name="PRENOM" dataDxfId="38">
      <calculatedColumnFormula>RIGHT(base_QHS[[#This Row],[NOM&amp;PRENOM]],LEN(base_QHS[[#This Row],[NOM&amp;PRENOM]])-SEARCH(" ",base_QHS[[#This Row],[NOM&amp;PRENOM]]))</calculatedColumnFormula>
    </tableColumn>
    <tableColumn id="3" name="NOM&amp;PRENOM" dataDxfId="37"/>
    <tableColumn id="4" name="ZONE" dataDxfId="36"/>
    <tableColumn id="5" name="PRET" dataDxfId="35"/>
    <tableColumn id="6" name="SITE" dataDxfId="34"/>
    <tableColumn id="7" name="FONCTION" dataDxfId="33"/>
    <tableColumn id="8" name="TYPE QHS" dataDxfId="32"/>
    <tableColumn id="9" name="DATE" dataDxfId="31"/>
    <tableColumn id="10" name="ANNEE" dataDxfId="30">
      <calculatedColumnFormula>IF(base_QHS[[#This Row],[DATE]]="","",YEAR(base_QHS[[#This Row],[DATE]]))</calculatedColumnFormula>
    </tableColumn>
    <tableColumn id="11" name="MOIS" dataDxfId="29">
      <calculatedColumnFormula>IF(base_QHS[[#This Row],[DATE]]="","",MONTH(base_QHS[[#This Row],[DATE]]))</calculatedColumnFormula>
    </tableColumn>
    <tableColumn id="12" name="JOUR" dataDxfId="28">
      <calculatedColumnFormula>IF(base_QHS[[#This Row],[DATE]]="","",DAY(base_QHS[[#This Row],[DATE]]))</calculatedColumnFormula>
    </tableColumn>
    <tableColumn id="13" name="N° SEMAINE" dataDxfId="27">
      <calculatedColumnFormula>IF(base_QHS[[#This Row],[DATE]]="","",WEEKNUM(base_QHS[[#This Row],[DATE]],21))</calculatedColumnFormula>
    </tableColumn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id="1" name="base_agents32" displayName="base_agents32" ref="A2:G18" totalsRowShown="0" headerRowDxfId="26" headerRowBorderDxfId="25" tableBorderDxfId="24" totalsRowBorderDxfId="23">
  <autoFilter ref="A2:G18"/>
  <tableColumns count="7">
    <tableColumn id="17" name="NOM&amp;PRENOM" dataDxfId="22"/>
    <tableColumn id="1" name="NOM" dataDxfId="21">
      <calculatedColumnFormula>LEFT(base_agents32[[#This Row],[NOM&amp;PRENOM]],SEARCH(" ",base_agents32[[#This Row],[NOM&amp;PRENOM]]))</calculatedColumnFormula>
    </tableColumn>
    <tableColumn id="2" name="PRENOM" dataDxfId="20">
      <calculatedColumnFormula>RIGHT(base_agents32[[#This Row],[NOM&amp;PRENOM]],LEN(base_agents32[[#This Row],[NOM&amp;PRENOM]])-SEARCH(" ",base_agents32[[#This Row],[NOM&amp;PRENOM]]))</calculatedColumnFormula>
    </tableColumn>
    <tableColumn id="3" name="ZONE" dataDxfId="19"/>
    <tableColumn id="4" name="PRET" dataDxfId="18"/>
    <tableColumn id="5" name="SITE" dataDxfId="17"/>
    <tableColumn id="6" name="FONCTION" dataDxfId="1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ype_TAB" displayName="Type_TAB" ref="J1:J17" totalsRowShown="0" headerRowDxfId="15" dataDxfId="14" tableBorderDxfId="13">
  <autoFilter ref="J1:J17"/>
  <tableColumns count="1">
    <tableColumn id="1" name="Type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7"/>
  <sheetViews>
    <sheetView tabSelected="1" zoomScaleNormal="100" zoomScaleSheetLayoutView="90" zoomScalePageLayoutView="90"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1" width="19.7109375" style="34" bestFit="1" customWidth="1"/>
    <col min="2" max="2" width="18.42578125" style="30" bestFit="1" customWidth="1"/>
    <col min="3" max="3" width="27.42578125" style="30" bestFit="1" customWidth="1"/>
    <col min="4" max="4" width="14.85546875" style="30" customWidth="1"/>
    <col min="5" max="5" width="21.42578125" style="30" customWidth="1"/>
    <col min="6" max="6" width="17.140625" style="30" bestFit="1" customWidth="1"/>
    <col min="7" max="7" width="15.7109375" style="30" bestFit="1" customWidth="1"/>
    <col min="8" max="8" width="29.5703125" style="30" customWidth="1"/>
    <col min="9" max="9" width="10.7109375" style="32" bestFit="1" customWidth="1"/>
    <col min="10" max="10" width="12.42578125" style="30" customWidth="1"/>
    <col min="11" max="11" width="10.85546875" style="30" customWidth="1"/>
    <col min="12" max="12" width="10.5703125" style="30" customWidth="1"/>
    <col min="13" max="13" width="17.42578125" style="30" customWidth="1"/>
    <col min="14" max="16384" width="11.42578125" style="30"/>
  </cols>
  <sheetData>
    <row r="1" spans="1:13" s="27" customFormat="1" ht="15.75" x14ac:dyDescent="0.25">
      <c r="A1" s="27" t="s">
        <v>0</v>
      </c>
      <c r="B1" s="27" t="s">
        <v>1</v>
      </c>
      <c r="C1" s="37" t="s">
        <v>2</v>
      </c>
      <c r="D1" s="27" t="s">
        <v>3</v>
      </c>
      <c r="E1" s="27" t="s">
        <v>4</v>
      </c>
      <c r="F1" s="27" t="s">
        <v>5</v>
      </c>
      <c r="G1" s="27" t="s">
        <v>6</v>
      </c>
      <c r="H1" s="37" t="s">
        <v>29</v>
      </c>
      <c r="I1" s="38" t="s">
        <v>28</v>
      </c>
      <c r="J1" s="27" t="s">
        <v>31</v>
      </c>
      <c r="K1" s="27" t="s">
        <v>32</v>
      </c>
      <c r="L1" s="27" t="s">
        <v>33</v>
      </c>
      <c r="M1" s="27" t="s">
        <v>34</v>
      </c>
    </row>
    <row r="2" spans="1:13" x14ac:dyDescent="0.25">
      <c r="A2" s="28" t="str">
        <f>LEFT(base_QHS[[#This Row],[NOM&amp;PRENOM]],SEARCH(" ",base_QHS[[#This Row],[NOM&amp;PRENOM]])-1)</f>
        <v>PIERRE</v>
      </c>
      <c r="B2" s="29" t="str">
        <f>RIGHT(base_QHS[[#This Row],[NOM&amp;PRENOM]],LEN(base_QHS[[#This Row],[NOM&amp;PRENOM]])-SEARCH(" ",base_QHS[[#This Row],[NOM&amp;PRENOM]]))</f>
        <v>Paul</v>
      </c>
      <c r="C2" s="30" t="s">
        <v>39</v>
      </c>
      <c r="D2" s="30" t="str">
        <f>VLOOKUP(base_QHS[[#This Row],[NOM&amp;PRENOM]],base_agents32[],4,FALSE)</f>
        <v>a</v>
      </c>
      <c r="E2" s="30" t="str">
        <f>VLOOKUP(base_QHS[[#This Row],[NOM&amp;PRENOM]],base_agents32[],5,FALSE)</f>
        <v>-</v>
      </c>
      <c r="F2" s="30" t="str">
        <f>VLOOKUP(base_QHS[[#This Row],[NOM&amp;PRENOM]],base_agents32[],6,FALSE)</f>
        <v>-</v>
      </c>
      <c r="G2" s="30" t="str">
        <f>VLOOKUP(base_QHS[[#This Row],[NOM&amp;PRENOM]],base_agents32[],7,FALSE)</f>
        <v>CZ</v>
      </c>
      <c r="H2" s="30" t="s">
        <v>21</v>
      </c>
      <c r="I2" s="31">
        <v>43388</v>
      </c>
      <c r="J2" s="30">
        <f>IF(base_QHS[[#This Row],[DATE]]="","",YEAR(base_QHS[[#This Row],[DATE]]))</f>
        <v>2018</v>
      </c>
      <c r="K2" s="30">
        <f>IF(base_QHS[[#This Row],[DATE]]="","",MONTH(base_QHS[[#This Row],[DATE]]))</f>
        <v>10</v>
      </c>
      <c r="L2" s="30">
        <f>IF(base_QHS[[#This Row],[DATE]]="","",DAY(base_QHS[[#This Row],[DATE]]))</f>
        <v>15</v>
      </c>
      <c r="M2" s="33">
        <f>IF(base_QHS[[#This Row],[DATE]]="","",WEEKNUM(base_QHS[[#This Row],[DATE]],21))</f>
        <v>42</v>
      </c>
    </row>
    <row r="3" spans="1:13" x14ac:dyDescent="0.25">
      <c r="A3" s="28" t="str">
        <f>LEFT(base_QHS[[#This Row],[NOM&amp;PRENOM]],SEARCH(" ",base_QHS[[#This Row],[NOM&amp;PRENOM]])-1)</f>
        <v>bb</v>
      </c>
      <c r="B3" s="29" t="str">
        <f>RIGHT(base_QHS[[#This Row],[NOM&amp;PRENOM]],LEN(base_QHS[[#This Row],[NOM&amp;PRENOM]])-SEARCH(" ",base_QHS[[#This Row],[NOM&amp;PRENOM]]))</f>
        <v>cc</v>
      </c>
      <c r="C3" s="30" t="s">
        <v>42</v>
      </c>
      <c r="D3" s="30" t="str">
        <f>VLOOKUP(base_QHS[[#This Row],[NOM&amp;PRENOM]],base_agents32[],4,FALSE)</f>
        <v>a</v>
      </c>
      <c r="E3" s="30">
        <f>VLOOKUP(base_QHS[[#This Row],[NOM&amp;PRENOM]],base_agents32[],5,FALSE)</f>
        <v>61</v>
      </c>
      <c r="F3" s="30" t="str">
        <f>VLOOKUP(base_QHS[[#This Row],[NOM&amp;PRENOM]],base_agents32[],6,FALSE)</f>
        <v>LA</v>
      </c>
      <c r="G3" s="30" t="str">
        <f>VLOOKUP(base_QHS[[#This Row],[NOM&amp;PRENOM]],base_agents32[],7,FALSE)</f>
        <v>CC</v>
      </c>
      <c r="H3" s="30" t="s">
        <v>21</v>
      </c>
      <c r="I3" s="31">
        <v>43649</v>
      </c>
      <c r="J3" s="30">
        <f>IF(base_QHS[[#This Row],[DATE]]="","",YEAR(base_QHS[[#This Row],[DATE]]))</f>
        <v>2019</v>
      </c>
      <c r="K3" s="30">
        <f>IF(base_QHS[[#This Row],[DATE]]="","",MONTH(base_QHS[[#This Row],[DATE]]))</f>
        <v>7</v>
      </c>
      <c r="L3" s="30">
        <f>IF(base_QHS[[#This Row],[DATE]]="","",DAY(base_QHS[[#This Row],[DATE]]))</f>
        <v>3</v>
      </c>
      <c r="M3" s="33">
        <f>IF(base_QHS[[#This Row],[DATE]]="","",WEEKNUM(base_QHS[[#This Row],[DATE]],21))</f>
        <v>27</v>
      </c>
    </row>
    <row r="4" spans="1:13" x14ac:dyDescent="0.25">
      <c r="A4" s="28" t="str">
        <f>LEFT(base_QHS[[#This Row],[NOM&amp;PRENOM]],SEARCH(" ",base_QHS[[#This Row],[NOM&amp;PRENOM]])-1)</f>
        <v>dd</v>
      </c>
      <c r="B4" s="29" t="str">
        <f>RIGHT(base_QHS[[#This Row],[NOM&amp;PRENOM]],LEN(base_QHS[[#This Row],[NOM&amp;PRENOM]])-SEARCH(" ",base_QHS[[#This Row],[NOM&amp;PRENOM]]))</f>
        <v>ee</v>
      </c>
      <c r="C4" s="30" t="s">
        <v>43</v>
      </c>
      <c r="D4" s="30" t="str">
        <f>VLOOKUP(base_QHS[[#This Row],[NOM&amp;PRENOM]],base_agents32[],4,FALSE)</f>
        <v>a</v>
      </c>
      <c r="E4" s="30">
        <f>VLOOKUP(base_QHS[[#This Row],[NOM&amp;PRENOM]],base_agents32[],5,FALSE)</f>
        <v>61</v>
      </c>
      <c r="F4" s="30" t="str">
        <f>VLOOKUP(base_QHS[[#This Row],[NOM&amp;PRENOM]],base_agents32[],6,FALSE)</f>
        <v>LA</v>
      </c>
      <c r="G4" s="30" t="str">
        <f>VLOOKUP(base_QHS[[#This Row],[NOM&amp;PRENOM]],base_agents32[],7,FALSE)</f>
        <v>Agents</v>
      </c>
      <c r="H4" s="30" t="s">
        <v>21</v>
      </c>
      <c r="I4" s="31">
        <v>43190</v>
      </c>
      <c r="J4" s="30">
        <f>IF(base_QHS[[#This Row],[DATE]]="","",YEAR(base_QHS[[#This Row],[DATE]]))</f>
        <v>2018</v>
      </c>
      <c r="K4" s="30">
        <f>IF(base_QHS[[#This Row],[DATE]]="","",MONTH(base_QHS[[#This Row],[DATE]]))</f>
        <v>3</v>
      </c>
      <c r="L4" s="30">
        <f>IF(base_QHS[[#This Row],[DATE]]="","",DAY(base_QHS[[#This Row],[DATE]]))</f>
        <v>31</v>
      </c>
      <c r="M4" s="33">
        <f>IF(base_QHS[[#This Row],[DATE]]="","",WEEKNUM(base_QHS[[#This Row],[DATE]],21))</f>
        <v>13</v>
      </c>
    </row>
    <row r="5" spans="1:13" x14ac:dyDescent="0.25">
      <c r="A5" s="28" t="str">
        <f>LEFT(base_QHS[[#This Row],[NOM&amp;PRENOM]],SEARCH(" ",base_QHS[[#This Row],[NOM&amp;PRENOM]])-1)</f>
        <v>ff</v>
      </c>
      <c r="B5" s="29" t="str">
        <f>RIGHT(base_QHS[[#This Row],[NOM&amp;PRENOM]],LEN(base_QHS[[#This Row],[NOM&amp;PRENOM]])-SEARCH(" ",base_QHS[[#This Row],[NOM&amp;PRENOM]]))</f>
        <v>gg</v>
      </c>
      <c r="C5" s="30" t="s">
        <v>44</v>
      </c>
      <c r="D5" s="30" t="str">
        <f>VLOOKUP(base_QHS[[#This Row],[NOM&amp;PRENOM]],base_agents32[],4,FALSE)</f>
        <v>a</v>
      </c>
      <c r="E5" s="30">
        <f>VLOOKUP(base_QHS[[#This Row],[NOM&amp;PRENOM]],base_agents32[],5,FALSE)</f>
        <v>974</v>
      </c>
      <c r="F5" s="30" t="str">
        <f>VLOOKUP(base_QHS[[#This Row],[NOM&amp;PRENOM]],base_agents32[],6,FALSE)</f>
        <v>LA</v>
      </c>
      <c r="G5" s="30" t="str">
        <f>VLOOKUP(base_QHS[[#This Row],[NOM&amp;PRENOM]],base_agents32[],7,FALSE)</f>
        <v>Agents</v>
      </c>
      <c r="H5" s="30" t="s">
        <v>21</v>
      </c>
      <c r="I5" s="31">
        <v>43467</v>
      </c>
      <c r="J5" s="30">
        <f>IF(base_QHS[[#This Row],[DATE]]="","",YEAR(base_QHS[[#This Row],[DATE]]))</f>
        <v>2019</v>
      </c>
      <c r="K5" s="30">
        <f>IF(base_QHS[[#This Row],[DATE]]="","",MONTH(base_QHS[[#This Row],[DATE]]))</f>
        <v>1</v>
      </c>
      <c r="L5" s="30">
        <f>IF(base_QHS[[#This Row],[DATE]]="","",DAY(base_QHS[[#This Row],[DATE]]))</f>
        <v>2</v>
      </c>
      <c r="M5" s="33">
        <f>IF(base_QHS[[#This Row],[DATE]]="","",WEEKNUM(base_QHS[[#This Row],[DATE]],21))</f>
        <v>1</v>
      </c>
    </row>
    <row r="6" spans="1:13" x14ac:dyDescent="0.25">
      <c r="A6" s="45" t="str">
        <f>LEFT(base_QHS[[#This Row],[NOM&amp;PRENOM]],SEARCH(" ",base_QHS[[#This Row],[NOM&amp;PRENOM]])-1)</f>
        <v>pp</v>
      </c>
      <c r="B6" s="33" t="str">
        <f>RIGHT(base_QHS[[#This Row],[NOM&amp;PRENOM]],LEN(base_QHS[[#This Row],[NOM&amp;PRENOM]])-SEARCH(" ",base_QHS[[#This Row],[NOM&amp;PRENOM]]))</f>
        <v>qq</v>
      </c>
      <c r="C6" s="30" t="s">
        <v>49</v>
      </c>
      <c r="D6" s="30" t="str">
        <f>VLOOKUP(base_QHS[[#This Row],[NOM&amp;PRENOM]],base_agents32[],4,FALSE)</f>
        <v>a</v>
      </c>
      <c r="E6" s="30">
        <f>VLOOKUP(base_QHS[[#This Row],[NOM&amp;PRENOM]],base_agents32[],5,FALSE)</f>
        <v>184</v>
      </c>
      <c r="F6" s="30" t="str">
        <f>VLOOKUP(base_QHS[[#This Row],[NOM&amp;PRENOM]],base_agents32[],6,FALSE)</f>
        <v>TE</v>
      </c>
      <c r="G6" s="30" t="str">
        <f>VLOOKUP(base_QHS[[#This Row],[NOM&amp;PRENOM]],base_agents32[],7,FALSE)</f>
        <v>Agents</v>
      </c>
      <c r="H6" s="30" t="s">
        <v>15</v>
      </c>
      <c r="I6" s="32">
        <v>43692</v>
      </c>
      <c r="J6" s="33">
        <f>IF(base_QHS[[#This Row],[DATE]]="","",YEAR(base_QHS[[#This Row],[DATE]]))</f>
        <v>2019</v>
      </c>
      <c r="K6" s="33">
        <f>IF(base_QHS[[#This Row],[DATE]]="","",MONTH(base_QHS[[#This Row],[DATE]]))</f>
        <v>8</v>
      </c>
      <c r="L6" s="33">
        <f>IF(base_QHS[[#This Row],[DATE]]="","",DAY(base_QHS[[#This Row],[DATE]]))</f>
        <v>15</v>
      </c>
      <c r="M6" s="33">
        <f>IF(base_QHS[[#This Row],[DATE]]="","",WEEKNUM(base_QHS[[#This Row],[DATE]],21))</f>
        <v>33</v>
      </c>
    </row>
    <row r="7" spans="1:13" x14ac:dyDescent="0.25">
      <c r="A7" s="42" t="str">
        <f>LEFT(base_QHS[[#This Row],[NOM&amp;PRENOM]],SEARCH(" ",base_QHS[[#This Row],[NOM&amp;PRENOM]])-1)</f>
        <v>tt</v>
      </c>
      <c r="B7" s="43" t="str">
        <f>RIGHT(base_QHS[[#This Row],[NOM&amp;PRENOM]],LEN(base_QHS[[#This Row],[NOM&amp;PRENOM]])-SEARCH(" ",base_QHS[[#This Row],[NOM&amp;PRENOM]]))</f>
        <v>uu</v>
      </c>
      <c r="C7" s="39" t="s">
        <v>51</v>
      </c>
      <c r="D7" s="40"/>
      <c r="E7" s="40"/>
      <c r="F7" s="40"/>
      <c r="G7" s="40"/>
      <c r="H7" s="39" t="s">
        <v>14</v>
      </c>
      <c r="I7" s="41">
        <v>43539</v>
      </c>
      <c r="J7" s="43">
        <f>IF(base_QHS[[#This Row],[DATE]]="","",YEAR(base_QHS[[#This Row],[DATE]]))</f>
        <v>2019</v>
      </c>
      <c r="K7" s="43">
        <f>IF(base_QHS[[#This Row],[DATE]]="","",MONTH(base_QHS[[#This Row],[DATE]]))</f>
        <v>3</v>
      </c>
      <c r="L7" s="43">
        <f>IF(base_QHS[[#This Row],[DATE]]="","",DAY(base_QHS[[#This Row],[DATE]]))</f>
        <v>15</v>
      </c>
      <c r="M7" s="43">
        <f>IF(base_QHS[[#This Row],[DATE]]="","",WEEKNUM(base_QHS[[#This Row],[DATE]],21))</f>
        <v>11</v>
      </c>
    </row>
  </sheetData>
  <dataValidations count="2">
    <dataValidation type="list" showInputMessage="1" showErrorMessage="1" sqref="H2:H7">
      <formula1>FONCTION_liste</formula1>
    </dataValidation>
    <dataValidation type="custom" showInputMessage="1" showErrorMessage="1" sqref="D2:D7">
      <formula1>ISTEXT(D2)</formula1>
    </dataValidation>
  </dataValidations>
  <pageMargins left="0.78740157480314965" right="0.39370078740157483" top="0.59055118110236227" bottom="0.59055118110236227" header="0.51181102362204722" footer="0.51181102362204722"/>
  <pageSetup paperSize="9" scale="76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8"/>
  <sheetViews>
    <sheetView zoomScale="90" zoomScaleNormal="90" zoomScaleSheetLayoutView="90" zoomScalePageLayoutView="90" workbookViewId="0">
      <selection activeCell="A19" sqref="A19"/>
    </sheetView>
  </sheetViews>
  <sheetFormatPr baseColWidth="10" defaultRowHeight="15" outlineLevelCol="1" x14ac:dyDescent="0.25"/>
  <cols>
    <col min="1" max="1" width="27.42578125" bestFit="1" customWidth="1"/>
    <col min="2" max="2" width="20.140625" style="3" bestFit="1" customWidth="1"/>
    <col min="3" max="3" width="18.42578125" bestFit="1" customWidth="1"/>
    <col min="4" max="4" width="12.140625" bestFit="1" customWidth="1"/>
    <col min="5" max="5" width="20.42578125" style="20" bestFit="1" customWidth="1" outlineLevel="1"/>
    <col min="6" max="6" width="17.140625" bestFit="1" customWidth="1"/>
    <col min="7" max="7" width="15.7109375" bestFit="1" customWidth="1"/>
    <col min="8" max="8" width="15.42578125" customWidth="1"/>
    <col min="10" max="10" width="24.7109375" bestFit="1" customWidth="1"/>
    <col min="11" max="11" width="26.7109375" customWidth="1"/>
  </cols>
  <sheetData>
    <row r="1" spans="1:10" ht="18.75" x14ac:dyDescent="0.3">
      <c r="A1" s="44" t="s">
        <v>24</v>
      </c>
      <c r="B1" s="44"/>
      <c r="C1" s="44"/>
      <c r="D1" s="44"/>
      <c r="E1" s="44"/>
      <c r="F1" s="44"/>
      <c r="G1" s="44"/>
      <c r="J1" s="26" t="s">
        <v>27</v>
      </c>
    </row>
    <row r="2" spans="1:10" s="16" customFormat="1" ht="15.75" x14ac:dyDescent="0.25">
      <c r="A2" s="15" t="s">
        <v>2</v>
      </c>
      <c r="B2" s="14" t="s">
        <v>0</v>
      </c>
      <c r="C2" s="12" t="s">
        <v>1</v>
      </c>
      <c r="D2" s="17" t="s">
        <v>3</v>
      </c>
      <c r="E2" s="12" t="s">
        <v>4</v>
      </c>
      <c r="F2" s="12" t="s">
        <v>5</v>
      </c>
      <c r="G2" s="12" t="s">
        <v>6</v>
      </c>
      <c r="J2" s="22"/>
    </row>
    <row r="3" spans="1:10" x14ac:dyDescent="0.25">
      <c r="A3" s="9" t="s">
        <v>39</v>
      </c>
      <c r="B3" s="7" t="str">
        <f>LEFT(base_agents32[[#This Row],[NOM&amp;PRENOM]],SEARCH(" ",base_agents32[[#This Row],[NOM&amp;PRENOM]]))</f>
        <v xml:space="preserve">PIERRE </v>
      </c>
      <c r="C3" s="8" t="str">
        <f>RIGHT(base_agents32[[#This Row],[NOM&amp;PRENOM]],LEN(base_agents32[[#This Row],[NOM&amp;PRENOM]])-SEARCH(" ",base_agents32[[#This Row],[NOM&amp;PRENOM]]))</f>
        <v>Paul</v>
      </c>
      <c r="D3" s="18" t="s">
        <v>36</v>
      </c>
      <c r="E3" s="36" t="s">
        <v>30</v>
      </c>
      <c r="F3" s="36" t="s">
        <v>30</v>
      </c>
      <c r="G3" s="8" t="s">
        <v>7</v>
      </c>
      <c r="J3" s="23" t="s">
        <v>12</v>
      </c>
    </row>
    <row r="4" spans="1:10" x14ac:dyDescent="0.25">
      <c r="A4" s="9" t="s">
        <v>40</v>
      </c>
      <c r="B4" s="7" t="str">
        <f>LEFT(base_agents32[[#This Row],[NOM&amp;PRENOM]],SEARCH(" ",base_agents32[[#This Row],[NOM&amp;PRENOM]]))</f>
        <v xml:space="preserve">GÉGÉ </v>
      </c>
      <c r="C4" s="8" t="str">
        <f>RIGHT(base_agents32[[#This Row],[NOM&amp;PRENOM]],LEN(base_agents32[[#This Row],[NOM&amp;PRENOM]])-SEARCH(" ",base_agents32[[#This Row],[NOM&amp;PRENOM]]))</f>
        <v>Dom</v>
      </c>
      <c r="D4" s="18" t="s">
        <v>36</v>
      </c>
      <c r="E4" s="36" t="s">
        <v>30</v>
      </c>
      <c r="F4" s="36" t="s">
        <v>30</v>
      </c>
      <c r="G4" s="8" t="s">
        <v>8</v>
      </c>
      <c r="J4" s="23" t="s">
        <v>13</v>
      </c>
    </row>
    <row r="5" spans="1:10" x14ac:dyDescent="0.25">
      <c r="A5" s="9" t="s">
        <v>41</v>
      </c>
      <c r="B5" s="7" t="str">
        <f>LEFT(base_agents32[[#This Row],[NOM&amp;PRENOM]],SEARCH(" ",base_agents32[[#This Row],[NOM&amp;PRENOM]]))</f>
        <v xml:space="preserve">aa </v>
      </c>
      <c r="C5" s="8" t="str">
        <f>RIGHT(base_agents32[[#This Row],[NOM&amp;PRENOM]],LEN(base_agents32[[#This Row],[NOM&amp;PRENOM]])-SEARCH(" ",base_agents32[[#This Row],[NOM&amp;PRENOM]]))</f>
        <v>bb</v>
      </c>
      <c r="D5" s="18" t="s">
        <v>36</v>
      </c>
      <c r="E5" s="8">
        <v>61</v>
      </c>
      <c r="F5" s="8" t="s">
        <v>37</v>
      </c>
      <c r="G5" s="13" t="s">
        <v>9</v>
      </c>
      <c r="J5" s="23" t="s">
        <v>19</v>
      </c>
    </row>
    <row r="6" spans="1:10" x14ac:dyDescent="0.25">
      <c r="A6" s="6" t="s">
        <v>42</v>
      </c>
      <c r="B6" s="4" t="str">
        <f>LEFT(base_agents32[[#This Row],[NOM&amp;PRENOM]],SEARCH(" ",base_agents32[[#This Row],[NOM&amp;PRENOM]]))</f>
        <v xml:space="preserve">bb </v>
      </c>
      <c r="C6" s="5" t="str">
        <f>RIGHT(base_agents32[[#This Row],[NOM&amp;PRENOM]],LEN(base_agents32[[#This Row],[NOM&amp;PRENOM]])-SEARCH(" ",base_agents32[[#This Row],[NOM&amp;PRENOM]]))</f>
        <v>cc</v>
      </c>
      <c r="D6" s="19" t="s">
        <v>36</v>
      </c>
      <c r="E6" s="6">
        <v>61</v>
      </c>
      <c r="F6" s="8" t="s">
        <v>37</v>
      </c>
      <c r="G6" s="6" t="s">
        <v>10</v>
      </c>
      <c r="J6" s="23" t="s">
        <v>14</v>
      </c>
    </row>
    <row r="7" spans="1:10" x14ac:dyDescent="0.25">
      <c r="A7" s="6" t="s">
        <v>43</v>
      </c>
      <c r="B7" s="10" t="str">
        <f>LEFT(base_agents32[[#This Row],[NOM&amp;PRENOM]],SEARCH(" ",base_agents32[[#This Row],[NOM&amp;PRENOM]]))</f>
        <v xml:space="preserve">dd </v>
      </c>
      <c r="C7" s="11" t="str">
        <f>RIGHT(base_agents32[[#This Row],[NOM&amp;PRENOM]],LEN(base_agents32[[#This Row],[NOM&amp;PRENOM]])-SEARCH(" ",base_agents32[[#This Row],[NOM&amp;PRENOM]]))</f>
        <v>ee</v>
      </c>
      <c r="D7" s="19" t="s">
        <v>36</v>
      </c>
      <c r="E7" s="6">
        <v>61</v>
      </c>
      <c r="F7" s="8" t="s">
        <v>37</v>
      </c>
      <c r="G7" s="6" t="s">
        <v>11</v>
      </c>
      <c r="J7" s="23" t="s">
        <v>15</v>
      </c>
    </row>
    <row r="8" spans="1:10" x14ac:dyDescent="0.25">
      <c r="A8" s="6" t="s">
        <v>44</v>
      </c>
      <c r="B8" s="10" t="str">
        <f>LEFT(base_agents32[[#This Row],[NOM&amp;PRENOM]],SEARCH(" ",base_agents32[[#This Row],[NOM&amp;PRENOM]]))</f>
        <v xml:space="preserve">ff </v>
      </c>
      <c r="C8" s="6" t="str">
        <f>RIGHT(base_agents32[[#This Row],[NOM&amp;PRENOM]],LEN(base_agents32[[#This Row],[NOM&amp;PRENOM]])-SEARCH(" ",base_agents32[[#This Row],[NOM&amp;PRENOM]]))</f>
        <v>gg</v>
      </c>
      <c r="D8" s="19" t="s">
        <v>36</v>
      </c>
      <c r="E8" s="6">
        <v>974</v>
      </c>
      <c r="F8" s="8" t="s">
        <v>37</v>
      </c>
      <c r="G8" s="6" t="s">
        <v>11</v>
      </c>
      <c r="J8" s="23" t="s">
        <v>16</v>
      </c>
    </row>
    <row r="9" spans="1:10" x14ac:dyDescent="0.25">
      <c r="A9" s="6" t="s">
        <v>45</v>
      </c>
      <c r="B9" s="10" t="str">
        <f>LEFT(base_agents32[[#This Row],[NOM&amp;PRENOM]],SEARCH(" ",base_agents32[[#This Row],[NOM&amp;PRENOM]]))</f>
        <v xml:space="preserve">hh </v>
      </c>
      <c r="C9" s="6" t="str">
        <f>RIGHT(base_agents32[[#This Row],[NOM&amp;PRENOM]],LEN(base_agents32[[#This Row],[NOM&amp;PRENOM]])-SEARCH(" ",base_agents32[[#This Row],[NOM&amp;PRENOM]]))</f>
        <v>ii</v>
      </c>
      <c r="D9" s="19" t="s">
        <v>36</v>
      </c>
      <c r="E9" s="6">
        <v>61</v>
      </c>
      <c r="F9" s="8" t="s">
        <v>37</v>
      </c>
      <c r="G9" s="6" t="s">
        <v>11</v>
      </c>
      <c r="J9" s="24" t="s">
        <v>17</v>
      </c>
    </row>
    <row r="10" spans="1:10" x14ac:dyDescent="0.25">
      <c r="A10" s="6" t="s">
        <v>46</v>
      </c>
      <c r="B10" s="10" t="str">
        <f>LEFT(base_agents32[[#This Row],[NOM&amp;PRENOM]],SEARCH(" ",base_agents32[[#This Row],[NOM&amp;PRENOM]]))</f>
        <v xml:space="preserve">jj </v>
      </c>
      <c r="C10" s="6" t="str">
        <f>RIGHT(base_agents32[[#This Row],[NOM&amp;PRENOM]],LEN(base_agents32[[#This Row],[NOM&amp;PRENOM]])-SEARCH(" ",base_agents32[[#This Row],[NOM&amp;PRENOM]]))</f>
        <v>kk</v>
      </c>
      <c r="D10" s="19" t="s">
        <v>36</v>
      </c>
      <c r="E10" s="6">
        <v>64</v>
      </c>
      <c r="F10" s="8" t="s">
        <v>38</v>
      </c>
      <c r="G10" s="6" t="s">
        <v>11</v>
      </c>
      <c r="J10" s="23" t="s">
        <v>18</v>
      </c>
    </row>
    <row r="11" spans="1:10" s="2" customFormat="1" x14ac:dyDescent="0.25">
      <c r="A11" s="6" t="s">
        <v>47</v>
      </c>
      <c r="B11" s="10" t="str">
        <f>LEFT(base_agents32[[#This Row],[NOM&amp;PRENOM]],SEARCH(" ",base_agents32[[#This Row],[NOM&amp;PRENOM]]))</f>
        <v xml:space="preserve">ll </v>
      </c>
      <c r="C11" s="6" t="str">
        <f>RIGHT(base_agents32[[#This Row],[NOM&amp;PRENOM]],LEN(base_agents32[[#This Row],[NOM&amp;PRENOM]])-SEARCH(" ",base_agents32[[#This Row],[NOM&amp;PRENOM]]))</f>
        <v>mm</v>
      </c>
      <c r="D11" s="19" t="s">
        <v>36</v>
      </c>
      <c r="E11" s="6">
        <v>61</v>
      </c>
      <c r="F11" s="8" t="s">
        <v>37</v>
      </c>
      <c r="G11" s="6" t="s">
        <v>11</v>
      </c>
      <c r="J11" s="23" t="s">
        <v>20</v>
      </c>
    </row>
    <row r="12" spans="1:10" s="2" customFormat="1" x14ac:dyDescent="0.25">
      <c r="A12" s="6" t="s">
        <v>48</v>
      </c>
      <c r="B12" s="10" t="str">
        <f>LEFT(base_agents32[[#This Row],[NOM&amp;PRENOM]],SEARCH(" ",base_agents32[[#This Row],[NOM&amp;PRENOM]]))</f>
        <v xml:space="preserve">nn </v>
      </c>
      <c r="C12" s="6" t="str">
        <f>RIGHT(base_agents32[[#This Row],[NOM&amp;PRENOM]],LEN(base_agents32[[#This Row],[NOM&amp;PRENOM]])-SEARCH(" ",base_agents32[[#This Row],[NOM&amp;PRENOM]]))</f>
        <v>oo</v>
      </c>
      <c r="D12" s="19" t="s">
        <v>36</v>
      </c>
      <c r="E12" s="6">
        <v>184</v>
      </c>
      <c r="F12" s="8" t="s">
        <v>37</v>
      </c>
      <c r="G12" s="6" t="s">
        <v>11</v>
      </c>
      <c r="J12" s="23" t="s">
        <v>21</v>
      </c>
    </row>
    <row r="13" spans="1:10" s="2" customFormat="1" x14ac:dyDescent="0.25">
      <c r="A13" s="6" t="s">
        <v>49</v>
      </c>
      <c r="B13" s="10" t="str">
        <f>LEFT(base_agents32[[#This Row],[NOM&amp;PRENOM]],SEARCH(" ",base_agents32[[#This Row],[NOM&amp;PRENOM]]))</f>
        <v xml:space="preserve">pp </v>
      </c>
      <c r="C13" s="6" t="str">
        <f>RIGHT(base_agents32[[#This Row],[NOM&amp;PRENOM]],LEN(base_agents32[[#This Row],[NOM&amp;PRENOM]])-SEARCH(" ",base_agents32[[#This Row],[NOM&amp;PRENOM]]))</f>
        <v>qq</v>
      </c>
      <c r="D13" s="19" t="s">
        <v>36</v>
      </c>
      <c r="E13" s="6">
        <v>184</v>
      </c>
      <c r="F13" s="8" t="s">
        <v>38</v>
      </c>
      <c r="G13" s="6" t="s">
        <v>11</v>
      </c>
      <c r="J13" s="25" t="s">
        <v>22</v>
      </c>
    </row>
    <row r="14" spans="1:10" s="1" customFormat="1" x14ac:dyDescent="0.25">
      <c r="A14" s="6" t="s">
        <v>50</v>
      </c>
      <c r="B14" s="4" t="str">
        <f>LEFT(base_agents32[[#This Row],[NOM&amp;PRENOM]],SEARCH(" ",base_agents32[[#This Row],[NOM&amp;PRENOM]]))</f>
        <v xml:space="preserve">rr </v>
      </c>
      <c r="C14" s="5" t="str">
        <f>RIGHT(base_agents32[[#This Row],[NOM&amp;PRENOM]],LEN(base_agents32[[#This Row],[NOM&amp;PRENOM]])-SEARCH(" ",base_agents32[[#This Row],[NOM&amp;PRENOM]]))</f>
        <v>ss</v>
      </c>
      <c r="D14" s="19" t="s">
        <v>36</v>
      </c>
      <c r="E14" s="6">
        <v>61</v>
      </c>
      <c r="F14" s="8" t="s">
        <v>37</v>
      </c>
      <c r="G14" s="6" t="s">
        <v>10</v>
      </c>
      <c r="J14" s="25" t="s">
        <v>23</v>
      </c>
    </row>
    <row r="15" spans="1:10" s="1" customFormat="1" x14ac:dyDescent="0.25">
      <c r="A15" s="6" t="s">
        <v>51</v>
      </c>
      <c r="B15" s="4" t="str">
        <f>LEFT(base_agents32[[#This Row],[NOM&amp;PRENOM]],SEARCH(" ",base_agents32[[#This Row],[NOM&amp;PRENOM]]))</f>
        <v xml:space="preserve">tt </v>
      </c>
      <c r="C15" s="5" t="str">
        <f>RIGHT(base_agents32[[#This Row],[NOM&amp;PRENOM]],LEN(base_agents32[[#This Row],[NOM&amp;PRENOM]])-SEARCH(" ",base_agents32[[#This Row],[NOM&amp;PRENOM]]))</f>
        <v>uu</v>
      </c>
      <c r="D15" s="19" t="s">
        <v>36</v>
      </c>
      <c r="E15" s="6">
        <v>693</v>
      </c>
      <c r="F15" s="8" t="s">
        <v>37</v>
      </c>
      <c r="G15" s="6" t="s">
        <v>10</v>
      </c>
      <c r="J15" s="25" t="s">
        <v>25</v>
      </c>
    </row>
    <row r="16" spans="1:10" s="1" customFormat="1" x14ac:dyDescent="0.25">
      <c r="A16" s="6" t="s">
        <v>52</v>
      </c>
      <c r="B16" s="4" t="str">
        <f>LEFT(base_agents32[[#This Row],[NOM&amp;PRENOM]],SEARCH(" ",base_agents32[[#This Row],[NOM&amp;PRENOM]]))</f>
        <v xml:space="preserve">vv </v>
      </c>
      <c r="C16" s="5" t="str">
        <f>RIGHT(base_agents32[[#This Row],[NOM&amp;PRENOM]],LEN(base_agents32[[#This Row],[NOM&amp;PRENOM]])-SEARCH(" ",base_agents32[[#This Row],[NOM&amp;PRENOM]]))</f>
        <v>ww</v>
      </c>
      <c r="D16" s="19" t="s">
        <v>36</v>
      </c>
      <c r="E16" s="6">
        <v>61</v>
      </c>
      <c r="F16" s="8" t="s">
        <v>38</v>
      </c>
      <c r="G16" s="6" t="s">
        <v>11</v>
      </c>
      <c r="J16" s="21" t="s">
        <v>26</v>
      </c>
    </row>
    <row r="17" spans="1:10" s="1" customFormat="1" x14ac:dyDescent="0.25">
      <c r="A17" s="6" t="s">
        <v>53</v>
      </c>
      <c r="B17" s="4" t="str">
        <f>LEFT(base_agents32[[#This Row],[NOM&amp;PRENOM]],SEARCH(" ",base_agents32[[#This Row],[NOM&amp;PRENOM]]))</f>
        <v xml:space="preserve">xx </v>
      </c>
      <c r="C17" s="5" t="str">
        <f>RIGHT(base_agents32[[#This Row],[NOM&amp;PRENOM]],LEN(base_agents32[[#This Row],[NOM&amp;PRENOM]])-SEARCH(" ",base_agents32[[#This Row],[NOM&amp;PRENOM]]))</f>
        <v>yy</v>
      </c>
      <c r="D17" s="19" t="s">
        <v>36</v>
      </c>
      <c r="E17" s="6">
        <v>77</v>
      </c>
      <c r="F17" s="8" t="s">
        <v>38</v>
      </c>
      <c r="G17" s="6" t="s">
        <v>11</v>
      </c>
      <c r="J17" s="35" t="s">
        <v>35</v>
      </c>
    </row>
    <row r="18" spans="1:10" s="1" customFormat="1" x14ac:dyDescent="0.25">
      <c r="A18" s="6" t="s">
        <v>54</v>
      </c>
      <c r="B18" s="4" t="str">
        <f>LEFT(base_agents32[[#This Row],[NOM&amp;PRENOM]],SEARCH(" ",base_agents32[[#This Row],[NOM&amp;PRENOM]]))</f>
        <v xml:space="preserve">zz </v>
      </c>
      <c r="C18" s="5" t="str">
        <f>RIGHT(base_agents32[[#This Row],[NOM&amp;PRENOM]],LEN(base_agents32[[#This Row],[NOM&amp;PRENOM]])-SEARCH(" ",base_agents32[[#This Row],[NOM&amp;PRENOM]]))</f>
        <v>aa</v>
      </c>
      <c r="D18" s="19" t="s">
        <v>36</v>
      </c>
      <c r="E18" s="6">
        <v>61</v>
      </c>
      <c r="F18" s="8" t="s">
        <v>37</v>
      </c>
      <c r="G18" s="6" t="s">
        <v>11</v>
      </c>
    </row>
  </sheetData>
  <mergeCells count="1">
    <mergeCell ref="A1:G1"/>
  </mergeCells>
  <conditionalFormatting sqref="A3:A18 D3:G18">
    <cfRule type="expression" dxfId="5" priority="185">
      <formula>$A3="poste vacant"</formula>
    </cfRule>
    <cfRule type="expression" dxfId="4" priority="186">
      <formula>$G3="Chef service"</formula>
    </cfRule>
    <cfRule type="expression" dxfId="3" priority="187">
      <formula>$G3="CC"</formula>
    </cfRule>
    <cfRule type="expression" dxfId="2" priority="188">
      <formula>$G3="CDT"</formula>
    </cfRule>
    <cfRule type="expression" dxfId="1" priority="189">
      <formula>$G3="Collab. CZ"</formula>
    </cfRule>
    <cfRule type="expression" dxfId="0" priority="190">
      <formula>$G3="CZ"</formula>
    </cfRule>
  </conditionalFormatting>
  <dataValidations count="4">
    <dataValidation type="list" allowBlank="1" showInputMessage="1" showErrorMessage="1" sqref="F3:F18">
      <formula1>SITE_liste</formula1>
    </dataValidation>
    <dataValidation type="list" allowBlank="1" showInputMessage="1" showErrorMessage="1" sqref="E3:E18">
      <formula1>PRET_liste</formula1>
    </dataValidation>
    <dataValidation type="list" allowBlank="1" showInputMessage="1" showErrorMessage="1" sqref="D3:D18">
      <formula1>ZONE_liste</formula1>
    </dataValidation>
    <dataValidation type="list" allowBlank="1" showInputMessage="1" showErrorMessage="1" sqref="G3:G18">
      <formula1>FONCTION_liste</formula1>
    </dataValidation>
  </dataValidations>
  <pageMargins left="0.78740157480314965" right="0.39370078740157483" top="0.59055118110236227" bottom="0.59055118110236227" header="0.51181102362204722" footer="0.51181102362204722"/>
  <pageSetup paperSize="9" scale="13" orientation="landscape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</vt:lpstr>
      <vt:lpstr>Référence</vt:lpstr>
      <vt:lpstr>FONCTION_liste</vt:lpstr>
      <vt:lpstr>BASE!Impression_des_titres</vt:lpstr>
      <vt:lpstr>Référence!Impression_des_titres</vt:lpstr>
      <vt:lpstr>Type_liste</vt:lpstr>
      <vt:lpstr>BASE!Zone_d_impression</vt:lpstr>
      <vt:lpstr>Référence!Zone_d_impression</vt:lpstr>
    </vt:vector>
  </TitlesOfParts>
  <Company>CG25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Marie-Luce</dc:creator>
  <cp:lastModifiedBy>Berthet Jérémie</cp:lastModifiedBy>
  <cp:lastPrinted>2019-05-14T13:19:38Z</cp:lastPrinted>
  <dcterms:created xsi:type="dcterms:W3CDTF">2018-05-30T06:35:02Z</dcterms:created>
  <dcterms:modified xsi:type="dcterms:W3CDTF">2019-06-28T10:18:21Z</dcterms:modified>
</cp:coreProperties>
</file>