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C:\Users\zizou\Documents\Lesjardinsderomaincourt\Lesjardinsderomaincourt\Dossier de juillet 2013\Copropriétaires\Appels de fonds\Exercice_2025\"/>
    </mc:Choice>
  </mc:AlternateContent>
  <xr:revisionPtr revIDLastSave="0" documentId="13_ncr:1_{4A99C0E8-1A8D-459B-9327-519065EFD611}" xr6:coauthVersionLast="47" xr6:coauthVersionMax="47" xr10:uidLastSave="{00000000-0000-0000-0000-000000000000}"/>
  <bookViews>
    <workbookView xWindow="-110" yWindow="-110" windowWidth="19420" windowHeight="10300" activeTab="4" xr2:uid="{00000000-000D-0000-FFFF-FFFF00000000}"/>
  </bookViews>
  <sheets>
    <sheet name="Matrice" sheetId="1" r:id="rId1"/>
    <sheet name="Crédit" sheetId="3" r:id="rId2"/>
    <sheet name="Débit" sheetId="2" r:id="rId3"/>
    <sheet name="Débit_Par_Mois" sheetId="4" r:id="rId4"/>
    <sheet name="Frais_Individuel" sheetId="5" r:id="rId5"/>
  </sheets>
  <externalReferences>
    <externalReference r:id="rId6"/>
    <externalReference r:id="rId7"/>
  </externalReferences>
  <definedNames>
    <definedName name="_xlnm._FilterDatabase" localSheetId="0" hidden="1">Matrice!$A$1:$F$21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" i="5" l="1"/>
  <c r="E2" i="5"/>
  <c r="F2" i="5"/>
  <c r="G2" i="5"/>
  <c r="H2" i="5"/>
  <c r="I2" i="5"/>
  <c r="J2" i="5"/>
  <c r="K2" i="5"/>
  <c r="L2" i="5"/>
  <c r="M2" i="5"/>
  <c r="N2" i="5"/>
  <c r="X43" i="5"/>
  <c r="C43" i="5"/>
  <c r="A41" i="5"/>
  <c r="A40" i="5"/>
  <c r="A39" i="5"/>
  <c r="A38" i="5"/>
  <c r="A37" i="5"/>
  <c r="A36" i="5"/>
  <c r="A35" i="5"/>
  <c r="A34" i="5"/>
  <c r="A33" i="5"/>
  <c r="A32" i="5"/>
  <c r="A31" i="5"/>
  <c r="A30" i="5"/>
  <c r="A29" i="5"/>
  <c r="A28" i="5"/>
  <c r="A27" i="5"/>
  <c r="A26" i="5"/>
  <c r="A25" i="5"/>
  <c r="A24" i="5"/>
  <c r="A23" i="5"/>
  <c r="A22" i="5"/>
  <c r="A21" i="5"/>
  <c r="A20" i="5"/>
  <c r="A19" i="5"/>
  <c r="A18" i="5"/>
  <c r="A17" i="5"/>
  <c r="A16" i="5"/>
  <c r="A15" i="5"/>
  <c r="A14" i="5"/>
  <c r="A13" i="5"/>
  <c r="A12" i="5"/>
  <c r="A11" i="5"/>
  <c r="A10" i="5"/>
  <c r="A9" i="5"/>
  <c r="A8" i="5"/>
  <c r="A7" i="5"/>
  <c r="A6" i="5"/>
  <c r="L15" i="4"/>
  <c r="K15" i="4"/>
  <c r="J15" i="4"/>
  <c r="I15" i="4"/>
  <c r="H15" i="4"/>
  <c r="G15" i="4"/>
  <c r="F15" i="4"/>
  <c r="E15" i="4"/>
  <c r="D15" i="4"/>
  <c r="C15" i="4"/>
  <c r="M14" i="4"/>
  <c r="M13" i="4"/>
  <c r="M12" i="4"/>
  <c r="M11" i="4"/>
  <c r="M10" i="4"/>
  <c r="M9" i="4"/>
  <c r="M8" i="4"/>
  <c r="M7" i="4"/>
  <c r="M6" i="4"/>
  <c r="M5" i="4"/>
  <c r="M4" i="4"/>
  <c r="M3" i="4"/>
  <c r="E36" i="5" l="1"/>
  <c r="F9" i="5"/>
  <c r="N12" i="5"/>
  <c r="G18" i="5"/>
  <c r="N38" i="5"/>
  <c r="I8" i="5"/>
  <c r="F15" i="5"/>
  <c r="M28" i="5"/>
  <c r="D12" i="5"/>
  <c r="E19" i="5"/>
  <c r="D6" i="5"/>
  <c r="N9" i="5"/>
  <c r="N15" i="5"/>
  <c r="N20" i="5"/>
  <c r="G26" i="5"/>
  <c r="E6" i="5"/>
  <c r="F7" i="5"/>
  <c r="F11" i="5"/>
  <c r="F12" i="5"/>
  <c r="K14" i="5"/>
  <c r="M17" i="5"/>
  <c r="J19" i="5"/>
  <c r="N26" i="5"/>
  <c r="K30" i="5"/>
  <c r="L33" i="5"/>
  <c r="L40" i="5"/>
  <c r="M11" i="5"/>
  <c r="M16" i="5"/>
  <c r="N6" i="5"/>
  <c r="L9" i="5"/>
  <c r="D17" i="5"/>
  <c r="F20" i="5"/>
  <c r="F23" i="5"/>
  <c r="I32" i="5"/>
  <c r="M23" i="5"/>
  <c r="H36" i="5"/>
  <c r="M8" i="5"/>
  <c r="E11" i="5"/>
  <c r="F14" i="5"/>
  <c r="F19" i="5"/>
  <c r="D33" i="5"/>
  <c r="I39" i="5"/>
  <c r="J34" i="5"/>
  <c r="F6" i="5"/>
  <c r="M7" i="5"/>
  <c r="D9" i="5"/>
  <c r="F10" i="5"/>
  <c r="J11" i="5"/>
  <c r="L12" i="5"/>
  <c r="M14" i="5"/>
  <c r="E16" i="5"/>
  <c r="M19" i="5"/>
  <c r="I24" i="5"/>
  <c r="L6" i="5"/>
  <c r="I10" i="5"/>
  <c r="F38" i="5"/>
  <c r="G41" i="5"/>
  <c r="D11" i="5"/>
  <c r="E17" i="5"/>
  <c r="E7" i="5"/>
  <c r="E12" i="5"/>
  <c r="L17" i="5"/>
  <c r="N23" i="5"/>
  <c r="M36" i="5"/>
  <c r="K42" i="5"/>
  <c r="K6" i="5"/>
  <c r="N7" i="5"/>
  <c r="E9" i="5"/>
  <c r="G10" i="5"/>
  <c r="L11" i="5"/>
  <c r="M12" i="5"/>
  <c r="N14" i="5"/>
  <c r="I16" i="5"/>
  <c r="F18" i="5"/>
  <c r="N19" i="5"/>
  <c r="K22" i="5"/>
  <c r="J27" i="5"/>
  <c r="F31" i="5"/>
  <c r="G34" i="5"/>
  <c r="D40" i="5"/>
  <c r="D25" i="5"/>
  <c r="N31" i="5"/>
  <c r="E35" i="5"/>
  <c r="M35" i="5"/>
  <c r="M6" i="5"/>
  <c r="E8" i="5"/>
  <c r="K9" i="5"/>
  <c r="N10" i="5"/>
  <c r="N11" i="5"/>
  <c r="E15" i="5"/>
  <c r="N18" i="5"/>
  <c r="E20" i="5"/>
  <c r="E23" i="5"/>
  <c r="L25" i="5"/>
  <c r="E28" i="5"/>
  <c r="J35" i="5"/>
  <c r="K8" i="5"/>
  <c r="M9" i="5"/>
  <c r="E14" i="5"/>
  <c r="M15" i="5"/>
  <c r="M20" i="5"/>
  <c r="F26" i="5"/>
  <c r="M15" i="4"/>
  <c r="J16" i="4" s="1"/>
  <c r="H21" i="5"/>
  <c r="G12" i="5"/>
  <c r="I12" i="5"/>
  <c r="D13" i="5"/>
  <c r="J15" i="5"/>
  <c r="H17" i="5"/>
  <c r="K18" i="5"/>
  <c r="I20" i="5"/>
  <c r="D21" i="5"/>
  <c r="L21" i="5"/>
  <c r="G22" i="5"/>
  <c r="J23" i="5"/>
  <c r="E24" i="5"/>
  <c r="M24" i="5"/>
  <c r="H25" i="5"/>
  <c r="K26" i="5"/>
  <c r="F27" i="5"/>
  <c r="N27" i="5"/>
  <c r="I28" i="5"/>
  <c r="D29" i="5"/>
  <c r="L29" i="5"/>
  <c r="G30" i="5"/>
  <c r="J31" i="5"/>
  <c r="E32" i="5"/>
  <c r="M32" i="5"/>
  <c r="H33" i="5"/>
  <c r="K34" i="5"/>
  <c r="F35" i="5"/>
  <c r="N35" i="5"/>
  <c r="I36" i="5"/>
  <c r="D37" i="5"/>
  <c r="L37" i="5"/>
  <c r="G38" i="5"/>
  <c r="J39" i="5"/>
  <c r="E40" i="5"/>
  <c r="M40" i="5"/>
  <c r="H41" i="5"/>
  <c r="D42" i="5"/>
  <c r="L42" i="5"/>
  <c r="H29" i="5"/>
  <c r="H9" i="5"/>
  <c r="K10" i="5"/>
  <c r="G14" i="5"/>
  <c r="H6" i="5"/>
  <c r="K7" i="5"/>
  <c r="F8" i="5"/>
  <c r="N8" i="5"/>
  <c r="I9" i="5"/>
  <c r="D10" i="5"/>
  <c r="L10" i="5"/>
  <c r="G11" i="5"/>
  <c r="J12" i="5"/>
  <c r="E13" i="5"/>
  <c r="M13" i="5"/>
  <c r="H14" i="5"/>
  <c r="K15" i="5"/>
  <c r="F16" i="5"/>
  <c r="N16" i="5"/>
  <c r="I17" i="5"/>
  <c r="D18" i="5"/>
  <c r="L18" i="5"/>
  <c r="G19" i="5"/>
  <c r="J20" i="5"/>
  <c r="E21" i="5"/>
  <c r="M21" i="5"/>
  <c r="H22" i="5"/>
  <c r="K23" i="5"/>
  <c r="F24" i="5"/>
  <c r="N24" i="5"/>
  <c r="I25" i="5"/>
  <c r="D26" i="5"/>
  <c r="L26" i="5"/>
  <c r="G27" i="5"/>
  <c r="J28" i="5"/>
  <c r="E29" i="5"/>
  <c r="M29" i="5"/>
  <c r="H30" i="5"/>
  <c r="K31" i="5"/>
  <c r="F32" i="5"/>
  <c r="N32" i="5"/>
  <c r="I33" i="5"/>
  <c r="D34" i="5"/>
  <c r="L34" i="5"/>
  <c r="G35" i="5"/>
  <c r="J36" i="5"/>
  <c r="E37" i="5"/>
  <c r="M37" i="5"/>
  <c r="H38" i="5"/>
  <c r="K39" i="5"/>
  <c r="F40" i="5"/>
  <c r="N40" i="5"/>
  <c r="I41" i="5"/>
  <c r="E42" i="5"/>
  <c r="M42" i="5"/>
  <c r="H7" i="5"/>
  <c r="J13" i="5"/>
  <c r="G6" i="5"/>
  <c r="J7" i="5"/>
  <c r="L13" i="5"/>
  <c r="I6" i="5"/>
  <c r="D7" i="5"/>
  <c r="L7" i="5"/>
  <c r="G8" i="5"/>
  <c r="J9" i="5"/>
  <c r="E10" i="5"/>
  <c r="M10" i="5"/>
  <c r="H11" i="5"/>
  <c r="K12" i="5"/>
  <c r="F13" i="5"/>
  <c r="N13" i="5"/>
  <c r="I14" i="5"/>
  <c r="D15" i="5"/>
  <c r="L15" i="5"/>
  <c r="G16" i="5"/>
  <c r="J17" i="5"/>
  <c r="E18" i="5"/>
  <c r="M18" i="5"/>
  <c r="H19" i="5"/>
  <c r="K20" i="5"/>
  <c r="F21" i="5"/>
  <c r="N21" i="5"/>
  <c r="I22" i="5"/>
  <c r="D23" i="5"/>
  <c r="L23" i="5"/>
  <c r="G24" i="5"/>
  <c r="J25" i="5"/>
  <c r="E26" i="5"/>
  <c r="M26" i="5"/>
  <c r="H27" i="5"/>
  <c r="K28" i="5"/>
  <c r="F29" i="5"/>
  <c r="N29" i="5"/>
  <c r="I30" i="5"/>
  <c r="D31" i="5"/>
  <c r="L31" i="5"/>
  <c r="G32" i="5"/>
  <c r="J33" i="5"/>
  <c r="E34" i="5"/>
  <c r="M34" i="5"/>
  <c r="H35" i="5"/>
  <c r="K36" i="5"/>
  <c r="F37" i="5"/>
  <c r="N37" i="5"/>
  <c r="I38" i="5"/>
  <c r="D39" i="5"/>
  <c r="L39" i="5"/>
  <c r="G40" i="5"/>
  <c r="J41" i="5"/>
  <c r="F42" i="5"/>
  <c r="N42" i="5"/>
  <c r="H13" i="5"/>
  <c r="J6" i="5"/>
  <c r="H8" i="5"/>
  <c r="I11" i="5"/>
  <c r="G13" i="5"/>
  <c r="J14" i="5"/>
  <c r="H16" i="5"/>
  <c r="K17" i="5"/>
  <c r="I19" i="5"/>
  <c r="D20" i="5"/>
  <c r="L20" i="5"/>
  <c r="G21" i="5"/>
  <c r="J22" i="5"/>
  <c r="H24" i="5"/>
  <c r="K25" i="5"/>
  <c r="I27" i="5"/>
  <c r="D28" i="5"/>
  <c r="L28" i="5"/>
  <c r="G29" i="5"/>
  <c r="J30" i="5"/>
  <c r="E31" i="5"/>
  <c r="M31" i="5"/>
  <c r="H32" i="5"/>
  <c r="K33" i="5"/>
  <c r="F34" i="5"/>
  <c r="N34" i="5"/>
  <c r="I35" i="5"/>
  <c r="D36" i="5"/>
  <c r="L36" i="5"/>
  <c r="G37" i="5"/>
  <c r="J38" i="5"/>
  <c r="E39" i="5"/>
  <c r="M39" i="5"/>
  <c r="H40" i="5"/>
  <c r="K41" i="5"/>
  <c r="G42" i="5"/>
  <c r="K38" i="5"/>
  <c r="F39" i="5"/>
  <c r="N39" i="5"/>
  <c r="I40" i="5"/>
  <c r="D41" i="5"/>
  <c r="L41" i="5"/>
  <c r="H42" i="5"/>
  <c r="H37" i="5"/>
  <c r="G7" i="5"/>
  <c r="J8" i="5"/>
  <c r="H10" i="5"/>
  <c r="K11" i="5"/>
  <c r="I13" i="5"/>
  <c r="D14" i="5"/>
  <c r="L14" i="5"/>
  <c r="G15" i="5"/>
  <c r="J16" i="5"/>
  <c r="H18" i="5"/>
  <c r="K19" i="5"/>
  <c r="I21" i="5"/>
  <c r="D22" i="5"/>
  <c r="L22" i="5"/>
  <c r="G23" i="5"/>
  <c r="J24" i="5"/>
  <c r="E25" i="5"/>
  <c r="M25" i="5"/>
  <c r="H26" i="5"/>
  <c r="K27" i="5"/>
  <c r="F28" i="5"/>
  <c r="N28" i="5"/>
  <c r="I29" i="5"/>
  <c r="D30" i="5"/>
  <c r="L30" i="5"/>
  <c r="G31" i="5"/>
  <c r="J32" i="5"/>
  <c r="E33" i="5"/>
  <c r="M33" i="5"/>
  <c r="H34" i="5"/>
  <c r="K35" i="5"/>
  <c r="F36" i="5"/>
  <c r="N36" i="5"/>
  <c r="I37" i="5"/>
  <c r="D38" i="5"/>
  <c r="L38" i="5"/>
  <c r="G39" i="5"/>
  <c r="J40" i="5"/>
  <c r="E41" i="5"/>
  <c r="M41" i="5"/>
  <c r="I42" i="5"/>
  <c r="H15" i="5"/>
  <c r="K16" i="5"/>
  <c r="F17" i="5"/>
  <c r="N17" i="5"/>
  <c r="I18" i="5"/>
  <c r="D19" i="5"/>
  <c r="L19" i="5"/>
  <c r="G20" i="5"/>
  <c r="J21" i="5"/>
  <c r="E22" i="5"/>
  <c r="M22" i="5"/>
  <c r="H23" i="5"/>
  <c r="K24" i="5"/>
  <c r="F25" i="5"/>
  <c r="N25" i="5"/>
  <c r="I26" i="5"/>
  <c r="D27" i="5"/>
  <c r="L27" i="5"/>
  <c r="G28" i="5"/>
  <c r="J29" i="5"/>
  <c r="E30" i="5"/>
  <c r="M30" i="5"/>
  <c r="H31" i="5"/>
  <c r="K32" i="5"/>
  <c r="F33" i="5"/>
  <c r="N33" i="5"/>
  <c r="I34" i="5"/>
  <c r="D35" i="5"/>
  <c r="L35" i="5"/>
  <c r="G36" i="5"/>
  <c r="J37" i="5"/>
  <c r="E38" i="5"/>
  <c r="M38" i="5"/>
  <c r="H39" i="5"/>
  <c r="K40" i="5"/>
  <c r="F41" i="5"/>
  <c r="N41" i="5"/>
  <c r="J42" i="5"/>
  <c r="I7" i="5"/>
  <c r="D8" i="5"/>
  <c r="L8" i="5"/>
  <c r="G9" i="5"/>
  <c r="J10" i="5"/>
  <c r="H12" i="5"/>
  <c r="K13" i="5"/>
  <c r="I15" i="5"/>
  <c r="D16" i="5"/>
  <c r="L16" i="5"/>
  <c r="G17" i="5"/>
  <c r="J18" i="5"/>
  <c r="H20" i="5"/>
  <c r="K21" i="5"/>
  <c r="F22" i="5"/>
  <c r="N22" i="5"/>
  <c r="I23" i="5"/>
  <c r="D24" i="5"/>
  <c r="L24" i="5"/>
  <c r="G25" i="5"/>
  <c r="J26" i="5"/>
  <c r="E27" i="5"/>
  <c r="M27" i="5"/>
  <c r="H28" i="5"/>
  <c r="K29" i="5"/>
  <c r="F30" i="5"/>
  <c r="N30" i="5"/>
  <c r="I31" i="5"/>
  <c r="D32" i="5"/>
  <c r="L32" i="5"/>
  <c r="G33" i="5"/>
  <c r="K37" i="5"/>
  <c r="E43" i="5" l="1"/>
  <c r="N43" i="5"/>
  <c r="D43" i="5"/>
  <c r="L43" i="5"/>
  <c r="M43" i="5"/>
  <c r="K43" i="5"/>
  <c r="F43" i="5"/>
  <c r="C16" i="4"/>
  <c r="I16" i="4"/>
  <c r="G16" i="4"/>
  <c r="L16" i="4"/>
  <c r="H16" i="4"/>
  <c r="E16" i="4"/>
  <c r="K16" i="4"/>
  <c r="D16" i="4"/>
  <c r="F16" i="4"/>
  <c r="H43" i="5"/>
  <c r="G43" i="5"/>
  <c r="J43" i="5"/>
  <c r="I43" i="5"/>
</calcChain>
</file>

<file path=xl/sharedStrings.xml><?xml version="1.0" encoding="utf-8"?>
<sst xmlns="http://schemas.openxmlformats.org/spreadsheetml/2006/main" count="110" uniqueCount="98">
  <si>
    <t>Libellé</t>
  </si>
  <si>
    <t>Référence</t>
  </si>
  <si>
    <t>Montant</t>
  </si>
  <si>
    <t>DEPENSES 2023/2024</t>
  </si>
  <si>
    <t>Mois</t>
  </si>
  <si>
    <t>Dépenses par mois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</si>
  <si>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</si>
  <si>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</si>
  <si>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</si>
  <si>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</si>
  <si>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</si>
  <si>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</si>
  <si>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</si>
  <si>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</si>
  <si>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</si>
  <si>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</si>
  <si>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</si>
  <si>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</si>
  <si>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Total par catégories</t>
  </si>
  <si>
    <t>Dépenses en %</t>
  </si>
  <si>
    <t>Rappel 2018</t>
  </si>
  <si>
    <t>Désherbage</t>
  </si>
  <si>
    <t>En attente</t>
  </si>
  <si>
    <t>Dépenses/an</t>
  </si>
  <si>
    <t>Résidence</t>
  </si>
  <si>
    <t>NOM</t>
  </si>
  <si>
    <t>Total</t>
  </si>
  <si>
    <t>Dépense 1</t>
  </si>
  <si>
    <t>Dépense 2</t>
  </si>
  <si>
    <t>Dépense 3</t>
  </si>
  <si>
    <t>Dépense 4</t>
  </si>
  <si>
    <t>Dépense 5</t>
  </si>
  <si>
    <t>Dépense 6</t>
  </si>
  <si>
    <t>Dépense 7</t>
  </si>
  <si>
    <t>Dépense 8</t>
  </si>
  <si>
    <t>Dépense 9</t>
  </si>
  <si>
    <t>Dépense 10</t>
  </si>
  <si>
    <t>Toto 1</t>
  </si>
  <si>
    <t>Toto 2</t>
  </si>
  <si>
    <t>Toto 3</t>
  </si>
  <si>
    <t>Toto 4</t>
  </si>
  <si>
    <t>Toto 5</t>
  </si>
  <si>
    <t>Toto 6</t>
  </si>
  <si>
    <t>Toto 7</t>
  </si>
  <si>
    <t>Toto 8</t>
  </si>
  <si>
    <t>Toto 9</t>
  </si>
  <si>
    <t>Toto 10</t>
  </si>
  <si>
    <t>Toto 11</t>
  </si>
  <si>
    <t>Toto 12</t>
  </si>
  <si>
    <t>Toto 13</t>
  </si>
  <si>
    <t>Toto 14</t>
  </si>
  <si>
    <t>Toto 15</t>
  </si>
  <si>
    <t>Toto 16</t>
  </si>
  <si>
    <t>Toto 17</t>
  </si>
  <si>
    <t>Toto 18</t>
  </si>
  <si>
    <t>Toto 19</t>
  </si>
  <si>
    <t>Toto 20</t>
  </si>
  <si>
    <t>Toto 21</t>
  </si>
  <si>
    <t>Toto 22</t>
  </si>
  <si>
    <t>Toto 23</t>
  </si>
  <si>
    <t>Toto 24</t>
  </si>
  <si>
    <t>Toto 25</t>
  </si>
  <si>
    <t>Toto 26</t>
  </si>
  <si>
    <t>Toto 27</t>
  </si>
  <si>
    <t>Toto 28</t>
  </si>
  <si>
    <t>Toto 29</t>
  </si>
  <si>
    <t>Toto 30</t>
  </si>
  <si>
    <t>Toto 31</t>
  </si>
  <si>
    <t>Toto 32</t>
  </si>
  <si>
    <t>Toto 33</t>
  </si>
  <si>
    <t>Toto 34</t>
  </si>
  <si>
    <t>Toto 35</t>
  </si>
  <si>
    <t>Toto 36</t>
  </si>
  <si>
    <t>Toto 37</t>
  </si>
  <si>
    <t>Part/Toto</t>
  </si>
  <si>
    <t>2024/2025</t>
  </si>
  <si>
    <t>Dépenses/Toto/An</t>
  </si>
  <si>
    <t>Tata 1</t>
  </si>
  <si>
    <t>Tata 2</t>
  </si>
  <si>
    <t>Tata 3</t>
  </si>
  <si>
    <t>Remise</t>
  </si>
  <si>
    <t>Tata 5</t>
  </si>
  <si>
    <t>Tata 6</t>
  </si>
  <si>
    <t>Dépense B</t>
  </si>
  <si>
    <t>Tata 7</t>
  </si>
  <si>
    <t>Tata 8</t>
  </si>
  <si>
    <t>Tata 9</t>
  </si>
  <si>
    <t>Bricolage 1</t>
  </si>
  <si>
    <t>Tata 10</t>
  </si>
  <si>
    <t>Tata 11</t>
  </si>
  <si>
    <t>Tata 12</t>
  </si>
  <si>
    <t>Tata 13</t>
  </si>
  <si>
    <t>Dépense travaux</t>
  </si>
  <si>
    <t>Toto 1 en chemise jaune</t>
  </si>
  <si>
    <t>trop de Dépense B achats</t>
  </si>
  <si>
    <t>Date A</t>
  </si>
  <si>
    <t>Date B</t>
  </si>
  <si>
    <t>Date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</si>
</sst>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u/>
      <sz val="18"/>
      <name val="Arial Narrow"/>
      <family val="2"/>
    </font>
    <font>
      <b/>
      <sz val="10"/>
      <name val="Arial Narrow"/>
      <family val="2"/>
    </font>
    <font>
      <sz val="18"/>
      <name val="Arial Narrow"/>
      <family val="2"/>
    </font>
    <font>
      <b/>
      <sz val="18"/>
      <name val="Arial Narrow"/>
      <family val="2"/>
    </font>
    <font>
      <sz val="12"/>
      <name val="Arial Narrow"/>
      <family val="2"/>
    </font>
    <font>
      <b/>
      <sz val="10"/>
      <color theme="0"/>
      <name val="Arial Narrow"/>
      <family val="2"/>
    </font>
    <font>
      <sz val="10"/>
      <color theme="0"/>
      <name val="Arial Narrow"/>
      <family val="2"/>
    </font>
    <font>
      <b/>
      <sz val="10"/>
      <name val="Arial"/>
      <family val="2"/>
    </font>
    <font>
      <sz val="10"/>
      <name val="Comic Sans MS"/>
      <family val="4"/>
    </font>
    <font>
      <b/>
      <sz val="10"/>
      <name val="Comic Sans MS"/>
      <family val="4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14" fontId="0" fillId="0" borderId="0" xfId="0" applyNumberFormat="1"/>
    <xf numFmtId="1" fontId="1" fillId="0" borderId="0" xfId="0" applyNumberFormat="1" applyFont="1"/>
    <xf numFmtId="2" fontId="1" fillId="0" borderId="0" xfId="0" applyNumberFormat="1" applyFont="1"/>
    <xf numFmtId="2" fontId="1" fillId="0" borderId="2" xfId="0" applyNumberFormat="1" applyFont="1" applyBorder="1" applyAlignment="1">
      <alignment horizontal="center" vertical="center" wrapText="1" shrinkToFit="1"/>
    </xf>
    <xf numFmtId="2" fontId="1" fillId="0" borderId="2" xfId="0" applyNumberFormat="1" applyFont="1" applyBorder="1" applyAlignment="1">
      <alignment horizontal="center" vertical="center" wrapText="1"/>
    </xf>
    <xf numFmtId="2" fontId="3" fillId="0" borderId="2" xfId="0" applyNumberFormat="1" applyFont="1" applyBorder="1" applyAlignment="1">
      <alignment horizontal="center" vertical="center" wrapText="1"/>
    </xf>
    <xf numFmtId="2" fontId="6" fillId="2" borderId="2" xfId="0" applyNumberFormat="1" applyFont="1" applyFill="1" applyBorder="1" applyAlignment="1">
      <alignment vertical="center" shrinkToFit="1"/>
    </xf>
    <xf numFmtId="2" fontId="6" fillId="2" borderId="2" xfId="0" applyNumberFormat="1" applyFont="1" applyFill="1" applyBorder="1" applyAlignment="1">
      <alignment horizontal="left" vertical="center" wrapText="1"/>
    </xf>
    <xf numFmtId="2" fontId="1" fillId="0" borderId="2" xfId="0" applyNumberFormat="1" applyFont="1" applyBorder="1" applyAlignment="1">
      <alignment vertical="center"/>
    </xf>
    <xf numFmtId="2" fontId="1" fillId="0" borderId="0" xfId="0" applyNumberFormat="1" applyFont="1" applyAlignment="1">
      <alignment vertical="center"/>
    </xf>
    <xf numFmtId="2" fontId="6" fillId="3" borderId="2" xfId="0" applyNumberFormat="1" applyFont="1" applyFill="1" applyBorder="1" applyAlignment="1">
      <alignment vertical="center" shrinkToFit="1"/>
    </xf>
    <xf numFmtId="2" fontId="6" fillId="3" borderId="2" xfId="0" applyNumberFormat="1" applyFont="1" applyFill="1" applyBorder="1" applyAlignment="1">
      <alignment horizontal="left" vertical="center" wrapText="1"/>
    </xf>
    <xf numFmtId="2" fontId="1" fillId="0" borderId="2" xfId="0" applyNumberFormat="1" applyFont="1" applyBorder="1"/>
    <xf numFmtId="2" fontId="6" fillId="0" borderId="2" xfId="0" applyNumberFormat="1" applyFont="1" applyBorder="1" applyAlignment="1">
      <alignment vertical="center" wrapText="1"/>
    </xf>
    <xf numFmtId="2" fontId="6" fillId="0" borderId="2" xfId="0" applyNumberFormat="1" applyFont="1" applyBorder="1" applyAlignment="1">
      <alignment horizontal="left" vertical="center" wrapText="1"/>
    </xf>
    <xf numFmtId="10" fontId="1" fillId="0" borderId="2" xfId="0" applyNumberFormat="1" applyFont="1" applyBorder="1" applyAlignment="1">
      <alignment horizontal="left" vertical="center" wrapText="1"/>
    </xf>
    <xf numFmtId="10" fontId="1" fillId="0" borderId="0" xfId="0" applyNumberFormat="1" applyFont="1" applyAlignment="1">
      <alignment horizontal="left" vertical="center" wrapText="1"/>
    </xf>
    <xf numFmtId="2" fontId="1" fillId="0" borderId="0" xfId="0" applyNumberFormat="1" applyFont="1" applyAlignment="1">
      <alignment horizontal="left" vertical="center" wrapText="1"/>
    </xf>
    <xf numFmtId="2" fontId="7" fillId="0" borderId="0" xfId="0" applyNumberFormat="1" applyFont="1" applyAlignment="1">
      <alignment horizontal="left" vertical="center" wrapText="1"/>
    </xf>
    <xf numFmtId="2" fontId="8" fillId="0" borderId="0" xfId="0" applyNumberFormat="1" applyFont="1" applyAlignment="1">
      <alignment horizontal="left" vertical="center" wrapText="1"/>
    </xf>
    <xf numFmtId="2" fontId="0" fillId="0" borderId="0" xfId="0" applyNumberFormat="1"/>
    <xf numFmtId="2" fontId="9" fillId="0" borderId="2" xfId="0" applyNumberFormat="1" applyFont="1" applyBorder="1" applyAlignment="1">
      <alignment horizontal="center" vertical="center" wrapText="1"/>
    </xf>
    <xf numFmtId="2" fontId="0" fillId="0" borderId="0" xfId="0" applyNumberFormat="1" applyAlignment="1">
      <alignment horizontal="center" vertical="center" wrapText="1"/>
    </xf>
    <xf numFmtId="1" fontId="10" fillId="0" borderId="2" xfId="0" applyNumberFormat="1" applyFont="1" applyBorder="1" applyAlignment="1">
      <alignment horizontal="center"/>
    </xf>
    <xf numFmtId="2" fontId="10" fillId="0" borderId="2" xfId="0" applyNumberFormat="1" applyFont="1" applyBorder="1" applyAlignment="1">
      <alignment horizontal="left"/>
    </xf>
    <xf numFmtId="2" fontId="10" fillId="0" borderId="2" xfId="0" applyNumberFormat="1" applyFont="1" applyBorder="1"/>
    <xf numFmtId="2" fontId="10" fillId="0" borderId="0" xfId="0" applyNumberFormat="1" applyFont="1"/>
    <xf numFmtId="2" fontId="11" fillId="0" borderId="2" xfId="0" applyNumberFormat="1" applyFont="1" applyBorder="1" applyAlignment="1">
      <alignment horizontal="center"/>
    </xf>
    <xf numFmtId="2" fontId="0" fillId="0" borderId="0" xfId="0" applyNumberFormat="1" applyAlignment="1">
      <alignment horizontal="center"/>
    </xf>
    <xf numFmtId="2" fontId="0" fillId="0" borderId="0" xfId="0" applyNumberFormat="1" applyAlignment="1">
      <alignment horizontal="left"/>
    </xf>
    <xf numFmtId="2" fontId="4" fillId="0" borderId="2" xfId="0" applyNumberFormat="1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 shrinkToFit="1"/>
    </xf>
    <xf numFmtId="1" fontId="5" fillId="2" borderId="2" xfId="0" applyNumberFormat="1" applyFont="1" applyFill="1" applyBorder="1" applyAlignment="1">
      <alignment horizontal="center" vertical="center" textRotation="90"/>
    </xf>
    <xf numFmtId="1" fontId="5" fillId="3" borderId="2" xfId="0" applyNumberFormat="1" applyFont="1" applyFill="1" applyBorder="1" applyAlignment="1">
      <alignment horizontal="center" vertical="center" textRotation="90"/>
    </xf>
    <xf numFmtId="1" fontId="9" fillId="0" borderId="3" xfId="0" applyNumberFormat="1" applyFont="1" applyBorder="1" applyAlignment="1">
      <alignment horizontal="center" vertical="center" wrapText="1"/>
    </xf>
    <xf numFmtId="1" fontId="9" fillId="0" borderId="4" xfId="0" applyNumberFormat="1" applyFont="1" applyBorder="1" applyAlignment="1">
      <alignment horizontal="center" vertical="center" wrapText="1"/>
    </xf>
    <xf numFmtId="1" fontId="9" fillId="0" borderId="5" xfId="0" applyNumberFormat="1" applyFont="1" applyBorder="1" applyAlignment="1">
      <alignment horizontal="center" vertical="center" wrapText="1"/>
    </xf>
    <xf numFmtId="1" fontId="9" fillId="0" borderId="1" xfId="0" applyNumberFormat="1" applyFont="1" applyBorder="1" applyAlignment="1">
      <alignment horizontal="center" vertical="center" wrapText="1"/>
    </xf>
    <xf numFmtId="0" fontId="13" fillId="0" borderId="0" xfId="0" applyFont="1"/>
    <xf numFmtId="0" fontId="4" fillId="0" borderId="3" xfId="0" applyFont="1" applyBorder="1" applyAlignment="1">
      <alignment horizontal="left" vertical="center" wrapText="1" shrinkToFit="1"/>
    </xf>
    <xf numFmtId="0" fontId="4" fillId="0" borderId="4" xfId="0" applyFont="1" applyBorder="1" applyAlignment="1">
      <alignment horizontal="left" vertical="center" wrapText="1" shrinkToFit="1"/>
    </xf>
    <xf numFmtId="0" fontId="4" fillId="0" borderId="6" xfId="0" applyFont="1" applyBorder="1" applyAlignment="1">
      <alignment horizontal="left" vertical="center" wrapText="1" shrinkToFit="1"/>
    </xf>
    <xf numFmtId="0" fontId="4" fillId="0" borderId="5" xfId="0" applyFont="1" applyBorder="1" applyAlignment="1">
      <alignment horizontal="left" vertical="center" wrapText="1" shrinkToFit="1"/>
    </xf>
    <xf numFmtId="0" fontId="4" fillId="0" borderId="1" xfId="0" applyFont="1" applyBorder="1" applyAlignment="1">
      <alignment horizontal="left" vertical="center" wrapText="1" shrinkToFit="1"/>
    </xf>
    <xf numFmtId="0" fontId="4" fillId="0" borderId="7" xfId="0" applyFont="1" applyBorder="1" applyAlignment="1">
      <alignment horizontal="left" vertical="center" wrapText="1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Dépenses par catégories 2021/2022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1"/>
        <c:ser>
          <c:idx val="0"/>
          <c:order val="0"/>
          <c:tx>
            <c:strRef>
              <c:f>[1]FRAIS_GENERAUX_2023_2024!$B$15</c:f>
              <c:strCache>
                <c:ptCount val="1"/>
                <c:pt idx="0">
                  <c:v>Total par catégories</c:v>
                </c:pt>
              </c:strCache>
            </c:strRef>
          </c:tx>
          <c:invertIfNegative val="0"/>
          <c:dLbls>
            <c:numFmt formatCode="#,##0.00\ &quot;€&quot;" sourceLinked="0"/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[1]FRAIS_GENERAUX_2023_2024!$C$1:$N$2</c:f>
              <c:strCache>
                <c:ptCount val="12"/>
                <c:pt idx="0">
                  <c:v>FRAIS BANCAIRES (Association essentiel et commission de 
mouvement)</c:v>
                </c:pt>
                <c:pt idx="1">
                  <c:v>EAU (location compteur Proxiserve + Sesem)</c:v>
                </c:pt>
                <c:pt idx="2">
                  <c:v>Véolia</c:v>
                </c:pt>
                <c:pt idx="3">
                  <c:v>NETTOYAGE PARTIES COMMUNES ET SORTIES POUBELLES (Cupen) auto entrepreneur</c:v>
                </c:pt>
                <c:pt idx="4">
                  <c:v>EDF</c:v>
                </c:pt>
                <c:pt idx="5">
                  <c:v>ASSURANCE COPROPRIETE</c:v>
                </c:pt>
                <c:pt idx="6">
                  <c:v>LOCATION SALLE A. GENERALE</c:v>
                </c:pt>
                <c:pt idx="7">
                  <c:v>ARC/UNARC (chambre syndicale des copropriétaires)</c:v>
                </c:pt>
                <c:pt idx="8">
                  <c:v>ABONNEMENT/PORTAILS/PORTILLONS/DEPENSE_IMPREVUE</c:v>
                </c:pt>
                <c:pt idx="9">
                  <c:v>Charges générales</c:v>
                </c:pt>
                <c:pt idx="10">
                  <c:v>Dépenses par mois</c:v>
                </c:pt>
                <c:pt idx="11">
                  <c:v>PREVISION</c:v>
                </c:pt>
              </c:strCache>
            </c:strRef>
          </c:cat>
          <c:val>
            <c:numRef>
              <c:f>[1]FRAIS_GENERAUX_2023_2024!$C$15:$L$15</c:f>
              <c:numCache>
                <c:formatCode>General</c:formatCode>
                <c:ptCount val="10"/>
                <c:pt idx="0">
                  <c:v>405.74000000000007</c:v>
                </c:pt>
                <c:pt idx="1">
                  <c:v>819.19</c:v>
                </c:pt>
                <c:pt idx="2">
                  <c:v>34985.460000000006</c:v>
                </c:pt>
                <c:pt idx="3">
                  <c:v>5237.47</c:v>
                </c:pt>
                <c:pt idx="4">
                  <c:v>943.33999999999992</c:v>
                </c:pt>
                <c:pt idx="5">
                  <c:v>848</c:v>
                </c:pt>
                <c:pt idx="6">
                  <c:v>0</c:v>
                </c:pt>
                <c:pt idx="7">
                  <c:v>243</c:v>
                </c:pt>
                <c:pt idx="8">
                  <c:v>2814.6</c:v>
                </c:pt>
                <c:pt idx="9">
                  <c:v>3583.3199999999997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16E-47D6-964D-370BFA9AE0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3366784"/>
        <c:axId val="203368320"/>
      </c:barChart>
      <c:catAx>
        <c:axId val="203366784"/>
        <c:scaling>
          <c:orientation val="minMax"/>
        </c:scaling>
        <c:delete val="0"/>
        <c:axPos val="b"/>
        <c:numFmt formatCode="#,##0.00\ &quot;€&quot;" sourceLinked="0"/>
        <c:majorTickMark val="out"/>
        <c:minorTickMark val="none"/>
        <c:tickLblPos val="nextTo"/>
        <c:crossAx val="203368320"/>
        <c:crosses val="autoZero"/>
        <c:auto val="1"/>
        <c:lblAlgn val="ctr"/>
        <c:lblOffset val="100"/>
        <c:noMultiLvlLbl val="0"/>
      </c:catAx>
      <c:valAx>
        <c:axId val="20336832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0336678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Dépenses par mois 2021/2022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1"/>
        <c:ser>
          <c:idx val="0"/>
          <c:order val="0"/>
          <c:tx>
            <c:strRef>
              <c:f>[1]FRAIS_GENERAUX_2023_2024!$M$2</c:f>
              <c:strCache>
                <c:ptCount val="1"/>
                <c:pt idx="0">
                  <c:v>Dépenses par mois</c:v>
                </c:pt>
              </c:strCache>
            </c:strRef>
          </c:tx>
          <c:invertIfNegative val="0"/>
          <c:dLbls>
            <c:numFmt formatCode="#,##0.00\ &quot;€&quot;" sourceLinked="0"/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[1]FRAIS_GENERAUX_2023_2024!$B$3:$B$14</c:f>
              <c:strCache>
                <c:ptCount val="12"/>
                <c:pt idx="0">
                  <c:v>Octobre</c:v>
                </c:pt>
                <c:pt idx="1">
                  <c:v>Novembre</c:v>
                </c:pt>
                <c:pt idx="2">
                  <c:v>Décembre</c:v>
                </c:pt>
                <c:pt idx="3">
                  <c:v>Janvier</c:v>
                </c:pt>
                <c:pt idx="4">
                  <c:v>Février</c:v>
                </c:pt>
                <c:pt idx="5">
                  <c:v>Mars</c:v>
                </c:pt>
                <c:pt idx="6">
                  <c:v>Avril</c:v>
                </c:pt>
                <c:pt idx="7">
                  <c:v>Mai</c:v>
                </c:pt>
                <c:pt idx="8">
                  <c:v>Juin</c:v>
                </c:pt>
                <c:pt idx="9">
                  <c:v>Juillet</c:v>
                </c:pt>
                <c:pt idx="10">
                  <c:v>Août</c:v>
                </c:pt>
                <c:pt idx="11">
                  <c:v>Septembre</c:v>
                </c:pt>
              </c:strCache>
            </c:strRef>
          </c:cat>
          <c:val>
            <c:numRef>
              <c:f>[1]FRAIS_GENERAUX_2023_2024!$M$3:$M$14</c:f>
              <c:numCache>
                <c:formatCode>General</c:formatCode>
                <c:ptCount val="12"/>
                <c:pt idx="0">
                  <c:v>7819.62</c:v>
                </c:pt>
                <c:pt idx="1">
                  <c:v>7704.96</c:v>
                </c:pt>
                <c:pt idx="2">
                  <c:v>1412.47</c:v>
                </c:pt>
                <c:pt idx="3">
                  <c:v>7569.06</c:v>
                </c:pt>
                <c:pt idx="4">
                  <c:v>36.370000000000005</c:v>
                </c:pt>
                <c:pt idx="5">
                  <c:v>4255.59</c:v>
                </c:pt>
                <c:pt idx="6">
                  <c:v>9145.3799999999992</c:v>
                </c:pt>
                <c:pt idx="7">
                  <c:v>773.26</c:v>
                </c:pt>
                <c:pt idx="8">
                  <c:v>651.65</c:v>
                </c:pt>
                <c:pt idx="9">
                  <c:v>7859.2</c:v>
                </c:pt>
                <c:pt idx="10">
                  <c:v>936.90000000000009</c:v>
                </c:pt>
                <c:pt idx="11">
                  <c:v>1715.6599999999999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837-49AE-87CF-8C4B35D2279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3393280"/>
        <c:axId val="203415552"/>
      </c:barChart>
      <c:catAx>
        <c:axId val="20339328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03415552"/>
        <c:crosses val="autoZero"/>
        <c:auto val="1"/>
        <c:lblAlgn val="ctr"/>
        <c:lblOffset val="100"/>
        <c:noMultiLvlLbl val="0"/>
      </c:catAx>
      <c:valAx>
        <c:axId val="20341555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0339328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79002</xdr:colOff>
      <xdr:row>19</xdr:row>
      <xdr:rowOff>39771</xdr:rowOff>
    </xdr:from>
    <xdr:to>
      <xdr:col>12</xdr:col>
      <xdr:colOff>851647</xdr:colOff>
      <xdr:row>49</xdr:row>
      <xdr:rowOff>11197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CA772A7B-6059-476F-B741-A129A8CD3CF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54912</xdr:colOff>
      <xdr:row>52</xdr:row>
      <xdr:rowOff>89652</xdr:rowOff>
    </xdr:from>
    <xdr:to>
      <xdr:col>12</xdr:col>
      <xdr:colOff>896470</xdr:colOff>
      <xdr:row>78</xdr:row>
      <xdr:rowOff>123265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8AFF45BA-71AD-46CE-A7AC-996573C9114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zizou\Documents\Lesjardinsderomaincourt\Lesjardinsderomaincourt\Dossier%20de%20juillet%202013\D&#233;penses\2023_2024\depenses_2023_2024.xlsx" TargetMode="External"/><Relationship Id="rId1" Type="http://schemas.openxmlformats.org/officeDocument/2006/relationships/externalLinkPath" Target="/Users/zizou/Documents/Lesjardinsderomaincourt/Lesjardinsderomaincourt/Dossier%20de%20juillet%202013/D&#233;penses/2023_2024/depenses_2023_2024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zizou\Documents\Lesjardinsderomaincourt\Lesjardinsderomaincourt\Dossier%20de%20juillet%202013\Copropri&#233;taires\Appels%20de%20fonds\Fichier_R&#233;f&#233;rence_R&#233;sidence.xlsm" TargetMode="External"/><Relationship Id="rId1" Type="http://schemas.openxmlformats.org/officeDocument/2006/relationships/externalLinkPath" Target="/Users/zizou/Documents/Lesjardinsderomaincourt/Lesjardinsderomaincourt/Dossier%20de%20juillet%202013/Copropri&#233;taires/Appels%20de%20fonds/Fichier_R&#233;f&#233;rence_R&#233;sidenc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RAIS_GENERAUX_2023_2024"/>
      <sheetName val="FRAIS_GENERAUX_2018_2019 (2)"/>
      <sheetName val="Crédits_2023_2024"/>
      <sheetName val="Crédits_2023_2024 (2)"/>
      <sheetName val="Dépenses_Par_Quote-part"/>
    </sheetNames>
    <sheetDataSet>
      <sheetData sheetId="0">
        <row r="1">
          <cell r="C1"/>
          <cell r="D1"/>
          <cell r="E1"/>
          <cell r="F1"/>
          <cell r="G1"/>
          <cell r="H1"/>
          <cell r="I1"/>
          <cell r="J1"/>
          <cell r="K1"/>
          <cell r="L1"/>
          <cell r="M1"/>
          <cell r="N1"/>
        </row>
        <row r="2">
          <cell r="C2" t="str">
            <v>FRAIS BANCAIRES (Association essentiel et commission de 
mouvement)</v>
          </cell>
          <cell r="D2" t="str">
            <v>EAU (location compteur Proxiserve + Sesem)</v>
          </cell>
          <cell r="E2" t="str">
            <v>Véolia</v>
          </cell>
          <cell r="F2" t="str">
            <v>NETTOYAGE PARTIES COMMUNES ET SORTIES POUBELLES (Cupen) auto entrepreneur</v>
          </cell>
          <cell r="G2" t="str">
            <v>EDF</v>
          </cell>
          <cell r="H2" t="str">
            <v>ASSURANCE COPROPRIETE</v>
          </cell>
          <cell r="I2" t="str">
            <v>LOCATION SALLE A. GENERALE</v>
          </cell>
          <cell r="J2" t="str">
            <v>ARC/UNARC (chambre syndicale des copropriétaires)</v>
          </cell>
          <cell r="K2" t="str">
            <v>ABONNEMENT/PORTAILS/PORTILLONS/DEPENSE_IMPREVUE</v>
          </cell>
          <cell r="L2" t="str">
            <v>Charges générales</v>
          </cell>
          <cell r="M2" t="str">
            <v>Dépenses par mois</v>
          </cell>
          <cell r="N2" t="str">
            <v>PREVISION</v>
          </cell>
        </row>
        <row r="3">
          <cell r="B3" t="str">
            <v>Octobre</v>
          </cell>
          <cell r="M3">
            <v>7819.62</v>
          </cell>
        </row>
        <row r="4">
          <cell r="B4" t="str">
            <v>Novembre</v>
          </cell>
          <cell r="M4">
            <v>7704.96</v>
          </cell>
        </row>
        <row r="5">
          <cell r="B5" t="str">
            <v>Décembre</v>
          </cell>
          <cell r="M5">
            <v>1412.47</v>
          </cell>
        </row>
        <row r="6">
          <cell r="B6" t="str">
            <v>Janvier</v>
          </cell>
          <cell r="M6">
            <v>7569.06</v>
          </cell>
        </row>
        <row r="7">
          <cell r="B7" t="str">
            <v>Février</v>
          </cell>
          <cell r="M7">
            <v>36.370000000000005</v>
          </cell>
        </row>
        <row r="8">
          <cell r="B8" t="str">
            <v>Mars</v>
          </cell>
          <cell r="M8">
            <v>4255.59</v>
          </cell>
        </row>
        <row r="9">
          <cell r="B9" t="str">
            <v>Avril</v>
          </cell>
          <cell r="M9">
            <v>9145.3799999999992</v>
          </cell>
        </row>
        <row r="10">
          <cell r="B10" t="str">
            <v>Mai</v>
          </cell>
          <cell r="M10">
            <v>773.26</v>
          </cell>
        </row>
        <row r="11">
          <cell r="B11" t="str">
            <v>Juin</v>
          </cell>
          <cell r="M11">
            <v>651.65</v>
          </cell>
        </row>
        <row r="12">
          <cell r="B12" t="str">
            <v>Juillet</v>
          </cell>
          <cell r="M12">
            <v>7859.2</v>
          </cell>
        </row>
        <row r="13">
          <cell r="B13" t="str">
            <v>Août</v>
          </cell>
          <cell r="M13">
            <v>936.90000000000009</v>
          </cell>
        </row>
        <row r="14">
          <cell r="B14" t="str">
            <v>Septembre</v>
          </cell>
          <cell r="M14">
            <v>1715.6599999999999</v>
          </cell>
        </row>
        <row r="15">
          <cell r="B15" t="str">
            <v>Total par catégories</v>
          </cell>
          <cell r="C15">
            <v>405.74000000000007</v>
          </cell>
          <cell r="D15">
            <v>819.19</v>
          </cell>
          <cell r="E15">
            <v>34985.460000000006</v>
          </cell>
          <cell r="F15">
            <v>5237.47</v>
          </cell>
          <cell r="G15">
            <v>943.33999999999992</v>
          </cell>
          <cell r="H15">
            <v>848</v>
          </cell>
          <cell r="I15">
            <v>0</v>
          </cell>
          <cell r="J15">
            <v>243</v>
          </cell>
          <cell r="K15">
            <v>2814.6</v>
          </cell>
          <cell r="L15">
            <v>3583.3199999999997</v>
          </cell>
          <cell r="M15">
            <v>49880.119999999995</v>
          </cell>
        </row>
      </sheetData>
      <sheetData sheetId="1"/>
      <sheetData sheetId="2"/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ichier_De_Référence_Résidence"/>
    </sheetNames>
    <sheetDataSet>
      <sheetData sheetId="0">
        <row r="3">
          <cell r="A3">
            <v>1</v>
          </cell>
        </row>
        <row r="4">
          <cell r="A4">
            <v>3</v>
          </cell>
        </row>
        <row r="5">
          <cell r="A5">
            <v>4</v>
          </cell>
        </row>
        <row r="6">
          <cell r="A6">
            <v>5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26</v>
          </cell>
        </row>
        <row r="26">
          <cell r="A26">
            <v>27</v>
          </cell>
        </row>
        <row r="27">
          <cell r="A27">
            <v>28</v>
          </cell>
        </row>
        <row r="28">
          <cell r="A28">
            <v>29</v>
          </cell>
        </row>
        <row r="29">
          <cell r="A29">
            <v>30</v>
          </cell>
        </row>
        <row r="30">
          <cell r="A30">
            <v>31</v>
          </cell>
        </row>
        <row r="31">
          <cell r="A31">
            <v>32</v>
          </cell>
        </row>
        <row r="32">
          <cell r="A32">
            <v>33</v>
          </cell>
        </row>
        <row r="33">
          <cell r="A33">
            <v>36</v>
          </cell>
        </row>
        <row r="34">
          <cell r="A34">
            <v>37</v>
          </cell>
        </row>
        <row r="35">
          <cell r="A35">
            <v>39</v>
          </cell>
        </row>
        <row r="36">
          <cell r="A36">
            <v>40</v>
          </cell>
        </row>
        <row r="37">
          <cell r="A37">
            <v>41</v>
          </cell>
        </row>
        <row r="38">
          <cell r="A38">
            <v>42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1"/>
  <sheetViews>
    <sheetView topLeftCell="B1" workbookViewId="0">
      <selection activeCell="G2" sqref="G2"/>
    </sheetView>
  </sheetViews>
  <sheetFormatPr baseColWidth="10" defaultRowHeight="14.5" x14ac:dyDescent="0.35"/>
  <cols>
    <col min="1" max="1" width="21.7265625" bestFit="1" customWidth="1"/>
    <col min="2" max="2" width="13.36328125" bestFit="1" customWidth="1"/>
    <col min="3" max="3" width="105.81640625" bestFit="1" customWidth="1"/>
  </cols>
  <sheetData>
    <row r="1" spans="1:7" x14ac:dyDescent="0.35">
      <c r="A1" t="s">
        <v>95</v>
      </c>
      <c r="B1" t="s">
        <v>96</v>
      </c>
      <c r="C1" t="s">
        <v>0</v>
      </c>
      <c r="D1" t="s">
        <v>1</v>
      </c>
      <c r="E1" t="s">
        <v>97</v>
      </c>
      <c r="F1" t="s">
        <v>2</v>
      </c>
    </row>
    <row r="2" spans="1:7" x14ac:dyDescent="0.35">
      <c r="A2" s="1"/>
      <c r="B2" s="1">
        <v>45504</v>
      </c>
      <c r="C2" t="s">
        <v>93</v>
      </c>
      <c r="E2" s="1"/>
      <c r="F2">
        <v>-500</v>
      </c>
      <c r="G2" s="39"/>
    </row>
    <row r="3" spans="1:7" x14ac:dyDescent="0.35">
      <c r="A3" s="1"/>
      <c r="B3" s="1">
        <v>45493</v>
      </c>
      <c r="C3" t="s">
        <v>94</v>
      </c>
      <c r="E3" s="1"/>
      <c r="F3">
        <v>-13.36</v>
      </c>
    </row>
    <row r="4" spans="1:7" x14ac:dyDescent="0.35">
      <c r="A4" s="1"/>
      <c r="B4" s="1">
        <v>45495</v>
      </c>
      <c r="C4" t="s">
        <v>77</v>
      </c>
      <c r="E4" s="1"/>
      <c r="F4">
        <v>424.1</v>
      </c>
    </row>
    <row r="5" spans="1:7" x14ac:dyDescent="0.35">
      <c r="A5" s="1"/>
      <c r="B5" s="1">
        <v>45495</v>
      </c>
      <c r="C5" t="s">
        <v>80</v>
      </c>
      <c r="E5" s="1"/>
      <c r="F5">
        <v>1646.77</v>
      </c>
    </row>
    <row r="6" spans="1:7" x14ac:dyDescent="0.35">
      <c r="A6" s="1"/>
      <c r="B6" s="1">
        <v>45489</v>
      </c>
      <c r="C6" t="s">
        <v>78</v>
      </c>
      <c r="E6" s="1"/>
      <c r="F6">
        <v>904.23</v>
      </c>
    </row>
    <row r="7" spans="1:7" x14ac:dyDescent="0.35">
      <c r="A7" s="1"/>
      <c r="B7" s="1">
        <v>45485</v>
      </c>
      <c r="C7" t="s">
        <v>86</v>
      </c>
      <c r="E7" s="1"/>
      <c r="F7">
        <v>278.23</v>
      </c>
    </row>
    <row r="8" spans="1:7" x14ac:dyDescent="0.35">
      <c r="A8" s="1"/>
      <c r="B8" s="1">
        <v>45484</v>
      </c>
      <c r="C8" t="s">
        <v>89</v>
      </c>
      <c r="E8" s="1"/>
      <c r="F8">
        <v>271</v>
      </c>
    </row>
    <row r="9" spans="1:7" x14ac:dyDescent="0.35">
      <c r="A9" s="1"/>
      <c r="B9" s="1">
        <v>45484</v>
      </c>
      <c r="C9" t="s">
        <v>89</v>
      </c>
      <c r="E9" s="1"/>
      <c r="F9">
        <v>214.9</v>
      </c>
    </row>
    <row r="10" spans="1:7" x14ac:dyDescent="0.35">
      <c r="A10" s="1"/>
      <c r="B10" s="1">
        <v>45483</v>
      </c>
      <c r="C10" t="s">
        <v>83</v>
      </c>
      <c r="E10" s="1"/>
      <c r="F10">
        <v>-79</v>
      </c>
    </row>
    <row r="11" spans="1:7" x14ac:dyDescent="0.35">
      <c r="A11" s="1"/>
      <c r="B11" s="1">
        <v>45481</v>
      </c>
      <c r="C11" t="s">
        <v>38</v>
      </c>
      <c r="E11" s="1"/>
      <c r="F11">
        <v>-711.84</v>
      </c>
    </row>
    <row r="12" spans="1:7" x14ac:dyDescent="0.35">
      <c r="A12" s="1"/>
      <c r="B12" s="1">
        <v>45477</v>
      </c>
      <c r="C12" t="s">
        <v>82</v>
      </c>
      <c r="E12" s="1"/>
      <c r="F12">
        <v>240.29</v>
      </c>
    </row>
    <row r="13" spans="1:7" x14ac:dyDescent="0.35">
      <c r="A13" s="1"/>
      <c r="B13" s="1">
        <v>45477</v>
      </c>
      <c r="C13" t="s">
        <v>88</v>
      </c>
      <c r="E13" s="1"/>
      <c r="F13">
        <v>200</v>
      </c>
    </row>
    <row r="14" spans="1:7" x14ac:dyDescent="0.35">
      <c r="A14" s="1"/>
      <c r="B14" s="1">
        <v>45477</v>
      </c>
      <c r="C14" t="s">
        <v>85</v>
      </c>
      <c r="E14" s="1"/>
      <c r="F14">
        <v>314.79000000000002</v>
      </c>
    </row>
    <row r="15" spans="1:7" x14ac:dyDescent="0.35">
      <c r="A15" s="1"/>
      <c r="B15" s="1">
        <v>45476</v>
      </c>
      <c r="C15" t="s">
        <v>84</v>
      </c>
      <c r="E15" s="1"/>
      <c r="F15">
        <v>289.26</v>
      </c>
    </row>
    <row r="16" spans="1:7" x14ac:dyDescent="0.35">
      <c r="A16" s="1"/>
      <c r="B16" s="1">
        <v>45476</v>
      </c>
      <c r="C16" t="s">
        <v>79</v>
      </c>
      <c r="E16" s="1"/>
      <c r="F16">
        <v>240.29</v>
      </c>
    </row>
    <row r="17" spans="1:6" x14ac:dyDescent="0.35">
      <c r="A17" s="1"/>
      <c r="B17" s="1">
        <v>45476</v>
      </c>
      <c r="C17" t="s">
        <v>90</v>
      </c>
      <c r="E17" s="1"/>
      <c r="F17">
        <v>237.58</v>
      </c>
    </row>
    <row r="18" spans="1:6" x14ac:dyDescent="0.35">
      <c r="A18" s="1"/>
      <c r="B18" s="1">
        <v>45475</v>
      </c>
      <c r="C18" t="s">
        <v>87</v>
      </c>
      <c r="E18" s="1"/>
      <c r="F18">
        <v>-45</v>
      </c>
    </row>
    <row r="19" spans="1:6" x14ac:dyDescent="0.35">
      <c r="A19" s="1"/>
      <c r="B19" s="1">
        <v>45475</v>
      </c>
      <c r="C19" t="s">
        <v>91</v>
      </c>
      <c r="E19" s="1"/>
      <c r="F19">
        <v>276.58999999999997</v>
      </c>
    </row>
    <row r="20" spans="1:6" x14ac:dyDescent="0.35">
      <c r="A20" s="1"/>
      <c r="B20" s="1">
        <v>45474</v>
      </c>
      <c r="C20" t="s">
        <v>92</v>
      </c>
      <c r="E20" s="1"/>
      <c r="F20">
        <v>-50</v>
      </c>
    </row>
    <row r="21" spans="1:6" x14ac:dyDescent="0.35">
      <c r="A21" s="1"/>
      <c r="B21" s="1">
        <v>45474</v>
      </c>
      <c r="C21" t="s">
        <v>81</v>
      </c>
      <c r="E21" s="1"/>
      <c r="F21">
        <v>961.14</v>
      </c>
    </row>
  </sheetData>
  <autoFilter ref="A1:F21" xr:uid="{00000000-0001-0000-0000-000000000000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90BD27-AD2F-4A31-AA39-EB1546AF26D7}">
  <dimension ref="A1"/>
  <sheetViews>
    <sheetView workbookViewId="0">
      <selection activeCell="D18" sqref="D18"/>
    </sheetView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7E6F00-9C31-4258-A811-93A3062EF5CE}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FF4041-4006-4336-BA87-A7906C90C1FE}">
  <dimension ref="A1:N17"/>
  <sheetViews>
    <sheetView workbookViewId="0"/>
  </sheetViews>
  <sheetFormatPr baseColWidth="10" defaultColWidth="11.453125" defaultRowHeight="13" x14ac:dyDescent="0.3"/>
  <cols>
    <col min="1" max="1" width="5.54296875" style="2" bestFit="1" customWidth="1"/>
    <col min="2" max="2" width="13.08984375" style="3" customWidth="1"/>
    <col min="3" max="12" width="13.08984375" style="18" customWidth="1"/>
    <col min="13" max="13" width="13.90625" style="18" customWidth="1"/>
    <col min="14" max="16384" width="11.453125" style="3"/>
  </cols>
  <sheetData>
    <row r="1" spans="1:14" ht="22.5" x14ac:dyDescent="0.3">
      <c r="B1" s="32" t="s">
        <v>3</v>
      </c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</row>
    <row r="2" spans="1:14" ht="26" x14ac:dyDescent="0.3">
      <c r="B2" s="4" t="s">
        <v>4</v>
      </c>
      <c r="C2" s="5" t="s">
        <v>27</v>
      </c>
      <c r="D2" s="5" t="s">
        <v>28</v>
      </c>
      <c r="E2" s="5" t="s">
        <v>29</v>
      </c>
      <c r="F2" s="5" t="s">
        <v>30</v>
      </c>
      <c r="G2" s="5" t="s">
        <v>31</v>
      </c>
      <c r="H2" s="5" t="s">
        <v>32</v>
      </c>
      <c r="I2" s="5" t="s">
        <v>33</v>
      </c>
      <c r="J2" s="5" t="s">
        <v>34</v>
      </c>
      <c r="K2" s="5" t="s">
        <v>35</v>
      </c>
      <c r="L2" s="5" t="s">
        <v>36</v>
      </c>
      <c r="M2" s="6" t="s">
        <v>5</v>
      </c>
      <c r="N2" s="31"/>
    </row>
    <row r="3" spans="1:14" s="10" customFormat="1" ht="15.5" x14ac:dyDescent="0.35">
      <c r="A3" s="33">
        <v>2024</v>
      </c>
      <c r="B3" s="7" t="s">
        <v>6</v>
      </c>
      <c r="C3" s="8">
        <v>89.85</v>
      </c>
      <c r="D3" s="8"/>
      <c r="E3" s="8">
        <v>6630.63</v>
      </c>
      <c r="F3" s="8">
        <v>599.99</v>
      </c>
      <c r="G3" s="8">
        <v>202.9</v>
      </c>
      <c r="H3" s="8"/>
      <c r="I3" s="8"/>
      <c r="J3" s="8"/>
      <c r="K3" s="8"/>
      <c r="L3" s="8">
        <v>296.25</v>
      </c>
      <c r="M3" s="8">
        <f>SUM(C3:L3)</f>
        <v>7819.62</v>
      </c>
      <c r="N3" s="9"/>
    </row>
    <row r="4" spans="1:14" s="10" customFormat="1" ht="15.5" x14ac:dyDescent="0.35">
      <c r="A4" s="33"/>
      <c r="B4" s="7" t="s">
        <v>7</v>
      </c>
      <c r="C4" s="8">
        <v>12.5</v>
      </c>
      <c r="D4" s="8"/>
      <c r="E4" s="8">
        <v>7142.46</v>
      </c>
      <c r="F4" s="8">
        <v>500</v>
      </c>
      <c r="G4" s="8"/>
      <c r="H4" s="8"/>
      <c r="I4" s="8"/>
      <c r="J4" s="8"/>
      <c r="K4" s="8"/>
      <c r="L4" s="8">
        <v>50</v>
      </c>
      <c r="M4" s="8">
        <f t="shared" ref="M4:M14" si="0">SUM(C4:L4)</f>
        <v>7704.96</v>
      </c>
      <c r="N4" s="9"/>
    </row>
    <row r="5" spans="1:14" s="10" customFormat="1" ht="15.5" x14ac:dyDescent="0.35">
      <c r="A5" s="33"/>
      <c r="B5" s="7" t="s">
        <v>8</v>
      </c>
      <c r="C5" s="8">
        <v>12.5</v>
      </c>
      <c r="D5" s="8"/>
      <c r="E5" s="8"/>
      <c r="F5" s="8">
        <v>535.48</v>
      </c>
      <c r="G5" s="8"/>
      <c r="H5" s="8"/>
      <c r="I5" s="8"/>
      <c r="J5" s="8"/>
      <c r="K5" s="8"/>
      <c r="L5" s="8">
        <v>864.49</v>
      </c>
      <c r="M5" s="8">
        <f t="shared" si="0"/>
        <v>1412.47</v>
      </c>
      <c r="N5" s="9"/>
    </row>
    <row r="6" spans="1:14" s="10" customFormat="1" ht="15.5" x14ac:dyDescent="0.35">
      <c r="A6" s="34">
        <v>2025</v>
      </c>
      <c r="B6" s="11" t="s">
        <v>9</v>
      </c>
      <c r="C6" s="12">
        <v>13</v>
      </c>
      <c r="D6" s="12"/>
      <c r="E6" s="12">
        <v>6949.06</v>
      </c>
      <c r="F6" s="12">
        <v>500</v>
      </c>
      <c r="G6" s="12">
        <v>57</v>
      </c>
      <c r="H6" s="12"/>
      <c r="I6" s="12"/>
      <c r="J6" s="12"/>
      <c r="K6" s="12"/>
      <c r="L6" s="12">
        <v>50</v>
      </c>
      <c r="M6" s="12">
        <f t="shared" si="0"/>
        <v>7569.06</v>
      </c>
      <c r="N6" s="9"/>
    </row>
    <row r="7" spans="1:14" ht="15.5" x14ac:dyDescent="0.3">
      <c r="A7" s="34"/>
      <c r="B7" s="11" t="s">
        <v>10</v>
      </c>
      <c r="C7" s="12">
        <v>26.37</v>
      </c>
      <c r="D7" s="12"/>
      <c r="E7" s="12"/>
      <c r="F7" s="12"/>
      <c r="G7" s="12"/>
      <c r="H7" s="12"/>
      <c r="I7" s="12"/>
      <c r="J7" s="12"/>
      <c r="K7" s="12"/>
      <c r="L7" s="12">
        <v>10</v>
      </c>
      <c r="M7" s="12">
        <f t="shared" si="0"/>
        <v>36.370000000000005</v>
      </c>
      <c r="N7" s="13"/>
    </row>
    <row r="8" spans="1:14" ht="15.5" x14ac:dyDescent="0.3">
      <c r="A8" s="34"/>
      <c r="B8" s="11" t="s">
        <v>11</v>
      </c>
      <c r="C8" s="12">
        <v>13.36</v>
      </c>
      <c r="D8" s="12">
        <v>819.19</v>
      </c>
      <c r="E8" s="12">
        <v>10</v>
      </c>
      <c r="F8" s="12">
        <v>500</v>
      </c>
      <c r="G8" s="12">
        <v>43.92</v>
      </c>
      <c r="H8" s="12">
        <v>848</v>
      </c>
      <c r="I8" s="12"/>
      <c r="J8" s="12">
        <v>243</v>
      </c>
      <c r="K8" s="12">
        <v>1718.84</v>
      </c>
      <c r="L8" s="12">
        <v>59.28</v>
      </c>
      <c r="M8" s="12">
        <f t="shared" si="0"/>
        <v>4255.59</v>
      </c>
      <c r="N8" s="13"/>
    </row>
    <row r="9" spans="1:14" s="10" customFormat="1" ht="15.5" x14ac:dyDescent="0.35">
      <c r="A9" s="34"/>
      <c r="B9" s="11" t="s">
        <v>12</v>
      </c>
      <c r="C9" s="12">
        <v>92.36</v>
      </c>
      <c r="D9" s="12"/>
      <c r="E9" s="12">
        <v>7081.47</v>
      </c>
      <c r="F9" s="12">
        <v>525.79999999999995</v>
      </c>
      <c r="G9" s="12">
        <v>177.69</v>
      </c>
      <c r="H9" s="12"/>
      <c r="I9" s="12"/>
      <c r="J9" s="12"/>
      <c r="K9" s="12">
        <v>718.06</v>
      </c>
      <c r="L9" s="12">
        <v>550</v>
      </c>
      <c r="M9" s="12">
        <f t="shared" si="0"/>
        <v>9145.3799999999992</v>
      </c>
      <c r="N9" s="9"/>
    </row>
    <row r="10" spans="1:14" ht="15.5" x14ac:dyDescent="0.3">
      <c r="A10" s="34"/>
      <c r="B10" s="11" t="s">
        <v>13</v>
      </c>
      <c r="C10" s="12">
        <v>13.36</v>
      </c>
      <c r="D10" s="12"/>
      <c r="E10" s="12"/>
      <c r="F10" s="12"/>
      <c r="G10" s="12"/>
      <c r="H10" s="12"/>
      <c r="I10" s="12"/>
      <c r="J10" s="12"/>
      <c r="K10" s="12">
        <v>259.89999999999998</v>
      </c>
      <c r="L10" s="12">
        <v>500</v>
      </c>
      <c r="M10" s="12">
        <f t="shared" si="0"/>
        <v>773.26</v>
      </c>
      <c r="N10" s="13"/>
    </row>
    <row r="11" spans="1:14" ht="15.5" x14ac:dyDescent="0.3">
      <c r="A11" s="34"/>
      <c r="B11" s="11" t="s">
        <v>14</v>
      </c>
      <c r="C11" s="12">
        <v>13.36</v>
      </c>
      <c r="D11" s="12"/>
      <c r="E11" s="12"/>
      <c r="F11" s="12">
        <v>500</v>
      </c>
      <c r="G11" s="12">
        <v>138.29</v>
      </c>
      <c r="H11" s="12"/>
      <c r="I11" s="12"/>
      <c r="J11" s="12"/>
      <c r="K11" s="12"/>
      <c r="L11" s="12"/>
      <c r="M11" s="12">
        <f t="shared" si="0"/>
        <v>651.65</v>
      </c>
      <c r="N11" s="13"/>
    </row>
    <row r="12" spans="1:14" s="10" customFormat="1" ht="15.5" x14ac:dyDescent="0.35">
      <c r="A12" s="34"/>
      <c r="B12" s="11" t="s">
        <v>15</v>
      </c>
      <c r="C12" s="12">
        <v>92.36</v>
      </c>
      <c r="D12" s="12"/>
      <c r="E12" s="12">
        <v>7171.84</v>
      </c>
      <c r="F12" s="12">
        <v>500</v>
      </c>
      <c r="G12" s="12"/>
      <c r="H12" s="12"/>
      <c r="I12" s="12"/>
      <c r="J12" s="12"/>
      <c r="K12" s="12"/>
      <c r="L12" s="12">
        <v>95</v>
      </c>
      <c r="M12" s="12">
        <f t="shared" si="0"/>
        <v>7859.2</v>
      </c>
      <c r="N12" s="9"/>
    </row>
    <row r="13" spans="1:14" s="10" customFormat="1" ht="15.5" x14ac:dyDescent="0.35">
      <c r="A13" s="34"/>
      <c r="B13" s="11" t="s">
        <v>16</v>
      </c>
      <c r="C13" s="12">
        <v>13.36</v>
      </c>
      <c r="D13" s="12"/>
      <c r="E13" s="12"/>
      <c r="F13" s="12">
        <v>500</v>
      </c>
      <c r="G13" s="12">
        <v>323.54000000000002</v>
      </c>
      <c r="H13" s="12"/>
      <c r="I13" s="12"/>
      <c r="J13" s="12"/>
      <c r="K13" s="12"/>
      <c r="L13" s="12">
        <v>100</v>
      </c>
      <c r="M13" s="12">
        <f t="shared" si="0"/>
        <v>936.90000000000009</v>
      </c>
      <c r="N13" s="9"/>
    </row>
    <row r="14" spans="1:14" s="10" customFormat="1" ht="15.5" x14ac:dyDescent="0.35">
      <c r="A14" s="34"/>
      <c r="B14" s="11" t="s">
        <v>17</v>
      </c>
      <c r="C14" s="12">
        <v>13.36</v>
      </c>
      <c r="D14" s="12"/>
      <c r="E14" s="12"/>
      <c r="F14" s="12">
        <v>576.20000000000005</v>
      </c>
      <c r="G14" s="12"/>
      <c r="H14" s="12"/>
      <c r="I14" s="12"/>
      <c r="J14" s="12"/>
      <c r="K14" s="12">
        <v>117.8</v>
      </c>
      <c r="L14" s="12">
        <v>1008.3</v>
      </c>
      <c r="M14" s="12">
        <f t="shared" si="0"/>
        <v>1715.6599999999999</v>
      </c>
      <c r="N14" s="9"/>
    </row>
    <row r="15" spans="1:14" ht="31" x14ac:dyDescent="0.3">
      <c r="B15" s="14" t="s">
        <v>18</v>
      </c>
      <c r="C15" s="15">
        <f>SUM(C3:C14)</f>
        <v>405.74000000000007</v>
      </c>
      <c r="D15" s="15">
        <f t="shared" ref="D15:M15" si="1">SUM(D3:D14)</f>
        <v>819.19</v>
      </c>
      <c r="E15" s="15">
        <f t="shared" si="1"/>
        <v>34985.460000000006</v>
      </c>
      <c r="F15" s="15">
        <f t="shared" si="1"/>
        <v>5237.47</v>
      </c>
      <c r="G15" s="15">
        <f t="shared" si="1"/>
        <v>943.33999999999992</v>
      </c>
      <c r="H15" s="15">
        <f t="shared" si="1"/>
        <v>848</v>
      </c>
      <c r="I15" s="15">
        <f t="shared" si="1"/>
        <v>0</v>
      </c>
      <c r="J15" s="15">
        <f t="shared" si="1"/>
        <v>243</v>
      </c>
      <c r="K15" s="15">
        <f t="shared" si="1"/>
        <v>2814.6</v>
      </c>
      <c r="L15" s="15">
        <f t="shared" si="1"/>
        <v>3583.3199999999997</v>
      </c>
      <c r="M15" s="15">
        <f t="shared" si="1"/>
        <v>49880.119999999995</v>
      </c>
      <c r="N15" s="13"/>
    </row>
    <row r="16" spans="1:14" x14ac:dyDescent="0.3">
      <c r="B16" s="13" t="s">
        <v>19</v>
      </c>
      <c r="C16" s="16">
        <f t="shared" ref="C16:L16" si="2">C15/$M$15</f>
        <v>8.1343028044038399E-3</v>
      </c>
      <c r="D16" s="16">
        <f t="shared" si="2"/>
        <v>1.6423176207274563E-2</v>
      </c>
      <c r="E16" s="16">
        <f t="shared" si="2"/>
        <v>0.70139085471326068</v>
      </c>
      <c r="F16" s="16">
        <f t="shared" si="2"/>
        <v>0.10500115075905994</v>
      </c>
      <c r="G16" s="16">
        <f t="shared" si="2"/>
        <v>1.8912143755869072E-2</v>
      </c>
      <c r="H16" s="16">
        <f t="shared" si="2"/>
        <v>1.700076102463266E-2</v>
      </c>
      <c r="I16" s="16">
        <f t="shared" si="2"/>
        <v>0</v>
      </c>
      <c r="J16" s="16">
        <f t="shared" si="2"/>
        <v>4.8716803407850666E-3</v>
      </c>
      <c r="K16" s="16">
        <f t="shared" si="2"/>
        <v>5.6427290070673451E-2</v>
      </c>
      <c r="L16" s="16">
        <f t="shared" si="2"/>
        <v>7.1838640324040928E-2</v>
      </c>
      <c r="M16" s="17"/>
    </row>
    <row r="17" spans="4:9" x14ac:dyDescent="0.3">
      <c r="D17" s="19" t="s">
        <v>20</v>
      </c>
      <c r="E17" s="20"/>
      <c r="F17" s="19" t="s">
        <v>21</v>
      </c>
      <c r="G17" s="20"/>
      <c r="H17" s="20"/>
      <c r="I17" s="19" t="s">
        <v>22</v>
      </c>
    </row>
  </sheetData>
  <mergeCells count="3">
    <mergeCell ref="B1:M1"/>
    <mergeCell ref="A3:A5"/>
    <mergeCell ref="A6:A14"/>
  </mergeCells>
  <phoneticPr fontId="12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1831D8-1E98-4BD2-8B43-01076EA433F4}">
  <dimension ref="A1:X44"/>
  <sheetViews>
    <sheetView tabSelected="1" workbookViewId="0">
      <selection sqref="A1:C2"/>
    </sheetView>
  </sheetViews>
  <sheetFormatPr baseColWidth="10" defaultColWidth="11.453125" defaultRowHeight="14.5" x14ac:dyDescent="0.35"/>
  <cols>
    <col min="1" max="1" width="10.1796875" style="29" customWidth="1"/>
    <col min="2" max="2" width="27.54296875" style="30" customWidth="1"/>
    <col min="3" max="3" width="11.453125" style="29"/>
    <col min="4" max="4" width="13.453125" style="21" customWidth="1"/>
    <col min="5" max="5" width="15.54296875" style="21" customWidth="1"/>
    <col min="6" max="7" width="11.453125" style="21"/>
    <col min="8" max="8" width="13.36328125" style="21" customWidth="1"/>
    <col min="9" max="13" width="11.453125" style="21"/>
    <col min="14" max="14" width="22.81640625" style="21" customWidth="1"/>
    <col min="15" max="240" width="11.453125" style="21"/>
    <col min="241" max="241" width="9.6328125" style="21" bestFit="1" customWidth="1"/>
    <col min="242" max="242" width="0" style="21" hidden="1" customWidth="1"/>
    <col min="243" max="243" width="26.54296875" style="21" bestFit="1" customWidth="1"/>
    <col min="244" max="244" width="11.453125" style="21"/>
    <col min="245" max="245" width="13.453125" style="21" customWidth="1"/>
    <col min="246" max="246" width="15.54296875" style="21" customWidth="1"/>
    <col min="247" max="247" width="0" style="21" hidden="1" customWidth="1"/>
    <col min="248" max="496" width="11.453125" style="21"/>
    <col min="497" max="497" width="9.6328125" style="21" bestFit="1" customWidth="1"/>
    <col min="498" max="498" width="0" style="21" hidden="1" customWidth="1"/>
    <col min="499" max="499" width="26.54296875" style="21" bestFit="1" customWidth="1"/>
    <col min="500" max="500" width="11.453125" style="21"/>
    <col min="501" max="501" width="13.453125" style="21" customWidth="1"/>
    <col min="502" max="502" width="15.54296875" style="21" customWidth="1"/>
    <col min="503" max="503" width="0" style="21" hidden="1" customWidth="1"/>
    <col min="504" max="752" width="11.453125" style="21"/>
    <col min="753" max="753" width="9.6328125" style="21" bestFit="1" customWidth="1"/>
    <col min="754" max="754" width="0" style="21" hidden="1" customWidth="1"/>
    <col min="755" max="755" width="26.54296875" style="21" bestFit="1" customWidth="1"/>
    <col min="756" max="756" width="11.453125" style="21"/>
    <col min="757" max="757" width="13.453125" style="21" customWidth="1"/>
    <col min="758" max="758" width="15.54296875" style="21" customWidth="1"/>
    <col min="759" max="759" width="0" style="21" hidden="1" customWidth="1"/>
    <col min="760" max="1008" width="11.453125" style="21"/>
    <col min="1009" max="1009" width="9.6328125" style="21" bestFit="1" customWidth="1"/>
    <col min="1010" max="1010" width="0" style="21" hidden="1" customWidth="1"/>
    <col min="1011" max="1011" width="26.54296875" style="21" bestFit="1" customWidth="1"/>
    <col min="1012" max="1012" width="11.453125" style="21"/>
    <col min="1013" max="1013" width="13.453125" style="21" customWidth="1"/>
    <col min="1014" max="1014" width="15.54296875" style="21" customWidth="1"/>
    <col min="1015" max="1015" width="0" style="21" hidden="1" customWidth="1"/>
    <col min="1016" max="1264" width="11.453125" style="21"/>
    <col min="1265" max="1265" width="9.6328125" style="21" bestFit="1" customWidth="1"/>
    <col min="1266" max="1266" width="0" style="21" hidden="1" customWidth="1"/>
    <col min="1267" max="1267" width="26.54296875" style="21" bestFit="1" customWidth="1"/>
    <col min="1268" max="1268" width="11.453125" style="21"/>
    <col min="1269" max="1269" width="13.453125" style="21" customWidth="1"/>
    <col min="1270" max="1270" width="15.54296875" style="21" customWidth="1"/>
    <col min="1271" max="1271" width="0" style="21" hidden="1" customWidth="1"/>
    <col min="1272" max="1520" width="11.453125" style="21"/>
    <col min="1521" max="1521" width="9.6328125" style="21" bestFit="1" customWidth="1"/>
    <col min="1522" max="1522" width="0" style="21" hidden="1" customWidth="1"/>
    <col min="1523" max="1523" width="26.54296875" style="21" bestFit="1" customWidth="1"/>
    <col min="1524" max="1524" width="11.453125" style="21"/>
    <col min="1525" max="1525" width="13.453125" style="21" customWidth="1"/>
    <col min="1526" max="1526" width="15.54296875" style="21" customWidth="1"/>
    <col min="1527" max="1527" width="0" style="21" hidden="1" customWidth="1"/>
    <col min="1528" max="1776" width="11.453125" style="21"/>
    <col min="1777" max="1777" width="9.6328125" style="21" bestFit="1" customWidth="1"/>
    <col min="1778" max="1778" width="0" style="21" hidden="1" customWidth="1"/>
    <col min="1779" max="1779" width="26.54296875" style="21" bestFit="1" customWidth="1"/>
    <col min="1780" max="1780" width="11.453125" style="21"/>
    <col min="1781" max="1781" width="13.453125" style="21" customWidth="1"/>
    <col min="1782" max="1782" width="15.54296875" style="21" customWidth="1"/>
    <col min="1783" max="1783" width="0" style="21" hidden="1" customWidth="1"/>
    <col min="1784" max="2032" width="11.453125" style="21"/>
    <col min="2033" max="2033" width="9.6328125" style="21" bestFit="1" customWidth="1"/>
    <col min="2034" max="2034" width="0" style="21" hidden="1" customWidth="1"/>
    <col min="2035" max="2035" width="26.54296875" style="21" bestFit="1" customWidth="1"/>
    <col min="2036" max="2036" width="11.453125" style="21"/>
    <col min="2037" max="2037" width="13.453125" style="21" customWidth="1"/>
    <col min="2038" max="2038" width="15.54296875" style="21" customWidth="1"/>
    <col min="2039" max="2039" width="0" style="21" hidden="1" customWidth="1"/>
    <col min="2040" max="2288" width="11.453125" style="21"/>
    <col min="2289" max="2289" width="9.6328125" style="21" bestFit="1" customWidth="1"/>
    <col min="2290" max="2290" width="0" style="21" hidden="1" customWidth="1"/>
    <col min="2291" max="2291" width="26.54296875" style="21" bestFit="1" customWidth="1"/>
    <col min="2292" max="2292" width="11.453125" style="21"/>
    <col min="2293" max="2293" width="13.453125" style="21" customWidth="1"/>
    <col min="2294" max="2294" width="15.54296875" style="21" customWidth="1"/>
    <col min="2295" max="2295" width="0" style="21" hidden="1" customWidth="1"/>
    <col min="2296" max="2544" width="11.453125" style="21"/>
    <col min="2545" max="2545" width="9.6328125" style="21" bestFit="1" customWidth="1"/>
    <col min="2546" max="2546" width="0" style="21" hidden="1" customWidth="1"/>
    <col min="2547" max="2547" width="26.54296875" style="21" bestFit="1" customWidth="1"/>
    <col min="2548" max="2548" width="11.453125" style="21"/>
    <col min="2549" max="2549" width="13.453125" style="21" customWidth="1"/>
    <col min="2550" max="2550" width="15.54296875" style="21" customWidth="1"/>
    <col min="2551" max="2551" width="0" style="21" hidden="1" customWidth="1"/>
    <col min="2552" max="2800" width="11.453125" style="21"/>
    <col min="2801" max="2801" width="9.6328125" style="21" bestFit="1" customWidth="1"/>
    <col min="2802" max="2802" width="0" style="21" hidden="1" customWidth="1"/>
    <col min="2803" max="2803" width="26.54296875" style="21" bestFit="1" customWidth="1"/>
    <col min="2804" max="2804" width="11.453125" style="21"/>
    <col min="2805" max="2805" width="13.453125" style="21" customWidth="1"/>
    <col min="2806" max="2806" width="15.54296875" style="21" customWidth="1"/>
    <col min="2807" max="2807" width="0" style="21" hidden="1" customWidth="1"/>
    <col min="2808" max="3056" width="11.453125" style="21"/>
    <col min="3057" max="3057" width="9.6328125" style="21" bestFit="1" customWidth="1"/>
    <col min="3058" max="3058" width="0" style="21" hidden="1" customWidth="1"/>
    <col min="3059" max="3059" width="26.54296875" style="21" bestFit="1" customWidth="1"/>
    <col min="3060" max="3060" width="11.453125" style="21"/>
    <col min="3061" max="3061" width="13.453125" style="21" customWidth="1"/>
    <col min="3062" max="3062" width="15.54296875" style="21" customWidth="1"/>
    <col min="3063" max="3063" width="0" style="21" hidden="1" customWidth="1"/>
    <col min="3064" max="3312" width="11.453125" style="21"/>
    <col min="3313" max="3313" width="9.6328125" style="21" bestFit="1" customWidth="1"/>
    <col min="3314" max="3314" width="0" style="21" hidden="1" customWidth="1"/>
    <col min="3315" max="3315" width="26.54296875" style="21" bestFit="1" customWidth="1"/>
    <col min="3316" max="3316" width="11.453125" style="21"/>
    <col min="3317" max="3317" width="13.453125" style="21" customWidth="1"/>
    <col min="3318" max="3318" width="15.54296875" style="21" customWidth="1"/>
    <col min="3319" max="3319" width="0" style="21" hidden="1" customWidth="1"/>
    <col min="3320" max="3568" width="11.453125" style="21"/>
    <col min="3569" max="3569" width="9.6328125" style="21" bestFit="1" customWidth="1"/>
    <col min="3570" max="3570" width="0" style="21" hidden="1" customWidth="1"/>
    <col min="3571" max="3571" width="26.54296875" style="21" bestFit="1" customWidth="1"/>
    <col min="3572" max="3572" width="11.453125" style="21"/>
    <col min="3573" max="3573" width="13.453125" style="21" customWidth="1"/>
    <col min="3574" max="3574" width="15.54296875" style="21" customWidth="1"/>
    <col min="3575" max="3575" width="0" style="21" hidden="1" customWidth="1"/>
    <col min="3576" max="3824" width="11.453125" style="21"/>
    <col min="3825" max="3825" width="9.6328125" style="21" bestFit="1" customWidth="1"/>
    <col min="3826" max="3826" width="0" style="21" hidden="1" customWidth="1"/>
    <col min="3827" max="3827" width="26.54296875" style="21" bestFit="1" customWidth="1"/>
    <col min="3828" max="3828" width="11.453125" style="21"/>
    <col min="3829" max="3829" width="13.453125" style="21" customWidth="1"/>
    <col min="3830" max="3830" width="15.54296875" style="21" customWidth="1"/>
    <col min="3831" max="3831" width="0" style="21" hidden="1" customWidth="1"/>
    <col min="3832" max="4080" width="11.453125" style="21"/>
    <col min="4081" max="4081" width="9.6328125" style="21" bestFit="1" customWidth="1"/>
    <col min="4082" max="4082" width="0" style="21" hidden="1" customWidth="1"/>
    <col min="4083" max="4083" width="26.54296875" style="21" bestFit="1" customWidth="1"/>
    <col min="4084" max="4084" width="11.453125" style="21"/>
    <col min="4085" max="4085" width="13.453125" style="21" customWidth="1"/>
    <col min="4086" max="4086" width="15.54296875" style="21" customWidth="1"/>
    <col min="4087" max="4087" width="0" style="21" hidden="1" customWidth="1"/>
    <col min="4088" max="4336" width="11.453125" style="21"/>
    <col min="4337" max="4337" width="9.6328125" style="21" bestFit="1" customWidth="1"/>
    <col min="4338" max="4338" width="0" style="21" hidden="1" customWidth="1"/>
    <col min="4339" max="4339" width="26.54296875" style="21" bestFit="1" customWidth="1"/>
    <col min="4340" max="4340" width="11.453125" style="21"/>
    <col min="4341" max="4341" width="13.453125" style="21" customWidth="1"/>
    <col min="4342" max="4342" width="15.54296875" style="21" customWidth="1"/>
    <col min="4343" max="4343" width="0" style="21" hidden="1" customWidth="1"/>
    <col min="4344" max="4592" width="11.453125" style="21"/>
    <col min="4593" max="4593" width="9.6328125" style="21" bestFit="1" customWidth="1"/>
    <col min="4594" max="4594" width="0" style="21" hidden="1" customWidth="1"/>
    <col min="4595" max="4595" width="26.54296875" style="21" bestFit="1" customWidth="1"/>
    <col min="4596" max="4596" width="11.453125" style="21"/>
    <col min="4597" max="4597" width="13.453125" style="21" customWidth="1"/>
    <col min="4598" max="4598" width="15.54296875" style="21" customWidth="1"/>
    <col min="4599" max="4599" width="0" style="21" hidden="1" customWidth="1"/>
    <col min="4600" max="4848" width="11.453125" style="21"/>
    <col min="4849" max="4849" width="9.6328125" style="21" bestFit="1" customWidth="1"/>
    <col min="4850" max="4850" width="0" style="21" hidden="1" customWidth="1"/>
    <col min="4851" max="4851" width="26.54296875" style="21" bestFit="1" customWidth="1"/>
    <col min="4852" max="4852" width="11.453125" style="21"/>
    <col min="4853" max="4853" width="13.453125" style="21" customWidth="1"/>
    <col min="4854" max="4854" width="15.54296875" style="21" customWidth="1"/>
    <col min="4855" max="4855" width="0" style="21" hidden="1" customWidth="1"/>
    <col min="4856" max="5104" width="11.453125" style="21"/>
    <col min="5105" max="5105" width="9.6328125" style="21" bestFit="1" customWidth="1"/>
    <col min="5106" max="5106" width="0" style="21" hidden="1" customWidth="1"/>
    <col min="5107" max="5107" width="26.54296875" style="21" bestFit="1" customWidth="1"/>
    <col min="5108" max="5108" width="11.453125" style="21"/>
    <col min="5109" max="5109" width="13.453125" style="21" customWidth="1"/>
    <col min="5110" max="5110" width="15.54296875" style="21" customWidth="1"/>
    <col min="5111" max="5111" width="0" style="21" hidden="1" customWidth="1"/>
    <col min="5112" max="5360" width="11.453125" style="21"/>
    <col min="5361" max="5361" width="9.6328125" style="21" bestFit="1" customWidth="1"/>
    <col min="5362" max="5362" width="0" style="21" hidden="1" customWidth="1"/>
    <col min="5363" max="5363" width="26.54296875" style="21" bestFit="1" customWidth="1"/>
    <col min="5364" max="5364" width="11.453125" style="21"/>
    <col min="5365" max="5365" width="13.453125" style="21" customWidth="1"/>
    <col min="5366" max="5366" width="15.54296875" style="21" customWidth="1"/>
    <col min="5367" max="5367" width="0" style="21" hidden="1" customWidth="1"/>
    <col min="5368" max="5616" width="11.453125" style="21"/>
    <col min="5617" max="5617" width="9.6328125" style="21" bestFit="1" customWidth="1"/>
    <col min="5618" max="5618" width="0" style="21" hidden="1" customWidth="1"/>
    <col min="5619" max="5619" width="26.54296875" style="21" bestFit="1" customWidth="1"/>
    <col min="5620" max="5620" width="11.453125" style="21"/>
    <col min="5621" max="5621" width="13.453125" style="21" customWidth="1"/>
    <col min="5622" max="5622" width="15.54296875" style="21" customWidth="1"/>
    <col min="5623" max="5623" width="0" style="21" hidden="1" customWidth="1"/>
    <col min="5624" max="5872" width="11.453125" style="21"/>
    <col min="5873" max="5873" width="9.6328125" style="21" bestFit="1" customWidth="1"/>
    <col min="5874" max="5874" width="0" style="21" hidden="1" customWidth="1"/>
    <col min="5875" max="5875" width="26.54296875" style="21" bestFit="1" customWidth="1"/>
    <col min="5876" max="5876" width="11.453125" style="21"/>
    <col min="5877" max="5877" width="13.453125" style="21" customWidth="1"/>
    <col min="5878" max="5878" width="15.54296875" style="21" customWidth="1"/>
    <col min="5879" max="5879" width="0" style="21" hidden="1" customWidth="1"/>
    <col min="5880" max="6128" width="11.453125" style="21"/>
    <col min="6129" max="6129" width="9.6328125" style="21" bestFit="1" customWidth="1"/>
    <col min="6130" max="6130" width="0" style="21" hidden="1" customWidth="1"/>
    <col min="6131" max="6131" width="26.54296875" style="21" bestFit="1" customWidth="1"/>
    <col min="6132" max="6132" width="11.453125" style="21"/>
    <col min="6133" max="6133" width="13.453125" style="21" customWidth="1"/>
    <col min="6134" max="6134" width="15.54296875" style="21" customWidth="1"/>
    <col min="6135" max="6135" width="0" style="21" hidden="1" customWidth="1"/>
    <col min="6136" max="6384" width="11.453125" style="21"/>
    <col min="6385" max="6385" width="9.6328125" style="21" bestFit="1" customWidth="1"/>
    <col min="6386" max="6386" width="0" style="21" hidden="1" customWidth="1"/>
    <col min="6387" max="6387" width="26.54296875" style="21" bestFit="1" customWidth="1"/>
    <col min="6388" max="6388" width="11.453125" style="21"/>
    <col min="6389" max="6389" width="13.453125" style="21" customWidth="1"/>
    <col min="6390" max="6390" width="15.54296875" style="21" customWidth="1"/>
    <col min="6391" max="6391" width="0" style="21" hidden="1" customWidth="1"/>
    <col min="6392" max="6640" width="11.453125" style="21"/>
    <col min="6641" max="6641" width="9.6328125" style="21" bestFit="1" customWidth="1"/>
    <col min="6642" max="6642" width="0" style="21" hidden="1" customWidth="1"/>
    <col min="6643" max="6643" width="26.54296875" style="21" bestFit="1" customWidth="1"/>
    <col min="6644" max="6644" width="11.453125" style="21"/>
    <col min="6645" max="6645" width="13.453125" style="21" customWidth="1"/>
    <col min="6646" max="6646" width="15.54296875" style="21" customWidth="1"/>
    <col min="6647" max="6647" width="0" style="21" hidden="1" customWidth="1"/>
    <col min="6648" max="6896" width="11.453125" style="21"/>
    <col min="6897" max="6897" width="9.6328125" style="21" bestFit="1" customWidth="1"/>
    <col min="6898" max="6898" width="0" style="21" hidden="1" customWidth="1"/>
    <col min="6899" max="6899" width="26.54296875" style="21" bestFit="1" customWidth="1"/>
    <col min="6900" max="6900" width="11.453125" style="21"/>
    <col min="6901" max="6901" width="13.453125" style="21" customWidth="1"/>
    <col min="6902" max="6902" width="15.54296875" style="21" customWidth="1"/>
    <col min="6903" max="6903" width="0" style="21" hidden="1" customWidth="1"/>
    <col min="6904" max="7152" width="11.453125" style="21"/>
    <col min="7153" max="7153" width="9.6328125" style="21" bestFit="1" customWidth="1"/>
    <col min="7154" max="7154" width="0" style="21" hidden="1" customWidth="1"/>
    <col min="7155" max="7155" width="26.54296875" style="21" bestFit="1" customWidth="1"/>
    <col min="7156" max="7156" width="11.453125" style="21"/>
    <col min="7157" max="7157" width="13.453125" style="21" customWidth="1"/>
    <col min="7158" max="7158" width="15.54296875" style="21" customWidth="1"/>
    <col min="7159" max="7159" width="0" style="21" hidden="1" customWidth="1"/>
    <col min="7160" max="7408" width="11.453125" style="21"/>
    <col min="7409" max="7409" width="9.6328125" style="21" bestFit="1" customWidth="1"/>
    <col min="7410" max="7410" width="0" style="21" hidden="1" customWidth="1"/>
    <col min="7411" max="7411" width="26.54296875" style="21" bestFit="1" customWidth="1"/>
    <col min="7412" max="7412" width="11.453125" style="21"/>
    <col min="7413" max="7413" width="13.453125" style="21" customWidth="1"/>
    <col min="7414" max="7414" width="15.54296875" style="21" customWidth="1"/>
    <col min="7415" max="7415" width="0" style="21" hidden="1" customWidth="1"/>
    <col min="7416" max="7664" width="11.453125" style="21"/>
    <col min="7665" max="7665" width="9.6328125" style="21" bestFit="1" customWidth="1"/>
    <col min="7666" max="7666" width="0" style="21" hidden="1" customWidth="1"/>
    <col min="7667" max="7667" width="26.54296875" style="21" bestFit="1" customWidth="1"/>
    <col min="7668" max="7668" width="11.453125" style="21"/>
    <col min="7669" max="7669" width="13.453125" style="21" customWidth="1"/>
    <col min="7670" max="7670" width="15.54296875" style="21" customWidth="1"/>
    <col min="7671" max="7671" width="0" style="21" hidden="1" customWidth="1"/>
    <col min="7672" max="7920" width="11.453125" style="21"/>
    <col min="7921" max="7921" width="9.6328125" style="21" bestFit="1" customWidth="1"/>
    <col min="7922" max="7922" width="0" style="21" hidden="1" customWidth="1"/>
    <col min="7923" max="7923" width="26.54296875" style="21" bestFit="1" customWidth="1"/>
    <col min="7924" max="7924" width="11.453125" style="21"/>
    <col min="7925" max="7925" width="13.453125" style="21" customWidth="1"/>
    <col min="7926" max="7926" width="15.54296875" style="21" customWidth="1"/>
    <col min="7927" max="7927" width="0" style="21" hidden="1" customWidth="1"/>
    <col min="7928" max="8176" width="11.453125" style="21"/>
    <col min="8177" max="8177" width="9.6328125" style="21" bestFit="1" customWidth="1"/>
    <col min="8178" max="8178" width="0" style="21" hidden="1" customWidth="1"/>
    <col min="8179" max="8179" width="26.54296875" style="21" bestFit="1" customWidth="1"/>
    <col min="8180" max="8180" width="11.453125" style="21"/>
    <col min="8181" max="8181" width="13.453125" style="21" customWidth="1"/>
    <col min="8182" max="8182" width="15.54296875" style="21" customWidth="1"/>
    <col min="8183" max="8183" width="0" style="21" hidden="1" customWidth="1"/>
    <col min="8184" max="8432" width="11.453125" style="21"/>
    <col min="8433" max="8433" width="9.6328125" style="21" bestFit="1" customWidth="1"/>
    <col min="8434" max="8434" width="0" style="21" hidden="1" customWidth="1"/>
    <col min="8435" max="8435" width="26.54296875" style="21" bestFit="1" customWidth="1"/>
    <col min="8436" max="8436" width="11.453125" style="21"/>
    <col min="8437" max="8437" width="13.453125" style="21" customWidth="1"/>
    <col min="8438" max="8438" width="15.54296875" style="21" customWidth="1"/>
    <col min="8439" max="8439" width="0" style="21" hidden="1" customWidth="1"/>
    <col min="8440" max="8688" width="11.453125" style="21"/>
    <col min="8689" max="8689" width="9.6328125" style="21" bestFit="1" customWidth="1"/>
    <col min="8690" max="8690" width="0" style="21" hidden="1" customWidth="1"/>
    <col min="8691" max="8691" width="26.54296875" style="21" bestFit="1" customWidth="1"/>
    <col min="8692" max="8692" width="11.453125" style="21"/>
    <col min="8693" max="8693" width="13.453125" style="21" customWidth="1"/>
    <col min="8694" max="8694" width="15.54296875" style="21" customWidth="1"/>
    <col min="8695" max="8695" width="0" style="21" hidden="1" customWidth="1"/>
    <col min="8696" max="8944" width="11.453125" style="21"/>
    <col min="8945" max="8945" width="9.6328125" style="21" bestFit="1" customWidth="1"/>
    <col min="8946" max="8946" width="0" style="21" hidden="1" customWidth="1"/>
    <col min="8947" max="8947" width="26.54296875" style="21" bestFit="1" customWidth="1"/>
    <col min="8948" max="8948" width="11.453125" style="21"/>
    <col min="8949" max="8949" width="13.453125" style="21" customWidth="1"/>
    <col min="8950" max="8950" width="15.54296875" style="21" customWidth="1"/>
    <col min="8951" max="8951" width="0" style="21" hidden="1" customWidth="1"/>
    <col min="8952" max="9200" width="11.453125" style="21"/>
    <col min="9201" max="9201" width="9.6328125" style="21" bestFit="1" customWidth="1"/>
    <col min="9202" max="9202" width="0" style="21" hidden="1" customWidth="1"/>
    <col min="9203" max="9203" width="26.54296875" style="21" bestFit="1" customWidth="1"/>
    <col min="9204" max="9204" width="11.453125" style="21"/>
    <col min="9205" max="9205" width="13.453125" style="21" customWidth="1"/>
    <col min="9206" max="9206" width="15.54296875" style="21" customWidth="1"/>
    <col min="9207" max="9207" width="0" style="21" hidden="1" customWidth="1"/>
    <col min="9208" max="9456" width="11.453125" style="21"/>
    <col min="9457" max="9457" width="9.6328125" style="21" bestFit="1" customWidth="1"/>
    <col min="9458" max="9458" width="0" style="21" hidden="1" customWidth="1"/>
    <col min="9459" max="9459" width="26.54296875" style="21" bestFit="1" customWidth="1"/>
    <col min="9460" max="9460" width="11.453125" style="21"/>
    <col min="9461" max="9461" width="13.453125" style="21" customWidth="1"/>
    <col min="9462" max="9462" width="15.54296875" style="21" customWidth="1"/>
    <col min="9463" max="9463" width="0" style="21" hidden="1" customWidth="1"/>
    <col min="9464" max="9712" width="11.453125" style="21"/>
    <col min="9713" max="9713" width="9.6328125" style="21" bestFit="1" customWidth="1"/>
    <col min="9714" max="9714" width="0" style="21" hidden="1" customWidth="1"/>
    <col min="9715" max="9715" width="26.54296875" style="21" bestFit="1" customWidth="1"/>
    <col min="9716" max="9716" width="11.453125" style="21"/>
    <col min="9717" max="9717" width="13.453125" style="21" customWidth="1"/>
    <col min="9718" max="9718" width="15.54296875" style="21" customWidth="1"/>
    <col min="9719" max="9719" width="0" style="21" hidden="1" customWidth="1"/>
    <col min="9720" max="9968" width="11.453125" style="21"/>
    <col min="9969" max="9969" width="9.6328125" style="21" bestFit="1" customWidth="1"/>
    <col min="9970" max="9970" width="0" style="21" hidden="1" customWidth="1"/>
    <col min="9971" max="9971" width="26.54296875" style="21" bestFit="1" customWidth="1"/>
    <col min="9972" max="9972" width="11.453125" style="21"/>
    <col min="9973" max="9973" width="13.453125" style="21" customWidth="1"/>
    <col min="9974" max="9974" width="15.54296875" style="21" customWidth="1"/>
    <col min="9975" max="9975" width="0" style="21" hidden="1" customWidth="1"/>
    <col min="9976" max="10224" width="11.453125" style="21"/>
    <col min="10225" max="10225" width="9.6328125" style="21" bestFit="1" customWidth="1"/>
    <col min="10226" max="10226" width="0" style="21" hidden="1" customWidth="1"/>
    <col min="10227" max="10227" width="26.54296875" style="21" bestFit="1" customWidth="1"/>
    <col min="10228" max="10228" width="11.453125" style="21"/>
    <col min="10229" max="10229" width="13.453125" style="21" customWidth="1"/>
    <col min="10230" max="10230" width="15.54296875" style="21" customWidth="1"/>
    <col min="10231" max="10231" width="0" style="21" hidden="1" customWidth="1"/>
    <col min="10232" max="10480" width="11.453125" style="21"/>
    <col min="10481" max="10481" width="9.6328125" style="21" bestFit="1" customWidth="1"/>
    <col min="10482" max="10482" width="0" style="21" hidden="1" customWidth="1"/>
    <col min="10483" max="10483" width="26.54296875" style="21" bestFit="1" customWidth="1"/>
    <col min="10484" max="10484" width="11.453125" style="21"/>
    <col min="10485" max="10485" width="13.453125" style="21" customWidth="1"/>
    <col min="10486" max="10486" width="15.54296875" style="21" customWidth="1"/>
    <col min="10487" max="10487" width="0" style="21" hidden="1" customWidth="1"/>
    <col min="10488" max="10736" width="11.453125" style="21"/>
    <col min="10737" max="10737" width="9.6328125" style="21" bestFit="1" customWidth="1"/>
    <col min="10738" max="10738" width="0" style="21" hidden="1" customWidth="1"/>
    <col min="10739" max="10739" width="26.54296875" style="21" bestFit="1" customWidth="1"/>
    <col min="10740" max="10740" width="11.453125" style="21"/>
    <col min="10741" max="10741" width="13.453125" style="21" customWidth="1"/>
    <col min="10742" max="10742" width="15.54296875" style="21" customWidth="1"/>
    <col min="10743" max="10743" width="0" style="21" hidden="1" customWidth="1"/>
    <col min="10744" max="10992" width="11.453125" style="21"/>
    <col min="10993" max="10993" width="9.6328125" style="21" bestFit="1" customWidth="1"/>
    <col min="10994" max="10994" width="0" style="21" hidden="1" customWidth="1"/>
    <col min="10995" max="10995" width="26.54296875" style="21" bestFit="1" customWidth="1"/>
    <col min="10996" max="10996" width="11.453125" style="21"/>
    <col min="10997" max="10997" width="13.453125" style="21" customWidth="1"/>
    <col min="10998" max="10998" width="15.54296875" style="21" customWidth="1"/>
    <col min="10999" max="10999" width="0" style="21" hidden="1" customWidth="1"/>
    <col min="11000" max="11248" width="11.453125" style="21"/>
    <col min="11249" max="11249" width="9.6328125" style="21" bestFit="1" customWidth="1"/>
    <col min="11250" max="11250" width="0" style="21" hidden="1" customWidth="1"/>
    <col min="11251" max="11251" width="26.54296875" style="21" bestFit="1" customWidth="1"/>
    <col min="11252" max="11252" width="11.453125" style="21"/>
    <col min="11253" max="11253" width="13.453125" style="21" customWidth="1"/>
    <col min="11254" max="11254" width="15.54296875" style="21" customWidth="1"/>
    <col min="11255" max="11255" width="0" style="21" hidden="1" customWidth="1"/>
    <col min="11256" max="11504" width="11.453125" style="21"/>
    <col min="11505" max="11505" width="9.6328125" style="21" bestFit="1" customWidth="1"/>
    <col min="11506" max="11506" width="0" style="21" hidden="1" customWidth="1"/>
    <col min="11507" max="11507" width="26.54296875" style="21" bestFit="1" customWidth="1"/>
    <col min="11508" max="11508" width="11.453125" style="21"/>
    <col min="11509" max="11509" width="13.453125" style="21" customWidth="1"/>
    <col min="11510" max="11510" width="15.54296875" style="21" customWidth="1"/>
    <col min="11511" max="11511" width="0" style="21" hidden="1" customWidth="1"/>
    <col min="11512" max="11760" width="11.453125" style="21"/>
    <col min="11761" max="11761" width="9.6328125" style="21" bestFit="1" customWidth="1"/>
    <col min="11762" max="11762" width="0" style="21" hidden="1" customWidth="1"/>
    <col min="11763" max="11763" width="26.54296875" style="21" bestFit="1" customWidth="1"/>
    <col min="11764" max="11764" width="11.453125" style="21"/>
    <col min="11765" max="11765" width="13.453125" style="21" customWidth="1"/>
    <col min="11766" max="11766" width="15.54296875" style="21" customWidth="1"/>
    <col min="11767" max="11767" width="0" style="21" hidden="1" customWidth="1"/>
    <col min="11768" max="12016" width="11.453125" style="21"/>
    <col min="12017" max="12017" width="9.6328125" style="21" bestFit="1" customWidth="1"/>
    <col min="12018" max="12018" width="0" style="21" hidden="1" customWidth="1"/>
    <col min="12019" max="12019" width="26.54296875" style="21" bestFit="1" customWidth="1"/>
    <col min="12020" max="12020" width="11.453125" style="21"/>
    <col min="12021" max="12021" width="13.453125" style="21" customWidth="1"/>
    <col min="12022" max="12022" width="15.54296875" style="21" customWidth="1"/>
    <col min="12023" max="12023" width="0" style="21" hidden="1" customWidth="1"/>
    <col min="12024" max="12272" width="11.453125" style="21"/>
    <col min="12273" max="12273" width="9.6328125" style="21" bestFit="1" customWidth="1"/>
    <col min="12274" max="12274" width="0" style="21" hidden="1" customWidth="1"/>
    <col min="12275" max="12275" width="26.54296875" style="21" bestFit="1" customWidth="1"/>
    <col min="12276" max="12276" width="11.453125" style="21"/>
    <col min="12277" max="12277" width="13.453125" style="21" customWidth="1"/>
    <col min="12278" max="12278" width="15.54296875" style="21" customWidth="1"/>
    <col min="12279" max="12279" width="0" style="21" hidden="1" customWidth="1"/>
    <col min="12280" max="12528" width="11.453125" style="21"/>
    <col min="12529" max="12529" width="9.6328125" style="21" bestFit="1" customWidth="1"/>
    <col min="12530" max="12530" width="0" style="21" hidden="1" customWidth="1"/>
    <col min="12531" max="12531" width="26.54296875" style="21" bestFit="1" customWidth="1"/>
    <col min="12532" max="12532" width="11.453125" style="21"/>
    <col min="12533" max="12533" width="13.453125" style="21" customWidth="1"/>
    <col min="12534" max="12534" width="15.54296875" style="21" customWidth="1"/>
    <col min="12535" max="12535" width="0" style="21" hidden="1" customWidth="1"/>
    <col min="12536" max="12784" width="11.453125" style="21"/>
    <col min="12785" max="12785" width="9.6328125" style="21" bestFit="1" customWidth="1"/>
    <col min="12786" max="12786" width="0" style="21" hidden="1" customWidth="1"/>
    <col min="12787" max="12787" width="26.54296875" style="21" bestFit="1" customWidth="1"/>
    <col min="12788" max="12788" width="11.453125" style="21"/>
    <col min="12789" max="12789" width="13.453125" style="21" customWidth="1"/>
    <col min="12790" max="12790" width="15.54296875" style="21" customWidth="1"/>
    <col min="12791" max="12791" width="0" style="21" hidden="1" customWidth="1"/>
    <col min="12792" max="13040" width="11.453125" style="21"/>
    <col min="13041" max="13041" width="9.6328125" style="21" bestFit="1" customWidth="1"/>
    <col min="13042" max="13042" width="0" style="21" hidden="1" customWidth="1"/>
    <col min="13043" max="13043" width="26.54296875" style="21" bestFit="1" customWidth="1"/>
    <col min="13044" max="13044" width="11.453125" style="21"/>
    <col min="13045" max="13045" width="13.453125" style="21" customWidth="1"/>
    <col min="13046" max="13046" width="15.54296875" style="21" customWidth="1"/>
    <col min="13047" max="13047" width="0" style="21" hidden="1" customWidth="1"/>
    <col min="13048" max="13296" width="11.453125" style="21"/>
    <col min="13297" max="13297" width="9.6328125" style="21" bestFit="1" customWidth="1"/>
    <col min="13298" max="13298" width="0" style="21" hidden="1" customWidth="1"/>
    <col min="13299" max="13299" width="26.54296875" style="21" bestFit="1" customWidth="1"/>
    <col min="13300" max="13300" width="11.453125" style="21"/>
    <col min="13301" max="13301" width="13.453125" style="21" customWidth="1"/>
    <col min="13302" max="13302" width="15.54296875" style="21" customWidth="1"/>
    <col min="13303" max="13303" width="0" style="21" hidden="1" customWidth="1"/>
    <col min="13304" max="13552" width="11.453125" style="21"/>
    <col min="13553" max="13553" width="9.6328125" style="21" bestFit="1" customWidth="1"/>
    <col min="13554" max="13554" width="0" style="21" hidden="1" customWidth="1"/>
    <col min="13555" max="13555" width="26.54296875" style="21" bestFit="1" customWidth="1"/>
    <col min="13556" max="13556" width="11.453125" style="21"/>
    <col min="13557" max="13557" width="13.453125" style="21" customWidth="1"/>
    <col min="13558" max="13558" width="15.54296875" style="21" customWidth="1"/>
    <col min="13559" max="13559" width="0" style="21" hidden="1" customWidth="1"/>
    <col min="13560" max="13808" width="11.453125" style="21"/>
    <col min="13809" max="13809" width="9.6328125" style="21" bestFit="1" customWidth="1"/>
    <col min="13810" max="13810" width="0" style="21" hidden="1" customWidth="1"/>
    <col min="13811" max="13811" width="26.54296875" style="21" bestFit="1" customWidth="1"/>
    <col min="13812" max="13812" width="11.453125" style="21"/>
    <col min="13813" max="13813" width="13.453125" style="21" customWidth="1"/>
    <col min="13814" max="13814" width="15.54296875" style="21" customWidth="1"/>
    <col min="13815" max="13815" width="0" style="21" hidden="1" customWidth="1"/>
    <col min="13816" max="14064" width="11.453125" style="21"/>
    <col min="14065" max="14065" width="9.6328125" style="21" bestFit="1" customWidth="1"/>
    <col min="14066" max="14066" width="0" style="21" hidden="1" customWidth="1"/>
    <col min="14067" max="14067" width="26.54296875" style="21" bestFit="1" customWidth="1"/>
    <col min="14068" max="14068" width="11.453125" style="21"/>
    <col min="14069" max="14069" width="13.453125" style="21" customWidth="1"/>
    <col min="14070" max="14070" width="15.54296875" style="21" customWidth="1"/>
    <col min="14071" max="14071" width="0" style="21" hidden="1" customWidth="1"/>
    <col min="14072" max="14320" width="11.453125" style="21"/>
    <col min="14321" max="14321" width="9.6328125" style="21" bestFit="1" customWidth="1"/>
    <col min="14322" max="14322" width="0" style="21" hidden="1" customWidth="1"/>
    <col min="14323" max="14323" width="26.54296875" style="21" bestFit="1" customWidth="1"/>
    <col min="14324" max="14324" width="11.453125" style="21"/>
    <col min="14325" max="14325" width="13.453125" style="21" customWidth="1"/>
    <col min="14326" max="14326" width="15.54296875" style="21" customWidth="1"/>
    <col min="14327" max="14327" width="0" style="21" hidden="1" customWidth="1"/>
    <col min="14328" max="14576" width="11.453125" style="21"/>
    <col min="14577" max="14577" width="9.6328125" style="21" bestFit="1" customWidth="1"/>
    <col min="14578" max="14578" width="0" style="21" hidden="1" customWidth="1"/>
    <col min="14579" max="14579" width="26.54296875" style="21" bestFit="1" customWidth="1"/>
    <col min="14580" max="14580" width="11.453125" style="21"/>
    <col min="14581" max="14581" width="13.453125" style="21" customWidth="1"/>
    <col min="14582" max="14582" width="15.54296875" style="21" customWidth="1"/>
    <col min="14583" max="14583" width="0" style="21" hidden="1" customWidth="1"/>
    <col min="14584" max="14832" width="11.453125" style="21"/>
    <col min="14833" max="14833" width="9.6328125" style="21" bestFit="1" customWidth="1"/>
    <col min="14834" max="14834" width="0" style="21" hidden="1" customWidth="1"/>
    <col min="14835" max="14835" width="26.54296875" style="21" bestFit="1" customWidth="1"/>
    <col min="14836" max="14836" width="11.453125" style="21"/>
    <col min="14837" max="14837" width="13.453125" style="21" customWidth="1"/>
    <col min="14838" max="14838" width="15.54296875" style="21" customWidth="1"/>
    <col min="14839" max="14839" width="0" style="21" hidden="1" customWidth="1"/>
    <col min="14840" max="15088" width="11.453125" style="21"/>
    <col min="15089" max="15089" width="9.6328125" style="21" bestFit="1" customWidth="1"/>
    <col min="15090" max="15090" width="0" style="21" hidden="1" customWidth="1"/>
    <col min="15091" max="15091" width="26.54296875" style="21" bestFit="1" customWidth="1"/>
    <col min="15092" max="15092" width="11.453125" style="21"/>
    <col min="15093" max="15093" width="13.453125" style="21" customWidth="1"/>
    <col min="15094" max="15094" width="15.54296875" style="21" customWidth="1"/>
    <col min="15095" max="15095" width="0" style="21" hidden="1" customWidth="1"/>
    <col min="15096" max="15344" width="11.453125" style="21"/>
    <col min="15345" max="15345" width="9.6328125" style="21" bestFit="1" customWidth="1"/>
    <col min="15346" max="15346" width="0" style="21" hidden="1" customWidth="1"/>
    <col min="15347" max="15347" width="26.54296875" style="21" bestFit="1" customWidth="1"/>
    <col min="15348" max="15348" width="11.453125" style="21"/>
    <col min="15349" max="15349" width="13.453125" style="21" customWidth="1"/>
    <col min="15350" max="15350" width="15.54296875" style="21" customWidth="1"/>
    <col min="15351" max="15351" width="0" style="21" hidden="1" customWidth="1"/>
    <col min="15352" max="15600" width="11.453125" style="21"/>
    <col min="15601" max="15601" width="9.6328125" style="21" bestFit="1" customWidth="1"/>
    <col min="15602" max="15602" width="0" style="21" hidden="1" customWidth="1"/>
    <col min="15603" max="15603" width="26.54296875" style="21" bestFit="1" customWidth="1"/>
    <col min="15604" max="15604" width="11.453125" style="21"/>
    <col min="15605" max="15605" width="13.453125" style="21" customWidth="1"/>
    <col min="15606" max="15606" width="15.54296875" style="21" customWidth="1"/>
    <col min="15607" max="15607" width="0" style="21" hidden="1" customWidth="1"/>
    <col min="15608" max="15856" width="11.453125" style="21"/>
    <col min="15857" max="15857" width="9.6328125" style="21" bestFit="1" customWidth="1"/>
    <col min="15858" max="15858" width="0" style="21" hidden="1" customWidth="1"/>
    <col min="15859" max="15859" width="26.54296875" style="21" bestFit="1" customWidth="1"/>
    <col min="15860" max="15860" width="11.453125" style="21"/>
    <col min="15861" max="15861" width="13.453125" style="21" customWidth="1"/>
    <col min="15862" max="15862" width="15.54296875" style="21" customWidth="1"/>
    <col min="15863" max="15863" width="0" style="21" hidden="1" customWidth="1"/>
    <col min="15864" max="16112" width="11.453125" style="21"/>
    <col min="16113" max="16113" width="9.6328125" style="21" bestFit="1" customWidth="1"/>
    <col min="16114" max="16114" width="0" style="21" hidden="1" customWidth="1"/>
    <col min="16115" max="16115" width="26.54296875" style="21" bestFit="1" customWidth="1"/>
    <col min="16116" max="16116" width="11.453125" style="21"/>
    <col min="16117" max="16117" width="13.453125" style="21" customWidth="1"/>
    <col min="16118" max="16118" width="15.54296875" style="21" customWidth="1"/>
    <col min="16119" max="16119" width="0" style="21" hidden="1" customWidth="1"/>
    <col min="16120" max="16384" width="11.453125" style="21"/>
  </cols>
  <sheetData>
    <row r="1" spans="1:15" x14ac:dyDescent="0.35">
      <c r="A1" s="40" t="s">
        <v>75</v>
      </c>
      <c r="B1" s="41"/>
      <c r="C1" s="42"/>
      <c r="N1" s="5" t="s">
        <v>23</v>
      </c>
    </row>
    <row r="2" spans="1:15" ht="13.75" customHeight="1" x14ac:dyDescent="0.35">
      <c r="A2" s="43"/>
      <c r="B2" s="44"/>
      <c r="C2" s="45"/>
      <c r="D2" s="5">
        <f>[1]FRAIS_GENERAUX_2023_2024!C15</f>
        <v>405.74000000000007</v>
      </c>
      <c r="E2" s="5">
        <f>[1]FRAIS_GENERAUX_2023_2024!D15</f>
        <v>819.19</v>
      </c>
      <c r="F2" s="5">
        <f>[1]FRAIS_GENERAUX_2023_2024!E15</f>
        <v>34985.460000000006</v>
      </c>
      <c r="G2" s="5">
        <f>[1]FRAIS_GENERAUX_2023_2024!F15</f>
        <v>5237.47</v>
      </c>
      <c r="H2" s="5">
        <f>[1]FRAIS_GENERAUX_2023_2024!G15</f>
        <v>943.33999999999992</v>
      </c>
      <c r="I2" s="5">
        <f>[1]FRAIS_GENERAUX_2023_2024!H15</f>
        <v>848</v>
      </c>
      <c r="J2" s="5">
        <f>[1]FRAIS_GENERAUX_2023_2024!I15</f>
        <v>0</v>
      </c>
      <c r="K2" s="5">
        <f>[1]FRAIS_GENERAUX_2023_2024!J15</f>
        <v>243</v>
      </c>
      <c r="L2" s="5">
        <f>[1]FRAIS_GENERAUX_2023_2024!K15</f>
        <v>2814.6</v>
      </c>
      <c r="M2" s="5">
        <f>[1]FRAIS_GENERAUX_2023_2024!L15</f>
        <v>3583.3199999999997</v>
      </c>
      <c r="N2" s="5">
        <f>[1]FRAIS_GENERAUX_2023_2024!M15</f>
        <v>49880.119999999995</v>
      </c>
    </row>
    <row r="3" spans="1:15" x14ac:dyDescent="0.35">
      <c r="A3" s="35"/>
      <c r="B3" s="36"/>
      <c r="C3" s="36"/>
      <c r="D3" s="36"/>
      <c r="E3" s="36"/>
      <c r="F3" s="36"/>
      <c r="G3" s="36"/>
    </row>
    <row r="4" spans="1:15" x14ac:dyDescent="0.35">
      <c r="A4" s="37"/>
      <c r="B4" s="38"/>
      <c r="C4" s="38"/>
      <c r="D4" s="38"/>
      <c r="E4" s="38"/>
      <c r="F4" s="38"/>
      <c r="G4" s="38"/>
    </row>
    <row r="5" spans="1:15" s="23" customFormat="1" x14ac:dyDescent="0.35">
      <c r="A5" s="22" t="s">
        <v>24</v>
      </c>
      <c r="B5" s="22" t="s">
        <v>25</v>
      </c>
      <c r="C5" s="22" t="s">
        <v>74</v>
      </c>
      <c r="D5" s="5" t="s">
        <v>27</v>
      </c>
      <c r="E5" s="5" t="s">
        <v>28</v>
      </c>
      <c r="F5" s="5" t="s">
        <v>29</v>
      </c>
      <c r="G5" s="5" t="s">
        <v>30</v>
      </c>
      <c r="H5" s="5" t="s">
        <v>31</v>
      </c>
      <c r="I5" s="5" t="s">
        <v>32</v>
      </c>
      <c r="J5" s="5" t="s">
        <v>33</v>
      </c>
      <c r="K5" s="5" t="s">
        <v>34</v>
      </c>
      <c r="L5" s="5" t="s">
        <v>35</v>
      </c>
      <c r="M5" s="5" t="s">
        <v>36</v>
      </c>
      <c r="N5" s="22" t="s">
        <v>76</v>
      </c>
    </row>
    <row r="6" spans="1:15" s="27" customFormat="1" ht="18" customHeight="1" x14ac:dyDescent="0.45">
      <c r="A6" s="24">
        <f>[2]Fichier_De_Référence_Résidence!A3</f>
        <v>1</v>
      </c>
      <c r="B6" s="25" t="s">
        <v>37</v>
      </c>
      <c r="C6" s="24">
        <v>263</v>
      </c>
      <c r="D6" s="26">
        <f t="shared" ref="D6:N15" si="0">D$2*$C6/$C$43</f>
        <v>10.670962000000003</v>
      </c>
      <c r="E6" s="26">
        <f t="shared" si="0"/>
        <v>21.544696999999999</v>
      </c>
      <c r="F6" s="26">
        <f t="shared" si="0"/>
        <v>920.11759800000027</v>
      </c>
      <c r="G6" s="26">
        <f t="shared" si="0"/>
        <v>137.74546100000001</v>
      </c>
      <c r="H6" s="26">
        <f t="shared" si="0"/>
        <v>24.809842</v>
      </c>
      <c r="I6" s="26">
        <f t="shared" si="0"/>
        <v>22.302399999999999</v>
      </c>
      <c r="J6" s="26">
        <f t="shared" si="0"/>
        <v>0</v>
      </c>
      <c r="K6" s="26">
        <f t="shared" si="0"/>
        <v>6.3909000000000002</v>
      </c>
      <c r="L6" s="26">
        <f t="shared" si="0"/>
        <v>74.023979999999995</v>
      </c>
      <c r="M6" s="26">
        <f t="shared" si="0"/>
        <v>94.241315999999998</v>
      </c>
      <c r="N6" s="26">
        <f t="shared" si="0"/>
        <v>1311.8471559999998</v>
      </c>
      <c r="O6" s="23"/>
    </row>
    <row r="7" spans="1:15" s="27" customFormat="1" ht="18" customHeight="1" x14ac:dyDescent="0.45">
      <c r="A7" s="24">
        <f>[2]Fichier_De_Référence_Résidence!A4</f>
        <v>3</v>
      </c>
      <c r="B7" s="25" t="s">
        <v>38</v>
      </c>
      <c r="C7" s="24">
        <v>258</v>
      </c>
      <c r="D7" s="26">
        <f t="shared" si="0"/>
        <v>10.468092</v>
      </c>
      <c r="E7" s="26">
        <f t="shared" si="0"/>
        <v>21.135102000000003</v>
      </c>
      <c r="F7" s="26">
        <f t="shared" si="0"/>
        <v>902.62486800000011</v>
      </c>
      <c r="G7" s="26">
        <f t="shared" si="0"/>
        <v>135.12672599999999</v>
      </c>
      <c r="H7" s="26">
        <f t="shared" si="0"/>
        <v>24.338171999999997</v>
      </c>
      <c r="I7" s="26">
        <f t="shared" si="0"/>
        <v>21.878399999999999</v>
      </c>
      <c r="J7" s="26">
        <f t="shared" si="0"/>
        <v>0</v>
      </c>
      <c r="K7" s="26">
        <f t="shared" si="0"/>
        <v>6.2694000000000001</v>
      </c>
      <c r="L7" s="26">
        <f t="shared" si="0"/>
        <v>72.616679999999988</v>
      </c>
      <c r="M7" s="26">
        <f t="shared" si="0"/>
        <v>92.44965599999999</v>
      </c>
      <c r="N7" s="26">
        <f t="shared" si="0"/>
        <v>1286.9070959999999</v>
      </c>
    </row>
    <row r="8" spans="1:15" s="27" customFormat="1" ht="18" customHeight="1" x14ac:dyDescent="0.45">
      <c r="A8" s="24">
        <f>[2]Fichier_De_Référence_Résidence!A5</f>
        <v>4</v>
      </c>
      <c r="B8" s="25" t="s">
        <v>39</v>
      </c>
      <c r="C8" s="24">
        <v>263</v>
      </c>
      <c r="D8" s="26">
        <f t="shared" si="0"/>
        <v>10.670962000000003</v>
      </c>
      <c r="E8" s="26">
        <f t="shared" si="0"/>
        <v>21.544696999999999</v>
      </c>
      <c r="F8" s="26">
        <f t="shared" si="0"/>
        <v>920.11759800000027</v>
      </c>
      <c r="G8" s="26">
        <f t="shared" si="0"/>
        <v>137.74546100000001</v>
      </c>
      <c r="H8" s="26">
        <f t="shared" si="0"/>
        <v>24.809842</v>
      </c>
      <c r="I8" s="26">
        <f t="shared" si="0"/>
        <v>22.302399999999999</v>
      </c>
      <c r="J8" s="26">
        <f t="shared" si="0"/>
        <v>0</v>
      </c>
      <c r="K8" s="26">
        <f t="shared" si="0"/>
        <v>6.3909000000000002</v>
      </c>
      <c r="L8" s="26">
        <f t="shared" si="0"/>
        <v>74.023979999999995</v>
      </c>
      <c r="M8" s="26">
        <f t="shared" si="0"/>
        <v>94.241315999999998</v>
      </c>
      <c r="N8" s="26">
        <f t="shared" si="0"/>
        <v>1311.8471559999998</v>
      </c>
    </row>
    <row r="9" spans="1:15" s="27" customFormat="1" ht="18" customHeight="1" x14ac:dyDescent="0.45">
      <c r="A9" s="24">
        <f>[2]Fichier_De_Référence_Résidence!A6</f>
        <v>5</v>
      </c>
      <c r="B9" s="25" t="s">
        <v>40</v>
      </c>
      <c r="C9" s="24">
        <v>299</v>
      </c>
      <c r="D9" s="26">
        <f t="shared" si="0"/>
        <v>12.131626000000002</v>
      </c>
      <c r="E9" s="26">
        <f t="shared" si="0"/>
        <v>24.493781000000002</v>
      </c>
      <c r="F9" s="26">
        <f t="shared" si="0"/>
        <v>1046.0652540000003</v>
      </c>
      <c r="G9" s="26">
        <f t="shared" si="0"/>
        <v>156.60035300000001</v>
      </c>
      <c r="H9" s="26">
        <f t="shared" si="0"/>
        <v>28.205865999999997</v>
      </c>
      <c r="I9" s="26">
        <f t="shared" si="0"/>
        <v>25.3552</v>
      </c>
      <c r="J9" s="26">
        <f t="shared" si="0"/>
        <v>0</v>
      </c>
      <c r="K9" s="26">
        <f t="shared" si="0"/>
        <v>7.2656999999999998</v>
      </c>
      <c r="L9" s="26">
        <f t="shared" si="0"/>
        <v>84.156540000000007</v>
      </c>
      <c r="M9" s="26">
        <f t="shared" si="0"/>
        <v>107.141268</v>
      </c>
      <c r="N9" s="26">
        <f t="shared" si="0"/>
        <v>1491.4155879999998</v>
      </c>
    </row>
    <row r="10" spans="1:15" s="27" customFormat="1" ht="18" customHeight="1" x14ac:dyDescent="0.45">
      <c r="A10" s="24">
        <f>[2]Fichier_De_Référence_Résidence!A7</f>
        <v>7</v>
      </c>
      <c r="B10" s="25" t="s">
        <v>41</v>
      </c>
      <c r="C10" s="24">
        <v>266</v>
      </c>
      <c r="D10" s="26">
        <f t="shared" si="0"/>
        <v>10.792684000000001</v>
      </c>
      <c r="E10" s="26">
        <f t="shared" si="0"/>
        <v>21.790454</v>
      </c>
      <c r="F10" s="26">
        <f t="shared" si="0"/>
        <v>930.61323600000014</v>
      </c>
      <c r="G10" s="26">
        <f t="shared" si="0"/>
        <v>139.31670199999999</v>
      </c>
      <c r="H10" s="26">
        <f t="shared" si="0"/>
        <v>25.092843999999996</v>
      </c>
      <c r="I10" s="26">
        <f t="shared" si="0"/>
        <v>22.556799999999999</v>
      </c>
      <c r="J10" s="26">
        <f t="shared" si="0"/>
        <v>0</v>
      </c>
      <c r="K10" s="26">
        <f t="shared" si="0"/>
        <v>6.4638</v>
      </c>
      <c r="L10" s="26">
        <f t="shared" si="0"/>
        <v>74.868359999999996</v>
      </c>
      <c r="M10" s="26">
        <f t="shared" si="0"/>
        <v>95.316311999999982</v>
      </c>
      <c r="N10" s="26">
        <f t="shared" si="0"/>
        <v>1326.8111919999999</v>
      </c>
    </row>
    <row r="11" spans="1:15" s="27" customFormat="1" ht="18" customHeight="1" x14ac:dyDescent="0.45">
      <c r="A11" s="24">
        <f>[2]Fichier_De_Référence_Résidence!A8</f>
        <v>8</v>
      </c>
      <c r="B11" s="25" t="s">
        <v>42</v>
      </c>
      <c r="C11" s="24">
        <v>263</v>
      </c>
      <c r="D11" s="26">
        <f t="shared" si="0"/>
        <v>10.670962000000003</v>
      </c>
      <c r="E11" s="26">
        <f t="shared" si="0"/>
        <v>21.544696999999999</v>
      </c>
      <c r="F11" s="26">
        <f t="shared" si="0"/>
        <v>920.11759800000027</v>
      </c>
      <c r="G11" s="26">
        <f t="shared" si="0"/>
        <v>137.74546100000001</v>
      </c>
      <c r="H11" s="26">
        <f t="shared" si="0"/>
        <v>24.809842</v>
      </c>
      <c r="I11" s="26">
        <f t="shared" si="0"/>
        <v>22.302399999999999</v>
      </c>
      <c r="J11" s="26">
        <f t="shared" si="0"/>
        <v>0</v>
      </c>
      <c r="K11" s="26">
        <f t="shared" si="0"/>
        <v>6.3909000000000002</v>
      </c>
      <c r="L11" s="26">
        <f t="shared" si="0"/>
        <v>74.023979999999995</v>
      </c>
      <c r="M11" s="26">
        <f t="shared" si="0"/>
        <v>94.241315999999998</v>
      </c>
      <c r="N11" s="26">
        <f t="shared" si="0"/>
        <v>1311.8471559999998</v>
      </c>
    </row>
    <row r="12" spans="1:15" s="27" customFormat="1" ht="18" customHeight="1" x14ac:dyDescent="0.45">
      <c r="A12" s="24">
        <f>[2]Fichier_De_Référence_Résidence!A9</f>
        <v>9</v>
      </c>
      <c r="B12" s="25" t="s">
        <v>43</v>
      </c>
      <c r="C12" s="24">
        <v>266</v>
      </c>
      <c r="D12" s="26">
        <f t="shared" si="0"/>
        <v>10.792684000000001</v>
      </c>
      <c r="E12" s="26">
        <f t="shared" si="0"/>
        <v>21.790454</v>
      </c>
      <c r="F12" s="26">
        <f t="shared" si="0"/>
        <v>930.61323600000014</v>
      </c>
      <c r="G12" s="26">
        <f t="shared" si="0"/>
        <v>139.31670199999999</v>
      </c>
      <c r="H12" s="26">
        <f t="shared" si="0"/>
        <v>25.092843999999996</v>
      </c>
      <c r="I12" s="26">
        <f t="shared" si="0"/>
        <v>22.556799999999999</v>
      </c>
      <c r="J12" s="26">
        <f t="shared" si="0"/>
        <v>0</v>
      </c>
      <c r="K12" s="26">
        <f t="shared" si="0"/>
        <v>6.4638</v>
      </c>
      <c r="L12" s="26">
        <f t="shared" si="0"/>
        <v>74.868359999999996</v>
      </c>
      <c r="M12" s="26">
        <f t="shared" si="0"/>
        <v>95.316311999999982</v>
      </c>
      <c r="N12" s="26">
        <f t="shared" si="0"/>
        <v>1326.8111919999999</v>
      </c>
    </row>
    <row r="13" spans="1:15" s="27" customFormat="1" ht="18" customHeight="1" x14ac:dyDescent="0.45">
      <c r="A13" s="24">
        <f>[2]Fichier_De_Référence_Résidence!A10</f>
        <v>10</v>
      </c>
      <c r="B13" s="25" t="s">
        <v>44</v>
      </c>
      <c r="C13" s="24">
        <v>267</v>
      </c>
      <c r="D13" s="26">
        <f t="shared" si="0"/>
        <v>10.833258000000002</v>
      </c>
      <c r="E13" s="26">
        <f t="shared" si="0"/>
        <v>21.872373</v>
      </c>
      <c r="F13" s="26">
        <f t="shared" si="0"/>
        <v>934.11178200000018</v>
      </c>
      <c r="G13" s="26">
        <f t="shared" si="0"/>
        <v>139.84044900000001</v>
      </c>
      <c r="H13" s="26">
        <f t="shared" si="0"/>
        <v>25.187177999999996</v>
      </c>
      <c r="I13" s="26">
        <f t="shared" si="0"/>
        <v>22.6416</v>
      </c>
      <c r="J13" s="26">
        <f t="shared" si="0"/>
        <v>0</v>
      </c>
      <c r="K13" s="26">
        <f t="shared" si="0"/>
        <v>6.4881000000000002</v>
      </c>
      <c r="L13" s="26">
        <f t="shared" si="0"/>
        <v>75.149819999999991</v>
      </c>
      <c r="M13" s="26">
        <f t="shared" si="0"/>
        <v>95.674644000000001</v>
      </c>
      <c r="N13" s="26">
        <f t="shared" si="0"/>
        <v>1331.7992039999999</v>
      </c>
    </row>
    <row r="14" spans="1:15" s="27" customFormat="1" ht="18" customHeight="1" x14ac:dyDescent="0.45">
      <c r="A14" s="24">
        <f>[2]Fichier_De_Référence_Résidence!A11</f>
        <v>11</v>
      </c>
      <c r="B14" s="25" t="s">
        <v>45</v>
      </c>
      <c r="C14" s="24">
        <v>267</v>
      </c>
      <c r="D14" s="26">
        <f t="shared" si="0"/>
        <v>10.833258000000002</v>
      </c>
      <c r="E14" s="26">
        <f t="shared" si="0"/>
        <v>21.872373</v>
      </c>
      <c r="F14" s="26">
        <f t="shared" si="0"/>
        <v>934.11178200000018</v>
      </c>
      <c r="G14" s="26">
        <f t="shared" si="0"/>
        <v>139.84044900000001</v>
      </c>
      <c r="H14" s="26">
        <f t="shared" si="0"/>
        <v>25.187177999999996</v>
      </c>
      <c r="I14" s="26">
        <f t="shared" si="0"/>
        <v>22.6416</v>
      </c>
      <c r="J14" s="26">
        <f t="shared" si="0"/>
        <v>0</v>
      </c>
      <c r="K14" s="26">
        <f t="shared" si="0"/>
        <v>6.4881000000000002</v>
      </c>
      <c r="L14" s="26">
        <f t="shared" si="0"/>
        <v>75.149819999999991</v>
      </c>
      <c r="M14" s="26">
        <f t="shared" si="0"/>
        <v>95.674644000000001</v>
      </c>
      <c r="N14" s="26">
        <f t="shared" si="0"/>
        <v>1331.7992039999999</v>
      </c>
    </row>
    <row r="15" spans="1:15" s="27" customFormat="1" ht="18" customHeight="1" x14ac:dyDescent="0.45">
      <c r="A15" s="24">
        <f>[2]Fichier_De_Référence_Résidence!A12</f>
        <v>12</v>
      </c>
      <c r="B15" s="25" t="s">
        <v>46</v>
      </c>
      <c r="C15" s="24">
        <v>267</v>
      </c>
      <c r="D15" s="26">
        <f t="shared" si="0"/>
        <v>10.833258000000002</v>
      </c>
      <c r="E15" s="26">
        <f t="shared" si="0"/>
        <v>21.872373</v>
      </c>
      <c r="F15" s="26">
        <f t="shared" si="0"/>
        <v>934.11178200000018</v>
      </c>
      <c r="G15" s="26">
        <f t="shared" si="0"/>
        <v>139.84044900000001</v>
      </c>
      <c r="H15" s="26">
        <f t="shared" si="0"/>
        <v>25.187177999999996</v>
      </c>
      <c r="I15" s="26">
        <f t="shared" si="0"/>
        <v>22.6416</v>
      </c>
      <c r="J15" s="26">
        <f t="shared" si="0"/>
        <v>0</v>
      </c>
      <c r="K15" s="26">
        <f t="shared" si="0"/>
        <v>6.4881000000000002</v>
      </c>
      <c r="L15" s="26">
        <f t="shared" si="0"/>
        <v>75.149819999999991</v>
      </c>
      <c r="M15" s="26">
        <f t="shared" si="0"/>
        <v>95.674644000000001</v>
      </c>
      <c r="N15" s="26">
        <f t="shared" si="0"/>
        <v>1331.7992039999999</v>
      </c>
    </row>
    <row r="16" spans="1:15" s="27" customFormat="1" ht="18" customHeight="1" x14ac:dyDescent="0.45">
      <c r="A16" s="24">
        <f>[2]Fichier_De_Référence_Résidence!A13</f>
        <v>13</v>
      </c>
      <c r="B16" s="25" t="s">
        <v>47</v>
      </c>
      <c r="C16" s="24">
        <v>266</v>
      </c>
      <c r="D16" s="26">
        <f t="shared" ref="D16:N25" si="1">D$2*$C16/$C$43</f>
        <v>10.792684000000001</v>
      </c>
      <c r="E16" s="26">
        <f t="shared" si="1"/>
        <v>21.790454</v>
      </c>
      <c r="F16" s="26">
        <f t="shared" si="1"/>
        <v>930.61323600000014</v>
      </c>
      <c r="G16" s="26">
        <f t="shared" si="1"/>
        <v>139.31670199999999</v>
      </c>
      <c r="H16" s="26">
        <f t="shared" si="1"/>
        <v>25.092843999999996</v>
      </c>
      <c r="I16" s="26">
        <f t="shared" si="1"/>
        <v>22.556799999999999</v>
      </c>
      <c r="J16" s="26">
        <f t="shared" si="1"/>
        <v>0</v>
      </c>
      <c r="K16" s="26">
        <f t="shared" si="1"/>
        <v>6.4638</v>
      </c>
      <c r="L16" s="26">
        <f t="shared" si="1"/>
        <v>74.868359999999996</v>
      </c>
      <c r="M16" s="26">
        <f t="shared" si="1"/>
        <v>95.316311999999982</v>
      </c>
      <c r="N16" s="26">
        <f t="shared" si="1"/>
        <v>1326.8111919999999</v>
      </c>
    </row>
    <row r="17" spans="1:14" s="27" customFormat="1" ht="18" customHeight="1" x14ac:dyDescent="0.45">
      <c r="A17" s="24">
        <f>[2]Fichier_De_Référence_Résidence!A14</f>
        <v>14</v>
      </c>
      <c r="B17" s="25" t="s">
        <v>48</v>
      </c>
      <c r="C17" s="24">
        <v>267</v>
      </c>
      <c r="D17" s="26">
        <f t="shared" si="1"/>
        <v>10.833258000000002</v>
      </c>
      <c r="E17" s="26">
        <f t="shared" si="1"/>
        <v>21.872373</v>
      </c>
      <c r="F17" s="26">
        <f t="shared" si="1"/>
        <v>934.11178200000018</v>
      </c>
      <c r="G17" s="26">
        <f t="shared" si="1"/>
        <v>139.84044900000001</v>
      </c>
      <c r="H17" s="26">
        <f t="shared" si="1"/>
        <v>25.187177999999996</v>
      </c>
      <c r="I17" s="26">
        <f t="shared" si="1"/>
        <v>22.6416</v>
      </c>
      <c r="J17" s="26">
        <f t="shared" si="1"/>
        <v>0</v>
      </c>
      <c r="K17" s="26">
        <f t="shared" si="1"/>
        <v>6.4881000000000002</v>
      </c>
      <c r="L17" s="26">
        <f t="shared" si="1"/>
        <v>75.149819999999991</v>
      </c>
      <c r="M17" s="26">
        <f t="shared" si="1"/>
        <v>95.674644000000001</v>
      </c>
      <c r="N17" s="26">
        <f t="shared" si="1"/>
        <v>1331.7992039999999</v>
      </c>
    </row>
    <row r="18" spans="1:14" s="27" customFormat="1" ht="18" customHeight="1" x14ac:dyDescent="0.45">
      <c r="A18" s="24">
        <f>[2]Fichier_De_Référence_Résidence!A15</f>
        <v>15</v>
      </c>
      <c r="B18" s="25" t="s">
        <v>49</v>
      </c>
      <c r="C18" s="24">
        <v>267</v>
      </c>
      <c r="D18" s="26">
        <f t="shared" si="1"/>
        <v>10.833258000000002</v>
      </c>
      <c r="E18" s="26">
        <f t="shared" si="1"/>
        <v>21.872373</v>
      </c>
      <c r="F18" s="26">
        <f t="shared" si="1"/>
        <v>934.11178200000018</v>
      </c>
      <c r="G18" s="26">
        <f t="shared" si="1"/>
        <v>139.84044900000001</v>
      </c>
      <c r="H18" s="26">
        <f t="shared" si="1"/>
        <v>25.187177999999996</v>
      </c>
      <c r="I18" s="26">
        <f t="shared" si="1"/>
        <v>22.6416</v>
      </c>
      <c r="J18" s="26">
        <f t="shared" si="1"/>
        <v>0</v>
      </c>
      <c r="K18" s="26">
        <f t="shared" si="1"/>
        <v>6.4881000000000002</v>
      </c>
      <c r="L18" s="26">
        <f t="shared" si="1"/>
        <v>75.149819999999991</v>
      </c>
      <c r="M18" s="26">
        <f t="shared" si="1"/>
        <v>95.674644000000001</v>
      </c>
      <c r="N18" s="26">
        <f t="shared" si="1"/>
        <v>1331.7992039999999</v>
      </c>
    </row>
    <row r="19" spans="1:14" s="27" customFormat="1" ht="18" customHeight="1" x14ac:dyDescent="0.45">
      <c r="A19" s="24">
        <f>[2]Fichier_De_Référence_Résidence!A16</f>
        <v>16</v>
      </c>
      <c r="B19" s="25" t="s">
        <v>50</v>
      </c>
      <c r="C19" s="24">
        <v>267</v>
      </c>
      <c r="D19" s="26">
        <f t="shared" si="1"/>
        <v>10.833258000000002</v>
      </c>
      <c r="E19" s="26">
        <f t="shared" si="1"/>
        <v>21.872373</v>
      </c>
      <c r="F19" s="26">
        <f t="shared" si="1"/>
        <v>934.11178200000018</v>
      </c>
      <c r="G19" s="26">
        <f t="shared" si="1"/>
        <v>139.84044900000001</v>
      </c>
      <c r="H19" s="26">
        <f t="shared" si="1"/>
        <v>25.187177999999996</v>
      </c>
      <c r="I19" s="26">
        <f t="shared" si="1"/>
        <v>22.6416</v>
      </c>
      <c r="J19" s="26">
        <f t="shared" si="1"/>
        <v>0</v>
      </c>
      <c r="K19" s="26">
        <f t="shared" si="1"/>
        <v>6.4881000000000002</v>
      </c>
      <c r="L19" s="26">
        <f t="shared" si="1"/>
        <v>75.149819999999991</v>
      </c>
      <c r="M19" s="26">
        <f t="shared" si="1"/>
        <v>95.674644000000001</v>
      </c>
      <c r="N19" s="26">
        <f t="shared" si="1"/>
        <v>1331.7992039999999</v>
      </c>
    </row>
    <row r="20" spans="1:14" s="27" customFormat="1" ht="18" customHeight="1" x14ac:dyDescent="0.45">
      <c r="A20" s="24">
        <f>[2]Fichier_De_Référence_Résidence!A17</f>
        <v>17</v>
      </c>
      <c r="B20" s="25" t="s">
        <v>51</v>
      </c>
      <c r="C20" s="24">
        <v>266</v>
      </c>
      <c r="D20" s="26">
        <f t="shared" si="1"/>
        <v>10.792684000000001</v>
      </c>
      <c r="E20" s="26">
        <f t="shared" si="1"/>
        <v>21.790454</v>
      </c>
      <c r="F20" s="26">
        <f t="shared" si="1"/>
        <v>930.61323600000014</v>
      </c>
      <c r="G20" s="26">
        <f t="shared" si="1"/>
        <v>139.31670199999999</v>
      </c>
      <c r="H20" s="26">
        <f t="shared" si="1"/>
        <v>25.092843999999996</v>
      </c>
      <c r="I20" s="26">
        <f t="shared" si="1"/>
        <v>22.556799999999999</v>
      </c>
      <c r="J20" s="26">
        <f t="shared" si="1"/>
        <v>0</v>
      </c>
      <c r="K20" s="26">
        <f t="shared" si="1"/>
        <v>6.4638</v>
      </c>
      <c r="L20" s="26">
        <f t="shared" si="1"/>
        <v>74.868359999999996</v>
      </c>
      <c r="M20" s="26">
        <f t="shared" si="1"/>
        <v>95.316311999999982</v>
      </c>
      <c r="N20" s="26">
        <f t="shared" si="1"/>
        <v>1326.8111919999999</v>
      </c>
    </row>
    <row r="21" spans="1:14" s="27" customFormat="1" ht="18" customHeight="1" x14ac:dyDescent="0.45">
      <c r="A21" s="24">
        <f>[2]Fichier_De_Référence_Résidence!A18</f>
        <v>18</v>
      </c>
      <c r="B21" s="25" t="s">
        <v>52</v>
      </c>
      <c r="C21" s="24">
        <v>265</v>
      </c>
      <c r="D21" s="26">
        <f t="shared" si="1"/>
        <v>10.752110000000002</v>
      </c>
      <c r="E21" s="26">
        <f t="shared" si="1"/>
        <v>21.708535000000001</v>
      </c>
      <c r="F21" s="26">
        <f t="shared" si="1"/>
        <v>927.11469000000022</v>
      </c>
      <c r="G21" s="26">
        <f t="shared" si="1"/>
        <v>138.79295500000001</v>
      </c>
      <c r="H21" s="26">
        <f t="shared" si="1"/>
        <v>24.998509999999996</v>
      </c>
      <c r="I21" s="26">
        <f t="shared" si="1"/>
        <v>22.472000000000001</v>
      </c>
      <c r="J21" s="26">
        <f t="shared" si="1"/>
        <v>0</v>
      </c>
      <c r="K21" s="26">
        <f t="shared" si="1"/>
        <v>6.4394999999999998</v>
      </c>
      <c r="L21" s="26">
        <f t="shared" si="1"/>
        <v>74.5869</v>
      </c>
      <c r="M21" s="26">
        <f t="shared" si="1"/>
        <v>94.957979999999992</v>
      </c>
      <c r="N21" s="26">
        <f t="shared" si="1"/>
        <v>1321.8231799999999</v>
      </c>
    </row>
    <row r="22" spans="1:14" s="27" customFormat="1" ht="18" customHeight="1" x14ac:dyDescent="0.45">
      <c r="A22" s="24">
        <f>[2]Fichier_De_Référence_Résidence!A19</f>
        <v>19</v>
      </c>
      <c r="B22" s="25" t="s">
        <v>53</v>
      </c>
      <c r="C22" s="24">
        <v>267</v>
      </c>
      <c r="D22" s="26">
        <f t="shared" si="1"/>
        <v>10.833258000000002</v>
      </c>
      <c r="E22" s="26">
        <f t="shared" si="1"/>
        <v>21.872373</v>
      </c>
      <c r="F22" s="26">
        <f t="shared" si="1"/>
        <v>934.11178200000018</v>
      </c>
      <c r="G22" s="26">
        <f t="shared" si="1"/>
        <v>139.84044900000001</v>
      </c>
      <c r="H22" s="26">
        <f t="shared" si="1"/>
        <v>25.187177999999996</v>
      </c>
      <c r="I22" s="26">
        <f t="shared" si="1"/>
        <v>22.6416</v>
      </c>
      <c r="J22" s="26">
        <f t="shared" si="1"/>
        <v>0</v>
      </c>
      <c r="K22" s="26">
        <f t="shared" si="1"/>
        <v>6.4881000000000002</v>
      </c>
      <c r="L22" s="26">
        <f t="shared" si="1"/>
        <v>75.149819999999991</v>
      </c>
      <c r="M22" s="26">
        <f t="shared" si="1"/>
        <v>95.674644000000001</v>
      </c>
      <c r="N22" s="26">
        <f t="shared" si="1"/>
        <v>1331.7992039999999</v>
      </c>
    </row>
    <row r="23" spans="1:14" s="27" customFormat="1" ht="18" customHeight="1" x14ac:dyDescent="0.45">
      <c r="A23" s="24">
        <f>[2]Fichier_De_Référence_Résidence!A20</f>
        <v>20</v>
      </c>
      <c r="B23" s="25" t="s">
        <v>54</v>
      </c>
      <c r="C23" s="24">
        <v>263</v>
      </c>
      <c r="D23" s="26">
        <f t="shared" si="1"/>
        <v>10.670962000000003</v>
      </c>
      <c r="E23" s="26">
        <f t="shared" si="1"/>
        <v>21.544696999999999</v>
      </c>
      <c r="F23" s="26">
        <f t="shared" si="1"/>
        <v>920.11759800000027</v>
      </c>
      <c r="G23" s="26">
        <f t="shared" si="1"/>
        <v>137.74546100000001</v>
      </c>
      <c r="H23" s="26">
        <f t="shared" si="1"/>
        <v>24.809842</v>
      </c>
      <c r="I23" s="26">
        <f t="shared" si="1"/>
        <v>22.302399999999999</v>
      </c>
      <c r="J23" s="26">
        <f t="shared" si="1"/>
        <v>0</v>
      </c>
      <c r="K23" s="26">
        <f t="shared" si="1"/>
        <v>6.3909000000000002</v>
      </c>
      <c r="L23" s="26">
        <f t="shared" si="1"/>
        <v>74.023979999999995</v>
      </c>
      <c r="M23" s="26">
        <f t="shared" si="1"/>
        <v>94.241315999999998</v>
      </c>
      <c r="N23" s="26">
        <f t="shared" si="1"/>
        <v>1311.8471559999998</v>
      </c>
    </row>
    <row r="24" spans="1:14" s="27" customFormat="1" ht="18" customHeight="1" x14ac:dyDescent="0.45">
      <c r="A24" s="24">
        <f>[2]Fichier_De_Référence_Résidence!A21</f>
        <v>21</v>
      </c>
      <c r="B24" s="25" t="s">
        <v>55</v>
      </c>
      <c r="C24" s="24">
        <v>266</v>
      </c>
      <c r="D24" s="26">
        <f t="shared" si="1"/>
        <v>10.792684000000001</v>
      </c>
      <c r="E24" s="26">
        <f t="shared" si="1"/>
        <v>21.790454</v>
      </c>
      <c r="F24" s="26">
        <f t="shared" si="1"/>
        <v>930.61323600000014</v>
      </c>
      <c r="G24" s="26">
        <f t="shared" si="1"/>
        <v>139.31670199999999</v>
      </c>
      <c r="H24" s="26">
        <f t="shared" si="1"/>
        <v>25.092843999999996</v>
      </c>
      <c r="I24" s="26">
        <f t="shared" si="1"/>
        <v>22.556799999999999</v>
      </c>
      <c r="J24" s="26">
        <f t="shared" si="1"/>
        <v>0</v>
      </c>
      <c r="K24" s="26">
        <f t="shared" si="1"/>
        <v>6.4638</v>
      </c>
      <c r="L24" s="26">
        <f t="shared" si="1"/>
        <v>74.868359999999996</v>
      </c>
      <c r="M24" s="26">
        <f t="shared" si="1"/>
        <v>95.316311999999982</v>
      </c>
      <c r="N24" s="26">
        <f t="shared" si="1"/>
        <v>1326.8111919999999</v>
      </c>
    </row>
    <row r="25" spans="1:14" s="27" customFormat="1" ht="18" customHeight="1" x14ac:dyDescent="0.45">
      <c r="A25" s="24">
        <f>[2]Fichier_De_Référence_Résidence!A22</f>
        <v>22</v>
      </c>
      <c r="B25" s="25" t="s">
        <v>56</v>
      </c>
      <c r="C25" s="24">
        <v>263</v>
      </c>
      <c r="D25" s="26">
        <f t="shared" si="1"/>
        <v>10.670962000000003</v>
      </c>
      <c r="E25" s="26">
        <f t="shared" si="1"/>
        <v>21.544696999999999</v>
      </c>
      <c r="F25" s="26">
        <f t="shared" si="1"/>
        <v>920.11759800000027</v>
      </c>
      <c r="G25" s="26">
        <f t="shared" si="1"/>
        <v>137.74546100000001</v>
      </c>
      <c r="H25" s="26">
        <f t="shared" si="1"/>
        <v>24.809842</v>
      </c>
      <c r="I25" s="26">
        <f t="shared" si="1"/>
        <v>22.302399999999999</v>
      </c>
      <c r="J25" s="26">
        <f t="shared" si="1"/>
        <v>0</v>
      </c>
      <c r="K25" s="26">
        <f t="shared" si="1"/>
        <v>6.3909000000000002</v>
      </c>
      <c r="L25" s="26">
        <f t="shared" si="1"/>
        <v>74.023979999999995</v>
      </c>
      <c r="M25" s="26">
        <f t="shared" si="1"/>
        <v>94.241315999999998</v>
      </c>
      <c r="N25" s="26">
        <f t="shared" si="1"/>
        <v>1311.8471559999998</v>
      </c>
    </row>
    <row r="26" spans="1:14" s="27" customFormat="1" ht="18" customHeight="1" x14ac:dyDescent="0.45">
      <c r="A26" s="24">
        <f>[2]Fichier_De_Référence_Résidence!A23</f>
        <v>23</v>
      </c>
      <c r="B26" s="25" t="s">
        <v>57</v>
      </c>
      <c r="C26" s="24">
        <v>266</v>
      </c>
      <c r="D26" s="26">
        <f t="shared" ref="D26:N35" si="2">D$2*$C26/$C$43</f>
        <v>10.792684000000001</v>
      </c>
      <c r="E26" s="26">
        <f t="shared" si="2"/>
        <v>21.790454</v>
      </c>
      <c r="F26" s="26">
        <f t="shared" si="2"/>
        <v>930.61323600000014</v>
      </c>
      <c r="G26" s="26">
        <f t="shared" si="2"/>
        <v>139.31670199999999</v>
      </c>
      <c r="H26" s="26">
        <f t="shared" si="2"/>
        <v>25.092843999999996</v>
      </c>
      <c r="I26" s="26">
        <f t="shared" si="2"/>
        <v>22.556799999999999</v>
      </c>
      <c r="J26" s="26">
        <f t="shared" si="2"/>
        <v>0</v>
      </c>
      <c r="K26" s="26">
        <f t="shared" si="2"/>
        <v>6.4638</v>
      </c>
      <c r="L26" s="26">
        <f t="shared" si="2"/>
        <v>74.868359999999996</v>
      </c>
      <c r="M26" s="26">
        <f t="shared" si="2"/>
        <v>95.316311999999982</v>
      </c>
      <c r="N26" s="26">
        <f t="shared" si="2"/>
        <v>1326.8111919999999</v>
      </c>
    </row>
    <row r="27" spans="1:14" s="27" customFormat="1" ht="18" customHeight="1" x14ac:dyDescent="0.45">
      <c r="A27" s="24">
        <f>[2]Fichier_De_Référence_Résidence!A24</f>
        <v>24</v>
      </c>
      <c r="B27" s="25" t="s">
        <v>58</v>
      </c>
      <c r="C27" s="24">
        <v>263</v>
      </c>
      <c r="D27" s="26">
        <f t="shared" si="2"/>
        <v>10.670962000000003</v>
      </c>
      <c r="E27" s="26">
        <f t="shared" si="2"/>
        <v>21.544696999999999</v>
      </c>
      <c r="F27" s="26">
        <f t="shared" si="2"/>
        <v>920.11759800000027</v>
      </c>
      <c r="G27" s="26">
        <f t="shared" si="2"/>
        <v>137.74546100000001</v>
      </c>
      <c r="H27" s="26">
        <f t="shared" si="2"/>
        <v>24.809842</v>
      </c>
      <c r="I27" s="26">
        <f t="shared" si="2"/>
        <v>22.302399999999999</v>
      </c>
      <c r="J27" s="26">
        <f t="shared" si="2"/>
        <v>0</v>
      </c>
      <c r="K27" s="26">
        <f t="shared" si="2"/>
        <v>6.3909000000000002</v>
      </c>
      <c r="L27" s="26">
        <f t="shared" si="2"/>
        <v>74.023979999999995</v>
      </c>
      <c r="M27" s="26">
        <f t="shared" si="2"/>
        <v>94.241315999999998</v>
      </c>
      <c r="N27" s="26">
        <f t="shared" si="2"/>
        <v>1311.8471559999998</v>
      </c>
    </row>
    <row r="28" spans="1:14" s="27" customFormat="1" ht="18" customHeight="1" x14ac:dyDescent="0.45">
      <c r="A28" s="24">
        <f>[2]Fichier_De_Référence_Résidence!A25</f>
        <v>26</v>
      </c>
      <c r="B28" s="25" t="s">
        <v>59</v>
      </c>
      <c r="C28" s="24">
        <v>266</v>
      </c>
      <c r="D28" s="26">
        <f t="shared" si="2"/>
        <v>10.792684000000001</v>
      </c>
      <c r="E28" s="26">
        <f t="shared" si="2"/>
        <v>21.790454</v>
      </c>
      <c r="F28" s="26">
        <f t="shared" si="2"/>
        <v>930.61323600000014</v>
      </c>
      <c r="G28" s="26">
        <f t="shared" si="2"/>
        <v>139.31670199999999</v>
      </c>
      <c r="H28" s="26">
        <f t="shared" si="2"/>
        <v>25.092843999999996</v>
      </c>
      <c r="I28" s="26">
        <f t="shared" si="2"/>
        <v>22.556799999999999</v>
      </c>
      <c r="J28" s="26">
        <f t="shared" si="2"/>
        <v>0</v>
      </c>
      <c r="K28" s="26">
        <f t="shared" si="2"/>
        <v>6.4638</v>
      </c>
      <c r="L28" s="26">
        <f t="shared" si="2"/>
        <v>74.868359999999996</v>
      </c>
      <c r="M28" s="26">
        <f t="shared" si="2"/>
        <v>95.316311999999982</v>
      </c>
      <c r="N28" s="26">
        <f t="shared" si="2"/>
        <v>1326.8111919999999</v>
      </c>
    </row>
    <row r="29" spans="1:14" s="27" customFormat="1" ht="18" customHeight="1" x14ac:dyDescent="0.45">
      <c r="A29" s="24">
        <f>[2]Fichier_De_Référence_Résidence!A26</f>
        <v>27</v>
      </c>
      <c r="B29" s="25" t="s">
        <v>60</v>
      </c>
      <c r="C29" s="24">
        <v>263</v>
      </c>
      <c r="D29" s="26">
        <f t="shared" si="2"/>
        <v>10.670962000000003</v>
      </c>
      <c r="E29" s="26">
        <f t="shared" si="2"/>
        <v>21.544696999999999</v>
      </c>
      <c r="F29" s="26">
        <f t="shared" si="2"/>
        <v>920.11759800000027</v>
      </c>
      <c r="G29" s="26">
        <f t="shared" si="2"/>
        <v>137.74546100000001</v>
      </c>
      <c r="H29" s="26">
        <f t="shared" si="2"/>
        <v>24.809842</v>
      </c>
      <c r="I29" s="26">
        <f t="shared" si="2"/>
        <v>22.302399999999999</v>
      </c>
      <c r="J29" s="26">
        <f t="shared" si="2"/>
        <v>0</v>
      </c>
      <c r="K29" s="26">
        <f t="shared" si="2"/>
        <v>6.3909000000000002</v>
      </c>
      <c r="L29" s="26">
        <f t="shared" si="2"/>
        <v>74.023979999999995</v>
      </c>
      <c r="M29" s="26">
        <f t="shared" si="2"/>
        <v>94.241315999999998</v>
      </c>
      <c r="N29" s="26">
        <f t="shared" si="2"/>
        <v>1311.8471559999998</v>
      </c>
    </row>
    <row r="30" spans="1:14" s="27" customFormat="1" ht="18" customHeight="1" x14ac:dyDescent="0.45">
      <c r="A30" s="24">
        <f>[2]Fichier_De_Référence_Résidence!A27</f>
        <v>28</v>
      </c>
      <c r="B30" s="25" t="s">
        <v>61</v>
      </c>
      <c r="C30" s="24">
        <v>323</v>
      </c>
      <c r="D30" s="26">
        <f t="shared" si="2"/>
        <v>13.105402000000002</v>
      </c>
      <c r="E30" s="26">
        <f t="shared" si="2"/>
        <v>26.459837</v>
      </c>
      <c r="F30" s="26">
        <f t="shared" si="2"/>
        <v>1130.0303580000002</v>
      </c>
      <c r="G30" s="26">
        <f t="shared" si="2"/>
        <v>169.17028100000002</v>
      </c>
      <c r="H30" s="26">
        <f t="shared" si="2"/>
        <v>30.469881999999995</v>
      </c>
      <c r="I30" s="26">
        <f t="shared" si="2"/>
        <v>27.3904</v>
      </c>
      <c r="J30" s="26">
        <f t="shared" si="2"/>
        <v>0</v>
      </c>
      <c r="K30" s="26">
        <f t="shared" si="2"/>
        <v>7.8489000000000004</v>
      </c>
      <c r="L30" s="26">
        <f t="shared" si="2"/>
        <v>90.911579999999987</v>
      </c>
      <c r="M30" s="26">
        <f t="shared" si="2"/>
        <v>115.74123599999999</v>
      </c>
      <c r="N30" s="26">
        <f t="shared" si="2"/>
        <v>1611.1278759999998</v>
      </c>
    </row>
    <row r="31" spans="1:14" s="27" customFormat="1" ht="18" customHeight="1" x14ac:dyDescent="0.45">
      <c r="A31" s="24">
        <f>[2]Fichier_De_Référence_Résidence!A28</f>
        <v>29</v>
      </c>
      <c r="B31" s="25" t="s">
        <v>62</v>
      </c>
      <c r="C31" s="24">
        <v>286</v>
      </c>
      <c r="D31" s="26">
        <f t="shared" si="2"/>
        <v>11.604164000000001</v>
      </c>
      <c r="E31" s="26">
        <f t="shared" si="2"/>
        <v>23.428834000000002</v>
      </c>
      <c r="F31" s="26">
        <f t="shared" si="2"/>
        <v>1000.5841560000002</v>
      </c>
      <c r="G31" s="26">
        <f t="shared" si="2"/>
        <v>149.79164200000002</v>
      </c>
      <c r="H31" s="26">
        <f t="shared" si="2"/>
        <v>26.979523999999998</v>
      </c>
      <c r="I31" s="26">
        <f t="shared" si="2"/>
        <v>24.252800000000001</v>
      </c>
      <c r="J31" s="26">
        <f t="shared" si="2"/>
        <v>0</v>
      </c>
      <c r="K31" s="26">
        <f t="shared" si="2"/>
        <v>6.9497999999999998</v>
      </c>
      <c r="L31" s="26">
        <f t="shared" si="2"/>
        <v>80.497559999999993</v>
      </c>
      <c r="M31" s="26">
        <f t="shared" si="2"/>
        <v>102.48295199999998</v>
      </c>
      <c r="N31" s="26">
        <f t="shared" si="2"/>
        <v>1426.5714319999997</v>
      </c>
    </row>
    <row r="32" spans="1:14" s="27" customFormat="1" ht="18" customHeight="1" x14ac:dyDescent="0.45">
      <c r="A32" s="24">
        <f>[2]Fichier_De_Référence_Résidence!A29</f>
        <v>30</v>
      </c>
      <c r="B32" s="25" t="s">
        <v>63</v>
      </c>
      <c r="C32" s="24">
        <v>283</v>
      </c>
      <c r="D32" s="26">
        <f t="shared" si="2"/>
        <v>11.482442000000001</v>
      </c>
      <c r="E32" s="26">
        <f t="shared" si="2"/>
        <v>23.183077000000001</v>
      </c>
      <c r="F32" s="26">
        <f t="shared" si="2"/>
        <v>990.08851800000014</v>
      </c>
      <c r="G32" s="26">
        <f t="shared" si="2"/>
        <v>148.22040100000001</v>
      </c>
      <c r="H32" s="26">
        <f t="shared" si="2"/>
        <v>26.696521999999998</v>
      </c>
      <c r="I32" s="26">
        <f t="shared" si="2"/>
        <v>23.9984</v>
      </c>
      <c r="J32" s="26">
        <f t="shared" si="2"/>
        <v>0</v>
      </c>
      <c r="K32" s="26">
        <f t="shared" si="2"/>
        <v>6.8769</v>
      </c>
      <c r="L32" s="26">
        <f t="shared" si="2"/>
        <v>79.653179999999992</v>
      </c>
      <c r="M32" s="26">
        <f t="shared" si="2"/>
        <v>101.407956</v>
      </c>
      <c r="N32" s="26">
        <f t="shared" si="2"/>
        <v>1411.6073959999999</v>
      </c>
    </row>
    <row r="33" spans="1:24" s="27" customFormat="1" ht="18" customHeight="1" x14ac:dyDescent="0.45">
      <c r="A33" s="24">
        <f>[2]Fichier_De_Référence_Résidence!A30</f>
        <v>31</v>
      </c>
      <c r="B33" s="25" t="s">
        <v>64</v>
      </c>
      <c r="C33" s="24">
        <v>309</v>
      </c>
      <c r="D33" s="26">
        <f t="shared" si="2"/>
        <v>12.537366000000002</v>
      </c>
      <c r="E33" s="26">
        <f t="shared" si="2"/>
        <v>25.312971000000001</v>
      </c>
      <c r="F33" s="26">
        <f t="shared" si="2"/>
        <v>1081.0507140000002</v>
      </c>
      <c r="G33" s="26">
        <f t="shared" si="2"/>
        <v>161.83782299999999</v>
      </c>
      <c r="H33" s="26">
        <f t="shared" si="2"/>
        <v>29.149206</v>
      </c>
      <c r="I33" s="26">
        <f t="shared" si="2"/>
        <v>26.203199999999999</v>
      </c>
      <c r="J33" s="26">
        <f t="shared" si="2"/>
        <v>0</v>
      </c>
      <c r="K33" s="26">
        <f t="shared" si="2"/>
        <v>7.5087000000000002</v>
      </c>
      <c r="L33" s="26">
        <f t="shared" si="2"/>
        <v>86.971140000000005</v>
      </c>
      <c r="M33" s="26">
        <f t="shared" si="2"/>
        <v>110.72458799999998</v>
      </c>
      <c r="N33" s="26">
        <f t="shared" si="2"/>
        <v>1541.2957079999999</v>
      </c>
    </row>
    <row r="34" spans="1:24" s="27" customFormat="1" ht="18" customHeight="1" x14ac:dyDescent="0.45">
      <c r="A34" s="24">
        <f>[2]Fichier_De_Référence_Résidence!A31</f>
        <v>32</v>
      </c>
      <c r="B34" s="25" t="s">
        <v>65</v>
      </c>
      <c r="C34" s="24">
        <v>286</v>
      </c>
      <c r="D34" s="26">
        <f t="shared" si="2"/>
        <v>11.604164000000001</v>
      </c>
      <c r="E34" s="26">
        <f t="shared" si="2"/>
        <v>23.428834000000002</v>
      </c>
      <c r="F34" s="26">
        <f t="shared" si="2"/>
        <v>1000.5841560000002</v>
      </c>
      <c r="G34" s="26">
        <f t="shared" si="2"/>
        <v>149.79164200000002</v>
      </c>
      <c r="H34" s="26">
        <f t="shared" si="2"/>
        <v>26.979523999999998</v>
      </c>
      <c r="I34" s="26">
        <f t="shared" si="2"/>
        <v>24.252800000000001</v>
      </c>
      <c r="J34" s="26">
        <f t="shared" si="2"/>
        <v>0</v>
      </c>
      <c r="K34" s="26">
        <f t="shared" si="2"/>
        <v>6.9497999999999998</v>
      </c>
      <c r="L34" s="26">
        <f t="shared" si="2"/>
        <v>80.497559999999993</v>
      </c>
      <c r="M34" s="26">
        <f t="shared" si="2"/>
        <v>102.48295199999998</v>
      </c>
      <c r="N34" s="26">
        <f t="shared" si="2"/>
        <v>1426.5714319999997</v>
      </c>
    </row>
    <row r="35" spans="1:24" s="27" customFormat="1" ht="18" customHeight="1" x14ac:dyDescent="0.45">
      <c r="A35" s="24">
        <f>[2]Fichier_De_Référence_Résidence!A32</f>
        <v>33</v>
      </c>
      <c r="B35" s="25" t="s">
        <v>66</v>
      </c>
      <c r="C35" s="24">
        <v>308</v>
      </c>
      <c r="D35" s="26">
        <f t="shared" si="2"/>
        <v>12.496792000000003</v>
      </c>
      <c r="E35" s="26">
        <f t="shared" si="2"/>
        <v>25.231052000000002</v>
      </c>
      <c r="F35" s="26">
        <f t="shared" si="2"/>
        <v>1077.5521680000002</v>
      </c>
      <c r="G35" s="26">
        <f t="shared" si="2"/>
        <v>161.314076</v>
      </c>
      <c r="H35" s="26">
        <f t="shared" si="2"/>
        <v>29.054871999999996</v>
      </c>
      <c r="I35" s="26">
        <f t="shared" si="2"/>
        <v>26.118400000000001</v>
      </c>
      <c r="J35" s="26">
        <f t="shared" si="2"/>
        <v>0</v>
      </c>
      <c r="K35" s="26">
        <f t="shared" si="2"/>
        <v>7.4843999999999999</v>
      </c>
      <c r="L35" s="26">
        <f t="shared" si="2"/>
        <v>86.689679999999996</v>
      </c>
      <c r="M35" s="26">
        <f t="shared" si="2"/>
        <v>110.36625599999998</v>
      </c>
      <c r="N35" s="26">
        <f t="shared" si="2"/>
        <v>1536.3076959999999</v>
      </c>
    </row>
    <row r="36" spans="1:24" s="27" customFormat="1" ht="18" customHeight="1" x14ac:dyDescent="0.45">
      <c r="A36" s="24">
        <f>[2]Fichier_De_Référence_Résidence!A33</f>
        <v>36</v>
      </c>
      <c r="B36" s="25" t="s">
        <v>67</v>
      </c>
      <c r="C36" s="24">
        <v>275</v>
      </c>
      <c r="D36" s="26">
        <f t="shared" ref="D36:N42" si="3">D$2*$C36/$C$43</f>
        <v>11.157850000000002</v>
      </c>
      <c r="E36" s="26">
        <f t="shared" si="3"/>
        <v>22.527725000000004</v>
      </c>
      <c r="F36" s="26">
        <f t="shared" si="3"/>
        <v>962.10015000000021</v>
      </c>
      <c r="G36" s="26">
        <f t="shared" si="3"/>
        <v>144.03042500000001</v>
      </c>
      <c r="H36" s="26">
        <f t="shared" si="3"/>
        <v>25.941849999999999</v>
      </c>
      <c r="I36" s="26">
        <f t="shared" si="3"/>
        <v>23.32</v>
      </c>
      <c r="J36" s="26">
        <f t="shared" si="3"/>
        <v>0</v>
      </c>
      <c r="K36" s="26">
        <f t="shared" si="3"/>
        <v>6.6825000000000001</v>
      </c>
      <c r="L36" s="26">
        <f t="shared" si="3"/>
        <v>77.401499999999999</v>
      </c>
      <c r="M36" s="26">
        <f t="shared" si="3"/>
        <v>98.541299999999993</v>
      </c>
      <c r="N36" s="26">
        <f t="shared" si="3"/>
        <v>1371.7032999999999</v>
      </c>
    </row>
    <row r="37" spans="1:24" s="27" customFormat="1" ht="18" customHeight="1" x14ac:dyDescent="0.45">
      <c r="A37" s="24">
        <f>[2]Fichier_De_Référence_Résidence!A34</f>
        <v>37</v>
      </c>
      <c r="B37" s="25" t="s">
        <v>68</v>
      </c>
      <c r="C37" s="24">
        <v>300</v>
      </c>
      <c r="D37" s="26">
        <f t="shared" si="3"/>
        <v>12.172200000000002</v>
      </c>
      <c r="E37" s="26">
        <f t="shared" si="3"/>
        <v>24.575700000000001</v>
      </c>
      <c r="F37" s="26">
        <f t="shared" si="3"/>
        <v>1049.5638000000001</v>
      </c>
      <c r="G37" s="26">
        <f t="shared" si="3"/>
        <v>157.1241</v>
      </c>
      <c r="H37" s="26">
        <f t="shared" si="3"/>
        <v>28.3002</v>
      </c>
      <c r="I37" s="26">
        <f t="shared" si="3"/>
        <v>25.44</v>
      </c>
      <c r="J37" s="26">
        <f t="shared" si="3"/>
        <v>0</v>
      </c>
      <c r="K37" s="26">
        <f t="shared" si="3"/>
        <v>7.29</v>
      </c>
      <c r="L37" s="26">
        <f t="shared" si="3"/>
        <v>84.438000000000002</v>
      </c>
      <c r="M37" s="26">
        <f t="shared" si="3"/>
        <v>107.4996</v>
      </c>
      <c r="N37" s="26">
        <f t="shared" si="3"/>
        <v>1496.4035999999999</v>
      </c>
    </row>
    <row r="38" spans="1:24" s="27" customFormat="1" ht="18" customHeight="1" x14ac:dyDescent="0.45">
      <c r="A38" s="24">
        <f>[2]Fichier_De_Référence_Résidence!A35</f>
        <v>39</v>
      </c>
      <c r="B38" s="25" t="s">
        <v>69</v>
      </c>
      <c r="C38" s="24">
        <v>300</v>
      </c>
      <c r="D38" s="26">
        <f t="shared" si="3"/>
        <v>12.172200000000002</v>
      </c>
      <c r="E38" s="26">
        <f t="shared" si="3"/>
        <v>24.575700000000001</v>
      </c>
      <c r="F38" s="26">
        <f t="shared" si="3"/>
        <v>1049.5638000000001</v>
      </c>
      <c r="G38" s="26">
        <f t="shared" si="3"/>
        <v>157.1241</v>
      </c>
      <c r="H38" s="26">
        <f t="shared" si="3"/>
        <v>28.3002</v>
      </c>
      <c r="I38" s="26">
        <f t="shared" si="3"/>
        <v>25.44</v>
      </c>
      <c r="J38" s="26">
        <f t="shared" si="3"/>
        <v>0</v>
      </c>
      <c r="K38" s="26">
        <f t="shared" si="3"/>
        <v>7.29</v>
      </c>
      <c r="L38" s="26">
        <f t="shared" si="3"/>
        <v>84.438000000000002</v>
      </c>
      <c r="M38" s="26">
        <f t="shared" si="3"/>
        <v>107.4996</v>
      </c>
      <c r="N38" s="26">
        <f t="shared" si="3"/>
        <v>1496.4035999999999</v>
      </c>
    </row>
    <row r="39" spans="1:24" s="27" customFormat="1" ht="18" customHeight="1" x14ac:dyDescent="0.45">
      <c r="A39" s="24">
        <f>[2]Fichier_De_Référence_Résidence!A36</f>
        <v>40</v>
      </c>
      <c r="B39" s="25" t="s">
        <v>70</v>
      </c>
      <c r="C39" s="24">
        <v>308</v>
      </c>
      <c r="D39" s="26">
        <f t="shared" si="3"/>
        <v>12.496792000000003</v>
      </c>
      <c r="E39" s="26">
        <f t="shared" si="3"/>
        <v>25.231052000000002</v>
      </c>
      <c r="F39" s="26">
        <f t="shared" si="3"/>
        <v>1077.5521680000002</v>
      </c>
      <c r="G39" s="26">
        <f t="shared" si="3"/>
        <v>161.314076</v>
      </c>
      <c r="H39" s="26">
        <f t="shared" si="3"/>
        <v>29.054871999999996</v>
      </c>
      <c r="I39" s="26">
        <f t="shared" si="3"/>
        <v>26.118400000000001</v>
      </c>
      <c r="J39" s="26">
        <f t="shared" si="3"/>
        <v>0</v>
      </c>
      <c r="K39" s="26">
        <f t="shared" si="3"/>
        <v>7.4843999999999999</v>
      </c>
      <c r="L39" s="26">
        <f t="shared" si="3"/>
        <v>86.689679999999996</v>
      </c>
      <c r="M39" s="26">
        <f t="shared" si="3"/>
        <v>110.36625599999998</v>
      </c>
      <c r="N39" s="26">
        <f t="shared" si="3"/>
        <v>1536.3076959999999</v>
      </c>
    </row>
    <row r="40" spans="1:24" s="27" customFormat="1" ht="18" customHeight="1" x14ac:dyDescent="0.45">
      <c r="A40" s="24">
        <f>[2]Fichier_De_Référence_Résidence!A37</f>
        <v>41</v>
      </c>
      <c r="B40" s="25" t="s">
        <v>71</v>
      </c>
      <c r="C40" s="24">
        <v>283</v>
      </c>
      <c r="D40" s="26">
        <f t="shared" si="3"/>
        <v>11.482442000000001</v>
      </c>
      <c r="E40" s="26">
        <f t="shared" si="3"/>
        <v>23.183077000000001</v>
      </c>
      <c r="F40" s="26">
        <f t="shared" si="3"/>
        <v>990.08851800000014</v>
      </c>
      <c r="G40" s="26">
        <f t="shared" si="3"/>
        <v>148.22040100000001</v>
      </c>
      <c r="H40" s="26">
        <f t="shared" si="3"/>
        <v>26.696521999999998</v>
      </c>
      <c r="I40" s="26">
        <f t="shared" si="3"/>
        <v>23.9984</v>
      </c>
      <c r="J40" s="26">
        <f t="shared" si="3"/>
        <v>0</v>
      </c>
      <c r="K40" s="26">
        <f t="shared" si="3"/>
        <v>6.8769</v>
      </c>
      <c r="L40" s="26">
        <f t="shared" si="3"/>
        <v>79.653179999999992</v>
      </c>
      <c r="M40" s="26">
        <f t="shared" si="3"/>
        <v>101.407956</v>
      </c>
      <c r="N40" s="26">
        <f t="shared" si="3"/>
        <v>1411.6073959999999</v>
      </c>
    </row>
    <row r="41" spans="1:24" s="27" customFormat="1" ht="18" customHeight="1" x14ac:dyDescent="0.45">
      <c r="A41" s="24">
        <f>[2]Fichier_De_Référence_Résidence!A38</f>
        <v>42</v>
      </c>
      <c r="B41" s="25" t="s">
        <v>72</v>
      </c>
      <c r="C41" s="24">
        <v>308</v>
      </c>
      <c r="D41" s="26">
        <f t="shared" si="3"/>
        <v>12.496792000000003</v>
      </c>
      <c r="E41" s="26">
        <f t="shared" si="3"/>
        <v>25.231052000000002</v>
      </c>
      <c r="F41" s="26">
        <f t="shared" si="3"/>
        <v>1077.5521680000002</v>
      </c>
      <c r="G41" s="26">
        <f t="shared" si="3"/>
        <v>161.314076</v>
      </c>
      <c r="H41" s="26">
        <f t="shared" si="3"/>
        <v>29.054871999999996</v>
      </c>
      <c r="I41" s="26">
        <f t="shared" si="3"/>
        <v>26.118400000000001</v>
      </c>
      <c r="J41" s="26">
        <f t="shared" si="3"/>
        <v>0</v>
      </c>
      <c r="K41" s="26">
        <f t="shared" si="3"/>
        <v>7.4843999999999999</v>
      </c>
      <c r="L41" s="26">
        <f t="shared" si="3"/>
        <v>86.689679999999996</v>
      </c>
      <c r="M41" s="26">
        <f t="shared" si="3"/>
        <v>110.36625599999998</v>
      </c>
      <c r="N41" s="26">
        <f t="shared" si="3"/>
        <v>1536.3076959999999</v>
      </c>
    </row>
    <row r="42" spans="1:24" s="27" customFormat="1" ht="18" customHeight="1" x14ac:dyDescent="0.45">
      <c r="A42" s="24"/>
      <c r="B42" s="25" t="s">
        <v>73</v>
      </c>
      <c r="C42" s="24">
        <v>37</v>
      </c>
      <c r="D42" s="26">
        <f t="shared" si="3"/>
        <v>1.5012380000000003</v>
      </c>
      <c r="E42" s="26">
        <f t="shared" si="3"/>
        <v>3.0310030000000001</v>
      </c>
      <c r="F42" s="26">
        <f t="shared" si="3"/>
        <v>129.44620200000003</v>
      </c>
      <c r="G42" s="26">
        <f t="shared" si="3"/>
        <v>19.378639</v>
      </c>
      <c r="H42" s="26">
        <f t="shared" si="3"/>
        <v>3.4903579999999996</v>
      </c>
      <c r="I42" s="26">
        <f t="shared" si="3"/>
        <v>3.1375999999999999</v>
      </c>
      <c r="J42" s="26">
        <f t="shared" si="3"/>
        <v>0</v>
      </c>
      <c r="K42" s="26">
        <f t="shared" si="3"/>
        <v>0.89910000000000001</v>
      </c>
      <c r="L42" s="26">
        <f t="shared" si="3"/>
        <v>10.414019999999999</v>
      </c>
      <c r="M42" s="26">
        <f t="shared" si="3"/>
        <v>13.258284</v>
      </c>
      <c r="N42" s="26">
        <f t="shared" si="3"/>
        <v>184.556444</v>
      </c>
    </row>
    <row r="43" spans="1:24" s="27" customFormat="1" ht="18" customHeight="1" x14ac:dyDescent="0.5">
      <c r="A43" s="24"/>
      <c r="B43" s="28" t="s">
        <v>26</v>
      </c>
      <c r="C43" s="24">
        <f>SUM(C6:C42)</f>
        <v>10000</v>
      </c>
      <c r="D43" s="26">
        <f>SUM(D6:D42)</f>
        <v>405.74000000000018</v>
      </c>
      <c r="E43" s="26">
        <f t="shared" ref="E43:N43" si="4">SUM(E6:E42)</f>
        <v>819.19</v>
      </c>
      <c r="F43" s="26">
        <f t="shared" si="4"/>
        <v>34985.460000000006</v>
      </c>
      <c r="G43" s="26">
        <f t="shared" si="4"/>
        <v>5237.4699999999984</v>
      </c>
      <c r="H43" s="26">
        <f t="shared" si="4"/>
        <v>943.34000000000015</v>
      </c>
      <c r="I43" s="26">
        <f t="shared" si="4"/>
        <v>847.99999999999989</v>
      </c>
      <c r="J43" s="26">
        <f t="shared" si="4"/>
        <v>0</v>
      </c>
      <c r="K43" s="26">
        <f t="shared" si="4"/>
        <v>243</v>
      </c>
      <c r="L43" s="26">
        <f t="shared" si="4"/>
        <v>2814.5999999999995</v>
      </c>
      <c r="M43" s="26">
        <f t="shared" si="4"/>
        <v>3583.3199999999983</v>
      </c>
      <c r="N43" s="26">
        <f t="shared" si="4"/>
        <v>49880.119999999981</v>
      </c>
      <c r="X43" s="27" t="e">
        <f>SUM(#REF!)</f>
        <v>#REF!</v>
      </c>
    </row>
    <row r="44" spans="1:24" ht="12.75" customHeight="1" x14ac:dyDescent="0.35"/>
  </sheetData>
  <mergeCells count="2">
    <mergeCell ref="A1:C2"/>
    <mergeCell ref="A3:G4"/>
  </mergeCells>
  <phoneticPr fontId="1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Matrice</vt:lpstr>
      <vt:lpstr>Crédit</vt:lpstr>
      <vt:lpstr>Débit</vt:lpstr>
      <vt:lpstr>Débit_Par_Mois</vt:lpstr>
      <vt:lpstr>Frais_Individuel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zizou Momo</dc:creator>
  <cp:lastModifiedBy>zizou Momo</cp:lastModifiedBy>
  <dcterms:created xsi:type="dcterms:W3CDTF">2015-06-05T18:19:34Z</dcterms:created>
  <dcterms:modified xsi:type="dcterms:W3CDTF">2024-11-04T22:57:06Z</dcterms:modified>
</cp:coreProperties>
</file>