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niPC\Desktop\"/>
    </mc:Choice>
  </mc:AlternateContent>
  <xr:revisionPtr revIDLastSave="0" documentId="13_ncr:1_{CCD9842D-C0AE-4410-81F3-1968556F90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ptembre 2023" sheetId="67" r:id="rId1"/>
    <sheet name="Octobre 2023" sheetId="68" r:id="rId2"/>
    <sheet name="Novembre 2023" sheetId="69" r:id="rId3"/>
    <sheet name="Décembre 2023" sheetId="70" r:id="rId4"/>
    <sheet name="Janvier 2024" sheetId="71" r:id="rId5"/>
  </sheets>
  <externalReferences>
    <externalReference r:id="rId6"/>
  </externalReferences>
  <definedNames>
    <definedName name="Liste_a_Facturer">OFFSET([1]Clients!$B$4,,,COUNTA([1]Clients!$B:$B)-2)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71" l="1"/>
  <c r="G16" i="71"/>
  <c r="G15" i="71"/>
  <c r="G14" i="71"/>
  <c r="G13" i="71"/>
  <c r="G12" i="71"/>
  <c r="G11" i="71"/>
  <c r="G10" i="71"/>
  <c r="G9" i="71"/>
  <c r="G8" i="71"/>
  <c r="G7" i="71"/>
  <c r="C29" i="71"/>
  <c r="G4" i="71" s="1"/>
  <c r="G20" i="71"/>
  <c r="G19" i="71"/>
  <c r="G18" i="71"/>
  <c r="G6" i="71"/>
  <c r="G5" i="71"/>
  <c r="H4" i="71"/>
  <c r="F4" i="71"/>
  <c r="G20" i="70"/>
  <c r="G19" i="70"/>
  <c r="G18" i="70"/>
  <c r="G17" i="70"/>
  <c r="G16" i="70"/>
  <c r="G15" i="70"/>
  <c r="G14" i="70"/>
  <c r="G13" i="70"/>
  <c r="G12" i="70"/>
  <c r="G11" i="70"/>
  <c r="G10" i="70"/>
  <c r="G9" i="70"/>
  <c r="G8" i="70"/>
  <c r="G7" i="70"/>
  <c r="G6" i="70"/>
  <c r="G5" i="70"/>
  <c r="H4" i="70"/>
  <c r="F4" i="70"/>
  <c r="H4" i="69"/>
  <c r="G20" i="69"/>
  <c r="G19" i="69"/>
  <c r="G18" i="69"/>
  <c r="G17" i="69"/>
  <c r="G16" i="69"/>
  <c r="G15" i="69"/>
  <c r="G14" i="69"/>
  <c r="G13" i="69"/>
  <c r="G12" i="69"/>
  <c r="G11" i="69"/>
  <c r="G10" i="69"/>
  <c r="G9" i="69"/>
  <c r="G8" i="69"/>
  <c r="G7" i="69"/>
  <c r="G6" i="69"/>
  <c r="G5" i="69"/>
  <c r="F4" i="69"/>
  <c r="J6" i="68"/>
  <c r="J7" i="68"/>
  <c r="J8" i="68"/>
  <c r="J9" i="68"/>
  <c r="J10" i="68"/>
  <c r="J11" i="68"/>
  <c r="J12" i="68"/>
  <c r="J13" i="68"/>
  <c r="J14" i="68"/>
  <c r="J15" i="68"/>
  <c r="J16" i="68"/>
  <c r="J17" i="68"/>
  <c r="J18" i="68"/>
  <c r="J19" i="68"/>
  <c r="J20" i="68"/>
  <c r="J5" i="68"/>
  <c r="I6" i="68"/>
  <c r="I7" i="68"/>
  <c r="I8" i="68"/>
  <c r="I9" i="68"/>
  <c r="I10" i="68"/>
  <c r="I11" i="68"/>
  <c r="I12" i="68"/>
  <c r="I13" i="68"/>
  <c r="I14" i="68"/>
  <c r="I15" i="68"/>
  <c r="I16" i="68"/>
  <c r="I17" i="68"/>
  <c r="I18" i="68"/>
  <c r="I19" i="68"/>
  <c r="I20" i="68"/>
  <c r="I5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H4" i="68"/>
  <c r="G4" i="68"/>
  <c r="F4" i="68"/>
  <c r="H4" i="67"/>
  <c r="J6" i="67"/>
  <c r="J7" i="67"/>
  <c r="J8" i="67"/>
  <c r="J9" i="67"/>
  <c r="J10" i="67"/>
  <c r="J11" i="67"/>
  <c r="J12" i="67"/>
  <c r="J13" i="67"/>
  <c r="J14" i="67"/>
  <c r="J15" i="67"/>
  <c r="J16" i="67"/>
  <c r="J17" i="67"/>
  <c r="J18" i="67"/>
  <c r="J19" i="67"/>
  <c r="J20" i="67"/>
  <c r="J5" i="67"/>
  <c r="I6" i="67"/>
  <c r="I7" i="67"/>
  <c r="I8" i="67"/>
  <c r="I9" i="67"/>
  <c r="I10" i="67"/>
  <c r="I11" i="67"/>
  <c r="I12" i="67"/>
  <c r="I13" i="67"/>
  <c r="I14" i="67"/>
  <c r="I15" i="67"/>
  <c r="I16" i="67"/>
  <c r="I17" i="67"/>
  <c r="I18" i="67"/>
  <c r="I19" i="67"/>
  <c r="I20" i="67"/>
  <c r="I5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4" i="67"/>
  <c r="F4" i="67"/>
  <c r="I30" i="71" l="1"/>
  <c r="I30" i="68"/>
  <c r="J30" i="68"/>
  <c r="J30" i="71"/>
  <c r="J30" i="70"/>
  <c r="I30" i="70"/>
  <c r="J30" i="69"/>
  <c r="I30" i="69"/>
  <c r="J30" i="67"/>
  <c r="I30" i="67"/>
  <c r="C29" i="70" l="1"/>
  <c r="G4" i="70" s="1"/>
  <c r="C29" i="69" l="1"/>
  <c r="G4" i="69" s="1"/>
  <c r="C29" i="68"/>
  <c r="C29" i="67"/>
</calcChain>
</file>

<file path=xl/sharedStrings.xml><?xml version="1.0" encoding="utf-8"?>
<sst xmlns="http://schemas.openxmlformats.org/spreadsheetml/2006/main" count="254" uniqueCount="33">
  <si>
    <t>Nombre d'enfant</t>
  </si>
  <si>
    <t>NOM et PRENOM</t>
  </si>
  <si>
    <t>Total Dû Mois Août</t>
  </si>
  <si>
    <t>Paiement</t>
  </si>
  <si>
    <t>Date</t>
  </si>
  <si>
    <t>Paiement obtenus</t>
  </si>
  <si>
    <t>Paiement en attente</t>
  </si>
  <si>
    <t>OUI</t>
  </si>
  <si>
    <t>NON</t>
  </si>
  <si>
    <t>Virement de 3000€ le 9/10 et 65,15 le 10/10 en complément</t>
  </si>
  <si>
    <t xml:space="preserve">virement de 3000€ le 14/11/23 et 1241,37 le 14/11/23 </t>
  </si>
  <si>
    <t>Attention prélèvement rejetté le 16/11/23 vu avec la famille paiement fin novembre</t>
  </si>
  <si>
    <t>Virement de 3000 le 12/12/23 + 1252,62 le 13/12/23</t>
  </si>
  <si>
    <t>ATTENTION a viré 772</t>
  </si>
  <si>
    <t>Total prélèvements</t>
  </si>
  <si>
    <t>3000+1248,87</t>
  </si>
  <si>
    <t>Commentaires</t>
  </si>
  <si>
    <t>Paiement cumulé / famille</t>
  </si>
  <si>
    <t>Restant dû / famille</t>
  </si>
  <si>
    <t>B</t>
  </si>
  <si>
    <t>C</t>
  </si>
  <si>
    <t>D</t>
  </si>
  <si>
    <t>E</t>
  </si>
  <si>
    <t>F</t>
  </si>
  <si>
    <t>G</t>
  </si>
  <si>
    <t>H</t>
  </si>
  <si>
    <t>A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</si>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</sst>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)@"/>
    <numFmt numFmtId="166" formatCode="#,##0.00\ &quot;€&quot;"/>
    <numFmt numFmtId="167" formatCode="_-* #,##0.00\ [$€-40C]_-;\-* #,##0.00\ [$€-40C]_-;_-* &quot;-&quot;??\ [$€-40C]_-;_-@_-"/>
    <numFmt numFmtId="168" formatCode="#,##0.00\ [$€]\ ;\-#,##0.00\ [$€]\ ;\-#\ [$€]\ ;@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8" fontId="5" fillId="0" borderId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44" fontId="0" fillId="0" borderId="6" xfId="1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4" fontId="0" fillId="0" borderId="6" xfId="0" applyNumberFormat="1" applyBorder="1" applyAlignment="1">
      <alignment horizontal="center" vertical="center"/>
    </xf>
    <xf numFmtId="166" fontId="2" fillId="3" borderId="6" xfId="0" applyNumberFormat="1" applyFont="1" applyFill="1" applyBorder="1"/>
    <xf numFmtId="166" fontId="2" fillId="4" borderId="6" xfId="0" applyNumberFormat="1" applyFont="1" applyFill="1" applyBorder="1"/>
    <xf numFmtId="44" fontId="0" fillId="0" borderId="6" xfId="0" applyNumberFormat="1" applyBorder="1"/>
    <xf numFmtId="167" fontId="0" fillId="0" borderId="6" xfId="0" applyNumberFormat="1" applyBorder="1"/>
    <xf numFmtId="0" fontId="2" fillId="2" borderId="6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67" fontId="0" fillId="6" borderId="6" xfId="0" applyNumberFormat="1" applyFill="1" applyBorder="1"/>
    <xf numFmtId="164" fontId="4" fillId="5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7" borderId="2" xfId="0" applyNumberFormat="1" applyFont="1" applyFill="1" applyBorder="1" applyAlignment="1">
      <alignment horizontal="center" vertical="center"/>
    </xf>
    <xf numFmtId="0" fontId="0" fillId="7" borderId="0" xfId="0" applyFill="1"/>
    <xf numFmtId="167" fontId="2" fillId="0" borderId="6" xfId="0" applyNumberFormat="1" applyFont="1" applyBorder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" fontId="0" fillId="0" borderId="0" xfId="0" applyNumberFormat="1"/>
    <xf numFmtId="2" fontId="0" fillId="0" borderId="6" xfId="0" applyNumberFormat="1" applyBorder="1"/>
    <xf numFmtId="0" fontId="2" fillId="0" borderId="5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67" fontId="0" fillId="0" borderId="6" xfId="0" applyNumberFormat="1" applyFill="1" applyBorder="1"/>
  </cellXfs>
  <cellStyles count="3">
    <cellStyle name="Euro" xfId="2" xr:uid="{8C935DF5-9CBB-4673-8794-6539A3322CA6}"/>
    <cellStyle name="Monétaire" xfId="1" builtinId="4"/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esktop/Micro-cr&#232;che%20PIGNAN/Familles/Factures/Factures%20parents%20V1.6_K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e"/>
      <sheetName val="Clients"/>
      <sheetName val="Présence Mai 2017"/>
      <sheetName val="Codes postaux communes"/>
      <sheetName val="Nom et prénom"/>
    </sheetNames>
    <sheetDataSet>
      <sheetData sheetId="0"/>
      <sheetData sheetId="1">
        <row r="1">
          <cell r="B1" t="str">
            <v>Clients</v>
          </cell>
        </row>
        <row r="3">
          <cell r="B3" t="str">
            <v>Nom famille</v>
          </cell>
        </row>
        <row r="4">
          <cell r="B4" t="str">
            <v>Armand Maurer</v>
          </cell>
        </row>
        <row r="5">
          <cell r="B5" t="str">
            <v>Auzanneau</v>
          </cell>
        </row>
        <row r="6">
          <cell r="B6" t="str">
            <v>Beaurieux / Delhaye</v>
          </cell>
        </row>
        <row r="7">
          <cell r="B7" t="str">
            <v>Besset</v>
          </cell>
        </row>
        <row r="8">
          <cell r="B8" t="str">
            <v>Biegel</v>
          </cell>
        </row>
        <row r="9">
          <cell r="B9" t="str">
            <v>Bousquié</v>
          </cell>
        </row>
        <row r="10">
          <cell r="B10" t="str">
            <v>Colin</v>
          </cell>
        </row>
        <row r="11">
          <cell r="B11" t="str">
            <v>Coubes/Amilhac</v>
          </cell>
        </row>
        <row r="12">
          <cell r="B12" t="str">
            <v>Garnier</v>
          </cell>
        </row>
        <row r="13">
          <cell r="B13" t="str">
            <v>Heckmann</v>
          </cell>
        </row>
        <row r="14">
          <cell r="B14" t="str">
            <v>Lanfroy</v>
          </cell>
        </row>
        <row r="15">
          <cell r="B15" t="str">
            <v>Lesellier</v>
          </cell>
        </row>
        <row r="16">
          <cell r="B16" t="str">
            <v>Lorenzo / Landes</v>
          </cell>
        </row>
        <row r="17">
          <cell r="B17" t="str">
            <v>Margueret</v>
          </cell>
        </row>
        <row r="18">
          <cell r="B18" t="str">
            <v>Michel/Viguier</v>
          </cell>
        </row>
        <row r="19">
          <cell r="B19" t="str">
            <v>Mula / Favier</v>
          </cell>
        </row>
        <row r="20">
          <cell r="B20" t="str">
            <v>Nougaret</v>
          </cell>
        </row>
        <row r="21">
          <cell r="B21" t="str">
            <v>Parriaud</v>
          </cell>
        </row>
        <row r="22">
          <cell r="B22" t="str">
            <v>Pascal / Martinez</v>
          </cell>
        </row>
        <row r="23">
          <cell r="B23" t="str">
            <v>Roget</v>
          </cell>
        </row>
        <row r="24">
          <cell r="B24" t="str">
            <v>Sentenac / Roman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</sheetData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3C3AC-E559-4C8D-BB67-EEB05AA1DD64}">
  <dimension ref="A1:K30"/>
  <sheetViews>
    <sheetView tabSelected="1" workbookViewId="0">
      <selection activeCell="B5" sqref="B5:B17"/>
    </sheetView>
  </sheetViews>
  <sheetFormatPr baseColWidth="10" defaultRowHeight="15" x14ac:dyDescent="0.25"/>
  <cols>
    <col min="2" max="2" width="28.42578125" bestFit="1" customWidth="1"/>
    <col min="3" max="3" width="18" bestFit="1" customWidth="1"/>
    <col min="5" max="5" width="11.7109375" bestFit="1" customWidth="1"/>
    <col min="6" max="6" width="17.42578125" bestFit="1" customWidth="1"/>
    <col min="7" max="7" width="19.42578125" bestFit="1" customWidth="1"/>
    <col min="8" max="8" width="18.42578125" bestFit="1" customWidth="1"/>
    <col min="9" max="9" width="24.85546875" bestFit="1" customWidth="1"/>
    <col min="10" max="10" width="18.5703125" bestFit="1" customWidth="1"/>
    <col min="11" max="11" width="14" bestFit="1" customWidth="1"/>
  </cols>
  <sheetData>
    <row r="1" spans="1:11" x14ac:dyDescent="0.25">
      <c r="A1" s="24" t="s">
        <v>0</v>
      </c>
      <c r="B1" s="26" t="s">
        <v>1</v>
      </c>
      <c r="C1" s="28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14</v>
      </c>
      <c r="I1" s="22" t="s">
        <v>17</v>
      </c>
      <c r="J1" s="33" t="s">
        <v>18</v>
      </c>
      <c r="K1" s="31" t="s">
        <v>16</v>
      </c>
    </row>
    <row r="2" spans="1:11" ht="15.75" thickBot="1" x14ac:dyDescent="0.3">
      <c r="A2" s="25"/>
      <c r="B2" s="27"/>
      <c r="C2" s="29"/>
      <c r="D2" s="23"/>
      <c r="E2" s="23"/>
      <c r="F2" s="23"/>
      <c r="G2" s="23"/>
      <c r="H2" s="23"/>
      <c r="I2" s="23"/>
      <c r="J2" s="34"/>
      <c r="K2" s="32"/>
    </row>
    <row r="3" spans="1:11" ht="15.75" thickBot="1" x14ac:dyDescent="0.3">
      <c r="A3" s="1"/>
      <c r="B3" s="1"/>
      <c r="C3" s="2"/>
      <c r="K3" s="30"/>
    </row>
    <row r="4" spans="1:11" ht="15.75" thickBot="1" x14ac:dyDescent="0.3">
      <c r="A4" s="1"/>
      <c r="B4" s="1"/>
      <c r="C4" s="2"/>
      <c r="F4" s="8">
        <f ca="1">SUMIF($D$5:$D$29,"OUI",$C$5:$C$28)</f>
        <v>10305.93</v>
      </c>
      <c r="G4" s="9">
        <f>SUMIF($D$5:$D$29,"NON",$C$5:$C$29)</f>
        <v>10305.93</v>
      </c>
      <c r="H4" s="21">
        <f>SUM(C5+C6+C7+C8+C9+C10+C12+C15+C16)</f>
        <v>6550.78</v>
      </c>
    </row>
    <row r="5" spans="1:11" ht="15.75" thickBot="1" x14ac:dyDescent="0.3">
      <c r="A5" s="15">
        <v>1</v>
      </c>
      <c r="B5" s="17" t="s">
        <v>26</v>
      </c>
      <c r="C5" s="11">
        <v>453.17000000000007</v>
      </c>
      <c r="D5" s="3" t="s">
        <v>7</v>
      </c>
      <c r="E5" s="7">
        <v>45216</v>
      </c>
      <c r="G5">
        <f>SUMIF(D5,"NON",C5)</f>
        <v>0</v>
      </c>
      <c r="I5" s="35">
        <f>SUM('Septembre 2023'!C5)</f>
        <v>453.17000000000007</v>
      </c>
      <c r="J5" s="35">
        <f>SUM('Septembre 2023'!G5)</f>
        <v>0</v>
      </c>
    </row>
    <row r="6" spans="1:11" ht="15.75" thickBot="1" x14ac:dyDescent="0.3">
      <c r="A6" s="14">
        <v>2</v>
      </c>
      <c r="B6" s="17" t="s">
        <v>19</v>
      </c>
      <c r="C6" s="11">
        <v>1017.53</v>
      </c>
      <c r="D6" s="3" t="s">
        <v>7</v>
      </c>
      <c r="E6" s="7">
        <v>45216</v>
      </c>
      <c r="G6">
        <f t="shared" ref="G6:G20" si="0">SUMIF(D6,"NON",C6)</f>
        <v>0</v>
      </c>
      <c r="I6" s="35">
        <f>SUM('Septembre 2023'!C6)</f>
        <v>1017.53</v>
      </c>
      <c r="J6" s="35">
        <f>SUM('Septembre 2023'!G6)</f>
        <v>0</v>
      </c>
    </row>
    <row r="7" spans="1:11" ht="15.75" thickBot="1" x14ac:dyDescent="0.3">
      <c r="A7" s="14">
        <v>3</v>
      </c>
      <c r="B7" s="17" t="s">
        <v>20</v>
      </c>
      <c r="C7" s="11">
        <v>554.79999999999995</v>
      </c>
      <c r="D7" s="3" t="s">
        <v>7</v>
      </c>
      <c r="E7" s="7">
        <v>45216</v>
      </c>
      <c r="G7">
        <f t="shared" si="0"/>
        <v>0</v>
      </c>
      <c r="I7" s="35">
        <f>SUM('Septembre 2023'!C7)</f>
        <v>554.79999999999995</v>
      </c>
      <c r="J7" s="35">
        <f>SUM('Septembre 2023'!G7)</f>
        <v>0</v>
      </c>
    </row>
    <row r="8" spans="1:11" ht="15.75" thickBot="1" x14ac:dyDescent="0.3">
      <c r="A8" s="14">
        <v>4</v>
      </c>
      <c r="B8" s="17" t="s">
        <v>21</v>
      </c>
      <c r="C8" s="11">
        <v>730</v>
      </c>
      <c r="D8" s="3" t="s">
        <v>7</v>
      </c>
      <c r="E8" s="7">
        <v>45216</v>
      </c>
      <c r="G8">
        <f t="shared" si="0"/>
        <v>0</v>
      </c>
      <c r="I8" s="35">
        <f>SUM('Septembre 2023'!C8)</f>
        <v>730</v>
      </c>
      <c r="J8" s="35">
        <f>SUM('Septembre 2023'!G8)</f>
        <v>0</v>
      </c>
    </row>
    <row r="9" spans="1:11" ht="15.75" thickBot="1" x14ac:dyDescent="0.3">
      <c r="A9" s="14">
        <v>5</v>
      </c>
      <c r="B9" s="17" t="s">
        <v>22</v>
      </c>
      <c r="C9" s="11">
        <v>722</v>
      </c>
      <c r="D9" s="3" t="s">
        <v>7</v>
      </c>
      <c r="E9" s="7">
        <v>45216</v>
      </c>
      <c r="G9">
        <f t="shared" si="0"/>
        <v>0</v>
      </c>
      <c r="I9" s="35">
        <f>SUM('Septembre 2023'!C9)</f>
        <v>722</v>
      </c>
      <c r="J9" s="35">
        <f>SUM('Septembre 2023'!G9)</f>
        <v>0</v>
      </c>
    </row>
    <row r="10" spans="1:11" ht="15.75" thickBot="1" x14ac:dyDescent="0.3">
      <c r="A10" s="14">
        <v>6</v>
      </c>
      <c r="B10" s="17" t="s">
        <v>23</v>
      </c>
      <c r="C10" s="11">
        <v>520.4</v>
      </c>
      <c r="D10" s="3" t="s">
        <v>7</v>
      </c>
      <c r="E10" s="7">
        <v>45216</v>
      </c>
      <c r="G10">
        <f t="shared" si="0"/>
        <v>0</v>
      </c>
      <c r="I10" s="35">
        <f>SUM('Septembre 2023'!C10)</f>
        <v>520.4</v>
      </c>
      <c r="J10" s="35">
        <f>SUM('Septembre 2023'!G10)</f>
        <v>0</v>
      </c>
    </row>
    <row r="11" spans="1:11" ht="15.75" thickBot="1" x14ac:dyDescent="0.3">
      <c r="A11" s="4">
        <v>7</v>
      </c>
      <c r="B11" s="18" t="s">
        <v>24</v>
      </c>
      <c r="C11" s="11">
        <v>963.79</v>
      </c>
      <c r="D11" s="3" t="s">
        <v>7</v>
      </c>
      <c r="E11" s="7">
        <v>45208</v>
      </c>
      <c r="G11">
        <f t="shared" si="0"/>
        <v>0</v>
      </c>
      <c r="I11" s="35">
        <f>SUM('Septembre 2023'!C11)</f>
        <v>963.79</v>
      </c>
      <c r="J11" s="35">
        <f>SUM('Septembre 2023'!G11)</f>
        <v>0</v>
      </c>
      <c r="K11" t="s">
        <v>9</v>
      </c>
    </row>
    <row r="12" spans="1:11" ht="15.75" thickBot="1" x14ac:dyDescent="0.3">
      <c r="A12" s="13">
        <v>8</v>
      </c>
      <c r="B12" s="17" t="s">
        <v>25</v>
      </c>
      <c r="C12" s="11">
        <v>738.97</v>
      </c>
      <c r="D12" s="3" t="s">
        <v>7</v>
      </c>
      <c r="E12" s="7">
        <v>45216</v>
      </c>
      <c r="G12">
        <f t="shared" si="0"/>
        <v>0</v>
      </c>
      <c r="I12" s="35">
        <f>SUM('Septembre 2023'!C12)</f>
        <v>738.97</v>
      </c>
      <c r="J12" s="35">
        <f>SUM('Septembre 2023'!G12)</f>
        <v>0</v>
      </c>
    </row>
    <row r="13" spans="1:11" ht="15.75" thickBot="1" x14ac:dyDescent="0.3">
      <c r="A13" s="5">
        <v>9</v>
      </c>
      <c r="B13" s="18" t="s">
        <v>27</v>
      </c>
      <c r="C13" s="11">
        <v>790</v>
      </c>
      <c r="D13" s="3" t="s">
        <v>7</v>
      </c>
      <c r="E13" s="7">
        <v>45216</v>
      </c>
      <c r="G13">
        <f t="shared" si="0"/>
        <v>0</v>
      </c>
      <c r="I13" s="35">
        <f>SUM('Septembre 2023'!C13)</f>
        <v>790</v>
      </c>
      <c r="J13" s="35">
        <f>SUM('Septembre 2023'!G13)</f>
        <v>0</v>
      </c>
    </row>
    <row r="14" spans="1:11" ht="15.75" thickBot="1" x14ac:dyDescent="0.3">
      <c r="A14" s="5">
        <v>10</v>
      </c>
      <c r="B14" s="18" t="s">
        <v>28</v>
      </c>
      <c r="C14" s="11">
        <v>1000.6800000000001</v>
      </c>
      <c r="D14" s="3" t="s">
        <v>7</v>
      </c>
      <c r="E14" s="7">
        <v>45208</v>
      </c>
      <c r="G14">
        <f t="shared" si="0"/>
        <v>0</v>
      </c>
      <c r="I14" s="35">
        <f>SUM('Septembre 2023'!C14)</f>
        <v>1000.6800000000001</v>
      </c>
      <c r="J14" s="35">
        <f>SUM('Septembre 2023'!G14)</f>
        <v>0</v>
      </c>
    </row>
    <row r="15" spans="1:11" ht="15.75" thickBot="1" x14ac:dyDescent="0.3">
      <c r="A15" s="13">
        <v>11</v>
      </c>
      <c r="B15" s="17" t="s">
        <v>29</v>
      </c>
      <c r="C15" s="11">
        <v>654.61</v>
      </c>
      <c r="D15" s="3" t="s">
        <v>7</v>
      </c>
      <c r="E15" s="7">
        <v>45216</v>
      </c>
      <c r="G15">
        <f t="shared" si="0"/>
        <v>0</v>
      </c>
      <c r="I15" s="35">
        <f>SUM('Septembre 2023'!C15)</f>
        <v>654.61</v>
      </c>
      <c r="J15" s="35">
        <f>SUM('Septembre 2023'!G15)</f>
        <v>0</v>
      </c>
    </row>
    <row r="16" spans="1:11" ht="15.75" thickBot="1" x14ac:dyDescent="0.3">
      <c r="A16" s="13">
        <v>12</v>
      </c>
      <c r="B16" s="17" t="s">
        <v>30</v>
      </c>
      <c r="C16" s="11">
        <v>1159.3</v>
      </c>
      <c r="D16" s="3" t="s">
        <v>7</v>
      </c>
      <c r="E16" s="7">
        <v>45216</v>
      </c>
      <c r="G16">
        <f t="shared" si="0"/>
        <v>0</v>
      </c>
      <c r="I16" s="35">
        <f>SUM('Septembre 2023'!C16)</f>
        <v>1159.3</v>
      </c>
      <c r="J16" s="35">
        <f>SUM('Septembre 2023'!G16)</f>
        <v>0</v>
      </c>
    </row>
    <row r="17" spans="1:10" ht="15.75" thickBot="1" x14ac:dyDescent="0.3">
      <c r="A17" s="5">
        <v>13</v>
      </c>
      <c r="B17" s="18" t="s">
        <v>31</v>
      </c>
      <c r="C17" s="11">
        <v>1000.6800000000001</v>
      </c>
      <c r="D17" s="3" t="s">
        <v>7</v>
      </c>
      <c r="E17" s="7">
        <v>45208</v>
      </c>
      <c r="G17">
        <f t="shared" si="0"/>
        <v>0</v>
      </c>
      <c r="I17" s="35">
        <f>SUM('Septembre 2023'!C17)</f>
        <v>1000.6800000000001</v>
      </c>
      <c r="J17" s="35">
        <f>SUM('Septembre 2023'!G17)</f>
        <v>0</v>
      </c>
    </row>
    <row r="18" spans="1:10" ht="15.75" thickBot="1" x14ac:dyDescent="0.3">
      <c r="A18" s="5">
        <v>14</v>
      </c>
      <c r="B18" s="18"/>
      <c r="C18" s="11"/>
      <c r="D18" s="3" t="s">
        <v>8</v>
      </c>
      <c r="E18" s="7"/>
      <c r="G18">
        <f t="shared" si="0"/>
        <v>0</v>
      </c>
      <c r="I18" s="35">
        <f>SUM('Septembre 2023'!C18)</f>
        <v>0</v>
      </c>
      <c r="J18" s="35">
        <f>SUM('Septembre 2023'!G18)</f>
        <v>0</v>
      </c>
    </row>
    <row r="19" spans="1:10" ht="15.75" thickBot="1" x14ac:dyDescent="0.3">
      <c r="A19" s="5">
        <v>15</v>
      </c>
      <c r="B19" s="18"/>
      <c r="C19" s="11"/>
      <c r="D19" s="3" t="s">
        <v>8</v>
      </c>
      <c r="E19" s="7"/>
      <c r="G19">
        <f t="shared" si="0"/>
        <v>0</v>
      </c>
      <c r="I19" s="35">
        <f>SUM('Septembre 2023'!C19)</f>
        <v>0</v>
      </c>
      <c r="J19" s="35">
        <f>SUM('Septembre 2023'!G19)</f>
        <v>0</v>
      </c>
    </row>
    <row r="20" spans="1:10" ht="15.75" thickBot="1" x14ac:dyDescent="0.3">
      <c r="A20" s="5">
        <v>16</v>
      </c>
      <c r="B20" s="18"/>
      <c r="C20" s="11"/>
      <c r="D20" s="3" t="s">
        <v>8</v>
      </c>
      <c r="E20" s="7"/>
      <c r="G20">
        <f t="shared" si="0"/>
        <v>0</v>
      </c>
      <c r="I20" s="35">
        <f>SUM('Septembre 2023'!C20)</f>
        <v>0</v>
      </c>
      <c r="J20" s="35">
        <f>SUM('Septembre 2023'!G20)</f>
        <v>0</v>
      </c>
    </row>
    <row r="21" spans="1:10" ht="15.75" thickBot="1" x14ac:dyDescent="0.3">
      <c r="A21" s="5">
        <v>17</v>
      </c>
      <c r="B21" s="18"/>
      <c r="C21" s="11"/>
      <c r="D21" s="3" t="s">
        <v>8</v>
      </c>
      <c r="E21" s="7"/>
    </row>
    <row r="22" spans="1:10" ht="15.75" thickBot="1" x14ac:dyDescent="0.3">
      <c r="A22" s="5">
        <v>18</v>
      </c>
      <c r="B22" s="18"/>
      <c r="C22" s="11">
        <v>0</v>
      </c>
      <c r="D22" s="3" t="s">
        <v>8</v>
      </c>
      <c r="E22" s="7"/>
    </row>
    <row r="23" spans="1:10" ht="15.75" thickBot="1" x14ac:dyDescent="0.3">
      <c r="A23" s="5">
        <v>19</v>
      </c>
      <c r="B23" s="18"/>
      <c r="C23" s="11">
        <v>0</v>
      </c>
      <c r="D23" s="3" t="s">
        <v>8</v>
      </c>
      <c r="E23" s="7"/>
    </row>
    <row r="24" spans="1:10" ht="15.75" thickBot="1" x14ac:dyDescent="0.3">
      <c r="A24" s="5">
        <v>20</v>
      </c>
      <c r="B24" s="18"/>
      <c r="C24" s="11">
        <v>0</v>
      </c>
      <c r="D24" s="3" t="s">
        <v>8</v>
      </c>
      <c r="E24" s="7"/>
    </row>
    <row r="25" spans="1:10" ht="15.75" thickBot="1" x14ac:dyDescent="0.3">
      <c r="A25" s="5">
        <v>21</v>
      </c>
      <c r="B25" s="12"/>
      <c r="C25" s="11">
        <v>0</v>
      </c>
      <c r="D25" s="3" t="s">
        <v>8</v>
      </c>
      <c r="E25" s="7"/>
    </row>
    <row r="26" spans="1:10" ht="15.75" thickBot="1" x14ac:dyDescent="0.3">
      <c r="A26" s="5">
        <v>22</v>
      </c>
      <c r="B26" s="12"/>
      <c r="C26" s="11">
        <v>0</v>
      </c>
      <c r="D26" s="3" t="s">
        <v>8</v>
      </c>
      <c r="E26" s="7"/>
    </row>
    <row r="27" spans="1:10" ht="15.75" thickBot="1" x14ac:dyDescent="0.3">
      <c r="A27" s="5">
        <v>23</v>
      </c>
      <c r="B27" s="12"/>
      <c r="C27" s="11">
        <v>0</v>
      </c>
      <c r="D27" s="3" t="s">
        <v>8</v>
      </c>
      <c r="E27" s="7"/>
    </row>
    <row r="28" spans="1:10" ht="15.75" thickBot="1" x14ac:dyDescent="0.3">
      <c r="A28" s="5">
        <v>24</v>
      </c>
      <c r="B28" s="12"/>
      <c r="C28" s="11">
        <v>0</v>
      </c>
      <c r="D28" s="3" t="s">
        <v>8</v>
      </c>
      <c r="E28" s="7"/>
    </row>
    <row r="29" spans="1:10" ht="15.75" thickBot="1" x14ac:dyDescent="0.3">
      <c r="A29" s="6">
        <v>25</v>
      </c>
      <c r="C29" s="10">
        <f>SUM(C5:C28)</f>
        <v>10305.93</v>
      </c>
      <c r="D29" s="3" t="s">
        <v>8</v>
      </c>
      <c r="E29" s="7"/>
    </row>
    <row r="30" spans="1:10" ht="15.75" thickBot="1" x14ac:dyDescent="0.3">
      <c r="E30" s="7"/>
      <c r="I30" s="36">
        <f>SUM(I5:I29)</f>
        <v>10305.93</v>
      </c>
      <c r="J30" s="36">
        <f>SUM(J5:J29)</f>
        <v>0</v>
      </c>
    </row>
  </sheetData>
  <mergeCells count="11">
    <mergeCell ref="K1:K2"/>
    <mergeCell ref="H1:H2"/>
    <mergeCell ref="I1:I2"/>
    <mergeCell ref="J1:J2"/>
    <mergeCell ref="G1:G2"/>
    <mergeCell ref="A1:A2"/>
    <mergeCell ref="B1:B2"/>
    <mergeCell ref="C1:C2"/>
    <mergeCell ref="D1:D2"/>
    <mergeCell ref="E1:E2"/>
    <mergeCell ref="F1:F2"/>
  </mergeCells>
  <conditionalFormatting sqref="D5:D29">
    <cfRule type="cellIs" dxfId="15" priority="2" operator="equal">
      <formula>"NON"</formula>
    </cfRule>
    <cfRule type="cellIs" dxfId="14" priority="3" operator="equal">
      <formula>"OUI"</formula>
    </cfRule>
  </conditionalFormatting>
  <conditionalFormatting sqref="J30">
    <cfRule type="cellIs" dxfId="13" priority="1" operator="greaterThan">
      <formula>0</formula>
    </cfRule>
  </conditionalFormatting>
  <dataValidations disablePrompts="1" count="1">
    <dataValidation type="list" allowBlank="1" showInputMessage="1" showErrorMessage="1" sqref="D5:D29" xr:uid="{A72F99C9-81FD-41FC-9494-A94B6B9563E1}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D1A41-4654-418B-870A-A88DF8D66E1F}">
  <dimension ref="A1:K30"/>
  <sheetViews>
    <sheetView workbookViewId="0">
      <selection activeCell="B5" sqref="B5:B17"/>
    </sheetView>
  </sheetViews>
  <sheetFormatPr baseColWidth="10" defaultRowHeight="15" x14ac:dyDescent="0.25"/>
  <cols>
    <col min="2" max="2" width="28.42578125" bestFit="1" customWidth="1"/>
    <col min="3" max="3" width="18" bestFit="1" customWidth="1"/>
    <col min="5" max="5" width="11.7109375" bestFit="1" customWidth="1"/>
    <col min="6" max="6" width="17.42578125" bestFit="1" customWidth="1"/>
    <col min="7" max="7" width="19.42578125" bestFit="1" customWidth="1"/>
    <col min="8" max="8" width="18.42578125" bestFit="1" customWidth="1"/>
    <col min="9" max="9" width="24.85546875" bestFit="1" customWidth="1"/>
    <col min="10" max="10" width="18.5703125" bestFit="1" customWidth="1"/>
    <col min="11" max="11" width="14" bestFit="1" customWidth="1"/>
  </cols>
  <sheetData>
    <row r="1" spans="1:11" x14ac:dyDescent="0.25">
      <c r="A1" s="24" t="s">
        <v>0</v>
      </c>
      <c r="B1" s="26" t="s">
        <v>1</v>
      </c>
      <c r="C1" s="28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14</v>
      </c>
      <c r="I1" s="22" t="s">
        <v>17</v>
      </c>
      <c r="J1" s="33" t="s">
        <v>18</v>
      </c>
      <c r="K1" s="31" t="s">
        <v>16</v>
      </c>
    </row>
    <row r="2" spans="1:11" ht="15.75" thickBot="1" x14ac:dyDescent="0.3">
      <c r="A2" s="25"/>
      <c r="B2" s="27"/>
      <c r="C2" s="29"/>
      <c r="D2" s="23"/>
      <c r="E2" s="23"/>
      <c r="F2" s="23"/>
      <c r="G2" s="23"/>
      <c r="H2" s="23"/>
      <c r="I2" s="23"/>
      <c r="J2" s="34"/>
      <c r="K2" s="32"/>
    </row>
    <row r="3" spans="1:11" ht="15.75" thickBot="1" x14ac:dyDescent="0.3">
      <c r="A3" s="1"/>
      <c r="B3" s="1"/>
      <c r="C3" s="2"/>
      <c r="K3" s="30"/>
    </row>
    <row r="4" spans="1:11" ht="15.75" thickBot="1" x14ac:dyDescent="0.3">
      <c r="A4" s="1"/>
      <c r="B4" s="1"/>
      <c r="C4" s="2"/>
      <c r="F4" s="8">
        <f ca="1">SUMIF($D$5:$D$29,"OUI",$C$5:$C$28)</f>
        <v>14537.45</v>
      </c>
      <c r="G4" s="9">
        <f>SUMIF($D$5:$D$29,"NON",$C$5:$C$29)</f>
        <v>14537.45</v>
      </c>
      <c r="H4" s="21">
        <f>SUM(C5+C6+C7+C8+C9+C10+C12+C15+C16)</f>
        <v>9506.08</v>
      </c>
    </row>
    <row r="5" spans="1:11" ht="15.75" thickBot="1" x14ac:dyDescent="0.3">
      <c r="A5" s="15">
        <v>1</v>
      </c>
      <c r="B5" s="17" t="s">
        <v>26</v>
      </c>
      <c r="C5" s="11">
        <v>1045.74</v>
      </c>
      <c r="D5" s="3" t="s">
        <v>7</v>
      </c>
      <c r="E5" s="7">
        <v>45244</v>
      </c>
      <c r="G5">
        <f>SUMIF(D5,"NON",C5)</f>
        <v>0</v>
      </c>
      <c r="I5" s="35">
        <f>SUM('Septembre 2023:Octobre 2023'!C5)</f>
        <v>1498.91</v>
      </c>
      <c r="J5" s="35">
        <f>SUM('Septembre 2023:Octobre 2023'!G5)</f>
        <v>0</v>
      </c>
    </row>
    <row r="6" spans="1:11" ht="15.75" thickBot="1" x14ac:dyDescent="0.3">
      <c r="A6" s="14">
        <v>2</v>
      </c>
      <c r="B6" s="17" t="s">
        <v>19</v>
      </c>
      <c r="C6" s="11">
        <v>1017.53</v>
      </c>
      <c r="D6" s="3" t="s">
        <v>7</v>
      </c>
      <c r="E6" s="7">
        <v>45244</v>
      </c>
      <c r="G6">
        <f t="shared" ref="G6:G20" si="0">SUMIF(D6,"NON",C6)</f>
        <v>0</v>
      </c>
      <c r="I6" s="35">
        <f>SUM('Septembre 2023:Octobre 2023'!C6)</f>
        <v>2035.06</v>
      </c>
      <c r="J6" s="35">
        <f>SUM('Septembre 2023:Octobre 2023'!G6)</f>
        <v>0</v>
      </c>
    </row>
    <row r="7" spans="1:11" ht="15.75" thickBot="1" x14ac:dyDescent="0.3">
      <c r="A7" s="14">
        <v>3</v>
      </c>
      <c r="B7" s="17" t="s">
        <v>20</v>
      </c>
      <c r="C7" s="11">
        <v>904.8</v>
      </c>
      <c r="D7" s="3" t="s">
        <v>7</v>
      </c>
      <c r="E7" s="7">
        <v>45244</v>
      </c>
      <c r="G7">
        <f t="shared" si="0"/>
        <v>0</v>
      </c>
      <c r="I7" s="35">
        <f>SUM('Septembre 2023:Octobre 2023'!C7)</f>
        <v>1459.6</v>
      </c>
      <c r="J7" s="35">
        <f>SUM('Septembre 2023:Octobre 2023'!G7)</f>
        <v>0</v>
      </c>
    </row>
    <row r="8" spans="1:11" ht="15.75" thickBot="1" x14ac:dyDescent="0.3">
      <c r="A8" s="14">
        <v>4</v>
      </c>
      <c r="B8" s="17" t="s">
        <v>21</v>
      </c>
      <c r="C8" s="11">
        <v>1080</v>
      </c>
      <c r="D8" s="3" t="s">
        <v>7</v>
      </c>
      <c r="E8" s="7">
        <v>45244</v>
      </c>
      <c r="G8">
        <f t="shared" si="0"/>
        <v>0</v>
      </c>
      <c r="I8" s="35">
        <f>SUM('Septembre 2023:Octobre 2023'!C8)</f>
        <v>1810</v>
      </c>
      <c r="J8" s="35">
        <f>SUM('Septembre 2023:Octobre 2023'!G8)</f>
        <v>0</v>
      </c>
    </row>
    <row r="9" spans="1:11" ht="15.75" thickBot="1" x14ac:dyDescent="0.3">
      <c r="A9" s="14">
        <v>5</v>
      </c>
      <c r="B9" s="17" t="s">
        <v>22</v>
      </c>
      <c r="C9" s="11">
        <v>988.8</v>
      </c>
      <c r="D9" s="3" t="s">
        <v>7</v>
      </c>
      <c r="E9" s="7">
        <v>45259</v>
      </c>
      <c r="G9">
        <f t="shared" si="0"/>
        <v>0</v>
      </c>
      <c r="I9" s="35">
        <f>SUM('Septembre 2023:Octobre 2023'!C9)</f>
        <v>1710.8</v>
      </c>
      <c r="J9" s="35">
        <f>SUM('Septembre 2023:Octobre 2023'!G9)</f>
        <v>0</v>
      </c>
    </row>
    <row r="10" spans="1:11" ht="15.75" thickBot="1" x14ac:dyDescent="0.3">
      <c r="A10" s="14">
        <v>6</v>
      </c>
      <c r="B10" s="17" t="s">
        <v>23</v>
      </c>
      <c r="C10" s="11">
        <v>961.6</v>
      </c>
      <c r="D10" s="3" t="s">
        <v>7</v>
      </c>
      <c r="E10" s="7">
        <v>45244</v>
      </c>
      <c r="G10">
        <f t="shared" si="0"/>
        <v>0</v>
      </c>
      <c r="I10" s="35">
        <f>SUM('Septembre 2023:Octobre 2023'!C10)</f>
        <v>1482</v>
      </c>
      <c r="J10" s="35">
        <f>SUM('Septembre 2023:Octobre 2023'!G10)</f>
        <v>0</v>
      </c>
      <c r="K10" t="s">
        <v>11</v>
      </c>
    </row>
    <row r="11" spans="1:11" ht="15.75" thickBot="1" x14ac:dyDescent="0.3">
      <c r="A11" s="4">
        <v>7</v>
      </c>
      <c r="B11" s="18" t="s">
        <v>24</v>
      </c>
      <c r="C11" s="11">
        <v>1413.79</v>
      </c>
      <c r="D11" s="3" t="s">
        <v>7</v>
      </c>
      <c r="E11" s="7">
        <v>45244</v>
      </c>
      <c r="G11">
        <f t="shared" si="0"/>
        <v>0</v>
      </c>
      <c r="I11" s="35">
        <f>SUM('Septembre 2023:Octobre 2023'!C11)</f>
        <v>2377.58</v>
      </c>
      <c r="J11" s="35">
        <f>SUM('Septembre 2023:Octobre 2023'!G11)</f>
        <v>0</v>
      </c>
      <c r="K11" s="20" t="s">
        <v>10</v>
      </c>
    </row>
    <row r="12" spans="1:11" ht="15.75" thickBot="1" x14ac:dyDescent="0.3">
      <c r="A12" s="13">
        <v>8</v>
      </c>
      <c r="B12" s="17" t="s">
        <v>25</v>
      </c>
      <c r="C12" s="11">
        <v>1088.97</v>
      </c>
      <c r="D12" s="3" t="s">
        <v>7</v>
      </c>
      <c r="E12" s="7">
        <v>45244</v>
      </c>
      <c r="G12">
        <f t="shared" si="0"/>
        <v>0</v>
      </c>
      <c r="I12" s="35">
        <f>SUM('Septembre 2023:Octobre 2023'!C12)</f>
        <v>1827.94</v>
      </c>
      <c r="J12" s="35">
        <f>SUM('Septembre 2023:Octobre 2023'!G12)</f>
        <v>0</v>
      </c>
    </row>
    <row r="13" spans="1:11" ht="15.75" thickBot="1" x14ac:dyDescent="0.3">
      <c r="A13" s="5">
        <v>9</v>
      </c>
      <c r="B13" s="18" t="s">
        <v>27</v>
      </c>
      <c r="C13" s="11">
        <v>790</v>
      </c>
      <c r="D13" s="3" t="s">
        <v>7</v>
      </c>
      <c r="E13" s="7">
        <v>45253</v>
      </c>
      <c r="G13">
        <f t="shared" si="0"/>
        <v>0</v>
      </c>
      <c r="I13" s="35">
        <f>SUM('Septembre 2023:Octobre 2023'!C13)</f>
        <v>1580</v>
      </c>
      <c r="J13" s="35">
        <f>SUM('Septembre 2023:Octobre 2023'!G13)</f>
        <v>0</v>
      </c>
    </row>
    <row r="14" spans="1:11" ht="15.75" thickBot="1" x14ac:dyDescent="0.3">
      <c r="A14" s="5">
        <v>10</v>
      </c>
      <c r="B14" s="18" t="s">
        <v>28</v>
      </c>
      <c r="C14" s="11">
        <v>1413.79</v>
      </c>
      <c r="D14" s="3" t="s">
        <v>7</v>
      </c>
      <c r="E14" s="7">
        <v>45244</v>
      </c>
      <c r="G14">
        <f t="shared" si="0"/>
        <v>0</v>
      </c>
      <c r="I14" s="35">
        <f>SUM('Septembre 2023:Octobre 2023'!C14)</f>
        <v>2414.4700000000003</v>
      </c>
      <c r="J14" s="35">
        <f>SUM('Septembre 2023:Octobre 2023'!G14)</f>
        <v>0</v>
      </c>
    </row>
    <row r="15" spans="1:11" ht="15.75" thickBot="1" x14ac:dyDescent="0.3">
      <c r="A15" s="13">
        <v>11</v>
      </c>
      <c r="B15" s="17" t="s">
        <v>29</v>
      </c>
      <c r="C15" s="11">
        <v>909.34</v>
      </c>
      <c r="D15" s="3" t="s">
        <v>7</v>
      </c>
      <c r="E15" s="7">
        <v>45244</v>
      </c>
      <c r="G15">
        <f t="shared" si="0"/>
        <v>0</v>
      </c>
      <c r="I15" s="35">
        <f>SUM('Septembre 2023:Octobre 2023'!C15)</f>
        <v>1563.95</v>
      </c>
      <c r="J15" s="35">
        <f>SUM('Septembre 2023:Octobre 2023'!G15)</f>
        <v>0</v>
      </c>
    </row>
    <row r="16" spans="1:11" ht="15.75" thickBot="1" x14ac:dyDescent="0.3">
      <c r="A16" s="13">
        <v>12</v>
      </c>
      <c r="B16" s="17" t="s">
        <v>30</v>
      </c>
      <c r="C16" s="11">
        <v>1509.3</v>
      </c>
      <c r="D16" s="3" t="s">
        <v>7</v>
      </c>
      <c r="E16" s="7">
        <v>45244</v>
      </c>
      <c r="G16">
        <f t="shared" si="0"/>
        <v>0</v>
      </c>
      <c r="I16" s="35">
        <f>SUM('Septembre 2023:Octobre 2023'!C16)</f>
        <v>2668.6</v>
      </c>
      <c r="J16" s="35">
        <f>SUM('Septembre 2023:Octobre 2023'!G16)</f>
        <v>0</v>
      </c>
    </row>
    <row r="17" spans="1:10" ht="15.75" thickBot="1" x14ac:dyDescent="0.3">
      <c r="A17" s="5">
        <v>13</v>
      </c>
      <c r="B17" s="18" t="s">
        <v>31</v>
      </c>
      <c r="C17" s="11">
        <v>1413.79</v>
      </c>
      <c r="D17" s="3" t="s">
        <v>7</v>
      </c>
      <c r="E17" s="7">
        <v>45244</v>
      </c>
      <c r="G17">
        <f t="shared" si="0"/>
        <v>0</v>
      </c>
      <c r="I17" s="35">
        <f>SUM('Septembre 2023:Octobre 2023'!C17)</f>
        <v>2414.4700000000003</v>
      </c>
      <c r="J17" s="35">
        <f>SUM('Septembre 2023:Octobre 2023'!G17)</f>
        <v>0</v>
      </c>
    </row>
    <row r="18" spans="1:10" ht="15.75" thickBot="1" x14ac:dyDescent="0.3">
      <c r="A18" s="5">
        <v>14</v>
      </c>
      <c r="B18" s="18"/>
      <c r="C18" s="11"/>
      <c r="D18" s="3" t="s">
        <v>8</v>
      </c>
      <c r="E18" s="7"/>
      <c r="G18">
        <f t="shared" si="0"/>
        <v>0</v>
      </c>
      <c r="I18" s="35">
        <f>SUM('Septembre 2023:Octobre 2023'!C18)</f>
        <v>0</v>
      </c>
      <c r="J18" s="35">
        <f>SUM('Septembre 2023:Octobre 2023'!G18)</f>
        <v>0</v>
      </c>
    </row>
    <row r="19" spans="1:10" ht="15.75" thickBot="1" x14ac:dyDescent="0.3">
      <c r="A19" s="5">
        <v>15</v>
      </c>
      <c r="B19" s="18"/>
      <c r="C19" s="11"/>
      <c r="D19" s="3" t="s">
        <v>8</v>
      </c>
      <c r="E19" s="7"/>
      <c r="G19">
        <f t="shared" si="0"/>
        <v>0</v>
      </c>
      <c r="I19" s="35">
        <f>SUM('Septembre 2023:Octobre 2023'!C19)</f>
        <v>0</v>
      </c>
      <c r="J19" s="35">
        <f>SUM('Septembre 2023:Octobre 2023'!G19)</f>
        <v>0</v>
      </c>
    </row>
    <row r="20" spans="1:10" ht="15.75" thickBot="1" x14ac:dyDescent="0.3">
      <c r="A20" s="5">
        <v>16</v>
      </c>
      <c r="B20" s="18"/>
      <c r="C20" s="11"/>
      <c r="D20" s="3" t="s">
        <v>8</v>
      </c>
      <c r="E20" s="7"/>
      <c r="G20">
        <f t="shared" si="0"/>
        <v>0</v>
      </c>
      <c r="I20" s="35">
        <f>SUM('Septembre 2023:Octobre 2023'!C20)</f>
        <v>0</v>
      </c>
      <c r="J20" s="35">
        <f>SUM('Septembre 2023:Octobre 2023'!G20)</f>
        <v>0</v>
      </c>
    </row>
    <row r="21" spans="1:10" ht="15.75" thickBot="1" x14ac:dyDescent="0.3">
      <c r="A21" s="5">
        <v>17</v>
      </c>
      <c r="B21" s="18"/>
      <c r="C21" s="11"/>
      <c r="D21" s="3" t="s">
        <v>8</v>
      </c>
      <c r="E21" s="7"/>
    </row>
    <row r="22" spans="1:10" ht="15.75" thickBot="1" x14ac:dyDescent="0.3">
      <c r="A22" s="5">
        <v>18</v>
      </c>
      <c r="B22" s="18"/>
      <c r="C22" s="11">
        <v>0</v>
      </c>
      <c r="D22" s="3" t="s">
        <v>8</v>
      </c>
      <c r="E22" s="7"/>
    </row>
    <row r="23" spans="1:10" ht="15.75" thickBot="1" x14ac:dyDescent="0.3">
      <c r="A23" s="5">
        <v>19</v>
      </c>
      <c r="B23" s="18"/>
      <c r="C23" s="11">
        <v>0</v>
      </c>
      <c r="D23" s="3" t="s">
        <v>8</v>
      </c>
      <c r="E23" s="7"/>
    </row>
    <row r="24" spans="1:10" ht="15.75" thickBot="1" x14ac:dyDescent="0.3">
      <c r="A24" s="5">
        <v>20</v>
      </c>
      <c r="B24" s="18"/>
      <c r="C24" s="11">
        <v>0</v>
      </c>
      <c r="D24" s="3" t="s">
        <v>8</v>
      </c>
      <c r="E24" s="7"/>
    </row>
    <row r="25" spans="1:10" ht="15.75" thickBot="1" x14ac:dyDescent="0.3">
      <c r="A25" s="5">
        <v>21</v>
      </c>
      <c r="B25" s="12"/>
      <c r="C25" s="11">
        <v>0</v>
      </c>
      <c r="D25" s="3" t="s">
        <v>8</v>
      </c>
      <c r="E25" s="7"/>
    </row>
    <row r="26" spans="1:10" ht="15.75" thickBot="1" x14ac:dyDescent="0.3">
      <c r="A26" s="5">
        <v>22</v>
      </c>
      <c r="B26" s="12"/>
      <c r="C26" s="11">
        <v>0</v>
      </c>
      <c r="D26" s="3" t="s">
        <v>8</v>
      </c>
      <c r="E26" s="7"/>
    </row>
    <row r="27" spans="1:10" ht="15.75" thickBot="1" x14ac:dyDescent="0.3">
      <c r="A27" s="5">
        <v>23</v>
      </c>
      <c r="B27" s="12"/>
      <c r="C27" s="11">
        <v>0</v>
      </c>
      <c r="D27" s="3" t="s">
        <v>8</v>
      </c>
      <c r="E27" s="7"/>
    </row>
    <row r="28" spans="1:10" ht="15.75" thickBot="1" x14ac:dyDescent="0.3">
      <c r="A28" s="5">
        <v>24</v>
      </c>
      <c r="B28" s="12"/>
      <c r="C28" s="11">
        <v>0</v>
      </c>
      <c r="D28" s="3" t="s">
        <v>8</v>
      </c>
      <c r="E28" s="7"/>
    </row>
    <row r="29" spans="1:10" ht="15.75" thickBot="1" x14ac:dyDescent="0.3">
      <c r="A29" s="6">
        <v>25</v>
      </c>
      <c r="C29" s="10">
        <f>SUM(C5:C28)</f>
        <v>14537.45</v>
      </c>
      <c r="D29" s="3" t="s">
        <v>8</v>
      </c>
      <c r="E29" s="7"/>
    </row>
    <row r="30" spans="1:10" ht="15.75" thickBot="1" x14ac:dyDescent="0.3">
      <c r="E30" s="7"/>
      <c r="I30" s="36">
        <f>SUM(I5:I29)</f>
        <v>24843.38</v>
      </c>
      <c r="J30" s="36">
        <f>SUM(J5:J29)</f>
        <v>0</v>
      </c>
    </row>
  </sheetData>
  <mergeCells count="11">
    <mergeCell ref="H1:H2"/>
    <mergeCell ref="I1:I2"/>
    <mergeCell ref="J1:J2"/>
    <mergeCell ref="K1:K2"/>
    <mergeCell ref="G1:G2"/>
    <mergeCell ref="A1:A2"/>
    <mergeCell ref="B1:B2"/>
    <mergeCell ref="C1:C2"/>
    <mergeCell ref="D1:D2"/>
    <mergeCell ref="E1:E2"/>
    <mergeCell ref="F1:F2"/>
  </mergeCells>
  <conditionalFormatting sqref="D5:D29">
    <cfRule type="cellIs" dxfId="12" priority="2" operator="equal">
      <formula>"NON"</formula>
    </cfRule>
    <cfRule type="cellIs" dxfId="11" priority="3" operator="equal">
      <formula>"OUI"</formula>
    </cfRule>
  </conditionalFormatting>
  <conditionalFormatting sqref="J30">
    <cfRule type="cellIs" dxfId="9" priority="1" operator="greaterThan">
      <formula>0</formula>
    </cfRule>
  </conditionalFormatting>
  <dataValidations count="1">
    <dataValidation type="list" allowBlank="1" showInputMessage="1" showErrorMessage="1" sqref="D5:D29" xr:uid="{F15FB5E8-E18D-4DF1-9051-C9BDCC37BC94}">
      <formula1>"OUI,NON"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52797-00E2-4A61-94D5-8D049B180014}">
  <dimension ref="A1:K30"/>
  <sheetViews>
    <sheetView workbookViewId="0">
      <selection activeCell="I5" sqref="I5:J20"/>
    </sheetView>
  </sheetViews>
  <sheetFormatPr baseColWidth="10" defaultRowHeight="15" x14ac:dyDescent="0.25"/>
  <cols>
    <col min="2" max="2" width="28.42578125" bestFit="1" customWidth="1"/>
    <col min="3" max="3" width="18" bestFit="1" customWidth="1"/>
    <col min="5" max="5" width="11.7109375" bestFit="1" customWidth="1"/>
    <col min="6" max="6" width="17.42578125" bestFit="1" customWidth="1"/>
    <col min="7" max="7" width="19.42578125" bestFit="1" customWidth="1"/>
    <col min="8" max="8" width="18.42578125" bestFit="1" customWidth="1"/>
    <col min="9" max="9" width="24.85546875" bestFit="1" customWidth="1"/>
    <col min="10" max="10" width="18.5703125" bestFit="1" customWidth="1"/>
    <col min="11" max="11" width="14" bestFit="1" customWidth="1"/>
  </cols>
  <sheetData>
    <row r="1" spans="1:11" x14ac:dyDescent="0.25">
      <c r="A1" s="24" t="s">
        <v>0</v>
      </c>
      <c r="B1" s="26" t="s">
        <v>1</v>
      </c>
      <c r="C1" s="28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14</v>
      </c>
      <c r="I1" s="22" t="s">
        <v>17</v>
      </c>
      <c r="J1" s="33" t="s">
        <v>18</v>
      </c>
      <c r="K1" s="31" t="s">
        <v>16</v>
      </c>
    </row>
    <row r="2" spans="1:11" ht="15.75" thickBot="1" x14ac:dyDescent="0.3">
      <c r="A2" s="25"/>
      <c r="B2" s="27"/>
      <c r="C2" s="29"/>
      <c r="D2" s="23"/>
      <c r="E2" s="23"/>
      <c r="F2" s="23"/>
      <c r="G2" s="23"/>
      <c r="H2" s="23"/>
      <c r="I2" s="23"/>
      <c r="J2" s="34"/>
      <c r="K2" s="32"/>
    </row>
    <row r="3" spans="1:11" ht="15.75" thickBot="1" x14ac:dyDescent="0.3">
      <c r="A3" s="1"/>
      <c r="B3" s="1"/>
      <c r="C3" s="2"/>
      <c r="K3" s="30"/>
    </row>
    <row r="4" spans="1:11" ht="15.75" thickBot="1" x14ac:dyDescent="0.3">
      <c r="A4" s="1"/>
      <c r="B4" s="1"/>
      <c r="C4" s="2"/>
      <c r="F4" s="8">
        <f ca="1">SUMIF($D$5:$D$29,"OUI",$C$5:$C$28)</f>
        <v>15248.919999999998</v>
      </c>
      <c r="G4" s="9">
        <f>SUMIF($D$5:$D$29,"NON",$C$5:$C$29)</f>
        <v>15248.919999999998</v>
      </c>
      <c r="H4" s="21">
        <f>SUM(C5+C6+C8+C9+C10+C11+C13+C16+C17)</f>
        <v>9426.83</v>
      </c>
    </row>
    <row r="5" spans="1:11" ht="15.75" thickBot="1" x14ac:dyDescent="0.3">
      <c r="A5" s="15">
        <v>1</v>
      </c>
      <c r="B5" s="17" t="s">
        <v>26</v>
      </c>
      <c r="C5" s="11">
        <v>1060.74</v>
      </c>
      <c r="D5" s="3" t="s">
        <v>7</v>
      </c>
      <c r="E5" s="7">
        <v>45274</v>
      </c>
      <c r="G5">
        <f>SUMIF(D5,"NON",C5)</f>
        <v>0</v>
      </c>
      <c r="I5" s="35"/>
      <c r="J5" s="35"/>
    </row>
    <row r="6" spans="1:11" ht="15.75" thickBot="1" x14ac:dyDescent="0.3">
      <c r="A6" s="14">
        <v>2</v>
      </c>
      <c r="B6" s="17" t="s">
        <v>19</v>
      </c>
      <c r="C6" s="11">
        <v>1017.53</v>
      </c>
      <c r="D6" s="3" t="s">
        <v>7</v>
      </c>
      <c r="E6" s="7">
        <v>45274</v>
      </c>
      <c r="G6">
        <f t="shared" ref="G6:G20" si="0">SUMIF(D6,"NON",C6)</f>
        <v>0</v>
      </c>
      <c r="I6" s="35"/>
      <c r="J6" s="35"/>
    </row>
    <row r="7" spans="1:11" ht="15.75" thickBot="1" x14ac:dyDescent="0.3">
      <c r="A7" s="4">
        <v>3</v>
      </c>
      <c r="B7" s="18" t="s">
        <v>32</v>
      </c>
      <c r="C7" s="11">
        <v>771.87</v>
      </c>
      <c r="D7" s="3" t="s">
        <v>7</v>
      </c>
      <c r="E7" s="7">
        <v>45278</v>
      </c>
      <c r="G7">
        <f t="shared" si="0"/>
        <v>0</v>
      </c>
      <c r="I7" s="35"/>
      <c r="J7" s="35"/>
      <c r="K7" t="s">
        <v>13</v>
      </c>
    </row>
    <row r="8" spans="1:11" ht="15.75" thickBot="1" x14ac:dyDescent="0.3">
      <c r="A8" s="14">
        <v>4</v>
      </c>
      <c r="B8" s="17" t="s">
        <v>20</v>
      </c>
      <c r="C8" s="11">
        <v>914.8</v>
      </c>
      <c r="D8" s="3" t="s">
        <v>7</v>
      </c>
      <c r="E8" s="7">
        <v>45274</v>
      </c>
      <c r="G8">
        <f t="shared" si="0"/>
        <v>0</v>
      </c>
      <c r="I8" s="35"/>
      <c r="J8" s="35"/>
    </row>
    <row r="9" spans="1:11" ht="15.75" thickBot="1" x14ac:dyDescent="0.3">
      <c r="A9" s="14">
        <v>5</v>
      </c>
      <c r="B9" s="17" t="s">
        <v>21</v>
      </c>
      <c r="C9" s="11">
        <v>1080</v>
      </c>
      <c r="D9" s="3" t="s">
        <v>7</v>
      </c>
      <c r="E9" s="7">
        <v>45274</v>
      </c>
      <c r="G9">
        <f t="shared" si="0"/>
        <v>0</v>
      </c>
      <c r="I9" s="35"/>
      <c r="J9" s="35"/>
    </row>
    <row r="10" spans="1:11" ht="15.75" thickBot="1" x14ac:dyDescent="0.3">
      <c r="A10" s="14">
        <v>6</v>
      </c>
      <c r="B10" s="17" t="s">
        <v>22</v>
      </c>
      <c r="C10" s="11">
        <v>972</v>
      </c>
      <c r="D10" s="3" t="s">
        <v>7</v>
      </c>
      <c r="E10" s="7">
        <v>45274</v>
      </c>
      <c r="G10">
        <f t="shared" si="0"/>
        <v>0</v>
      </c>
      <c r="I10" s="35"/>
      <c r="J10" s="35"/>
    </row>
    <row r="11" spans="1:11" ht="15.75" thickBot="1" x14ac:dyDescent="0.3">
      <c r="A11" s="14">
        <v>7</v>
      </c>
      <c r="B11" s="17" t="s">
        <v>23</v>
      </c>
      <c r="C11" s="11">
        <v>874.15</v>
      </c>
      <c r="D11" s="3" t="s">
        <v>7</v>
      </c>
      <c r="E11" s="7">
        <v>45274</v>
      </c>
      <c r="G11">
        <f t="shared" si="0"/>
        <v>0</v>
      </c>
      <c r="I11" s="35"/>
      <c r="J11" s="35"/>
      <c r="K11" s="20" t="s">
        <v>12</v>
      </c>
    </row>
    <row r="12" spans="1:11" ht="15.75" thickBot="1" x14ac:dyDescent="0.3">
      <c r="A12" s="5">
        <v>8</v>
      </c>
      <c r="B12" s="19" t="s">
        <v>24</v>
      </c>
      <c r="C12" s="11">
        <v>1417.54</v>
      </c>
      <c r="D12" s="3" t="s">
        <v>7</v>
      </c>
      <c r="E12" s="7">
        <v>45272</v>
      </c>
      <c r="G12">
        <f t="shared" si="0"/>
        <v>0</v>
      </c>
      <c r="I12" s="35"/>
      <c r="J12" s="35"/>
    </row>
    <row r="13" spans="1:11" ht="15.75" thickBot="1" x14ac:dyDescent="0.3">
      <c r="A13" s="13">
        <v>9</v>
      </c>
      <c r="B13" s="17" t="s">
        <v>25</v>
      </c>
      <c r="C13" s="11">
        <v>1088.97</v>
      </c>
      <c r="D13" s="3" t="s">
        <v>7</v>
      </c>
      <c r="E13" s="7">
        <v>45274</v>
      </c>
      <c r="G13">
        <f t="shared" si="0"/>
        <v>0</v>
      </c>
      <c r="I13" s="35"/>
      <c r="J13" s="35"/>
    </row>
    <row r="14" spans="1:11" ht="15.75" thickBot="1" x14ac:dyDescent="0.3">
      <c r="A14" s="5">
        <v>10</v>
      </c>
      <c r="B14" s="18" t="s">
        <v>27</v>
      </c>
      <c r="C14" s="11">
        <v>797.6</v>
      </c>
      <c r="D14" s="3" t="s">
        <v>7</v>
      </c>
      <c r="E14" s="7">
        <v>45268</v>
      </c>
      <c r="G14">
        <f t="shared" si="0"/>
        <v>0</v>
      </c>
      <c r="I14" s="35"/>
      <c r="J14" s="35"/>
    </row>
    <row r="15" spans="1:11" ht="15.75" thickBot="1" x14ac:dyDescent="0.3">
      <c r="A15" s="5">
        <v>11</v>
      </c>
      <c r="B15" s="19" t="s">
        <v>28</v>
      </c>
      <c r="C15" s="11">
        <v>1417.54</v>
      </c>
      <c r="D15" s="3" t="s">
        <v>7</v>
      </c>
      <c r="E15" s="7">
        <v>45272</v>
      </c>
      <c r="G15">
        <f t="shared" si="0"/>
        <v>0</v>
      </c>
      <c r="I15" s="35"/>
      <c r="J15" s="35"/>
    </row>
    <row r="16" spans="1:11" ht="15.75" thickBot="1" x14ac:dyDescent="0.3">
      <c r="A16" s="13">
        <v>12</v>
      </c>
      <c r="B16" s="17" t="s">
        <v>29</v>
      </c>
      <c r="C16" s="11">
        <v>909.34</v>
      </c>
      <c r="D16" s="3" t="s">
        <v>7</v>
      </c>
      <c r="E16" s="7">
        <v>45274</v>
      </c>
      <c r="G16">
        <f t="shared" si="0"/>
        <v>0</v>
      </c>
      <c r="I16" s="35"/>
      <c r="J16" s="35"/>
    </row>
    <row r="17" spans="1:10" ht="15.75" thickBot="1" x14ac:dyDescent="0.3">
      <c r="A17" s="13">
        <v>13</v>
      </c>
      <c r="B17" s="17" t="s">
        <v>30</v>
      </c>
      <c r="C17" s="11">
        <v>1509.3</v>
      </c>
      <c r="D17" s="3" t="s">
        <v>7</v>
      </c>
      <c r="E17" s="7">
        <v>45274</v>
      </c>
      <c r="G17">
        <f t="shared" si="0"/>
        <v>0</v>
      </c>
      <c r="I17" s="35"/>
      <c r="J17" s="35"/>
    </row>
    <row r="18" spans="1:10" ht="15.75" thickBot="1" x14ac:dyDescent="0.3">
      <c r="A18" s="5">
        <v>14</v>
      </c>
      <c r="B18" s="19" t="s">
        <v>31</v>
      </c>
      <c r="C18" s="11">
        <v>1417.54</v>
      </c>
      <c r="D18" s="3" t="s">
        <v>7</v>
      </c>
      <c r="E18" s="7">
        <v>45272</v>
      </c>
      <c r="G18">
        <f t="shared" si="0"/>
        <v>0</v>
      </c>
      <c r="I18" s="35"/>
      <c r="J18" s="35"/>
    </row>
    <row r="19" spans="1:10" ht="15.75" thickBot="1" x14ac:dyDescent="0.3">
      <c r="A19" s="5">
        <v>15</v>
      </c>
      <c r="B19" s="18"/>
      <c r="C19" s="11"/>
      <c r="D19" s="3" t="s">
        <v>8</v>
      </c>
      <c r="E19" s="7"/>
      <c r="G19">
        <f t="shared" si="0"/>
        <v>0</v>
      </c>
      <c r="I19" s="35"/>
      <c r="J19" s="35"/>
    </row>
    <row r="20" spans="1:10" ht="15.75" thickBot="1" x14ac:dyDescent="0.3">
      <c r="A20" s="5">
        <v>16</v>
      </c>
      <c r="B20" s="18"/>
      <c r="C20" s="11"/>
      <c r="D20" s="3" t="s">
        <v>8</v>
      </c>
      <c r="E20" s="7"/>
      <c r="G20">
        <f t="shared" si="0"/>
        <v>0</v>
      </c>
      <c r="I20" s="35"/>
      <c r="J20" s="35"/>
    </row>
    <row r="21" spans="1:10" ht="15.75" thickBot="1" x14ac:dyDescent="0.3">
      <c r="A21" s="5">
        <v>17</v>
      </c>
      <c r="B21" s="18"/>
      <c r="C21" s="11"/>
      <c r="D21" s="3" t="s">
        <v>8</v>
      </c>
      <c r="E21" s="7"/>
    </row>
    <row r="22" spans="1:10" ht="15.75" thickBot="1" x14ac:dyDescent="0.3">
      <c r="A22" s="5">
        <v>18</v>
      </c>
      <c r="B22" s="18"/>
      <c r="C22" s="11">
        <v>0</v>
      </c>
      <c r="D22" s="3" t="s">
        <v>8</v>
      </c>
      <c r="E22" s="7"/>
    </row>
    <row r="23" spans="1:10" ht="15.75" thickBot="1" x14ac:dyDescent="0.3">
      <c r="A23" s="5">
        <v>19</v>
      </c>
      <c r="B23" s="18"/>
      <c r="C23" s="11">
        <v>0</v>
      </c>
      <c r="D23" s="3" t="s">
        <v>8</v>
      </c>
      <c r="E23" s="7"/>
    </row>
    <row r="24" spans="1:10" ht="15.75" thickBot="1" x14ac:dyDescent="0.3">
      <c r="A24" s="5">
        <v>20</v>
      </c>
      <c r="B24" s="18"/>
      <c r="C24" s="11">
        <v>0</v>
      </c>
      <c r="D24" s="3" t="s">
        <v>8</v>
      </c>
      <c r="E24" s="7"/>
    </row>
    <row r="25" spans="1:10" ht="15.75" thickBot="1" x14ac:dyDescent="0.3">
      <c r="A25" s="5">
        <v>21</v>
      </c>
      <c r="B25" s="12"/>
      <c r="C25" s="11">
        <v>0</v>
      </c>
      <c r="D25" s="3" t="s">
        <v>8</v>
      </c>
      <c r="E25" s="7"/>
    </row>
    <row r="26" spans="1:10" ht="15.75" thickBot="1" x14ac:dyDescent="0.3">
      <c r="A26" s="5">
        <v>22</v>
      </c>
      <c r="B26" s="12"/>
      <c r="C26" s="11">
        <v>0</v>
      </c>
      <c r="D26" s="3" t="s">
        <v>8</v>
      </c>
      <c r="E26" s="7"/>
    </row>
    <row r="27" spans="1:10" ht="15.75" thickBot="1" x14ac:dyDescent="0.3">
      <c r="A27" s="5">
        <v>23</v>
      </c>
      <c r="B27" s="12"/>
      <c r="C27" s="11">
        <v>0</v>
      </c>
      <c r="D27" s="3" t="s">
        <v>8</v>
      </c>
      <c r="E27" s="7"/>
    </row>
    <row r="28" spans="1:10" ht="15.75" thickBot="1" x14ac:dyDescent="0.3">
      <c r="A28" s="5">
        <v>24</v>
      </c>
      <c r="B28" s="12"/>
      <c r="C28" s="11">
        <v>0</v>
      </c>
      <c r="D28" s="3" t="s">
        <v>8</v>
      </c>
      <c r="E28" s="7"/>
    </row>
    <row r="29" spans="1:10" ht="15.75" thickBot="1" x14ac:dyDescent="0.3">
      <c r="A29" s="6">
        <v>25</v>
      </c>
      <c r="C29" s="10">
        <f>SUM(C5:C28)</f>
        <v>15248.919999999998</v>
      </c>
      <c r="D29" s="3" t="s">
        <v>8</v>
      </c>
      <c r="E29" s="7"/>
    </row>
    <row r="30" spans="1:10" ht="15.75" thickBot="1" x14ac:dyDescent="0.3">
      <c r="E30" s="7"/>
      <c r="I30" s="36">
        <f>SUM(I5:I29)</f>
        <v>0</v>
      </c>
      <c r="J30" s="36">
        <f>SUM(J5:J29)</f>
        <v>0</v>
      </c>
    </row>
  </sheetData>
  <mergeCells count="11">
    <mergeCell ref="H1:H2"/>
    <mergeCell ref="I1:I2"/>
    <mergeCell ref="J1:J2"/>
    <mergeCell ref="K1:K2"/>
    <mergeCell ref="G1:G2"/>
    <mergeCell ref="A1:A2"/>
    <mergeCell ref="B1:B2"/>
    <mergeCell ref="C1:C2"/>
    <mergeCell ref="D1:D2"/>
    <mergeCell ref="E1:E2"/>
    <mergeCell ref="F1:F2"/>
  </mergeCells>
  <conditionalFormatting sqref="D5:D29">
    <cfRule type="cellIs" dxfId="8" priority="2" operator="equal">
      <formula>"NON"</formula>
    </cfRule>
    <cfRule type="cellIs" dxfId="7" priority="3" operator="equal">
      <formula>"OUI"</formula>
    </cfRule>
  </conditionalFormatting>
  <conditionalFormatting sqref="J30">
    <cfRule type="cellIs" dxfId="6" priority="1" operator="greaterThan">
      <formula>0</formula>
    </cfRule>
  </conditionalFormatting>
  <dataValidations disablePrompts="1" count="1">
    <dataValidation type="list" allowBlank="1" showInputMessage="1" showErrorMessage="1" sqref="D5:D29" xr:uid="{C7751FC3-49F8-4AB9-BBD7-B1776C6ED888}">
      <formula1>"OUI,NON"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A670B-424A-41A9-977E-83C7D3BFCB42}">
  <dimension ref="A1:K30"/>
  <sheetViews>
    <sheetView workbookViewId="0">
      <selection activeCell="I5" sqref="I5:J20"/>
    </sheetView>
  </sheetViews>
  <sheetFormatPr baseColWidth="10" defaultRowHeight="15" x14ac:dyDescent="0.25"/>
  <cols>
    <col min="2" max="2" width="28.42578125" bestFit="1" customWidth="1"/>
    <col min="3" max="3" width="18" bestFit="1" customWidth="1"/>
    <col min="5" max="5" width="11.7109375" bestFit="1" customWidth="1"/>
    <col min="6" max="6" width="17.42578125" bestFit="1" customWidth="1"/>
    <col min="7" max="7" width="19.42578125" bestFit="1" customWidth="1"/>
    <col min="8" max="8" width="18.42578125" bestFit="1" customWidth="1"/>
    <col min="9" max="9" width="24.85546875" bestFit="1" customWidth="1"/>
    <col min="10" max="10" width="18.5703125" bestFit="1" customWidth="1"/>
    <col min="11" max="11" width="14" bestFit="1" customWidth="1"/>
  </cols>
  <sheetData>
    <row r="1" spans="1:11" x14ac:dyDescent="0.25">
      <c r="A1" s="24" t="s">
        <v>0</v>
      </c>
      <c r="B1" s="26" t="s">
        <v>1</v>
      </c>
      <c r="C1" s="28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14</v>
      </c>
      <c r="I1" s="22" t="s">
        <v>17</v>
      </c>
      <c r="J1" s="33" t="s">
        <v>18</v>
      </c>
      <c r="K1" s="31" t="s">
        <v>16</v>
      </c>
    </row>
    <row r="2" spans="1:11" ht="15.75" thickBot="1" x14ac:dyDescent="0.3">
      <c r="A2" s="25"/>
      <c r="B2" s="27"/>
      <c r="C2" s="29"/>
      <c r="D2" s="23"/>
      <c r="E2" s="23"/>
      <c r="F2" s="23"/>
      <c r="G2" s="23"/>
      <c r="H2" s="23"/>
      <c r="I2" s="23"/>
      <c r="J2" s="34"/>
      <c r="K2" s="32"/>
    </row>
    <row r="3" spans="1:11" ht="15.75" thickBot="1" x14ac:dyDescent="0.3">
      <c r="A3" s="1"/>
      <c r="B3" s="1"/>
      <c r="C3" s="2"/>
      <c r="K3" s="30"/>
    </row>
    <row r="4" spans="1:11" ht="15.75" thickBot="1" x14ac:dyDescent="0.3">
      <c r="A4" s="1"/>
      <c r="B4" s="1"/>
      <c r="C4" s="2"/>
      <c r="F4" s="8">
        <f ca="1">SUMIF($D$5:$D$29,"OUI",$C$5:$C$28)</f>
        <v>15737.689999999999</v>
      </c>
      <c r="G4" s="9">
        <f>SUMIF($D$5:$D$29,"NON",$C$5:$C$29)</f>
        <v>15737.689999999999</v>
      </c>
      <c r="H4" s="21">
        <f>SUM(C5+C6+C8+C9+C10+C11+C13+C16+C17)</f>
        <v>9404.48</v>
      </c>
    </row>
    <row r="5" spans="1:11" ht="15.75" thickBot="1" x14ac:dyDescent="0.3">
      <c r="A5" s="15">
        <v>1</v>
      </c>
      <c r="B5" s="17" t="s">
        <v>26</v>
      </c>
      <c r="C5" s="16">
        <v>1045.74</v>
      </c>
      <c r="D5" s="3" t="s">
        <v>7</v>
      </c>
      <c r="E5" s="7">
        <v>45306</v>
      </c>
      <c r="G5">
        <f>SUMIF(D5,"NON",C5)</f>
        <v>0</v>
      </c>
      <c r="I5" s="35"/>
      <c r="J5" s="35"/>
    </row>
    <row r="6" spans="1:11" ht="15.75" thickBot="1" x14ac:dyDescent="0.3">
      <c r="A6" s="14">
        <v>2</v>
      </c>
      <c r="B6" s="17" t="s">
        <v>19</v>
      </c>
      <c r="C6" s="16">
        <v>1017.53</v>
      </c>
      <c r="D6" s="3" t="s">
        <v>7</v>
      </c>
      <c r="E6" s="7">
        <v>45306</v>
      </c>
      <c r="G6">
        <f t="shared" ref="G6:G20" si="0">SUMIF(D6,"NON",C6)</f>
        <v>0</v>
      </c>
      <c r="I6" s="35"/>
      <c r="J6" s="35"/>
    </row>
    <row r="7" spans="1:11" ht="15.75" thickBot="1" x14ac:dyDescent="0.3">
      <c r="A7" s="4">
        <v>3</v>
      </c>
      <c r="B7" s="18" t="s">
        <v>32</v>
      </c>
      <c r="C7" s="11">
        <v>1286.74</v>
      </c>
      <c r="D7" s="3" t="s">
        <v>7</v>
      </c>
      <c r="E7" s="7">
        <v>45302</v>
      </c>
      <c r="G7">
        <f t="shared" si="0"/>
        <v>0</v>
      </c>
      <c r="I7" s="35"/>
      <c r="J7" s="35"/>
    </row>
    <row r="8" spans="1:11" ht="15.75" thickBot="1" x14ac:dyDescent="0.3">
      <c r="A8" s="14">
        <v>4</v>
      </c>
      <c r="B8" s="17" t="s">
        <v>20</v>
      </c>
      <c r="C8" s="16">
        <v>891.2</v>
      </c>
      <c r="D8" s="3" t="s">
        <v>7</v>
      </c>
      <c r="E8" s="7">
        <v>45306</v>
      </c>
      <c r="G8">
        <f t="shared" si="0"/>
        <v>0</v>
      </c>
      <c r="I8" s="35"/>
      <c r="J8" s="35"/>
    </row>
    <row r="9" spans="1:11" ht="15.75" thickBot="1" x14ac:dyDescent="0.3">
      <c r="A9" s="14">
        <v>5</v>
      </c>
      <c r="B9" s="17" t="s">
        <v>21</v>
      </c>
      <c r="C9" s="16">
        <v>1080</v>
      </c>
      <c r="D9" s="3" t="s">
        <v>7</v>
      </c>
      <c r="E9" s="7">
        <v>45306</v>
      </c>
      <c r="G9">
        <f t="shared" si="0"/>
        <v>0</v>
      </c>
      <c r="I9" s="35"/>
      <c r="J9" s="35"/>
    </row>
    <row r="10" spans="1:11" ht="15.75" thickBot="1" x14ac:dyDescent="0.3">
      <c r="A10" s="14">
        <v>6</v>
      </c>
      <c r="B10" s="17" t="s">
        <v>22</v>
      </c>
      <c r="C10" s="16">
        <v>972</v>
      </c>
      <c r="D10" s="3" t="s">
        <v>7</v>
      </c>
      <c r="E10" s="7">
        <v>45306</v>
      </c>
      <c r="G10">
        <f t="shared" si="0"/>
        <v>0</v>
      </c>
      <c r="I10" s="35"/>
      <c r="J10" s="35"/>
    </row>
    <row r="11" spans="1:11" ht="15.75" thickBot="1" x14ac:dyDescent="0.3">
      <c r="A11" s="14">
        <v>7</v>
      </c>
      <c r="B11" s="17" t="s">
        <v>23</v>
      </c>
      <c r="C11" s="16">
        <v>870.4</v>
      </c>
      <c r="D11" s="3" t="s">
        <v>7</v>
      </c>
      <c r="E11" s="7">
        <v>45306</v>
      </c>
      <c r="G11">
        <f t="shared" si="0"/>
        <v>0</v>
      </c>
      <c r="I11" s="35"/>
      <c r="J11" s="35"/>
      <c r="K11" s="20" t="s">
        <v>15</v>
      </c>
    </row>
    <row r="12" spans="1:11" ht="15.75" thickBot="1" x14ac:dyDescent="0.3">
      <c r="A12" s="5">
        <v>8</v>
      </c>
      <c r="B12" s="19" t="s">
        <v>24</v>
      </c>
      <c r="C12" s="11">
        <v>1413.79</v>
      </c>
      <c r="D12" s="3" t="s">
        <v>7</v>
      </c>
      <c r="E12" s="7">
        <v>45306</v>
      </c>
      <c r="G12">
        <f t="shared" si="0"/>
        <v>0</v>
      </c>
      <c r="I12" s="35"/>
      <c r="J12" s="35"/>
    </row>
    <row r="13" spans="1:11" ht="15.75" thickBot="1" x14ac:dyDescent="0.3">
      <c r="A13" s="13">
        <v>9</v>
      </c>
      <c r="B13" s="17" t="s">
        <v>25</v>
      </c>
      <c r="C13" s="16">
        <v>1108.97</v>
      </c>
      <c r="D13" s="3" t="s">
        <v>7</v>
      </c>
      <c r="E13" s="7">
        <v>45306</v>
      </c>
      <c r="G13">
        <f t="shared" si="0"/>
        <v>0</v>
      </c>
      <c r="I13" s="35"/>
      <c r="J13" s="35"/>
    </row>
    <row r="14" spans="1:11" ht="15.75" thickBot="1" x14ac:dyDescent="0.3">
      <c r="A14" s="5">
        <v>10</v>
      </c>
      <c r="B14" s="18" t="s">
        <v>27</v>
      </c>
      <c r="C14" s="11">
        <v>797.6</v>
      </c>
      <c r="D14" s="3" t="s">
        <v>7</v>
      </c>
      <c r="E14" s="7">
        <v>45302</v>
      </c>
      <c r="G14">
        <f t="shared" si="0"/>
        <v>0</v>
      </c>
      <c r="I14" s="35"/>
      <c r="J14" s="35"/>
    </row>
    <row r="15" spans="1:11" ht="15.75" thickBot="1" x14ac:dyDescent="0.3">
      <c r="A15" s="5">
        <v>11</v>
      </c>
      <c r="B15" s="19" t="s">
        <v>28</v>
      </c>
      <c r="C15" s="11">
        <v>1417.54</v>
      </c>
      <c r="D15" s="3" t="s">
        <v>7</v>
      </c>
      <c r="E15" s="7">
        <v>45306</v>
      </c>
      <c r="G15">
        <f t="shared" si="0"/>
        <v>0</v>
      </c>
      <c r="I15" s="35"/>
      <c r="J15" s="35"/>
    </row>
    <row r="16" spans="1:11" ht="15.75" thickBot="1" x14ac:dyDescent="0.3">
      <c r="A16" s="13">
        <v>12</v>
      </c>
      <c r="B16" s="17" t="s">
        <v>29</v>
      </c>
      <c r="C16" s="16">
        <v>909.34</v>
      </c>
      <c r="D16" s="3" t="s">
        <v>7</v>
      </c>
      <c r="E16" s="7">
        <v>45306</v>
      </c>
      <c r="G16">
        <f t="shared" si="0"/>
        <v>0</v>
      </c>
      <c r="I16" s="35"/>
      <c r="J16" s="35"/>
    </row>
    <row r="17" spans="1:10" ht="15.75" thickBot="1" x14ac:dyDescent="0.3">
      <c r="A17" s="13">
        <v>13</v>
      </c>
      <c r="B17" s="17" t="s">
        <v>30</v>
      </c>
      <c r="C17" s="16">
        <v>1509.3</v>
      </c>
      <c r="D17" s="3" t="s">
        <v>7</v>
      </c>
      <c r="E17" s="7">
        <v>45306</v>
      </c>
      <c r="G17">
        <f t="shared" si="0"/>
        <v>0</v>
      </c>
      <c r="I17" s="35"/>
      <c r="J17" s="35"/>
    </row>
    <row r="18" spans="1:10" ht="15.75" thickBot="1" x14ac:dyDescent="0.3">
      <c r="A18" s="5">
        <v>14</v>
      </c>
      <c r="B18" s="19" t="s">
        <v>31</v>
      </c>
      <c r="C18" s="11">
        <v>1417.54</v>
      </c>
      <c r="D18" s="3" t="s">
        <v>7</v>
      </c>
      <c r="E18" s="7">
        <v>45306</v>
      </c>
      <c r="G18">
        <f t="shared" si="0"/>
        <v>0</v>
      </c>
      <c r="I18" s="35"/>
      <c r="J18" s="35"/>
    </row>
    <row r="19" spans="1:10" ht="15.75" thickBot="1" x14ac:dyDescent="0.3">
      <c r="A19" s="5">
        <v>15</v>
      </c>
      <c r="B19" s="18"/>
      <c r="C19" s="11"/>
      <c r="D19" s="3" t="s">
        <v>8</v>
      </c>
      <c r="E19" s="7"/>
      <c r="G19">
        <f t="shared" si="0"/>
        <v>0</v>
      </c>
      <c r="I19" s="35"/>
      <c r="J19" s="35"/>
    </row>
    <row r="20" spans="1:10" ht="15.75" thickBot="1" x14ac:dyDescent="0.3">
      <c r="A20" s="5">
        <v>16</v>
      </c>
      <c r="B20" s="18"/>
      <c r="C20" s="11"/>
      <c r="D20" s="3" t="s">
        <v>8</v>
      </c>
      <c r="E20" s="7"/>
      <c r="G20">
        <f t="shared" si="0"/>
        <v>0</v>
      </c>
      <c r="I20" s="35"/>
      <c r="J20" s="35"/>
    </row>
    <row r="21" spans="1:10" ht="15.75" thickBot="1" x14ac:dyDescent="0.3">
      <c r="A21" s="5">
        <v>17</v>
      </c>
      <c r="B21" s="18"/>
      <c r="C21" s="11"/>
      <c r="D21" s="3" t="s">
        <v>8</v>
      </c>
      <c r="E21" s="7"/>
    </row>
    <row r="22" spans="1:10" ht="15.75" thickBot="1" x14ac:dyDescent="0.3">
      <c r="A22" s="5">
        <v>18</v>
      </c>
      <c r="B22" s="18"/>
      <c r="C22" s="11">
        <v>0</v>
      </c>
      <c r="D22" s="3" t="s">
        <v>8</v>
      </c>
      <c r="E22" s="7"/>
    </row>
    <row r="23" spans="1:10" ht="15.75" thickBot="1" x14ac:dyDescent="0.3">
      <c r="A23" s="5">
        <v>19</v>
      </c>
      <c r="B23" s="18"/>
      <c r="C23" s="11">
        <v>0</v>
      </c>
      <c r="D23" s="3" t="s">
        <v>8</v>
      </c>
      <c r="E23" s="7"/>
    </row>
    <row r="24" spans="1:10" ht="15.75" thickBot="1" x14ac:dyDescent="0.3">
      <c r="A24" s="5">
        <v>20</v>
      </c>
      <c r="B24" s="18"/>
      <c r="C24" s="11">
        <v>0</v>
      </c>
      <c r="D24" s="3" t="s">
        <v>8</v>
      </c>
      <c r="E24" s="7"/>
    </row>
    <row r="25" spans="1:10" ht="15.75" thickBot="1" x14ac:dyDescent="0.3">
      <c r="A25" s="5">
        <v>21</v>
      </c>
      <c r="B25" s="12"/>
      <c r="C25" s="11">
        <v>0</v>
      </c>
      <c r="D25" s="3" t="s">
        <v>8</v>
      </c>
      <c r="E25" s="7"/>
    </row>
    <row r="26" spans="1:10" ht="15.75" thickBot="1" x14ac:dyDescent="0.3">
      <c r="A26" s="5">
        <v>22</v>
      </c>
      <c r="B26" s="12"/>
      <c r="C26" s="11">
        <v>0</v>
      </c>
      <c r="D26" s="3" t="s">
        <v>8</v>
      </c>
      <c r="E26" s="7"/>
    </row>
    <row r="27" spans="1:10" ht="15.75" thickBot="1" x14ac:dyDescent="0.3">
      <c r="A27" s="5">
        <v>23</v>
      </c>
      <c r="B27" s="12"/>
      <c r="C27" s="11">
        <v>0</v>
      </c>
      <c r="D27" s="3" t="s">
        <v>8</v>
      </c>
      <c r="E27" s="7"/>
    </row>
    <row r="28" spans="1:10" ht="15.75" thickBot="1" x14ac:dyDescent="0.3">
      <c r="A28" s="5">
        <v>24</v>
      </c>
      <c r="B28" s="12"/>
      <c r="C28" s="11">
        <v>0</v>
      </c>
      <c r="D28" s="3" t="s">
        <v>8</v>
      </c>
      <c r="E28" s="7"/>
    </row>
    <row r="29" spans="1:10" ht="15.75" thickBot="1" x14ac:dyDescent="0.3">
      <c r="A29" s="6">
        <v>25</v>
      </c>
      <c r="C29" s="10">
        <f>SUM(C5:C28)</f>
        <v>15737.689999999999</v>
      </c>
      <c r="D29" s="3" t="s">
        <v>8</v>
      </c>
      <c r="E29" s="7"/>
    </row>
    <row r="30" spans="1:10" ht="15.75" thickBot="1" x14ac:dyDescent="0.3">
      <c r="E30" s="7"/>
      <c r="I30" s="36">
        <f>SUM(I5:I29)</f>
        <v>0</v>
      </c>
      <c r="J30" s="36">
        <f>SUM(J5:J29)</f>
        <v>0</v>
      </c>
    </row>
  </sheetData>
  <mergeCells count="11">
    <mergeCell ref="I1:I2"/>
    <mergeCell ref="J1:J2"/>
    <mergeCell ref="K1:K2"/>
    <mergeCell ref="H1:H2"/>
    <mergeCell ref="G1:G2"/>
    <mergeCell ref="A1:A2"/>
    <mergeCell ref="B1:B2"/>
    <mergeCell ref="C1:C2"/>
    <mergeCell ref="D1:D2"/>
    <mergeCell ref="E1:E2"/>
    <mergeCell ref="F1:F2"/>
  </mergeCells>
  <conditionalFormatting sqref="D5:D29">
    <cfRule type="cellIs" dxfId="5" priority="2" operator="equal">
      <formula>"NON"</formula>
    </cfRule>
    <cfRule type="cellIs" dxfId="4" priority="3" operator="equal">
      <formula>"OUI"</formula>
    </cfRule>
  </conditionalFormatting>
  <conditionalFormatting sqref="J30">
    <cfRule type="cellIs" dxfId="3" priority="1" operator="greaterThan">
      <formula>0</formula>
    </cfRule>
  </conditionalFormatting>
  <dataValidations count="1">
    <dataValidation type="list" allowBlank="1" showInputMessage="1" showErrorMessage="1" sqref="D5:D29" xr:uid="{23E670E2-1E33-47A3-A9F4-7772B0D18B0E}">
      <formula1>"OUI,NON"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9BC60-42E9-465F-B09E-62D9A8ACF453}">
  <dimension ref="A1:K30"/>
  <sheetViews>
    <sheetView workbookViewId="0">
      <selection activeCell="B18" sqref="B18"/>
    </sheetView>
  </sheetViews>
  <sheetFormatPr baseColWidth="10" defaultRowHeight="15" x14ac:dyDescent="0.25"/>
  <cols>
    <col min="2" max="2" width="28.42578125" bestFit="1" customWidth="1"/>
    <col min="3" max="3" width="18" bestFit="1" customWidth="1"/>
    <col min="5" max="5" width="11.7109375" bestFit="1" customWidth="1"/>
    <col min="6" max="6" width="17.42578125" bestFit="1" customWidth="1"/>
    <col min="7" max="7" width="19.42578125" bestFit="1" customWidth="1"/>
    <col min="8" max="8" width="18.42578125" bestFit="1" customWidth="1"/>
    <col min="9" max="9" width="24.85546875" bestFit="1" customWidth="1"/>
    <col min="10" max="10" width="18.5703125" bestFit="1" customWidth="1"/>
    <col min="11" max="11" width="14" bestFit="1" customWidth="1"/>
  </cols>
  <sheetData>
    <row r="1" spans="1:11" x14ac:dyDescent="0.25">
      <c r="A1" s="24" t="s">
        <v>0</v>
      </c>
      <c r="B1" s="26" t="s">
        <v>1</v>
      </c>
      <c r="C1" s="28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14</v>
      </c>
      <c r="I1" s="22" t="s">
        <v>17</v>
      </c>
      <c r="J1" s="33" t="s">
        <v>18</v>
      </c>
      <c r="K1" s="31" t="s">
        <v>16</v>
      </c>
    </row>
    <row r="2" spans="1:11" ht="15.75" thickBot="1" x14ac:dyDescent="0.3">
      <c r="A2" s="25"/>
      <c r="B2" s="27"/>
      <c r="C2" s="29"/>
      <c r="D2" s="23"/>
      <c r="E2" s="23"/>
      <c r="F2" s="23"/>
      <c r="G2" s="23"/>
      <c r="H2" s="23"/>
      <c r="I2" s="23"/>
      <c r="J2" s="34"/>
      <c r="K2" s="32"/>
    </row>
    <row r="3" spans="1:11" ht="15.75" thickBot="1" x14ac:dyDescent="0.3">
      <c r="A3" s="1"/>
      <c r="B3" s="1"/>
      <c r="C3" s="2"/>
      <c r="K3" s="30"/>
    </row>
    <row r="4" spans="1:11" ht="15.75" thickBot="1" x14ac:dyDescent="0.3">
      <c r="A4" s="1"/>
      <c r="B4" s="1"/>
      <c r="C4" s="2"/>
      <c r="F4" s="8">
        <f ca="1">SUMIF($D$5:$D$29,"OUI",$C$5:$C$28)</f>
        <v>0</v>
      </c>
      <c r="G4" s="9">
        <f>SUMIF($D$5:$D$29,"NON",$C$5:$C$29)</f>
        <v>0</v>
      </c>
      <c r="H4" s="21">
        <f>SUM(C5+C6+C8+C9+C10+C11+C13+C16+C17)</f>
        <v>0</v>
      </c>
    </row>
    <row r="5" spans="1:11" ht="15.75" thickBot="1" x14ac:dyDescent="0.3">
      <c r="A5" s="37">
        <v>1</v>
      </c>
      <c r="B5" s="17" t="s">
        <v>26</v>
      </c>
      <c r="C5" s="40"/>
      <c r="D5" s="3" t="s">
        <v>8</v>
      </c>
      <c r="E5" s="7"/>
      <c r="G5">
        <f>SUMIF(D5,"NON",C5)</f>
        <v>0</v>
      </c>
      <c r="I5" s="35"/>
      <c r="J5" s="35"/>
    </row>
    <row r="6" spans="1:11" ht="15.75" thickBot="1" x14ac:dyDescent="0.3">
      <c r="A6" s="38">
        <v>2</v>
      </c>
      <c r="B6" s="17" t="s">
        <v>19</v>
      </c>
      <c r="C6" s="40"/>
      <c r="D6" s="3" t="s">
        <v>8</v>
      </c>
      <c r="E6" s="7"/>
      <c r="G6">
        <f t="shared" ref="G6:G20" si="0">SUMIF(D6,"NON",C6)</f>
        <v>0</v>
      </c>
      <c r="I6" s="35"/>
      <c r="J6" s="35"/>
    </row>
    <row r="7" spans="1:11" ht="15.75" thickBot="1" x14ac:dyDescent="0.3">
      <c r="A7" s="38">
        <v>3</v>
      </c>
      <c r="B7" s="17" t="s">
        <v>20</v>
      </c>
      <c r="C7" s="40"/>
      <c r="D7" s="3" t="s">
        <v>8</v>
      </c>
      <c r="E7" s="7"/>
      <c r="G7">
        <f t="shared" ref="G7:G17" si="1">SUMIF(D7,"NON",C7)</f>
        <v>0</v>
      </c>
      <c r="I7" s="35"/>
      <c r="J7" s="35"/>
    </row>
    <row r="8" spans="1:11" ht="15.75" thickBot="1" x14ac:dyDescent="0.3">
      <c r="A8" s="38">
        <v>4</v>
      </c>
      <c r="B8" s="17" t="s">
        <v>21</v>
      </c>
      <c r="C8" s="40"/>
      <c r="D8" s="3" t="s">
        <v>8</v>
      </c>
      <c r="E8" s="7"/>
      <c r="G8">
        <f t="shared" si="1"/>
        <v>0</v>
      </c>
      <c r="I8" s="35"/>
      <c r="J8" s="35"/>
    </row>
    <row r="9" spans="1:11" ht="15.75" thickBot="1" x14ac:dyDescent="0.3">
      <c r="A9" s="38">
        <v>5</v>
      </c>
      <c r="B9" s="17" t="s">
        <v>22</v>
      </c>
      <c r="C9" s="40"/>
      <c r="D9" s="3" t="s">
        <v>8</v>
      </c>
      <c r="E9" s="7"/>
      <c r="G9">
        <f t="shared" si="1"/>
        <v>0</v>
      </c>
      <c r="I9" s="35"/>
      <c r="J9" s="35"/>
    </row>
    <row r="10" spans="1:11" ht="15.75" thickBot="1" x14ac:dyDescent="0.3">
      <c r="A10" s="38">
        <v>6</v>
      </c>
      <c r="B10" s="17" t="s">
        <v>23</v>
      </c>
      <c r="C10" s="40"/>
      <c r="D10" s="3" t="s">
        <v>8</v>
      </c>
      <c r="E10" s="7"/>
      <c r="G10">
        <f t="shared" si="1"/>
        <v>0</v>
      </c>
      <c r="I10" s="35"/>
      <c r="J10" s="35"/>
    </row>
    <row r="11" spans="1:11" ht="15.75" thickBot="1" x14ac:dyDescent="0.3">
      <c r="A11" s="38">
        <v>7</v>
      </c>
      <c r="B11" s="19" t="s">
        <v>24</v>
      </c>
      <c r="C11" s="40"/>
      <c r="D11" s="3" t="s">
        <v>8</v>
      </c>
      <c r="E11" s="7"/>
      <c r="G11">
        <f t="shared" si="1"/>
        <v>0</v>
      </c>
      <c r="I11" s="35"/>
      <c r="J11" s="35"/>
      <c r="K11" s="20" t="s">
        <v>15</v>
      </c>
    </row>
    <row r="12" spans="1:11" ht="15.75" thickBot="1" x14ac:dyDescent="0.3">
      <c r="A12" s="39">
        <v>8</v>
      </c>
      <c r="B12" s="17" t="s">
        <v>25</v>
      </c>
      <c r="C12" s="40"/>
      <c r="D12" s="3" t="s">
        <v>8</v>
      </c>
      <c r="E12" s="7"/>
      <c r="G12">
        <f t="shared" si="1"/>
        <v>0</v>
      </c>
      <c r="I12" s="35"/>
      <c r="J12" s="35"/>
    </row>
    <row r="13" spans="1:11" ht="15.75" thickBot="1" x14ac:dyDescent="0.3">
      <c r="A13" s="39">
        <v>9</v>
      </c>
      <c r="B13" s="18" t="s">
        <v>27</v>
      </c>
      <c r="C13" s="40"/>
      <c r="D13" s="3" t="s">
        <v>8</v>
      </c>
      <c r="E13" s="7"/>
      <c r="G13">
        <f t="shared" si="1"/>
        <v>0</v>
      </c>
      <c r="I13" s="35"/>
      <c r="J13" s="35"/>
    </row>
    <row r="14" spans="1:11" ht="15.75" thickBot="1" x14ac:dyDescent="0.3">
      <c r="A14" s="39">
        <v>10</v>
      </c>
      <c r="B14" s="19" t="s">
        <v>28</v>
      </c>
      <c r="C14" s="40"/>
      <c r="D14" s="3" t="s">
        <v>8</v>
      </c>
      <c r="E14" s="7"/>
      <c r="G14">
        <f t="shared" si="1"/>
        <v>0</v>
      </c>
      <c r="I14" s="35"/>
      <c r="J14" s="35"/>
    </row>
    <row r="15" spans="1:11" ht="15.75" thickBot="1" x14ac:dyDescent="0.3">
      <c r="A15" s="39">
        <v>11</v>
      </c>
      <c r="B15" s="17" t="s">
        <v>29</v>
      </c>
      <c r="C15" s="40"/>
      <c r="D15" s="3" t="s">
        <v>8</v>
      </c>
      <c r="E15" s="7"/>
      <c r="G15">
        <f t="shared" si="1"/>
        <v>0</v>
      </c>
      <c r="I15" s="35"/>
      <c r="J15" s="35"/>
    </row>
    <row r="16" spans="1:11" ht="15.75" thickBot="1" x14ac:dyDescent="0.3">
      <c r="A16" s="39">
        <v>12</v>
      </c>
      <c r="B16" s="17" t="s">
        <v>30</v>
      </c>
      <c r="C16" s="40"/>
      <c r="D16" s="3" t="s">
        <v>8</v>
      </c>
      <c r="E16" s="7"/>
      <c r="G16">
        <f t="shared" si="1"/>
        <v>0</v>
      </c>
      <c r="I16" s="35"/>
      <c r="J16" s="35"/>
    </row>
    <row r="17" spans="1:10" ht="15.75" thickBot="1" x14ac:dyDescent="0.3">
      <c r="A17" s="39">
        <v>13</v>
      </c>
      <c r="B17" s="19" t="s">
        <v>31</v>
      </c>
      <c r="C17" s="40"/>
      <c r="D17" s="3" t="s">
        <v>8</v>
      </c>
      <c r="E17" s="7"/>
      <c r="G17">
        <f t="shared" si="1"/>
        <v>0</v>
      </c>
      <c r="I17" s="35"/>
      <c r="J17" s="35"/>
    </row>
    <row r="18" spans="1:10" ht="15.75" thickBot="1" x14ac:dyDescent="0.3">
      <c r="A18" s="39">
        <v>14</v>
      </c>
      <c r="B18" s="18"/>
      <c r="C18" s="40"/>
      <c r="D18" s="3" t="s">
        <v>8</v>
      </c>
      <c r="E18" s="7"/>
      <c r="G18">
        <f t="shared" si="0"/>
        <v>0</v>
      </c>
      <c r="I18" s="35"/>
      <c r="J18" s="35"/>
    </row>
    <row r="19" spans="1:10" ht="15.75" thickBot="1" x14ac:dyDescent="0.3">
      <c r="A19" s="39">
        <v>15</v>
      </c>
      <c r="B19" s="18"/>
      <c r="C19" s="11"/>
      <c r="D19" s="3" t="s">
        <v>8</v>
      </c>
      <c r="E19" s="7"/>
      <c r="G19">
        <f t="shared" si="0"/>
        <v>0</v>
      </c>
      <c r="I19" s="35"/>
      <c r="J19" s="35"/>
    </row>
    <row r="20" spans="1:10" ht="15.75" thickBot="1" x14ac:dyDescent="0.3">
      <c r="A20" s="5">
        <v>16</v>
      </c>
      <c r="B20" s="18"/>
      <c r="C20" s="11"/>
      <c r="D20" s="3" t="s">
        <v>8</v>
      </c>
      <c r="E20" s="7"/>
      <c r="G20">
        <f t="shared" si="0"/>
        <v>0</v>
      </c>
      <c r="I20" s="35"/>
      <c r="J20" s="35"/>
    </row>
    <row r="21" spans="1:10" ht="15.75" thickBot="1" x14ac:dyDescent="0.3">
      <c r="A21" s="5">
        <v>17</v>
      </c>
      <c r="B21" s="18"/>
      <c r="C21" s="11"/>
      <c r="D21" s="3" t="s">
        <v>8</v>
      </c>
      <c r="E21" s="7"/>
    </row>
    <row r="22" spans="1:10" ht="15.75" thickBot="1" x14ac:dyDescent="0.3">
      <c r="A22" s="5">
        <v>18</v>
      </c>
      <c r="B22" s="18"/>
      <c r="C22" s="11">
        <v>0</v>
      </c>
      <c r="D22" s="3" t="s">
        <v>8</v>
      </c>
      <c r="E22" s="7"/>
    </row>
    <row r="23" spans="1:10" ht="15.75" thickBot="1" x14ac:dyDescent="0.3">
      <c r="A23" s="5">
        <v>19</v>
      </c>
      <c r="B23" s="18"/>
      <c r="C23" s="11">
        <v>0</v>
      </c>
      <c r="D23" s="3" t="s">
        <v>8</v>
      </c>
      <c r="E23" s="7"/>
    </row>
    <row r="24" spans="1:10" ht="15.75" thickBot="1" x14ac:dyDescent="0.3">
      <c r="A24" s="5">
        <v>20</v>
      </c>
      <c r="B24" s="18"/>
      <c r="C24" s="11">
        <v>0</v>
      </c>
      <c r="D24" s="3" t="s">
        <v>8</v>
      </c>
      <c r="E24" s="7"/>
    </row>
    <row r="25" spans="1:10" ht="15.75" thickBot="1" x14ac:dyDescent="0.3">
      <c r="A25" s="5">
        <v>21</v>
      </c>
      <c r="B25" s="12"/>
      <c r="C25" s="11">
        <v>0</v>
      </c>
      <c r="D25" s="3" t="s">
        <v>8</v>
      </c>
      <c r="E25" s="7"/>
    </row>
    <row r="26" spans="1:10" ht="15.75" thickBot="1" x14ac:dyDescent="0.3">
      <c r="A26" s="5">
        <v>22</v>
      </c>
      <c r="B26" s="12"/>
      <c r="C26" s="11">
        <v>0</v>
      </c>
      <c r="D26" s="3" t="s">
        <v>8</v>
      </c>
      <c r="E26" s="7"/>
    </row>
    <row r="27" spans="1:10" ht="15.75" thickBot="1" x14ac:dyDescent="0.3">
      <c r="A27" s="5">
        <v>23</v>
      </c>
      <c r="B27" s="12"/>
      <c r="C27" s="11">
        <v>0</v>
      </c>
      <c r="D27" s="3" t="s">
        <v>8</v>
      </c>
      <c r="E27" s="7"/>
    </row>
    <row r="28" spans="1:10" ht="15.75" thickBot="1" x14ac:dyDescent="0.3">
      <c r="A28" s="5">
        <v>24</v>
      </c>
      <c r="B28" s="12"/>
      <c r="C28" s="11">
        <v>0</v>
      </c>
      <c r="D28" s="3" t="s">
        <v>8</v>
      </c>
      <c r="E28" s="7"/>
    </row>
    <row r="29" spans="1:10" ht="15.75" thickBot="1" x14ac:dyDescent="0.3">
      <c r="A29" s="6">
        <v>25</v>
      </c>
      <c r="C29" s="10">
        <f>SUM(C5:C28)</f>
        <v>0</v>
      </c>
      <c r="D29" s="3" t="s">
        <v>8</v>
      </c>
      <c r="E29" s="7"/>
    </row>
    <row r="30" spans="1:10" ht="15.75" thickBot="1" x14ac:dyDescent="0.3">
      <c r="E30" s="7"/>
      <c r="I30" s="36">
        <f>SUM(I5:I29)</f>
        <v>0</v>
      </c>
      <c r="J30" s="36">
        <f>SUM(J5:J29)</f>
        <v>0</v>
      </c>
    </row>
  </sheetData>
  <mergeCells count="11">
    <mergeCell ref="G1:G2"/>
    <mergeCell ref="H1:H2"/>
    <mergeCell ref="I1:I2"/>
    <mergeCell ref="J1:J2"/>
    <mergeCell ref="K1:K2"/>
    <mergeCell ref="A1:A2"/>
    <mergeCell ref="B1:B2"/>
    <mergeCell ref="C1:C2"/>
    <mergeCell ref="D1:D2"/>
    <mergeCell ref="E1:E2"/>
    <mergeCell ref="F1:F2"/>
  </mergeCells>
  <conditionalFormatting sqref="D5:D29">
    <cfRule type="cellIs" dxfId="2" priority="2" operator="equal">
      <formula>"NON"</formula>
    </cfRule>
    <cfRule type="cellIs" dxfId="1" priority="3" operator="equal">
      <formula>"OUI"</formula>
    </cfRule>
  </conditionalFormatting>
  <conditionalFormatting sqref="J30">
    <cfRule type="cellIs" dxfId="0" priority="1" operator="greaterThan">
      <formula>0</formula>
    </cfRule>
  </conditionalFormatting>
  <dataValidations disablePrompts="1" count="1">
    <dataValidation type="list" allowBlank="1" showInputMessage="1" showErrorMessage="1" sqref="D5:D29" xr:uid="{D3ADDF3F-1C56-4EB3-896F-00A59336E978}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Septembre 2023</vt:lpstr>
      <vt:lpstr>Octobre 2023</vt:lpstr>
      <vt:lpstr>Novembre 2023</vt:lpstr>
      <vt:lpstr>Décembre 2023</vt:lpstr>
      <vt:lpstr>Janvier 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Kevin</dc:creator>
  <cp:keywords/>
  <dc:description/>
  <cp:lastModifiedBy>MiniPC</cp:lastModifiedBy>
  <cp:revision/>
  <dcterms:created xsi:type="dcterms:W3CDTF">2017-06-15T09:17:34Z</dcterms:created>
  <dcterms:modified xsi:type="dcterms:W3CDTF">2024-01-25T10:12:48Z</dcterms:modified>
  <cp:category/>
  <cp:contentStatus/>
</cp:coreProperties>
</file>