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SingleCells1.xml" ContentType="application/vnd.openxmlformats-officedocument.spreadsheetml.tableSingleCell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955" yWindow="1080" windowWidth="14115" windowHeight="7710" tabRatio="217"/>
  </bookViews>
  <sheets>
    <sheet name="Feuil1" sheetId="1" r:id="rId1"/>
    <sheet name="Feuil2" sheetId="2" r:id="rId2"/>
  </sheets>
  <calcPr calcId="125725" iterate="1"/>
</workbook>
</file>

<file path=xl/calcChain.xml><?xml version="1.0" encoding="utf-8"?>
<calcChain xmlns="http://schemas.openxmlformats.org/spreadsheetml/2006/main">
  <c r="U5" i="1"/>
  <c r="G2"/>
  <c r="I2" s="1"/>
  <c r="K2" s="1"/>
  <c r="M2" s="1"/>
  <c r="P2" s="1"/>
  <c r="R2" s="1"/>
  <c r="S2" s="1"/>
  <c r="U2" s="1"/>
  <c r="V2" s="1"/>
  <c r="W2" s="1"/>
  <c r="Y2" s="1"/>
  <c r="AA2" s="1"/>
  <c r="AB2" s="1"/>
  <c r="C1"/>
  <c r="G11"/>
  <c r="P11" s="1"/>
  <c r="G10"/>
  <c r="G9"/>
  <c r="P9" s="1"/>
  <c r="G8"/>
  <c r="P8" s="1"/>
  <c r="G7"/>
  <c r="G6"/>
  <c r="P6" s="1"/>
  <c r="AB9" s="1"/>
  <c r="Y5"/>
  <c r="W5"/>
  <c r="K7" l="1"/>
  <c r="M7" s="1"/>
  <c r="AA6"/>
  <c r="K8"/>
  <c r="M8" s="1"/>
  <c r="AA9"/>
  <c r="AA10" s="1"/>
  <c r="AA11" s="1"/>
  <c r="K10" s="1"/>
  <c r="M10" s="1"/>
  <c r="AA7"/>
  <c r="K9"/>
  <c r="M9" s="1"/>
  <c r="W9"/>
  <c r="Y9" s="1"/>
  <c r="W8"/>
  <c r="Y8" s="1"/>
  <c r="P7"/>
  <c r="W7" s="1"/>
  <c r="Y7" s="1"/>
  <c r="P10"/>
  <c r="AA8" l="1"/>
  <c r="AB7"/>
  <c r="AB6"/>
  <c r="AB10"/>
  <c r="AB11" s="1"/>
  <c r="AB8" l="1"/>
  <c r="W10"/>
  <c r="Y10" s="1"/>
  <c r="I11"/>
  <c r="I10"/>
  <c r="I7"/>
  <c r="I9"/>
  <c r="I8"/>
  <c r="U11" l="1"/>
  <c r="U10"/>
  <c r="I6"/>
  <c r="U9"/>
  <c r="U7"/>
  <c r="U8"/>
  <c r="U6" l="1"/>
</calcChain>
</file>

<file path=xl/connections.xml><?xml version="1.0" encoding="utf-8"?>
<connections xmlns="http://schemas.openxmlformats.org/spreadsheetml/2006/main">
  <connection id="1" name="Connexion" type="4" refreshedVersion="0" background="1">
    <webPr sourceData="1" parsePre="1" consecutive="1" url="http://athome.myminicity.com/xml"/>
  </connection>
  <connection id="2" name="Connexion1" type="4" refreshedVersion="0" background="1">
    <webPr sourceData="1" parsePre="1" consecutive="1" url="http://hellowien.myminicity.com/xml"/>
  </connection>
</connections>
</file>

<file path=xl/sharedStrings.xml><?xml version="1.0" encoding="utf-8"?>
<sst xmlns="http://schemas.openxmlformats.org/spreadsheetml/2006/main" count="51" uniqueCount="42">
  <si>
    <t>athome.myminicity.com</t>
  </si>
  <si>
    <t>AtHome</t>
  </si>
  <si>
    <t>france</t>
  </si>
  <si>
    <t>FR</t>
  </si>
  <si>
    <t>S i m u l a t i o 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</si>
  <si>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</si>
  <si>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</si>
  <si>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</si>
  <si>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</si>
  <si>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</si>
  <si>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</si>
  <si>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</si>
  <si>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</si>
  <si>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</si>
  <si>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</si>
  <si>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Weight :</t>
  </si>
  <si>
    <t>Indi. A</t>
  </si>
  <si>
    <t>Indi. B</t>
  </si>
  <si>
    <t>+/-</t>
  </si>
  <si>
    <t>WeightPop =</t>
  </si>
  <si>
    <t>WeightInd =</t>
  </si>
  <si>
    <t>WeightTra =</t>
  </si>
  <si>
    <t>WeightSec =</t>
  </si>
  <si>
    <t>WeightEnv =</t>
  </si>
  <si>
    <t>WeightBus =</t>
  </si>
  <si>
    <t>com</t>
  </si>
  <si>
    <t>env</t>
  </si>
  <si>
    <t>ind</t>
  </si>
  <si>
    <t>sec</t>
  </si>
  <si>
    <t>tra</t>
  </si>
  <si>
    <t>1..100</t>
  </si>
  <si>
    <t>hellowien.myminicity.com</t>
  </si>
  <si>
    <t>Hellowien</t>
  </si>
  <si>
    <t>austria</t>
  </si>
  <si>
    <t>AT</t>
  </si>
  <si>
    <r>
      <t xml:space="preserve">Z. Zeit / Pour le moment / At this Time : </t>
    </r>
    <r>
      <rPr>
        <b/>
        <sz val="11"/>
        <color theme="1"/>
        <rFont val="Calibri"/>
        <family val="2"/>
        <scheme val="minor"/>
      </rPr>
      <t>AH</t>
    </r>
  </si>
  <si>
    <t>1..10 000</t>
  </si>
  <si>
    <t>Z.Z.</t>
  </si>
  <si>
    <t>Sim.</t>
  </si>
  <si>
    <t>Formule aux.</t>
  </si>
  <si>
    <t>K</t>
  </si>
  <si>
    <t>L</t>
  </si>
</sst>
</file>

<file path=xl/styles.xml><?xml version="1.0" encoding="utf-8"?>
<styleSheet xmlns="http://schemas.openxmlformats.org/spreadsheetml/2006/main">
  <numFmts count="3">
    <numFmt numFmtId="164" formatCode="#,##0.000"/>
    <numFmt numFmtId="165" formatCode="d/m/yy\ h:mm;@"/>
    <numFmt numFmtId="166" formatCode="#,##0.0000"/>
  </numFmts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85">
    <border>
      <left/>
      <right/>
      <top/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rgb="FFFF0000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FF0000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medium">
        <color rgb="FFFF0000"/>
      </right>
      <top style="thin">
        <color theme="1"/>
      </top>
      <bottom style="thin">
        <color theme="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/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/>
      <top style="medium">
        <color rgb="FFFF0000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thin">
        <color theme="1"/>
      </right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rgb="FFFF0000"/>
      </left>
      <right/>
      <top style="thin">
        <color indexed="64"/>
      </top>
      <bottom style="medium">
        <color rgb="FFFF0000"/>
      </bottom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 style="thin">
        <color theme="1"/>
      </top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rgb="FFFF0000"/>
      </left>
      <right/>
      <top/>
      <bottom style="thin">
        <color theme="1"/>
      </bottom>
      <diagonal/>
    </border>
    <border>
      <left/>
      <right style="thin">
        <color indexed="64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medium">
        <color rgb="FFFF0000"/>
      </right>
      <top/>
      <bottom style="thin">
        <color indexed="64"/>
      </bottom>
      <diagonal/>
    </border>
    <border>
      <left/>
      <right style="medium">
        <color rgb="FFFF0000"/>
      </right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indexed="64"/>
      </right>
      <top style="medium">
        <color rgb="FFFF0000"/>
      </top>
      <bottom/>
      <diagonal/>
    </border>
    <border>
      <left/>
      <right style="thin">
        <color theme="1"/>
      </right>
      <top style="medium">
        <color rgb="FFFF0000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/>
      <top style="thin">
        <color theme="1"/>
      </top>
      <bottom style="medium">
        <color rgb="FFFF0000"/>
      </bottom>
      <diagonal/>
    </border>
    <border>
      <left/>
      <right style="medium">
        <color rgb="FFFF0000"/>
      </right>
      <top style="thin">
        <color theme="1"/>
      </top>
      <bottom style="medium">
        <color rgb="FFFF0000"/>
      </bottom>
      <diagonal/>
    </border>
    <border>
      <left/>
      <right style="thin">
        <color indexed="64"/>
      </right>
      <top style="thin">
        <color theme="1"/>
      </top>
      <bottom style="thin">
        <color theme="1"/>
      </bottom>
      <diagonal/>
    </border>
    <border>
      <left style="medium">
        <color rgb="FFFF0000"/>
      </left>
      <right/>
      <top style="medium">
        <color rgb="FFFF0000"/>
      </top>
      <bottom style="medium">
        <color indexed="64"/>
      </bottom>
      <diagonal/>
    </border>
    <border>
      <left/>
      <right style="thin">
        <color indexed="64"/>
      </right>
      <top style="medium">
        <color rgb="FFFF0000"/>
      </top>
      <bottom style="medium">
        <color indexed="64"/>
      </bottom>
      <diagonal/>
    </border>
    <border>
      <left style="thin">
        <color indexed="64"/>
      </left>
      <right/>
      <top style="medium">
        <color rgb="FFFF0000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 style="medium">
        <color theme="1"/>
      </left>
      <right/>
      <top style="thin">
        <color indexed="64"/>
      </top>
      <bottom style="medium">
        <color rgb="FFFF0000"/>
      </bottom>
      <diagonal/>
    </border>
    <border>
      <left/>
      <right/>
      <top style="thin">
        <color indexed="64"/>
      </top>
      <bottom style="medium">
        <color rgb="FFFF0000"/>
      </bottom>
      <diagonal/>
    </border>
    <border>
      <left style="medium">
        <color theme="1"/>
      </left>
      <right/>
      <top style="medium">
        <color rgb="FFFF0000"/>
      </top>
      <bottom/>
      <diagonal/>
    </border>
    <border>
      <left style="medium">
        <color theme="1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theme="1"/>
      </left>
      <right/>
      <top style="medium">
        <color indexed="64"/>
      </top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/>
      <bottom style="medium">
        <color rgb="FFFF0000"/>
      </bottom>
      <diagonal/>
    </border>
    <border>
      <left style="medium">
        <color theme="1"/>
      </left>
      <right/>
      <top style="medium">
        <color rgb="FFFF0000"/>
      </top>
      <bottom style="medium">
        <color indexed="64"/>
      </bottom>
      <diagonal/>
    </border>
    <border>
      <left/>
      <right/>
      <top style="medium">
        <color rgb="FFFF0000"/>
      </top>
      <bottom style="medium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/>
      <right/>
      <top style="medium">
        <color theme="1"/>
      </top>
      <bottom style="medium">
        <color rgb="FFFF0000"/>
      </bottom>
      <diagonal/>
    </border>
    <border>
      <left/>
      <right style="medium">
        <color rgb="FFFF0000"/>
      </right>
      <top style="medium">
        <color theme="1"/>
      </top>
      <bottom style="medium">
        <color rgb="FFFF0000"/>
      </bottom>
      <diagonal/>
    </border>
    <border>
      <left style="medium">
        <color theme="1"/>
      </left>
      <right/>
      <top style="medium">
        <color theme="1"/>
      </top>
      <bottom style="medium">
        <color indexed="64"/>
      </bottom>
      <diagonal/>
    </border>
    <border>
      <left/>
      <right/>
      <top style="medium">
        <color theme="1"/>
      </top>
      <bottom style="medium">
        <color indexed="64"/>
      </bottom>
      <diagonal/>
    </border>
    <border>
      <left/>
      <right style="medium">
        <color theme="1"/>
      </right>
      <top style="medium">
        <color theme="1"/>
      </top>
      <bottom style="medium">
        <color indexed="64"/>
      </bottom>
      <diagonal/>
    </border>
    <border>
      <left/>
      <right style="medium">
        <color theme="1"/>
      </right>
      <top/>
      <bottom/>
      <diagonal/>
    </border>
    <border>
      <left/>
      <right style="medium">
        <color theme="1"/>
      </right>
      <top style="medium">
        <color rgb="FFFF0000"/>
      </top>
      <bottom style="medium">
        <color indexed="64"/>
      </bottom>
      <diagonal/>
    </border>
    <border>
      <left/>
      <right style="medium">
        <color theme="1"/>
      </right>
      <top/>
      <bottom style="medium">
        <color rgb="FFFF0000"/>
      </bottom>
      <diagonal/>
    </border>
    <border>
      <left/>
      <right style="medium">
        <color theme="1"/>
      </right>
      <top style="medium">
        <color rgb="FFFF0000"/>
      </top>
      <bottom/>
      <diagonal/>
    </border>
    <border>
      <left/>
      <right style="medium">
        <color theme="1"/>
      </right>
      <top style="medium">
        <color indexed="64"/>
      </top>
      <bottom style="thin">
        <color indexed="64"/>
      </bottom>
      <diagonal/>
    </border>
    <border>
      <left/>
      <right style="medium">
        <color theme="1"/>
      </right>
      <top style="thin">
        <color indexed="64"/>
      </top>
      <bottom style="thin">
        <color indexed="64"/>
      </bottom>
      <diagonal/>
    </border>
    <border>
      <left/>
      <right style="medium">
        <color theme="1"/>
      </right>
      <top style="thin">
        <color indexed="64"/>
      </top>
      <bottom style="medium">
        <color rgb="FFFF0000"/>
      </bottom>
      <diagonal/>
    </border>
  </borders>
  <cellStyleXfs count="1">
    <xf numFmtId="0" fontId="0" fillId="0" borderId="0"/>
  </cellStyleXfs>
  <cellXfs count="174">
    <xf numFmtId="0" fontId="0" fillId="0" borderId="0" xfId="0"/>
    <xf numFmtId="49" fontId="0" fillId="0" borderId="0" xfId="0" applyNumberFormat="1"/>
    <xf numFmtId="0" fontId="0" fillId="0" borderId="0" xfId="0" applyBorder="1"/>
    <xf numFmtId="0" fontId="3" fillId="0" borderId="7" xfId="0" applyFont="1" applyBorder="1" applyAlignment="1">
      <alignment horizontal="center" vertical="center"/>
    </xf>
    <xf numFmtId="3" fontId="0" fillId="0" borderId="14" xfId="0" applyNumberFormat="1" applyBorder="1" applyAlignment="1">
      <alignment vertical="center"/>
    </xf>
    <xf numFmtId="3" fontId="0" fillId="0" borderId="13" xfId="0" applyNumberFormat="1" applyBorder="1" applyAlignment="1">
      <alignment vertical="center"/>
    </xf>
    <xf numFmtId="3" fontId="3" fillId="2" borderId="15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3" fontId="0" fillId="0" borderId="0" xfId="0" applyNumberFormat="1" applyBorder="1" applyAlignment="1">
      <alignment vertical="center"/>
    </xf>
    <xf numFmtId="3" fontId="0" fillId="0" borderId="22" xfId="0" applyNumberFormat="1" applyBorder="1" applyAlignment="1">
      <alignment vertical="center"/>
    </xf>
    <xf numFmtId="3" fontId="0" fillId="0" borderId="21" xfId="0" applyNumberFormat="1" applyBorder="1" applyAlignment="1">
      <alignment vertical="center"/>
    </xf>
    <xf numFmtId="3" fontId="3" fillId="2" borderId="23" xfId="0" applyNumberFormat="1" applyFont="1" applyFill="1" applyBorder="1" applyAlignment="1">
      <alignment horizontal="center" vertical="center"/>
    </xf>
    <xf numFmtId="3" fontId="0" fillId="0" borderId="0" xfId="0" applyNumberFormat="1"/>
    <xf numFmtId="164" fontId="0" fillId="0" borderId="0" xfId="0" applyNumberFormat="1"/>
    <xf numFmtId="3" fontId="3" fillId="0" borderId="33" xfId="0" applyNumberFormat="1" applyFont="1" applyBorder="1" applyAlignment="1">
      <alignment horizontal="center" vertical="center"/>
    </xf>
    <xf numFmtId="3" fontId="3" fillId="0" borderId="34" xfId="0" applyNumberFormat="1" applyFont="1" applyBorder="1" applyAlignment="1">
      <alignment horizontal="center" vertical="center"/>
    </xf>
    <xf numFmtId="3" fontId="3" fillId="3" borderId="29" xfId="0" applyNumberFormat="1" applyFont="1" applyFill="1" applyBorder="1" applyAlignment="1">
      <alignment horizontal="center" vertical="center"/>
    </xf>
    <xf numFmtId="3" fontId="0" fillId="0" borderId="25" xfId="0" applyNumberFormat="1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3" fontId="3" fillId="2" borderId="30" xfId="0" applyNumberFormat="1" applyFont="1" applyFill="1" applyBorder="1" applyAlignment="1">
      <alignment horizontal="right" vertical="center"/>
    </xf>
    <xf numFmtId="0" fontId="0" fillId="2" borderId="5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4" borderId="48" xfId="0" applyFill="1" applyBorder="1" applyAlignment="1">
      <alignment vertical="center"/>
    </xf>
    <xf numFmtId="3" fontId="0" fillId="4" borderId="20" xfId="0" applyNumberFormat="1" applyFill="1" applyBorder="1" applyAlignment="1">
      <alignment vertical="center"/>
    </xf>
    <xf numFmtId="3" fontId="0" fillId="4" borderId="5" xfId="0" applyNumberFormat="1" applyFill="1" applyBorder="1" applyAlignment="1">
      <alignment vertical="center"/>
    </xf>
    <xf numFmtId="3" fontId="0" fillId="4" borderId="20" xfId="0" applyNumberFormat="1" applyFill="1" applyBorder="1" applyAlignment="1">
      <alignment horizontal="right" vertical="center"/>
    </xf>
    <xf numFmtId="3" fontId="0" fillId="4" borderId="30" xfId="0" applyNumberFormat="1" applyFill="1" applyBorder="1" applyAlignment="1">
      <alignment horizontal="right" vertical="center"/>
    </xf>
    <xf numFmtId="3" fontId="0" fillId="4" borderId="49" xfId="0" applyNumberFormat="1" applyFill="1" applyBorder="1" applyAlignment="1">
      <alignment vertical="center"/>
    </xf>
    <xf numFmtId="3" fontId="3" fillId="4" borderId="35" xfId="0" applyNumberFormat="1" applyFont="1" applyFill="1" applyBorder="1" applyAlignment="1">
      <alignment horizontal="center" vertical="center"/>
    </xf>
    <xf numFmtId="3" fontId="0" fillId="4" borderId="5" xfId="0" applyNumberFormat="1" applyFont="1" applyFill="1" applyBorder="1" applyAlignment="1">
      <alignment horizontal="right" vertical="center"/>
    </xf>
    <xf numFmtId="3" fontId="0" fillId="4" borderId="20" xfId="0" applyNumberFormat="1" applyFont="1" applyFill="1" applyBorder="1" applyAlignment="1">
      <alignment horizontal="right" vertical="center"/>
    </xf>
    <xf numFmtId="0" fontId="0" fillId="4" borderId="35" xfId="0" applyFill="1" applyBorder="1" applyAlignment="1">
      <alignment vertical="center"/>
    </xf>
    <xf numFmtId="0" fontId="0" fillId="4" borderId="0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3" fontId="0" fillId="4" borderId="3" xfId="0" applyNumberFormat="1" applyFill="1" applyBorder="1" applyAlignment="1">
      <alignment vertical="center"/>
    </xf>
    <xf numFmtId="3" fontId="0" fillId="4" borderId="0" xfId="0" applyNumberFormat="1" applyFill="1" applyBorder="1" applyAlignment="1">
      <alignment vertical="center"/>
    </xf>
    <xf numFmtId="3" fontId="0" fillId="4" borderId="3" xfId="0" applyNumberFormat="1" applyFill="1" applyBorder="1" applyAlignment="1">
      <alignment horizontal="right" vertical="center"/>
    </xf>
    <xf numFmtId="3" fontId="0" fillId="4" borderId="16" xfId="0" applyNumberFormat="1" applyFill="1" applyBorder="1" applyAlignment="1">
      <alignment horizontal="right" vertical="center"/>
    </xf>
    <xf numFmtId="3" fontId="0" fillId="4" borderId="19" xfId="0" applyNumberFormat="1" applyFill="1" applyBorder="1" applyAlignment="1">
      <alignment vertical="center"/>
    </xf>
    <xf numFmtId="3" fontId="3" fillId="4" borderId="18" xfId="0" applyNumberFormat="1" applyFont="1" applyFill="1" applyBorder="1" applyAlignment="1">
      <alignment horizontal="center" vertical="center"/>
    </xf>
    <xf numFmtId="3" fontId="0" fillId="4" borderId="0" xfId="0" applyNumberFormat="1" applyFont="1" applyFill="1" applyBorder="1" applyAlignment="1">
      <alignment horizontal="right" vertical="center"/>
    </xf>
    <xf numFmtId="3" fontId="0" fillId="4" borderId="3" xfId="0" applyNumberFormat="1" applyFont="1" applyFill="1" applyBorder="1" applyAlignment="1">
      <alignment horizontal="right" vertical="center"/>
    </xf>
    <xf numFmtId="0" fontId="0" fillId="4" borderId="18" xfId="0" applyFill="1" applyBorder="1" applyAlignment="1">
      <alignment vertical="center"/>
    </xf>
    <xf numFmtId="0" fontId="0" fillId="4" borderId="26" xfId="0" applyFill="1" applyBorder="1" applyAlignment="1">
      <alignment vertical="center"/>
    </xf>
    <xf numFmtId="0" fontId="0" fillId="4" borderId="27" xfId="0" applyFill="1" applyBorder="1" applyAlignment="1">
      <alignment vertical="center"/>
    </xf>
    <xf numFmtId="3" fontId="0" fillId="4" borderId="28" xfId="0" applyNumberFormat="1" applyFill="1" applyBorder="1" applyAlignment="1">
      <alignment vertical="center"/>
    </xf>
    <xf numFmtId="3" fontId="0" fillId="4" borderId="26" xfId="0" applyNumberFormat="1" applyFill="1" applyBorder="1" applyAlignment="1">
      <alignment vertical="center"/>
    </xf>
    <xf numFmtId="3" fontId="0" fillId="4" borderId="28" xfId="0" applyNumberFormat="1" applyFill="1" applyBorder="1" applyAlignment="1">
      <alignment horizontal="right" vertical="center"/>
    </xf>
    <xf numFmtId="3" fontId="0" fillId="4" borderId="24" xfId="0" applyNumberFormat="1" applyFill="1" applyBorder="1" applyAlignment="1">
      <alignment horizontal="right" vertical="center"/>
    </xf>
    <xf numFmtId="3" fontId="0" fillId="4" borderId="25" xfId="0" applyNumberFormat="1" applyFill="1" applyBorder="1" applyAlignment="1">
      <alignment vertical="center"/>
    </xf>
    <xf numFmtId="3" fontId="3" fillId="4" borderId="29" xfId="0" applyNumberFormat="1" applyFont="1" applyFill="1" applyBorder="1" applyAlignment="1">
      <alignment horizontal="center" vertical="center"/>
    </xf>
    <xf numFmtId="3" fontId="0" fillId="4" borderId="26" xfId="0" applyNumberFormat="1" applyFont="1" applyFill="1" applyBorder="1" applyAlignment="1">
      <alignment horizontal="right" vertical="center"/>
    </xf>
    <xf numFmtId="3" fontId="0" fillId="4" borderId="28" xfId="0" applyNumberFormat="1" applyFont="1" applyFill="1" applyBorder="1" applyAlignment="1">
      <alignment horizontal="right" vertical="center"/>
    </xf>
    <xf numFmtId="0" fontId="0" fillId="4" borderId="29" xfId="0" applyFill="1" applyBorder="1" applyAlignment="1">
      <alignment vertical="center"/>
    </xf>
    <xf numFmtId="3" fontId="3" fillId="2" borderId="8" xfId="0" applyNumberFormat="1" applyFont="1" applyFill="1" applyBorder="1" applyAlignment="1">
      <alignment horizontal="center" vertical="center"/>
    </xf>
    <xf numFmtId="3" fontId="3" fillId="4" borderId="30" xfId="0" applyNumberFormat="1" applyFont="1" applyFill="1" applyBorder="1" applyAlignment="1">
      <alignment horizontal="right" vertical="center"/>
    </xf>
    <xf numFmtId="3" fontId="3" fillId="4" borderId="16" xfId="0" applyNumberFormat="1" applyFont="1" applyFill="1" applyBorder="1" applyAlignment="1">
      <alignment horizontal="right" vertical="center"/>
    </xf>
    <xf numFmtId="3" fontId="3" fillId="4" borderId="24" xfId="0" applyNumberFormat="1" applyFont="1" applyFill="1" applyBorder="1" applyAlignment="1">
      <alignment horizontal="right" vertical="center"/>
    </xf>
    <xf numFmtId="3" fontId="3" fillId="0" borderId="24" xfId="0" applyNumberFormat="1" applyFont="1" applyBorder="1" applyAlignment="1">
      <alignment horizontal="right" vertical="center"/>
    </xf>
    <xf numFmtId="166" fontId="0" fillId="2" borderId="17" xfId="0" applyNumberFormat="1" applyFill="1" applyBorder="1"/>
    <xf numFmtId="0" fontId="0" fillId="0" borderId="50" xfId="0" applyBorder="1"/>
    <xf numFmtId="3" fontId="0" fillId="0" borderId="8" xfId="0" applyNumberFormat="1" applyBorder="1"/>
    <xf numFmtId="3" fontId="0" fillId="0" borderId="15" xfId="0" applyNumberFormat="1" applyBorder="1"/>
    <xf numFmtId="166" fontId="0" fillId="0" borderId="15" xfId="0" applyNumberFormat="1" applyBorder="1"/>
    <xf numFmtId="3" fontId="0" fillId="0" borderId="15" xfId="0" applyNumberFormat="1" applyFill="1" applyBorder="1" applyAlignment="1">
      <alignment vertical="center"/>
    </xf>
    <xf numFmtId="3" fontId="0" fillId="0" borderId="15" xfId="0" applyNumberFormat="1" applyFill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7" fillId="0" borderId="59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3" fontId="0" fillId="0" borderId="23" xfId="0" applyNumberFormat="1" applyBorder="1" applyAlignment="1">
      <alignment vertical="center"/>
    </xf>
    <xf numFmtId="0" fontId="8" fillId="0" borderId="17" xfId="0" applyFont="1" applyBorder="1" applyAlignment="1">
      <alignment horizontal="center" vertical="center"/>
    </xf>
    <xf numFmtId="3" fontId="8" fillId="2" borderId="8" xfId="0" applyNumberFormat="1" applyFont="1" applyFill="1" applyBorder="1" applyAlignment="1">
      <alignment horizontal="center" vertical="center"/>
    </xf>
    <xf numFmtId="0" fontId="1" fillId="0" borderId="0" xfId="0" quotePrefix="1" applyFont="1" applyAlignment="1">
      <alignment horizontal="left" vertical="center"/>
    </xf>
    <xf numFmtId="0" fontId="0" fillId="0" borderId="0" xfId="0" applyAlignment="1">
      <alignment horizontal="left" vertical="center"/>
    </xf>
    <xf numFmtId="165" fontId="5" fillId="0" borderId="60" xfId="0" applyNumberFormat="1" applyFont="1" applyBorder="1" applyAlignment="1">
      <alignment horizontal="center" vertical="center"/>
    </xf>
    <xf numFmtId="0" fontId="0" fillId="0" borderId="60" xfId="0" applyBorder="1" applyAlignment="1"/>
    <xf numFmtId="0" fontId="4" fillId="0" borderId="61" xfId="0" applyFont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4" fillId="4" borderId="63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4" fillId="0" borderId="64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6" xfId="0" applyBorder="1" applyAlignment="1"/>
    <xf numFmtId="0" fontId="0" fillId="0" borderId="50" xfId="0" applyBorder="1" applyAlignment="1"/>
    <xf numFmtId="0" fontId="0" fillId="0" borderId="41" xfId="0" applyBorder="1" applyAlignment="1"/>
    <xf numFmtId="0" fontId="4" fillId="4" borderId="6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4" borderId="68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4" fillId="0" borderId="69" xfId="0" applyFont="1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3" fontId="0" fillId="0" borderId="56" xfId="0" applyNumberFormat="1" applyBorder="1" applyAlignment="1">
      <alignment horizontal="right" vertical="center"/>
    </xf>
    <xf numFmtId="0" fontId="0" fillId="0" borderId="57" xfId="0" applyBorder="1" applyAlignment="1">
      <alignment vertical="center"/>
    </xf>
    <xf numFmtId="0" fontId="0" fillId="0" borderId="58" xfId="0" applyBorder="1" applyAlignment="1">
      <alignment horizontal="right" vertical="center"/>
    </xf>
    <xf numFmtId="0" fontId="6" fillId="0" borderId="24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7" fillId="0" borderId="59" xfId="0" applyFont="1" applyBorder="1" applyAlignment="1">
      <alignment horizontal="center" vertical="center"/>
    </xf>
    <xf numFmtId="0" fontId="0" fillId="0" borderId="59" xfId="0" applyBorder="1" applyAlignment="1"/>
    <xf numFmtId="3" fontId="0" fillId="0" borderId="32" xfId="0" applyNumberFormat="1" applyBorder="1" applyAlignment="1">
      <alignment vertical="center"/>
    </xf>
    <xf numFmtId="0" fontId="0" fillId="0" borderId="52" xfId="0" applyBorder="1" applyAlignment="1">
      <alignment vertical="center"/>
    </xf>
    <xf numFmtId="0" fontId="0" fillId="0" borderId="53" xfId="0" applyBorder="1" applyAlignment="1">
      <alignment vertical="center"/>
    </xf>
    <xf numFmtId="0" fontId="0" fillId="0" borderId="54" xfId="0" applyBorder="1" applyAlignment="1">
      <alignment vertical="center"/>
    </xf>
    <xf numFmtId="0" fontId="0" fillId="0" borderId="10" xfId="0" applyBorder="1" applyAlignment="1">
      <alignment horizontal="right" vertical="center"/>
    </xf>
    <xf numFmtId="3" fontId="3" fillId="2" borderId="16" xfId="0" applyNumberFormat="1" applyFont="1" applyFill="1" applyBorder="1" applyAlignment="1">
      <alignment horizontal="center" vertical="center"/>
    </xf>
    <xf numFmtId="0" fontId="0" fillId="2" borderId="29" xfId="0" applyFill="1" applyBorder="1" applyAlignment="1">
      <alignment vertical="center"/>
    </xf>
    <xf numFmtId="3" fontId="4" fillId="2" borderId="30" xfId="0" applyNumberFormat="1" applyFont="1" applyFill="1" applyBorder="1" applyAlignment="1">
      <alignment horizontal="center" vertical="center"/>
    </xf>
    <xf numFmtId="0" fontId="0" fillId="2" borderId="35" xfId="0" applyFill="1" applyBorder="1" applyAlignment="1">
      <alignment vertical="center"/>
    </xf>
    <xf numFmtId="0" fontId="0" fillId="2" borderId="18" xfId="0" applyFill="1" applyBorder="1" applyAlignment="1">
      <alignment vertical="center"/>
    </xf>
    <xf numFmtId="3" fontId="3" fillId="2" borderId="30" xfId="0" applyNumberFormat="1" applyFont="1" applyFill="1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3" fontId="3" fillId="2" borderId="24" xfId="0" applyNumberFormat="1" applyFont="1" applyFill="1" applyBorder="1" applyAlignment="1">
      <alignment horizontal="center" vertical="center"/>
    </xf>
    <xf numFmtId="0" fontId="0" fillId="2" borderId="26" xfId="0" applyFill="1" applyBorder="1" applyAlignment="1">
      <alignment vertical="center"/>
    </xf>
    <xf numFmtId="0" fontId="4" fillId="0" borderId="51" xfId="0" applyFon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4" fillId="0" borderId="7" xfId="0" applyFont="1" applyBorder="1" applyAlignment="1">
      <alignment horizontal="center" vertical="center"/>
    </xf>
    <xf numFmtId="0" fontId="3" fillId="0" borderId="28" xfId="0" quotePrefix="1" applyFont="1" applyBorder="1" applyAlignment="1">
      <alignment horizontal="center" vertical="center"/>
    </xf>
    <xf numFmtId="0" fontId="0" fillId="0" borderId="26" xfId="0" applyBorder="1" applyAlignment="1">
      <alignment vertical="center"/>
    </xf>
    <xf numFmtId="0" fontId="0" fillId="0" borderId="32" xfId="0" applyBorder="1" applyAlignment="1">
      <alignment vertical="center"/>
    </xf>
    <xf numFmtId="0" fontId="3" fillId="0" borderId="36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3" fillId="0" borderId="31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0" fillId="0" borderId="41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0" borderId="55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47" xfId="0" applyBorder="1" applyAlignment="1">
      <alignment vertical="center"/>
    </xf>
    <xf numFmtId="0" fontId="4" fillId="0" borderId="42" xfId="0" applyFont="1" applyFill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0" fillId="0" borderId="46" xfId="0" applyBorder="1" applyAlignment="1">
      <alignment vertical="center"/>
    </xf>
    <xf numFmtId="3" fontId="0" fillId="0" borderId="26" xfId="0" applyNumberFormat="1" applyBorder="1" applyAlignment="1">
      <alignment horizontal="right" vertical="center"/>
    </xf>
    <xf numFmtId="3" fontId="0" fillId="4" borderId="5" xfId="0" applyNumberFormat="1" applyFill="1" applyBorder="1" applyAlignment="1">
      <alignment horizontal="right" vertical="center"/>
    </xf>
    <xf numFmtId="3" fontId="0" fillId="4" borderId="0" xfId="0" applyNumberFormat="1" applyFill="1" applyBorder="1" applyAlignment="1">
      <alignment horizontal="right" vertical="center"/>
    </xf>
    <xf numFmtId="3" fontId="0" fillId="4" borderId="26" xfId="0" applyNumberFormat="1" applyFill="1" applyBorder="1" applyAlignment="1">
      <alignment horizontal="right" vertical="center"/>
    </xf>
    <xf numFmtId="0" fontId="4" fillId="0" borderId="47" xfId="0" applyFont="1" applyBorder="1" applyAlignment="1">
      <alignment horizontal="center" vertical="center"/>
    </xf>
    <xf numFmtId="0" fontId="3" fillId="0" borderId="71" xfId="0" applyFont="1" applyBorder="1" applyAlignment="1">
      <alignment horizontal="center" vertical="center"/>
    </xf>
    <xf numFmtId="3" fontId="0" fillId="0" borderId="0" xfId="0" applyNumberFormat="1" applyBorder="1" applyAlignment="1">
      <alignment horizontal="right" vertical="center"/>
    </xf>
    <xf numFmtId="0" fontId="7" fillId="0" borderId="72" xfId="0" applyFont="1" applyBorder="1" applyAlignment="1">
      <alignment horizontal="center" vertical="center"/>
    </xf>
    <xf numFmtId="0" fontId="0" fillId="0" borderId="73" xfId="0" applyBorder="1" applyAlignment="1"/>
    <xf numFmtId="0" fontId="0" fillId="0" borderId="74" xfId="0" applyBorder="1" applyAlignment="1"/>
    <xf numFmtId="0" fontId="2" fillId="0" borderId="73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3" fillId="0" borderId="75" xfId="0" applyFont="1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0" fillId="0" borderId="5" xfId="0" applyBorder="1"/>
    <xf numFmtId="0" fontId="0" fillId="0" borderId="79" xfId="0" applyBorder="1" applyAlignment="1">
      <alignment vertical="center"/>
    </xf>
    <xf numFmtId="0" fontId="0" fillId="4" borderId="78" xfId="0" applyFill="1" applyBorder="1" applyAlignment="1">
      <alignment vertical="center"/>
    </xf>
    <xf numFmtId="0" fontId="0" fillId="4" borderId="80" xfId="0" applyFill="1" applyBorder="1" applyAlignment="1">
      <alignment vertical="center"/>
    </xf>
    <xf numFmtId="0" fontId="0" fillId="0" borderId="18" xfId="0" applyBorder="1"/>
    <xf numFmtId="0" fontId="0" fillId="4" borderId="81" xfId="0" applyFill="1" applyBorder="1" applyAlignment="1">
      <alignment vertical="center"/>
    </xf>
    <xf numFmtId="0" fontId="0" fillId="0" borderId="82" xfId="0" applyBorder="1" applyAlignment="1">
      <alignment vertical="center"/>
    </xf>
    <xf numFmtId="0" fontId="0" fillId="0" borderId="83" xfId="0" applyBorder="1" applyAlignment="1">
      <alignment vertical="center"/>
    </xf>
    <xf numFmtId="0" fontId="0" fillId="0" borderId="84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xmlMaps.xml><?xml version="1.0" encoding="utf-8"?>
<MapInfo xmlns="http://schemas.openxmlformats.org/spreadsheetml/2006/main" SelectionNamespaces="">
  <Schema ID="Schema1">
    <xsd:schema xmlns:xsd="http://www.w3.org/2001/XMLSchema" xmlns="">
      <xsd:element nillable="true" name="city">
        <xsd:complexType>
          <xsd:sequence minOccurs="0">
            <xsd:element minOccurs="0" nillable="true" type="xsd:string" name="host" form="unqualified"/>
            <xsd:element minOccurs="0" nillable="true" type="xsd:string" name="name" form="unqualified"/>
            <xsd:element minOccurs="0" nillable="true" name="region" form="unqualified">
              <xsd:complexType>
                <xsd:simpleContent>
                  <xsd:extension base="xsd:string">
                    <xsd:attribute name="code" form="unqualified" type="xsd:string"/>
                  </xsd:extension>
                </xsd:simpleContent>
              </xsd:complexType>
            </xsd:element>
            <xsd:element minOccurs="0" nillable="true" type="xsd:integer" name="ranking" form="unqualified"/>
            <xsd:element minOccurs="0" nillable="true" type="xsd:integer" name="population" form="unqualified"/>
            <xsd:element minOccurs="0" nillable="true" type="xsd:integer" name="incomes" form="unqualified"/>
            <xsd:element minOccurs="0" nillable="true" type="xsd:integer" name="unemployment" form="unqualified"/>
            <xsd:element minOccurs="0" nillable="true" type="xsd:integer" name="transport" form="unqualified"/>
            <xsd:element minOccurs="0" nillable="true" type="xsd:integer" name="criminality" form="unqualified"/>
            <xsd:element minOccurs="0" nillable="true" type="xsd:integer" name="pollution" form="unqualified"/>
            <xsd:element minOccurs="0" nillable="true" type="xsd:integer" name="nextnuke" form="unqualified"/>
            <xsd:element minOccurs="0" nillable="true" type="xsd:integer" name="signatures" form="unqualified"/>
            <xsd:element minOccurs="0" nillable="true" name="bases" form="unqualified">
              <xsd:complexType>
                <xsd:attribute name="com" form="unqualified" type="xsd:integer"/>
                <xsd:attribute name="env" form="unqualified" type="xsd:integer"/>
                <xsd:attribute name="ind" form="unqualified" type="xsd:integer"/>
                <xsd:attribute name="sec" form="unqualified" type="xsd:integer"/>
                <xsd:attribute name="tra" form="unqualified" type="xsd:integer"/>
              </xsd:complexType>
            </xsd:element>
          </xsd:sequence>
        </xsd:complexType>
      </xsd:element>
    </xsd:schema>
  </Schema>
  <Schema ID="Schema2">
    <xsd:schema xmlns:xsd="http://www.w3.org/2001/XMLSchema" xmlns="">
      <xsd:element nillable="true" name="city">
        <xsd:complexType>
          <xsd:sequence minOccurs="0">
            <xsd:element minOccurs="0" nillable="true" type="xsd:string" name="host" form="unqualified"/>
            <xsd:element minOccurs="0" nillable="true" type="xsd:string" name="name" form="unqualified"/>
            <xsd:element minOccurs="0" nillable="true" name="region" form="unqualified">
              <xsd:complexType>
                <xsd:simpleContent>
                  <xsd:extension base="xsd:string">
                    <xsd:attribute name="code" form="unqualified" type="xsd:string"/>
                  </xsd:extension>
                </xsd:simpleContent>
              </xsd:complexType>
            </xsd:element>
            <xsd:element minOccurs="0" nillable="true" type="xsd:integer" name="ranking" form="unqualified"/>
            <xsd:element minOccurs="0" nillable="true" type="xsd:integer" name="population" form="unqualified"/>
            <xsd:element minOccurs="0" nillable="true" type="xsd:integer" name="incomes" form="unqualified"/>
            <xsd:element minOccurs="0" nillable="true" type="xsd:integer" name="unemployment" form="unqualified"/>
            <xsd:element minOccurs="0" nillable="true" type="xsd:integer" name="transport" form="unqualified"/>
            <xsd:element minOccurs="0" nillable="true" type="xsd:integer" name="criminality" form="unqualified"/>
            <xsd:element minOccurs="0" nillable="true" type="xsd:integer" name="pollution" form="unqualified"/>
            <xsd:element minOccurs="0" nillable="true" type="xsd:integer" name="nextnuke" form="unqualified"/>
            <xsd:element minOccurs="0" nillable="true" type="xsd:integer" name="signatures" form="unqualified"/>
            <xsd:element minOccurs="0" nillable="true" name="bases" form="unqualified">
              <xsd:complexType>
                <xsd:attribute name="com" form="unqualified" type="xsd:integer"/>
                <xsd:attribute name="env" form="unqualified" type="xsd:integer"/>
                <xsd:attribute name="ind" form="unqualified" type="xsd:integer"/>
                <xsd:attribute name="sec" form="unqualified" type="xsd:integer"/>
                <xsd:attribute name="tra" form="unqualified" type="xsd:integer"/>
              </xsd:complexType>
            </xsd:element>
          </xsd:sequence>
        </xsd:complexType>
      </xsd:element>
    </xsd:schema>
  </Schema>
  <Map ID="1" Name="city_Mappage" RootElement="city" SchemaID="Schema1" ShowImportExportValidationErrors="false" AutoFit="true" Append="false" PreserveSortAFLayout="true" PreserveFormat="true">
    <DataBinding FileBinding="true" ConnectionID="1" DataBindingLoadMode="1"/>
  </Map>
  <Map ID="2" Name="city_Mappage1" RootElement="city" SchemaID="Schema2" ShowImportExportValidationErrors="false" AutoFit="true" Append="false" PreserveSortAFLayout="true" PreserveFormat="true">
    <DataBinding FileBinding="true" ConnectionID="2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xmlMaps" Target="xmlMaps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SingleCells1.xml><?xml version="1.0" encoding="utf-8"?>
<singleXmlCells xmlns="http://schemas.openxmlformats.org/spreadsheetml/2006/main">
  <singleXmlCell id="1" r="B3" connectionId="1">
    <xmlCellPr id="1" uniqueName="host">
      <xmlPr mapId="1" xpath="/city/host" xmlDataType="string"/>
    </xmlCellPr>
  </singleXmlCell>
  <singleXmlCell id="2" r="C3" connectionId="1">
    <xmlCellPr id="1" uniqueName="name">
      <xmlPr mapId="1" xpath="/city/name" xmlDataType="string"/>
    </xmlCellPr>
  </singleXmlCell>
  <singleXmlCell id="3" r="D3" connectionId="1">
    <xmlCellPr id="1" uniqueName="region">
      <xmlPr mapId="1" xpath="/city/region" xmlDataType="string"/>
    </xmlCellPr>
  </singleXmlCell>
  <singleXmlCell id="4" r="E3" connectionId="1">
    <xmlCellPr id="1" uniqueName="code">
      <xmlPr mapId="1" xpath="/city/region/@code" xmlDataType="string"/>
    </xmlCellPr>
  </singleXmlCell>
  <singleXmlCell id="5" r="F3" connectionId="1">
    <xmlCellPr id="1" uniqueName="ranking">
      <xmlPr mapId="1" xpath="/city/ranking" xmlDataType="integer"/>
    </xmlCellPr>
  </singleXmlCell>
  <singleXmlCell id="6" r="G3" connectionId="1">
    <xmlCellPr id="1" uniqueName="population">
      <xmlPr mapId="1" xpath="/city/population" xmlDataType="integer"/>
    </xmlCellPr>
  </singleXmlCell>
  <singleXmlCell id="7" r="H3" connectionId="1">
    <xmlCellPr id="1" uniqueName="incomes">
      <xmlPr mapId="1" xpath="/city/incomes" xmlDataType="integer"/>
    </xmlCellPr>
  </singleXmlCell>
  <singleXmlCell id="8" r="I3" connectionId="1">
    <xmlCellPr id="1" uniqueName="unemployment">
      <xmlPr mapId="1" xpath="/city/unemployment" xmlDataType="integer"/>
    </xmlCellPr>
  </singleXmlCell>
  <singleXmlCell id="9" r="J3" connectionId="1">
    <xmlCellPr id="1" uniqueName="transport">
      <xmlPr mapId="1" xpath="/city/transport" xmlDataType="integer"/>
    </xmlCellPr>
  </singleXmlCell>
  <singleXmlCell id="10" r="K3" connectionId="1">
    <xmlCellPr id="1" uniqueName="criminality">
      <xmlPr mapId="1" xpath="/city/criminality" xmlDataType="integer"/>
    </xmlCellPr>
  </singleXmlCell>
  <singleXmlCell id="11" r="L3" connectionId="1">
    <xmlCellPr id="1" uniqueName="pollution">
      <xmlPr mapId="1" xpath="/city/pollution" xmlDataType="integer"/>
    </xmlCellPr>
  </singleXmlCell>
  <singleXmlCell id="12" r="M3" connectionId="1">
    <xmlCellPr id="1" uniqueName="nextnuke">
      <xmlPr mapId="1" xpath="/city/nextnuke" xmlDataType="integer"/>
    </xmlCellPr>
  </singleXmlCell>
  <singleXmlCell id="13" r="N3" connectionId="1">
    <xmlCellPr id="1" uniqueName="signatures">
      <xmlPr mapId="1" xpath="/city/signatures" xmlDataType="integer"/>
    </xmlCellPr>
  </singleXmlCell>
  <singleXmlCell id="14" r="O3" connectionId="1">
    <xmlCellPr id="1" uniqueName="com">
      <xmlPr mapId="1" xpath="/city/bases/@com" xmlDataType="integer"/>
    </xmlCellPr>
  </singleXmlCell>
  <singleXmlCell id="15" r="P3" connectionId="1">
    <xmlCellPr id="1" uniqueName="env">
      <xmlPr mapId="1" xpath="/city/bases/@env" xmlDataType="integer"/>
    </xmlCellPr>
  </singleXmlCell>
  <singleXmlCell id="16" r="Q3" connectionId="1">
    <xmlCellPr id="1" uniqueName="ind">
      <xmlPr mapId="1" xpath="/city/bases/@ind" xmlDataType="integer"/>
    </xmlCellPr>
  </singleXmlCell>
  <singleXmlCell id="17" r="R3" connectionId="1">
    <xmlCellPr id="1" uniqueName="sec">
      <xmlPr mapId="1" xpath="/city/bases/@sec" xmlDataType="integer"/>
    </xmlCellPr>
  </singleXmlCell>
  <singleXmlCell id="18" r="S3" connectionId="1">
    <xmlCellPr id="1" uniqueName="tra">
      <xmlPr mapId="1" xpath="/city/bases/@tra" xmlDataType="integer"/>
    </xmlCellPr>
  </singleXmlCell>
  <singleXmlCell id="19" r="B4" connectionId="2">
    <xmlCellPr id="1" uniqueName="host">
      <xmlPr mapId="2" xpath="/city/host" xmlDataType="string"/>
    </xmlCellPr>
  </singleXmlCell>
  <singleXmlCell id="20" r="C4" connectionId="2">
    <xmlCellPr id="1" uniqueName="name">
      <xmlPr mapId="2" xpath="/city/name" xmlDataType="string"/>
    </xmlCellPr>
  </singleXmlCell>
  <singleXmlCell id="21" r="D4" connectionId="2">
    <xmlCellPr id="1" uniqueName="region">
      <xmlPr mapId="2" xpath="/city/region" xmlDataType="string"/>
    </xmlCellPr>
  </singleXmlCell>
  <singleXmlCell id="22" r="E4" connectionId="2">
    <xmlCellPr id="1" uniqueName="code">
      <xmlPr mapId="2" xpath="/city/region/@code" xmlDataType="string"/>
    </xmlCellPr>
  </singleXmlCell>
  <singleXmlCell id="23" r="F4" connectionId="2">
    <xmlCellPr id="1" uniqueName="ranking">
      <xmlPr mapId="2" xpath="/city/ranking" xmlDataType="integer"/>
    </xmlCellPr>
  </singleXmlCell>
  <singleXmlCell id="24" r="G4" connectionId="2">
    <xmlCellPr id="1" uniqueName="population">
      <xmlPr mapId="2" xpath="/city/population" xmlDataType="integer"/>
    </xmlCellPr>
  </singleXmlCell>
  <singleXmlCell id="25" r="H4" connectionId="2">
    <xmlCellPr id="1" uniqueName="incomes">
      <xmlPr mapId="2" xpath="/city/incomes" xmlDataType="integer"/>
    </xmlCellPr>
  </singleXmlCell>
  <singleXmlCell id="26" r="I4" connectionId="2">
    <xmlCellPr id="1" uniqueName="unemployment">
      <xmlPr mapId="2" xpath="/city/unemployment" xmlDataType="integer"/>
    </xmlCellPr>
  </singleXmlCell>
  <singleXmlCell id="27" r="J4" connectionId="2">
    <xmlCellPr id="1" uniqueName="transport">
      <xmlPr mapId="2" xpath="/city/transport" xmlDataType="integer"/>
    </xmlCellPr>
  </singleXmlCell>
  <singleXmlCell id="28" r="K4" connectionId="2">
    <xmlCellPr id="1" uniqueName="criminality">
      <xmlPr mapId="2" xpath="/city/criminality" xmlDataType="integer"/>
    </xmlCellPr>
  </singleXmlCell>
  <singleXmlCell id="29" r="L4" connectionId="2">
    <xmlCellPr id="1" uniqueName="pollution">
      <xmlPr mapId="2" xpath="/city/pollution" xmlDataType="integer"/>
    </xmlCellPr>
  </singleXmlCell>
  <singleXmlCell id="30" r="M4" connectionId="2">
    <xmlCellPr id="1" uniqueName="nextnuke">
      <xmlPr mapId="2" xpath="/city/nextnuke" xmlDataType="integer"/>
    </xmlCellPr>
  </singleXmlCell>
  <singleXmlCell id="31" r="N4" connectionId="2">
    <xmlCellPr id="1" uniqueName="signatures">
      <xmlPr mapId="2" xpath="/city/signatures" xmlDataType="integer"/>
    </xmlCellPr>
  </singleXmlCell>
  <singleXmlCell id="32" r="O4" connectionId="2">
    <xmlCellPr id="1" uniqueName="com">
      <xmlPr mapId="2" xpath="/city/bases/@com" xmlDataType="integer"/>
    </xmlCellPr>
  </singleXmlCell>
  <singleXmlCell id="33" r="P4" connectionId="2">
    <xmlCellPr id="1" uniqueName="env">
      <xmlPr mapId="2" xpath="/city/bases/@env" xmlDataType="integer"/>
    </xmlCellPr>
  </singleXmlCell>
  <singleXmlCell id="34" r="Q4" connectionId="2">
    <xmlCellPr id="1" uniqueName="ind">
      <xmlPr mapId="2" xpath="/city/bases/@ind" xmlDataType="integer"/>
    </xmlCellPr>
  </singleXmlCell>
  <singleXmlCell id="35" r="R4" connectionId="2">
    <xmlCellPr id="1" uniqueName="sec">
      <xmlPr mapId="2" xpath="/city/bases/@sec" xmlDataType="integer"/>
    </xmlCellPr>
  </singleXmlCell>
  <singleXmlCell id="36" r="S4" connectionId="2">
    <xmlCellPr id="1" uniqueName="tra">
      <xmlPr mapId="2" xpath="/city/bases/@tra" xmlDataType="integer"/>
    </xmlCellPr>
  </singleXmlCell>
</singleXmlCel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SingleCells" Target="../tables/tableSingleCell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C24"/>
  <sheetViews>
    <sheetView tabSelected="1" zoomScale="80" zoomScaleNormal="80" workbookViewId="0"/>
  </sheetViews>
  <sheetFormatPr baseColWidth="10" defaultRowHeight="15"/>
  <cols>
    <col min="1" max="1" width="3.7109375" customWidth="1"/>
    <col min="2" max="2" width="3.85546875" customWidth="1"/>
    <col min="3" max="3" width="1.42578125" customWidth="1"/>
    <col min="4" max="4" width="15" customWidth="1"/>
    <col min="5" max="6" width="0.28515625" customWidth="1"/>
    <col min="7" max="7" width="10.140625" customWidth="1"/>
    <col min="8" max="8" width="0.85546875" customWidth="1"/>
    <col min="9" max="9" width="7" customWidth="1"/>
    <col min="10" max="10" width="1.140625" hidden="1" customWidth="1"/>
    <col min="11" max="11" width="7.85546875" customWidth="1"/>
    <col min="12" max="12" width="0.85546875" customWidth="1"/>
    <col min="13" max="13" width="10" customWidth="1"/>
    <col min="14" max="14" width="0.85546875" customWidth="1"/>
    <col min="15" max="15" width="2.140625" customWidth="1"/>
    <col min="16" max="16" width="10.85546875" customWidth="1"/>
    <col min="17" max="17" width="0.85546875" customWidth="1"/>
    <col min="18" max="18" width="9.140625" customWidth="1"/>
    <col min="19" max="19" width="8.28515625" customWidth="1"/>
    <col min="20" max="20" width="0.85546875" customWidth="1"/>
    <col min="21" max="21" width="6.42578125" customWidth="1"/>
    <col min="22" max="22" width="7.140625" customWidth="1"/>
    <col min="23" max="23" width="8.85546875" customWidth="1"/>
    <col min="24" max="24" width="0.7109375" customWidth="1"/>
    <col min="25" max="25" width="10" customWidth="1"/>
    <col min="26" max="26" width="0.7109375" customWidth="1"/>
    <col min="29" max="29" width="11.42578125" style="78"/>
  </cols>
  <sheetData>
    <row r="1" spans="2:29" ht="15.75" thickBot="1">
      <c r="C1" s="79">
        <f ca="1">NOW()</f>
        <v>40175.647384374999</v>
      </c>
      <c r="D1" s="80"/>
      <c r="E1" s="80"/>
      <c r="F1" s="80"/>
      <c r="O1" s="2"/>
    </row>
    <row r="2" spans="2:29" ht="15.75" thickBot="1">
      <c r="B2" s="2"/>
      <c r="C2" s="107">
        <v>1</v>
      </c>
      <c r="D2" s="108"/>
      <c r="E2" s="108"/>
      <c r="F2" s="108"/>
      <c r="G2" s="107">
        <f>C2+1</f>
        <v>2</v>
      </c>
      <c r="H2" s="107"/>
      <c r="I2" s="72">
        <f>G2+1</f>
        <v>3</v>
      </c>
      <c r="J2" s="72"/>
      <c r="K2" s="107">
        <f>I2+1</f>
        <v>4</v>
      </c>
      <c r="L2" s="107"/>
      <c r="M2" s="107">
        <f>K2+1</f>
        <v>5</v>
      </c>
      <c r="N2" s="107"/>
      <c r="O2" s="157"/>
      <c r="P2" s="107">
        <f>M2+1</f>
        <v>6</v>
      </c>
      <c r="Q2" s="107"/>
      <c r="R2" s="72">
        <f>P2+1</f>
        <v>7</v>
      </c>
      <c r="S2" s="107">
        <f>R2+1</f>
        <v>8</v>
      </c>
      <c r="T2" s="107"/>
      <c r="U2" s="72">
        <f>S2+1</f>
        <v>9</v>
      </c>
      <c r="V2" s="72">
        <f>U2+1</f>
        <v>10</v>
      </c>
      <c r="W2" s="107">
        <f>V2+1</f>
        <v>11</v>
      </c>
      <c r="X2" s="107"/>
      <c r="Y2" s="107">
        <f>W2+1</f>
        <v>12</v>
      </c>
      <c r="Z2" s="107"/>
      <c r="AA2" s="72">
        <f>Y2+1</f>
        <v>13</v>
      </c>
      <c r="AB2" s="72">
        <f>AA2+1</f>
        <v>14</v>
      </c>
    </row>
    <row r="3" spans="2:29" ht="21.75" customHeight="1" thickBot="1">
      <c r="B3" s="72" t="s">
        <v>5</v>
      </c>
      <c r="C3" s="162" t="s">
        <v>35</v>
      </c>
      <c r="D3" s="163"/>
      <c r="E3" s="163"/>
      <c r="F3" s="163"/>
      <c r="G3" s="163"/>
      <c r="H3" s="163"/>
      <c r="I3" s="163"/>
      <c r="J3" s="163"/>
      <c r="K3" s="163"/>
      <c r="L3" s="163"/>
      <c r="M3" s="163"/>
      <c r="N3" s="164"/>
      <c r="O3" s="161"/>
      <c r="P3" s="160" t="s">
        <v>4</v>
      </c>
      <c r="Q3" s="158"/>
      <c r="R3" s="158"/>
      <c r="S3" s="158"/>
      <c r="T3" s="158"/>
      <c r="U3" s="158"/>
      <c r="V3" s="158"/>
      <c r="W3" s="158"/>
      <c r="X3" s="158"/>
      <c r="Y3" s="158"/>
      <c r="Z3" s="159"/>
      <c r="AA3" s="105" t="s">
        <v>39</v>
      </c>
      <c r="AB3" s="106"/>
    </row>
    <row r="4" spans="2:29" ht="15" customHeight="1" thickBot="1">
      <c r="B4" s="72" t="s">
        <v>6</v>
      </c>
      <c r="C4" s="90"/>
      <c r="D4" s="91"/>
      <c r="E4" s="91"/>
      <c r="F4" s="92"/>
      <c r="G4" s="134" t="s">
        <v>5</v>
      </c>
      <c r="H4" s="135"/>
      <c r="I4" s="136" t="s">
        <v>6</v>
      </c>
      <c r="J4" s="137"/>
      <c r="K4" s="134" t="s">
        <v>7</v>
      </c>
      <c r="L4" s="138"/>
      <c r="M4" s="134" t="s">
        <v>8</v>
      </c>
      <c r="N4" s="171"/>
      <c r="O4" s="169"/>
      <c r="P4" s="154" t="s">
        <v>9</v>
      </c>
      <c r="Q4" s="143"/>
      <c r="R4" s="22" t="s">
        <v>10</v>
      </c>
      <c r="S4" s="144" t="s">
        <v>11</v>
      </c>
      <c r="T4" s="145"/>
      <c r="U4" s="141" t="s">
        <v>12</v>
      </c>
      <c r="V4" s="142"/>
      <c r="W4" s="146" t="s">
        <v>13</v>
      </c>
      <c r="X4" s="147"/>
      <c r="Y4" s="148" t="s">
        <v>14</v>
      </c>
      <c r="Z4" s="149"/>
      <c r="AA4" s="75" t="s">
        <v>40</v>
      </c>
      <c r="AB4" s="73" t="s">
        <v>41</v>
      </c>
    </row>
    <row r="5" spans="2:29" ht="15" customHeight="1" thickBot="1">
      <c r="B5" s="72" t="s">
        <v>7</v>
      </c>
      <c r="C5" s="87" t="s">
        <v>15</v>
      </c>
      <c r="D5" s="88"/>
      <c r="E5" s="88"/>
      <c r="F5" s="89"/>
      <c r="G5" s="126"/>
      <c r="H5" s="140"/>
      <c r="I5" s="116">
        <v>100</v>
      </c>
      <c r="J5" s="117"/>
      <c r="K5" s="124" t="s">
        <v>16</v>
      </c>
      <c r="L5" s="125"/>
      <c r="M5" s="126" t="s">
        <v>17</v>
      </c>
      <c r="N5" s="172"/>
      <c r="O5" s="169"/>
      <c r="P5" s="155"/>
      <c r="Q5" s="139"/>
      <c r="R5" s="3" t="s">
        <v>36</v>
      </c>
      <c r="S5" s="127" t="s">
        <v>18</v>
      </c>
      <c r="T5" s="128"/>
      <c r="U5" s="76">
        <f>I5</f>
        <v>100</v>
      </c>
      <c r="V5" s="14" t="s">
        <v>30</v>
      </c>
      <c r="W5" s="130" t="str">
        <f>K5</f>
        <v>Indi. A</v>
      </c>
      <c r="X5" s="131"/>
      <c r="Y5" s="132" t="str">
        <f>M5</f>
        <v>Indi. B</v>
      </c>
      <c r="Z5" s="133"/>
      <c r="AA5" s="71" t="s">
        <v>37</v>
      </c>
      <c r="AB5" s="70" t="s">
        <v>38</v>
      </c>
    </row>
    <row r="6" spans="2:29" ht="20.25" customHeight="1" thickBot="1">
      <c r="B6" s="72" t="s">
        <v>8</v>
      </c>
      <c r="C6" s="81" t="s">
        <v>19</v>
      </c>
      <c r="D6" s="82"/>
      <c r="E6" s="82"/>
      <c r="F6" s="83"/>
      <c r="G6" s="4">
        <f>Feuil2!G3</f>
        <v>912422</v>
      </c>
      <c r="H6" s="5"/>
      <c r="I6" s="114">
        <f>I5-SUM(I7:I11)</f>
        <v>48.402648638510968</v>
      </c>
      <c r="J6" s="118"/>
      <c r="K6" s="129"/>
      <c r="L6" s="110"/>
      <c r="M6" s="113"/>
      <c r="N6" s="173"/>
      <c r="O6" s="169"/>
      <c r="P6" s="156">
        <f t="shared" ref="P6:P11" si="0">G6+S6</f>
        <v>913576</v>
      </c>
      <c r="Q6" s="8"/>
      <c r="R6" s="7"/>
      <c r="S6" s="23">
        <v>1154</v>
      </c>
      <c r="T6" s="24"/>
      <c r="U6" s="11">
        <f>U5-SUM(U7:U11)</f>
        <v>48.500050471958204</v>
      </c>
      <c r="V6" s="15"/>
      <c r="W6" s="109"/>
      <c r="X6" s="110"/>
      <c r="Y6" s="111"/>
      <c r="Z6" s="112"/>
      <c r="AA6" s="65">
        <f>SUM(G7:G11)</f>
        <v>931787</v>
      </c>
      <c r="AB6" s="65">
        <f>SUM(P7:P11)</f>
        <v>931787</v>
      </c>
    </row>
    <row r="7" spans="2:29" ht="20.25" customHeight="1" thickBot="1">
      <c r="B7" s="72" t="s">
        <v>9</v>
      </c>
      <c r="C7" s="84" t="s">
        <v>20</v>
      </c>
      <c r="D7" s="85"/>
      <c r="E7" s="85"/>
      <c r="F7" s="86"/>
      <c r="G7" s="27">
        <f>Feuil2!Q3</f>
        <v>302833</v>
      </c>
      <c r="H7" s="28"/>
      <c r="I7" s="119">
        <f>G7/G6*100/AA8</f>
        <v>16.769262401014188</v>
      </c>
      <c r="J7" s="120"/>
      <c r="K7" s="30">
        <f>((G7*3)-(G6-50))+G11</f>
        <v>8303</v>
      </c>
      <c r="L7" s="26"/>
      <c r="M7" s="29">
        <f>G6+K7</f>
        <v>920725</v>
      </c>
      <c r="N7" s="170"/>
      <c r="O7" s="169"/>
      <c r="P7" s="151">
        <f t="shared" si="0"/>
        <v>302833</v>
      </c>
      <c r="Q7" s="31"/>
      <c r="R7" s="25"/>
      <c r="S7" s="59">
        <v>0</v>
      </c>
      <c r="T7" s="25"/>
      <c r="U7" s="58">
        <f>P7/P6*100/AB8</f>
        <v>16.737606572559482</v>
      </c>
      <c r="V7" s="32"/>
      <c r="W7" s="33">
        <f>((P7*3)-(P6-50))+P11</f>
        <v>7149</v>
      </c>
      <c r="X7" s="26"/>
      <c r="Y7" s="34">
        <f>P6+W7</f>
        <v>920725</v>
      </c>
      <c r="Z7" s="35"/>
      <c r="AA7" s="66">
        <f>SUM(G6:G11)</f>
        <v>1844209</v>
      </c>
      <c r="AB7" s="66">
        <f>SUM(P6:P11)</f>
        <v>1845363</v>
      </c>
    </row>
    <row r="8" spans="2:29" ht="20.25" customHeight="1" thickBot="1">
      <c r="B8" s="72" t="s">
        <v>10</v>
      </c>
      <c r="C8" s="93" t="s">
        <v>21</v>
      </c>
      <c r="D8" s="94"/>
      <c r="E8" s="94"/>
      <c r="F8" s="95"/>
      <c r="G8" s="38">
        <f>Feuil2!S3</f>
        <v>184034</v>
      </c>
      <c r="H8" s="39"/>
      <c r="I8" s="114">
        <f>G8/G6*100/AA8</f>
        <v>10.190812879402989</v>
      </c>
      <c r="J8" s="121"/>
      <c r="K8" s="41">
        <f>((G8*5)-(G6-100))</f>
        <v>7848</v>
      </c>
      <c r="L8" s="37"/>
      <c r="M8" s="40">
        <f>G6+K8</f>
        <v>920270</v>
      </c>
      <c r="N8" s="167"/>
      <c r="O8" s="169"/>
      <c r="P8" s="152">
        <f t="shared" si="0"/>
        <v>184034</v>
      </c>
      <c r="Q8" s="42"/>
      <c r="R8" s="36"/>
      <c r="S8" s="60">
        <v>0</v>
      </c>
      <c r="T8" s="36"/>
      <c r="U8" s="6">
        <f>P8/P6*100/AB8</f>
        <v>10.171575383047459</v>
      </c>
      <c r="V8" s="43"/>
      <c r="W8" s="44">
        <f>((P8*5)-(P6-100))</f>
        <v>6694</v>
      </c>
      <c r="X8" s="37"/>
      <c r="Y8" s="45">
        <f>P6+W8</f>
        <v>920270</v>
      </c>
      <c r="Z8" s="46"/>
      <c r="AA8" s="67">
        <f>AA7/AA6</f>
        <v>1.9792173533221649</v>
      </c>
      <c r="AB8" s="63">
        <f>AB7/AB6</f>
        <v>1.9804558337903404</v>
      </c>
      <c r="AC8" s="77"/>
    </row>
    <row r="9" spans="2:29" ht="20.25" customHeight="1" thickBot="1">
      <c r="B9" s="72" t="s">
        <v>11</v>
      </c>
      <c r="C9" s="93" t="s">
        <v>22</v>
      </c>
      <c r="D9" s="94"/>
      <c r="E9" s="94"/>
      <c r="F9" s="95"/>
      <c r="G9" s="38">
        <f>Feuil2!R3</f>
        <v>230036</v>
      </c>
      <c r="H9" s="39"/>
      <c r="I9" s="114">
        <f>G9/G6*100/AA8</f>
        <v>12.738156164221534</v>
      </c>
      <c r="J9" s="121"/>
      <c r="K9" s="41">
        <f>((G9*4)-(G6-300))</f>
        <v>8022</v>
      </c>
      <c r="L9" s="37"/>
      <c r="M9" s="40">
        <f>G6+K9</f>
        <v>920444</v>
      </c>
      <c r="N9" s="167"/>
      <c r="O9" s="169"/>
      <c r="P9" s="152">
        <f t="shared" si="0"/>
        <v>230036</v>
      </c>
      <c r="Q9" s="42"/>
      <c r="R9" s="36"/>
      <c r="S9" s="60">
        <v>0</v>
      </c>
      <c r="T9" s="36"/>
      <c r="U9" s="6">
        <f>P9/P6*100/AB8</f>
        <v>12.71410997323704</v>
      </c>
      <c r="V9" s="43"/>
      <c r="W9" s="44">
        <f>((P9*4)-(P6-300))</f>
        <v>6868</v>
      </c>
      <c r="X9" s="37"/>
      <c r="Y9" s="45">
        <f>P6+W9</f>
        <v>920444</v>
      </c>
      <c r="Z9" s="46"/>
      <c r="AA9" s="68">
        <f>200-G6/10</f>
        <v>-91042.2</v>
      </c>
      <c r="AB9" s="68">
        <f>200-P6/10</f>
        <v>-91157.6</v>
      </c>
    </row>
    <row r="10" spans="2:29" ht="20.25" customHeight="1" thickBot="1">
      <c r="B10" s="72" t="s">
        <v>12</v>
      </c>
      <c r="C10" s="96" t="s">
        <v>23</v>
      </c>
      <c r="D10" s="97"/>
      <c r="E10" s="97"/>
      <c r="F10" s="98"/>
      <c r="G10" s="49">
        <f>Feuil2!P3</f>
        <v>202708</v>
      </c>
      <c r="H10" s="50"/>
      <c r="I10" s="122">
        <f>G10/G6*100/AA8</f>
        <v>11.224878539606927</v>
      </c>
      <c r="J10" s="123"/>
      <c r="K10" s="52">
        <f>AA11</f>
        <v>7888</v>
      </c>
      <c r="L10" s="48"/>
      <c r="M10" s="51">
        <f>G6+K10</f>
        <v>920310</v>
      </c>
      <c r="N10" s="168"/>
      <c r="O10" s="169"/>
      <c r="P10" s="153">
        <f t="shared" si="0"/>
        <v>202708</v>
      </c>
      <c r="Q10" s="53"/>
      <c r="R10" s="47"/>
      <c r="S10" s="61">
        <v>0</v>
      </c>
      <c r="T10" s="47"/>
      <c r="U10" s="11">
        <f>P10/P6*100/AB8</f>
        <v>11.20368900717685</v>
      </c>
      <c r="V10" s="54"/>
      <c r="W10" s="55">
        <f>AB11</f>
        <v>7772</v>
      </c>
      <c r="X10" s="48"/>
      <c r="Y10" s="56">
        <f>P6+W10</f>
        <v>921348</v>
      </c>
      <c r="Z10" s="57"/>
      <c r="AA10" s="69">
        <f>(G7-AA9)+(G11*0.3)</f>
        <v>397528</v>
      </c>
      <c r="AB10" s="69">
        <f>(P7-AB9)+(P11*0.3)</f>
        <v>397643.39999999997</v>
      </c>
    </row>
    <row r="11" spans="2:29" ht="20.25" customHeight="1" thickBot="1">
      <c r="B11" s="72" t="s">
        <v>13</v>
      </c>
      <c r="C11" s="99" t="s">
        <v>24</v>
      </c>
      <c r="D11" s="100"/>
      <c r="E11" s="100"/>
      <c r="F11" s="101"/>
      <c r="G11" s="9">
        <f>Feuil2!O3</f>
        <v>12176</v>
      </c>
      <c r="H11" s="10"/>
      <c r="I11" s="114">
        <f>G11/G6*100/AA8</f>
        <v>0.67424137724339406</v>
      </c>
      <c r="J11" s="115"/>
      <c r="K11" s="102"/>
      <c r="L11" s="103"/>
      <c r="M11" s="104"/>
      <c r="N11" s="166"/>
      <c r="O11" s="169"/>
      <c r="P11" s="150">
        <f t="shared" si="0"/>
        <v>12176</v>
      </c>
      <c r="Q11" s="17"/>
      <c r="R11" s="18"/>
      <c r="S11" s="62">
        <v>0</v>
      </c>
      <c r="T11" s="18"/>
      <c r="U11" s="11">
        <f>P11/P6*100/AB8</f>
        <v>0.67296859202096282</v>
      </c>
      <c r="V11" s="16"/>
      <c r="W11" s="18"/>
      <c r="X11" s="19"/>
      <c r="Y11" s="20"/>
      <c r="Z11" s="21"/>
      <c r="AA11" s="74">
        <f>INT((G10*2)-AA10)</f>
        <v>7888</v>
      </c>
      <c r="AB11" s="74">
        <f>INT((P10*2)-AB10)</f>
        <v>7772</v>
      </c>
    </row>
    <row r="12" spans="2:29" ht="15" customHeight="1">
      <c r="I12" s="64"/>
      <c r="P12" s="165"/>
      <c r="Q12" s="12"/>
      <c r="U12" s="2"/>
    </row>
    <row r="13" spans="2:29" ht="15" customHeight="1">
      <c r="AC13"/>
    </row>
    <row r="14" spans="2:29" ht="15" customHeight="1">
      <c r="AC14"/>
    </row>
    <row r="15" spans="2:29" ht="15" customHeight="1">
      <c r="AC15"/>
    </row>
    <row r="16" spans="2:29" ht="15" customHeight="1">
      <c r="AC16"/>
    </row>
    <row r="17" spans="17:29" ht="15" customHeight="1">
      <c r="AC17"/>
    </row>
    <row r="18" spans="17:29" ht="15" customHeight="1">
      <c r="AC18"/>
    </row>
    <row r="19" spans="17:29" ht="15" customHeight="1">
      <c r="AC19"/>
    </row>
    <row r="20" spans="17:29" ht="15" customHeight="1">
      <c r="AC20"/>
    </row>
    <row r="21" spans="17:29" ht="15" customHeight="1">
      <c r="AC21"/>
    </row>
    <row r="22" spans="17:29">
      <c r="AC22"/>
    </row>
    <row r="23" spans="17:29">
      <c r="Q23" s="12"/>
    </row>
    <row r="24" spans="17:29">
      <c r="Q24" s="13"/>
    </row>
  </sheetData>
  <mergeCells count="49">
    <mergeCell ref="P3:Z3"/>
    <mergeCell ref="U4:V4"/>
    <mergeCell ref="P4:Q4"/>
    <mergeCell ref="S4:T4"/>
    <mergeCell ref="W4:X4"/>
    <mergeCell ref="Y4:Z4"/>
    <mergeCell ref="Y5:Z5"/>
    <mergeCell ref="G4:H4"/>
    <mergeCell ref="I4:J4"/>
    <mergeCell ref="K4:L4"/>
    <mergeCell ref="M4:N4"/>
    <mergeCell ref="P5:Q5"/>
    <mergeCell ref="G5:H5"/>
    <mergeCell ref="K5:L5"/>
    <mergeCell ref="M5:N5"/>
    <mergeCell ref="S5:T5"/>
    <mergeCell ref="K6:L6"/>
    <mergeCell ref="W5:X5"/>
    <mergeCell ref="M11:N11"/>
    <mergeCell ref="AA3:AB3"/>
    <mergeCell ref="G2:H2"/>
    <mergeCell ref="K2:L2"/>
    <mergeCell ref="M2:N2"/>
    <mergeCell ref="P2:Q2"/>
    <mergeCell ref="S2:T2"/>
    <mergeCell ref="W2:X2"/>
    <mergeCell ref="Y2:Z2"/>
    <mergeCell ref="W6:X6"/>
    <mergeCell ref="Y6:Z6"/>
    <mergeCell ref="M6:N6"/>
    <mergeCell ref="I11:J11"/>
    <mergeCell ref="I5:J5"/>
    <mergeCell ref="I6:J6"/>
    <mergeCell ref="I7:J7"/>
    <mergeCell ref="C8:F8"/>
    <mergeCell ref="C9:F9"/>
    <mergeCell ref="C10:F10"/>
    <mergeCell ref="C11:F11"/>
    <mergeCell ref="K11:L11"/>
    <mergeCell ref="I8:J8"/>
    <mergeCell ref="I9:J9"/>
    <mergeCell ref="I10:J10"/>
    <mergeCell ref="C1:F1"/>
    <mergeCell ref="C6:F6"/>
    <mergeCell ref="C7:F7"/>
    <mergeCell ref="C5:F5"/>
    <mergeCell ref="C4:F4"/>
    <mergeCell ref="C2:F2"/>
    <mergeCell ref="C3:N3"/>
  </mergeCells>
  <pageMargins left="0.7" right="0.7" top="0.75" bottom="0.75" header="0.3" footer="0.3"/>
  <legacyDrawing r:id="rId1"/>
  <webPublishItems count="1">
    <webPublishItem id="27661" divId="simulation pop_27661" sourceType="range" sourceRef="C3:Z25" destinationFile="C:\Users\Administrateur\Documents\Visual Studio 2008\image\simulation ah hw.html" autoRepublish="1"/>
  </webPublishItems>
</worksheet>
</file>

<file path=xl/worksheets/sheet2.xml><?xml version="1.0" encoding="utf-8"?>
<worksheet xmlns="http://schemas.openxmlformats.org/spreadsheetml/2006/main" xmlns:r="http://schemas.openxmlformats.org/officeDocument/2006/relationships">
  <dimension ref="B2:S4"/>
  <sheetViews>
    <sheetView workbookViewId="0">
      <selection activeCell="B4" sqref="B4"/>
    </sheetView>
  </sheetViews>
  <sheetFormatPr baseColWidth="10" defaultRowHeight="15"/>
  <cols>
    <col min="2" max="2" width="25" customWidth="1"/>
    <col min="3" max="3" width="10.140625" customWidth="1"/>
    <col min="4" max="4" width="7" customWidth="1"/>
    <col min="5" max="5" width="3.28515625" customWidth="1"/>
    <col min="6" max="6" width="2" customWidth="1"/>
    <col min="7" max="7" width="8" customWidth="1"/>
    <col min="8" max="8" width="11.7109375" customWidth="1"/>
    <col min="9" max="9" width="2" customWidth="1"/>
    <col min="10" max="10" width="4" customWidth="1"/>
    <col min="11" max="14" width="2" customWidth="1"/>
    <col min="15" max="15" width="7" customWidth="1"/>
    <col min="16" max="18" width="8" customWidth="1"/>
    <col min="19" max="19" width="7" customWidth="1"/>
  </cols>
  <sheetData>
    <row r="2" spans="2:19">
      <c r="O2" t="s">
        <v>25</v>
      </c>
      <c r="P2" t="s">
        <v>26</v>
      </c>
      <c r="Q2" t="s">
        <v>27</v>
      </c>
      <c r="R2" t="s">
        <v>28</v>
      </c>
      <c r="S2" t="s">
        <v>29</v>
      </c>
    </row>
    <row r="3" spans="2:19">
      <c r="B3" s="1" t="s">
        <v>0</v>
      </c>
      <c r="C3" s="1" t="s">
        <v>1</v>
      </c>
      <c r="D3" s="1" t="s">
        <v>2</v>
      </c>
      <c r="E3" s="1" t="s">
        <v>3</v>
      </c>
      <c r="F3">
        <v>6</v>
      </c>
      <c r="G3">
        <v>912422</v>
      </c>
      <c r="H3">
        <v>217441950</v>
      </c>
      <c r="I3">
        <v>0</v>
      </c>
      <c r="J3">
        <v>100</v>
      </c>
      <c r="K3">
        <v>0</v>
      </c>
      <c r="L3">
        <v>0</v>
      </c>
      <c r="M3">
        <v>1</v>
      </c>
      <c r="N3">
        <v>0</v>
      </c>
      <c r="O3">
        <v>12176</v>
      </c>
      <c r="P3">
        <v>202708</v>
      </c>
      <c r="Q3">
        <v>302833</v>
      </c>
      <c r="R3">
        <v>230036</v>
      </c>
      <c r="S3">
        <v>184034</v>
      </c>
    </row>
    <row r="4" spans="2:19">
      <c r="B4" s="1" t="s">
        <v>31</v>
      </c>
      <c r="C4" s="1" t="s">
        <v>32</v>
      </c>
      <c r="D4" s="1" t="s">
        <v>33</v>
      </c>
      <c r="E4" s="1" t="s">
        <v>34</v>
      </c>
      <c r="F4">
        <v>1</v>
      </c>
      <c r="G4">
        <v>4489814</v>
      </c>
      <c r="H4">
        <v>-1033996748</v>
      </c>
      <c r="I4">
        <v>0</v>
      </c>
      <c r="J4">
        <v>100</v>
      </c>
      <c r="K4">
        <v>0</v>
      </c>
      <c r="L4">
        <v>0</v>
      </c>
      <c r="M4">
        <v>1</v>
      </c>
      <c r="N4">
        <v>0</v>
      </c>
      <c r="O4">
        <v>162437</v>
      </c>
      <c r="P4">
        <v>1085399</v>
      </c>
      <c r="Q4">
        <v>1500160</v>
      </c>
      <c r="R4">
        <v>1165657</v>
      </c>
      <c r="S4">
        <v>959777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2009-12-18T15:22:43Z</dcterms:created>
  <dcterms:modified xsi:type="dcterms:W3CDTF">2009-12-28T14:32:16Z</dcterms:modified>
</cp:coreProperties>
</file>