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omments1.xml" ContentType="application/vnd.openxmlformats-officedocument.spreadsheetml.comments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fileSharing userName="Florian BUSTEAU" reservationPassword="E396"/>
  <workbookPr codeName="ThisWorkbook"/>
  <bookViews>
    <workbookView xWindow="240" yWindow="270" windowWidth="28455" windowHeight="12825" tabRatio="654" firstSheet="7" activeTab="7"/>
  </bookViews>
  <sheets>
    <sheet name="2016" sheetId="22" state="hidden" r:id="rId1"/>
    <sheet name="répartion temps MO" sheetId="24" state="hidden" r:id="rId2"/>
    <sheet name="TRG semaine" sheetId="30" state="hidden" r:id="rId3"/>
    <sheet name="Productivité" sheetId="32" state="hidden" r:id="rId4"/>
    <sheet name="Données prod" sheetId="23" state="hidden" r:id="rId5"/>
    <sheet name="Liste" sheetId="25" state="hidden" r:id="rId6"/>
    <sheet name="TCD organisation désignation" sheetId="26" state="hidden" r:id="rId7"/>
    <sheet name="TRAME" sheetId="63" r:id="rId8"/>
    <sheet name="Marque" sheetId="64" r:id="rId9"/>
    <sheet name="Reitzel" sheetId="65" r:id="rId10"/>
    <sheet name="Base Qualité" sheetId="46" r:id="rId11"/>
    <sheet name="Base Mère" sheetId="59" r:id="rId12"/>
    <sheet name="Adresse réseau" sheetId="42" state="hidden" r:id="rId13"/>
  </sheets>
  <definedNames>
    <definedName name="_xlnm._FilterDatabase" localSheetId="0" hidden="1">'2016'!$B$3:$AE$6</definedName>
    <definedName name="_xlnm._FilterDatabase" localSheetId="11" hidden="1">'Base Mère'!$A$1:$XFB$3</definedName>
    <definedName name="_xlnm._FilterDatabase" localSheetId="10" hidden="1">'Base Qualité'!$A$4:$HQ$6</definedName>
    <definedName name="_xlnm._FilterDatabase" localSheetId="4" hidden="1">'Données prod'!$A$2:$BD$2003</definedName>
    <definedName name="_xlnm._FilterDatabase" localSheetId="5" hidden="1">Liste!$A$1:$A$99</definedName>
    <definedName name="Marque">Marque!$A$2:$A$8</definedName>
    <definedName name="Reitzel">Reitzel!$A$3:$A$12</definedName>
  </definedNames>
  <calcPr calcId="145621"/>
  <pivotCaches>
    <pivotCache cacheId="22" r:id="rId14"/>
    <pivotCache cacheId="39" r:id="rId15"/>
    <pivotCache cacheId="43" r:id="rId16"/>
    <pivotCache cacheId="50" r:id="rId17"/>
    <pivotCache cacheId="55" r:id="rId18"/>
  </pivotCaches>
</workbook>
</file>

<file path=xl/calcChain.xml><?xml version="1.0" encoding="utf-8"?>
<calcChain xmlns="http://schemas.openxmlformats.org/spreadsheetml/2006/main">
  <c r="C10" i="63" l="1"/>
  <c r="AT5" i="46" l="1"/>
  <c r="HQ5" i="46" l="1"/>
  <c r="HL5" i="46"/>
  <c r="GR5" i="46"/>
  <c r="GH5" i="46"/>
  <c r="GC5" i="46"/>
  <c r="FW5" i="46"/>
  <c r="FQ5" i="46"/>
  <c r="FO5" i="46"/>
  <c r="FL5" i="46"/>
  <c r="FF5" i="46"/>
  <c r="FB5" i="46"/>
  <c r="EZ5" i="46"/>
  <c r="EL5" i="46"/>
  <c r="EJ5" i="46"/>
  <c r="EI5" i="46"/>
  <c r="EH5" i="46"/>
  <c r="EG5" i="46"/>
  <c r="EF5" i="46"/>
  <c r="EE5" i="46"/>
  <c r="ED5" i="46"/>
  <c r="EC5" i="46"/>
  <c r="DZ5" i="46"/>
  <c r="DY5" i="46"/>
  <c r="AB5" i="46"/>
  <c r="FT5" i="46" s="1"/>
  <c r="Z5" i="46"/>
  <c r="R5" i="46"/>
  <c r="HQ6" i="46"/>
  <c r="HL6" i="46"/>
  <c r="GH6" i="46"/>
  <c r="GC6" i="46"/>
  <c r="FW6" i="46"/>
  <c r="FQ6" i="46"/>
  <c r="FO6" i="46"/>
  <c r="FL6" i="46"/>
  <c r="FF6" i="46"/>
  <c r="FB6" i="46"/>
  <c r="EZ6" i="46"/>
  <c r="EL6" i="46"/>
  <c r="EJ6" i="46"/>
  <c r="EI6" i="46"/>
  <c r="EH6" i="46"/>
  <c r="EG6" i="46"/>
  <c r="EF6" i="46"/>
  <c r="EE6" i="46"/>
  <c r="ED6" i="46"/>
  <c r="EC6" i="46"/>
  <c r="DZ6" i="46"/>
  <c r="DY6" i="46"/>
  <c r="AB6" i="46"/>
  <c r="FR6" i="46" s="1"/>
  <c r="Z6" i="46"/>
  <c r="R6" i="46"/>
  <c r="FU5" i="46" l="1"/>
  <c r="DW5" i="46"/>
  <c r="EQ5" i="46"/>
  <c r="ER5" i="46"/>
  <c r="EW6" i="46"/>
  <c r="DV5" i="46"/>
  <c r="DS5" i="46"/>
  <c r="EN5" i="46"/>
  <c r="FM5" i="46"/>
  <c r="DT5" i="46"/>
  <c r="EO5" i="46"/>
  <c r="EX5" i="46"/>
  <c r="FX5" i="46"/>
  <c r="FY5" i="46"/>
  <c r="DI5" i="46"/>
  <c r="FZ5" i="46"/>
  <c r="DJ5" i="46"/>
  <c r="FC5" i="46"/>
  <c r="GA5" i="46"/>
  <c r="DK5" i="46"/>
  <c r="FD5" i="46"/>
  <c r="DL5" i="46"/>
  <c r="GD5" i="46"/>
  <c r="DN5" i="46"/>
  <c r="FG5" i="46"/>
  <c r="GE5" i="46"/>
  <c r="DO5" i="46"/>
  <c r="FH5" i="46"/>
  <c r="GF5" i="46"/>
  <c r="DP5" i="46"/>
  <c r="FI5" i="46"/>
  <c r="DQ5" i="46"/>
  <c r="FJ5" i="46"/>
  <c r="GI5" i="46"/>
  <c r="DR5" i="46"/>
  <c r="DU5" i="46"/>
  <c r="EP5" i="46"/>
  <c r="EV5" i="46"/>
  <c r="FR5" i="46"/>
  <c r="EW5" i="46"/>
  <c r="FT6" i="46"/>
  <c r="FC6" i="46"/>
  <c r="DI6" i="46"/>
  <c r="EX6" i="46"/>
  <c r="FX6" i="46"/>
  <c r="FD6" i="46"/>
  <c r="DO6" i="46"/>
  <c r="GA6" i="46"/>
  <c r="DP6" i="46"/>
  <c r="DQ6" i="46"/>
  <c r="FH6" i="46"/>
  <c r="DR6" i="46"/>
  <c r="FI6" i="46"/>
  <c r="DS6" i="46"/>
  <c r="EN6" i="46"/>
  <c r="FJ6" i="46"/>
  <c r="GF6" i="46"/>
  <c r="DT6" i="46"/>
  <c r="EO6" i="46"/>
  <c r="DU6" i="46"/>
  <c r="EP6" i="46"/>
  <c r="FM6" i="46"/>
  <c r="GI6" i="46"/>
  <c r="DV6" i="46"/>
  <c r="EQ6" i="46"/>
  <c r="DW6" i="46"/>
  <c r="ER6" i="46"/>
  <c r="FU6" i="46"/>
  <c r="DJ6" i="46"/>
  <c r="DK6" i="46"/>
  <c r="DL6" i="46"/>
  <c r="FY6" i="46"/>
  <c r="DN6" i="46"/>
  <c r="FZ6" i="46"/>
  <c r="FG6" i="46"/>
  <c r="GD6" i="46"/>
  <c r="GE6" i="46"/>
  <c r="EV6" i="46"/>
  <c r="F5" i="46" l="1"/>
  <c r="E5" i="46"/>
  <c r="D5" i="46"/>
  <c r="C5" i="46"/>
  <c r="B5" i="46"/>
  <c r="HM5" i="46" s="1"/>
  <c r="E1" i="46" l="1"/>
  <c r="F1" i="46" s="1"/>
  <c r="G1" i="46" s="1"/>
  <c r="H1" i="46" s="1"/>
  <c r="I1" i="46" s="1"/>
  <c r="J1" i="46" s="1"/>
  <c r="K1" i="46" s="1"/>
  <c r="L1" i="46" s="1"/>
  <c r="M1" i="46" s="1"/>
  <c r="N1" i="46" s="1"/>
  <c r="O1" i="46" s="1"/>
  <c r="P1" i="46" s="1"/>
  <c r="Q1" i="46" s="1"/>
  <c r="R1" i="46" s="1"/>
  <c r="S1" i="46" s="1"/>
  <c r="T1" i="46" s="1"/>
  <c r="U1" i="46" s="1"/>
  <c r="V1" i="46" s="1"/>
  <c r="W1" i="46" s="1"/>
  <c r="X1" i="46" s="1"/>
  <c r="Y1" i="46" s="1"/>
  <c r="Z1" i="46" s="1"/>
  <c r="AA1" i="46" s="1"/>
  <c r="AB1" i="46" s="1"/>
  <c r="AC1" i="46" s="1"/>
  <c r="AD1" i="46" s="1"/>
  <c r="AE1" i="46" s="1"/>
  <c r="AF1" i="46" s="1"/>
  <c r="AG1" i="46" s="1"/>
  <c r="AH1" i="46" s="1"/>
  <c r="AI1" i="46" s="1"/>
  <c r="AJ1" i="46" s="1"/>
  <c r="AK1" i="46" s="1"/>
  <c r="AL1" i="46" s="1"/>
  <c r="AM1" i="46" s="1"/>
  <c r="AN1" i="46" s="1"/>
  <c r="AO1" i="46" s="1"/>
  <c r="AP1" i="46" s="1"/>
  <c r="AQ1" i="46" s="1"/>
  <c r="AR1" i="46" s="1"/>
  <c r="AS1" i="46" s="1"/>
  <c r="AT1" i="46" s="1"/>
  <c r="AU1" i="46" s="1"/>
  <c r="AV1" i="46" s="1"/>
  <c r="AW1" i="46" s="1"/>
  <c r="AX1" i="46" s="1"/>
  <c r="AY1" i="46" s="1"/>
  <c r="AZ1" i="46" s="1"/>
  <c r="BA1" i="46" s="1"/>
  <c r="BB1" i="46" s="1"/>
  <c r="BC1" i="46" s="1"/>
  <c r="BD1" i="46" s="1"/>
  <c r="BE1" i="46" s="1"/>
  <c r="BF1" i="46" s="1"/>
  <c r="BG1" i="46" s="1"/>
  <c r="BH1" i="46" s="1"/>
  <c r="BI1" i="46" s="1"/>
  <c r="BJ1" i="46" s="1"/>
  <c r="BK1" i="46" s="1"/>
  <c r="BL1" i="46" s="1"/>
  <c r="BM1" i="46" s="1"/>
  <c r="BN1" i="46" s="1"/>
  <c r="BO1" i="46" s="1"/>
  <c r="BP1" i="46" s="1"/>
  <c r="BQ1" i="46" s="1"/>
  <c r="BR1" i="46" s="1"/>
  <c r="BS1" i="46" s="1"/>
  <c r="BT1" i="46" s="1"/>
  <c r="BU1" i="46" s="1"/>
  <c r="BV1" i="46" s="1"/>
  <c r="BW1" i="46" s="1"/>
  <c r="BX1" i="46" s="1"/>
  <c r="BY1" i="46" s="1"/>
  <c r="BZ1" i="46" s="1"/>
  <c r="CA1" i="46" s="1"/>
  <c r="CB1" i="46" s="1"/>
  <c r="CC1" i="46" s="1"/>
  <c r="CD1" i="46" s="1"/>
  <c r="CE1" i="46" s="1"/>
  <c r="CF1" i="46" s="1"/>
  <c r="CG1" i="46" s="1"/>
  <c r="CH1" i="46" s="1"/>
  <c r="CI1" i="46" s="1"/>
  <c r="CJ1" i="46" s="1"/>
  <c r="CK1" i="46" s="1"/>
  <c r="CL1" i="46" s="1"/>
  <c r="CM1" i="46" s="1"/>
  <c r="CN1" i="46" s="1"/>
  <c r="CO1" i="46" s="1"/>
  <c r="CP1" i="46" s="1"/>
  <c r="CQ1" i="46" s="1"/>
  <c r="CR1" i="46" s="1"/>
  <c r="CS1" i="46" s="1"/>
  <c r="CT1" i="46" s="1"/>
  <c r="CU1" i="46" s="1"/>
  <c r="CV1" i="46" s="1"/>
  <c r="CW1" i="46" s="1"/>
  <c r="CX1" i="46" s="1"/>
  <c r="CY1" i="46" s="1"/>
  <c r="CZ1" i="46" s="1"/>
  <c r="DA1" i="46" s="1"/>
  <c r="DB1" i="46" s="1"/>
  <c r="DC1" i="46" s="1"/>
  <c r="DD1" i="46" s="1"/>
  <c r="DE1" i="46" s="1"/>
  <c r="DF1" i="46" s="1"/>
  <c r="DG1" i="46" s="1"/>
  <c r="DH1" i="46" s="1"/>
  <c r="DI1" i="46" s="1"/>
  <c r="DJ1" i="46" s="1"/>
  <c r="DK1" i="46" s="1"/>
  <c r="DL1" i="46" s="1"/>
  <c r="DM1" i="46" s="1"/>
  <c r="DN1" i="46" s="1"/>
  <c r="DO1" i="46" s="1"/>
  <c r="DP1" i="46" s="1"/>
  <c r="DQ1" i="46" s="1"/>
  <c r="DR1" i="46" s="1"/>
  <c r="DS1" i="46" s="1"/>
  <c r="DT1" i="46" s="1"/>
  <c r="DU1" i="46" s="1"/>
  <c r="DV1" i="46" s="1"/>
  <c r="DW1" i="46" s="1"/>
  <c r="DX1" i="46" s="1"/>
  <c r="DY1" i="46" s="1"/>
  <c r="DZ1" i="46" s="1"/>
  <c r="EA1" i="46" s="1"/>
  <c r="EB1" i="46" s="1"/>
  <c r="EC1" i="46" s="1"/>
  <c r="ED1" i="46" s="1"/>
  <c r="EE1" i="46" s="1"/>
  <c r="EF1" i="46" s="1"/>
  <c r="EG1" i="46" s="1"/>
  <c r="EH1" i="46" s="1"/>
  <c r="EI1" i="46" s="1"/>
  <c r="EJ1" i="46" s="1"/>
  <c r="EK1" i="46" s="1"/>
  <c r="EL1" i="46" s="1"/>
  <c r="EM1" i="46" s="1"/>
  <c r="EN1" i="46" s="1"/>
  <c r="EO1" i="46" s="1"/>
  <c r="EP1" i="46" s="1"/>
  <c r="EQ1" i="46" s="1"/>
  <c r="ER1" i="46" s="1"/>
  <c r="ES1" i="46" s="1"/>
  <c r="ET1" i="46" s="1"/>
  <c r="EU1" i="46" s="1"/>
  <c r="EV1" i="46" s="1"/>
  <c r="EW1" i="46" s="1"/>
  <c r="EX1" i="46" s="1"/>
  <c r="EY1" i="46" s="1"/>
  <c r="EZ1" i="46" s="1"/>
  <c r="FA1" i="46" s="1"/>
  <c r="FB1" i="46" s="1"/>
  <c r="FC1" i="46" s="1"/>
  <c r="FD1" i="46" s="1"/>
  <c r="FE1" i="46" s="1"/>
  <c r="FF1" i="46" s="1"/>
  <c r="FG1" i="46" s="1"/>
  <c r="FH1" i="46" s="1"/>
  <c r="FI1" i="46" s="1"/>
  <c r="FJ1" i="46" s="1"/>
  <c r="FK1" i="46" s="1"/>
  <c r="FL1" i="46" s="1"/>
  <c r="FM1" i="46" s="1"/>
  <c r="FN1" i="46" s="1"/>
  <c r="FO1" i="46" s="1"/>
  <c r="FP1" i="46" s="1"/>
  <c r="FQ1" i="46" s="1"/>
  <c r="FR1" i="46" s="1"/>
  <c r="FS1" i="46" s="1"/>
  <c r="FT1" i="46" s="1"/>
  <c r="FU1" i="46" s="1"/>
  <c r="FV1" i="46" s="1"/>
  <c r="FW1" i="46" s="1"/>
  <c r="FX1" i="46" s="1"/>
  <c r="FY1" i="46" s="1"/>
  <c r="FZ1" i="46" s="1"/>
  <c r="GA1" i="46" s="1"/>
  <c r="GB1" i="46" s="1"/>
  <c r="GC1" i="46" s="1"/>
  <c r="GD1" i="46" s="1"/>
  <c r="GE1" i="46" s="1"/>
  <c r="GF1" i="46" s="1"/>
  <c r="GG1" i="46" s="1"/>
  <c r="GH1" i="46" s="1"/>
  <c r="GI1" i="46" s="1"/>
  <c r="GJ1" i="46" s="1"/>
  <c r="GK1" i="46" s="1"/>
  <c r="GL1" i="46" s="1"/>
  <c r="GM1" i="46" s="1"/>
  <c r="GN1" i="46" s="1"/>
  <c r="GO1" i="46" s="1"/>
  <c r="GP1" i="46" s="1"/>
  <c r="GQ1" i="46" s="1"/>
  <c r="GR1" i="46" s="1"/>
  <c r="GS1" i="46" s="1"/>
  <c r="GT1" i="46" s="1"/>
  <c r="GU1" i="46" s="1"/>
  <c r="GV1" i="46" s="1"/>
  <c r="GW1" i="46" s="1"/>
  <c r="GX1" i="46" s="1"/>
  <c r="GY1" i="46" s="1"/>
  <c r="GZ1" i="46" s="1"/>
  <c r="HA1" i="46" s="1"/>
  <c r="HB1" i="46" s="1"/>
  <c r="HC1" i="46" s="1"/>
  <c r="HD1" i="46" s="1"/>
  <c r="HE1" i="46" s="1"/>
  <c r="HF1" i="46" s="1"/>
  <c r="HG1" i="46" s="1"/>
  <c r="HH1" i="46" s="1"/>
  <c r="HI1" i="46" s="1"/>
  <c r="HJ1" i="46" s="1"/>
  <c r="HK1" i="46" s="1"/>
  <c r="HL1" i="46" s="1"/>
  <c r="HM1" i="46" s="1"/>
  <c r="HN1" i="46" s="1"/>
  <c r="HO1" i="46" s="1"/>
  <c r="HP1" i="46" s="1"/>
  <c r="HQ1" i="46" s="1"/>
  <c r="G2" i="46" l="1"/>
  <c r="H2" i="46" s="1"/>
  <c r="I2" i="46" s="1"/>
  <c r="J2" i="46" s="1"/>
  <c r="K2" i="46" s="1"/>
  <c r="L2" i="46" s="1"/>
  <c r="M2" i="46" s="1"/>
  <c r="N2" i="46" s="1"/>
  <c r="O2" i="46" s="1"/>
  <c r="P2" i="46" s="1"/>
  <c r="Q2" i="46" s="1"/>
  <c r="R2" i="46" s="1"/>
  <c r="S2" i="46" s="1"/>
  <c r="T2" i="46" s="1"/>
  <c r="U2" i="46" s="1"/>
  <c r="V2" i="46" s="1"/>
  <c r="W2" i="46" s="1"/>
  <c r="X2" i="46" s="1"/>
  <c r="Y2" i="46" s="1"/>
  <c r="Z2" i="46" s="1"/>
  <c r="AA2" i="46" s="1"/>
  <c r="AB2" i="46" s="1"/>
  <c r="AC2" i="46" s="1"/>
  <c r="AD2" i="46" s="1"/>
  <c r="AE2" i="46" s="1"/>
  <c r="AF2" i="46" s="1"/>
  <c r="AG2" i="46" s="1"/>
  <c r="AH2" i="46" s="1"/>
  <c r="AI2" i="46" s="1"/>
  <c r="AJ2" i="46" s="1"/>
  <c r="AK2" i="46" s="1"/>
  <c r="AL2" i="46" s="1"/>
  <c r="AM2" i="46" s="1"/>
  <c r="AN2" i="46" s="1"/>
  <c r="AO2" i="46" s="1"/>
  <c r="AP2" i="46" s="1"/>
  <c r="AQ2" i="46" s="1"/>
  <c r="AR2" i="46" s="1"/>
  <c r="AS2" i="46" s="1"/>
  <c r="AT2" i="46" s="1"/>
  <c r="AU2" i="46" s="1"/>
  <c r="AV2" i="46" s="1"/>
  <c r="AW2" i="46" s="1"/>
  <c r="AX2" i="46" s="1"/>
  <c r="AY2" i="46" s="1"/>
  <c r="AZ2" i="46" s="1"/>
  <c r="BA2" i="46" s="1"/>
  <c r="BB2" i="46" s="1"/>
  <c r="BC2" i="46" s="1"/>
  <c r="BD2" i="46" s="1"/>
  <c r="BE2" i="46" s="1"/>
  <c r="BF2" i="46" s="1"/>
  <c r="BG2" i="46" s="1"/>
  <c r="BH2" i="46" s="1"/>
  <c r="BI2" i="46" s="1"/>
  <c r="BJ2" i="46" s="1"/>
  <c r="BK2" i="46" s="1"/>
  <c r="BL2" i="46" s="1"/>
  <c r="BM2" i="46" s="1"/>
  <c r="BN2" i="46" s="1"/>
  <c r="BO2" i="46" s="1"/>
  <c r="BP2" i="46" s="1"/>
  <c r="BQ2" i="46" s="1"/>
  <c r="BR2" i="46" s="1"/>
  <c r="BS2" i="46" s="1"/>
  <c r="BT2" i="46" s="1"/>
  <c r="BU2" i="46" s="1"/>
  <c r="BV2" i="46" s="1"/>
  <c r="BW2" i="46" s="1"/>
  <c r="BX2" i="46" s="1"/>
  <c r="BY2" i="46" s="1"/>
  <c r="BZ2" i="46" s="1"/>
  <c r="CA2" i="46" s="1"/>
  <c r="CB2" i="46" s="1"/>
  <c r="CC2" i="46" s="1"/>
  <c r="CD2" i="46" s="1"/>
  <c r="CE2" i="46" s="1"/>
  <c r="CF2" i="46" s="1"/>
  <c r="CG2" i="46" s="1"/>
  <c r="CH2" i="46" s="1"/>
  <c r="CI2" i="46" s="1"/>
  <c r="CJ2" i="46" s="1"/>
  <c r="CK2" i="46" s="1"/>
  <c r="CL2" i="46" s="1"/>
  <c r="CM2" i="46" s="1"/>
  <c r="CN2" i="46" s="1"/>
  <c r="CO2" i="46" s="1"/>
  <c r="CP2" i="46" s="1"/>
  <c r="CQ2" i="46" s="1"/>
  <c r="CR2" i="46" s="1"/>
  <c r="CS2" i="46" s="1"/>
  <c r="CT2" i="46" s="1"/>
  <c r="CU2" i="46" l="1"/>
  <c r="CV2" i="46" s="1"/>
  <c r="CW2" i="46" s="1"/>
  <c r="CX2" i="46" s="1"/>
  <c r="CY2" i="46" s="1"/>
  <c r="CZ2" i="46" s="1"/>
  <c r="DA2" i="46" s="1"/>
  <c r="DB2" i="46" s="1"/>
  <c r="DC2" i="46" s="1"/>
  <c r="DD2" i="46" s="1"/>
  <c r="DE2" i="46" s="1"/>
  <c r="DF2" i="46" s="1"/>
  <c r="DG2" i="46" s="1"/>
  <c r="DH2" i="46" s="1"/>
  <c r="DI2" i="46" s="1"/>
  <c r="DJ2" i="46" s="1"/>
  <c r="DK2" i="46" s="1"/>
  <c r="DL2" i="46" s="1"/>
  <c r="DM2" i="46" s="1"/>
  <c r="DN2" i="46" s="1"/>
  <c r="DO2" i="46" s="1"/>
  <c r="DP2" i="46" s="1"/>
  <c r="DQ2" i="46" s="1"/>
  <c r="DR2" i="46" s="1"/>
  <c r="DS2" i="46" s="1"/>
  <c r="DT2" i="46" s="1"/>
  <c r="DU2" i="46" s="1"/>
  <c r="DV2" i="46" s="1"/>
  <c r="DW2" i="46" s="1"/>
  <c r="DX2" i="46" s="1"/>
  <c r="DY2" i="46" s="1"/>
  <c r="DZ2" i="46" s="1"/>
  <c r="EA2" i="46" s="1"/>
  <c r="EB2" i="46" s="1"/>
  <c r="EC2" i="46" s="1"/>
  <c r="ED2" i="46" s="1"/>
  <c r="EE2" i="46" s="1"/>
  <c r="EF2" i="46" s="1"/>
  <c r="EG2" i="46" s="1"/>
  <c r="EH2" i="46" s="1"/>
  <c r="EI2" i="46" s="1"/>
  <c r="EJ2" i="46" s="1"/>
  <c r="EK2" i="46" s="1"/>
  <c r="EL2" i="46" s="1"/>
  <c r="EM2" i="46" s="1"/>
  <c r="EN2" i="46" s="1"/>
  <c r="EO2" i="46" s="1"/>
  <c r="EP2" i="46" l="1"/>
  <c r="EQ2" i="46" s="1"/>
  <c r="ER2" i="46" s="1"/>
  <c r="ES2" i="46" s="1"/>
  <c r="ET2" i="46" s="1"/>
  <c r="EU2" i="46" s="1"/>
  <c r="EV2" i="46" s="1"/>
  <c r="EW2" i="46" s="1"/>
  <c r="EX2" i="46" s="1"/>
  <c r="EY2" i="46" s="1"/>
  <c r="EZ2" i="46" s="1"/>
  <c r="FA2" i="46" s="1"/>
  <c r="FB2" i="46" s="1"/>
  <c r="FC2" i="46" s="1"/>
  <c r="FD2" i="46" s="1"/>
  <c r="FE2" i="46" s="1"/>
  <c r="FF2" i="46" s="1"/>
  <c r="FG2" i="46" s="1"/>
  <c r="FH2" i="46" s="1"/>
  <c r="FI2" i="46" s="1"/>
  <c r="FJ2" i="46" s="1"/>
  <c r="FK2" i="46" s="1"/>
  <c r="FL2" i="46" s="1"/>
  <c r="FM2" i="46" s="1"/>
  <c r="FN2" i="46" s="1"/>
  <c r="FO2" i="46" s="1"/>
  <c r="FP2" i="46" s="1"/>
  <c r="FQ2" i="46" s="1"/>
  <c r="FR2" i="46" s="1"/>
  <c r="FS2" i="46" s="1"/>
  <c r="FT2" i="46" s="1"/>
  <c r="FU2" i="46" s="1"/>
  <c r="FV2" i="46" s="1"/>
  <c r="FW2" i="46" s="1"/>
  <c r="FX2" i="46" s="1"/>
  <c r="FY2" i="46" s="1"/>
  <c r="FZ2" i="46" s="1"/>
  <c r="GA2" i="46" s="1"/>
  <c r="GB2" i="46" s="1"/>
  <c r="GC2" i="46" s="1"/>
  <c r="GD2" i="46" s="1"/>
  <c r="GE2" i="46" s="1"/>
  <c r="GF2" i="46" s="1"/>
  <c r="GG2" i="46" s="1"/>
  <c r="GH2" i="46" s="1"/>
  <c r="GI2" i="46" s="1"/>
  <c r="GJ2" i="46" s="1"/>
  <c r="GK2" i="46" s="1"/>
  <c r="GL2" i="46" s="1"/>
  <c r="GM2" i="46" s="1"/>
  <c r="GN2" i="46" s="1"/>
  <c r="GO2" i="46" s="1"/>
  <c r="GP2" i="46" s="1"/>
  <c r="GQ2" i="46" s="1"/>
  <c r="GR2" i="46" s="1"/>
  <c r="GS2" i="46" s="1"/>
  <c r="GT2" i="46" s="1"/>
  <c r="GU2" i="46" s="1"/>
  <c r="GV2" i="46" s="1"/>
  <c r="GW2" i="46" s="1"/>
  <c r="GX2" i="46" s="1"/>
  <c r="GY2" i="46" s="1"/>
  <c r="GZ2" i="46" s="1"/>
  <c r="HA2" i="46" s="1"/>
  <c r="HB2" i="46" s="1"/>
  <c r="HC2" i="46" s="1"/>
  <c r="HD2" i="46" s="1"/>
  <c r="HE2" i="46" s="1"/>
  <c r="HF2" i="46" s="1"/>
  <c r="HG2" i="46" s="1"/>
  <c r="HH2" i="46" s="1"/>
  <c r="HI2" i="46" s="1"/>
  <c r="HJ2" i="46" s="1"/>
  <c r="HK2" i="46" s="1"/>
  <c r="HL2" i="46" s="1"/>
  <c r="HM2" i="46" s="1"/>
  <c r="HN2" i="46" s="1"/>
  <c r="HO2" i="46" s="1"/>
  <c r="HP2" i="46" s="1"/>
  <c r="HQ2" i="46" s="1"/>
  <c r="HQ4" i="46" l="1"/>
  <c r="HM4" i="46" l="1"/>
  <c r="B6" i="46" l="1"/>
  <c r="HM6" i="46" l="1"/>
  <c r="C6" i="46"/>
  <c r="E6" i="46" l="1"/>
  <c r="D6" i="46"/>
  <c r="F6" i="46" l="1"/>
  <c r="S635" i="23" l="1"/>
  <c r="S628" i="23" l="1"/>
  <c r="M614" i="23" l="1"/>
  <c r="M609" i="23"/>
  <c r="K609" i="23"/>
  <c r="G614" i="23"/>
  <c r="G609" i="23"/>
  <c r="F609" i="23" l="1"/>
  <c r="S598" i="23"/>
  <c r="L598" i="23"/>
  <c r="K598" i="23"/>
  <c r="F598" i="23" s="1"/>
  <c r="S597" i="23"/>
  <c r="L597" i="23"/>
  <c r="K597" i="23"/>
  <c r="F597" i="23" s="1"/>
  <c r="S596" i="23"/>
  <c r="L596" i="23"/>
  <c r="K596" i="23"/>
  <c r="F596" i="23" s="1"/>
  <c r="S552" i="23" l="1"/>
  <c r="K518" i="23" l="1"/>
  <c r="L518" i="23"/>
  <c r="K519" i="23"/>
  <c r="L519" i="23"/>
  <c r="K520" i="23"/>
  <c r="L520" i="23"/>
  <c r="K521" i="23"/>
  <c r="L521" i="23"/>
  <c r="K522" i="23"/>
  <c r="L522" i="23"/>
  <c r="K523" i="23"/>
  <c r="L523" i="23"/>
  <c r="K524" i="23"/>
  <c r="L524" i="23"/>
  <c r="K525" i="23"/>
  <c r="L525" i="23"/>
  <c r="K526" i="23"/>
  <c r="L526" i="23"/>
  <c r="K527" i="23"/>
  <c r="L527" i="23"/>
  <c r="K528" i="23"/>
  <c r="L528" i="23"/>
  <c r="K529" i="23"/>
  <c r="L529" i="23"/>
  <c r="K530" i="23"/>
  <c r="L530" i="23"/>
  <c r="K531" i="23"/>
  <c r="L531" i="23"/>
  <c r="K532" i="23"/>
  <c r="L532" i="23"/>
  <c r="K533" i="23"/>
  <c r="L533" i="23"/>
  <c r="K534" i="23"/>
  <c r="L534" i="23"/>
  <c r="K535" i="23"/>
  <c r="L535" i="23"/>
  <c r="K536" i="23"/>
  <c r="L536" i="23"/>
  <c r="K537" i="23"/>
  <c r="L537" i="23"/>
  <c r="K538" i="23"/>
  <c r="L538" i="23"/>
  <c r="K539" i="23"/>
  <c r="L539" i="23"/>
  <c r="K540" i="23"/>
  <c r="L540" i="23"/>
  <c r="K541" i="23"/>
  <c r="L541" i="23"/>
  <c r="K542" i="23"/>
  <c r="L542" i="23"/>
  <c r="K543" i="23"/>
  <c r="L543" i="23"/>
  <c r="K544" i="23"/>
  <c r="L544" i="23"/>
  <c r="K545" i="23"/>
  <c r="L545" i="23"/>
  <c r="K546" i="23"/>
  <c r="L546" i="23"/>
  <c r="K547" i="23"/>
  <c r="L547" i="23"/>
  <c r="K548" i="23"/>
  <c r="L548" i="23"/>
  <c r="K549" i="23"/>
  <c r="L549" i="23"/>
  <c r="K550" i="23"/>
  <c r="L550" i="23"/>
  <c r="K551" i="23"/>
  <c r="L551" i="23"/>
  <c r="K552" i="23"/>
  <c r="L552" i="23"/>
  <c r="K553" i="23"/>
  <c r="L553" i="23"/>
  <c r="K554" i="23"/>
  <c r="L554" i="23"/>
  <c r="K555" i="23"/>
  <c r="L555" i="23"/>
  <c r="K556" i="23"/>
  <c r="L556" i="23"/>
  <c r="K557" i="23"/>
  <c r="L557" i="23"/>
  <c r="K558" i="23"/>
  <c r="L558" i="23"/>
  <c r="K559" i="23"/>
  <c r="L559" i="23"/>
  <c r="K560" i="23"/>
  <c r="L560" i="23"/>
  <c r="K561" i="23"/>
  <c r="L561" i="23"/>
  <c r="K562" i="23"/>
  <c r="L562" i="23"/>
  <c r="K563" i="23"/>
  <c r="L563" i="23"/>
  <c r="K564" i="23"/>
  <c r="L564" i="23"/>
  <c r="K565" i="23"/>
  <c r="L565" i="23"/>
  <c r="K566" i="23"/>
  <c r="L566" i="23"/>
  <c r="K567" i="23"/>
  <c r="L567" i="23"/>
  <c r="K568" i="23"/>
  <c r="L568" i="23"/>
  <c r="K569" i="23"/>
  <c r="L569" i="23"/>
  <c r="K570" i="23"/>
  <c r="L570" i="23"/>
  <c r="K571" i="23"/>
  <c r="L571" i="23"/>
  <c r="K572" i="23"/>
  <c r="L572" i="23"/>
  <c r="K573" i="23"/>
  <c r="L573" i="23"/>
  <c r="K574" i="23"/>
  <c r="L574" i="23"/>
  <c r="K575" i="23"/>
  <c r="L575" i="23"/>
  <c r="K576" i="23"/>
  <c r="L576" i="23"/>
  <c r="K577" i="23"/>
  <c r="L577" i="23"/>
  <c r="K578" i="23"/>
  <c r="L578" i="23"/>
  <c r="K579" i="23"/>
  <c r="L579" i="23"/>
  <c r="K580" i="23"/>
  <c r="L580" i="23"/>
  <c r="K581" i="23"/>
  <c r="L581" i="23"/>
  <c r="K582" i="23"/>
  <c r="L582" i="23"/>
  <c r="K583" i="23"/>
  <c r="L583" i="23"/>
  <c r="K584" i="23"/>
  <c r="L584" i="23"/>
  <c r="K585" i="23"/>
  <c r="L585" i="23"/>
  <c r="K586" i="23"/>
  <c r="L586" i="23"/>
  <c r="K587" i="23"/>
  <c r="L587" i="23"/>
  <c r="K588" i="23"/>
  <c r="L588" i="23"/>
  <c r="K589" i="23"/>
  <c r="L589" i="23"/>
  <c r="K590" i="23"/>
  <c r="L590" i="23"/>
  <c r="K591" i="23"/>
  <c r="L591" i="23"/>
  <c r="K592" i="23"/>
  <c r="L592" i="23"/>
  <c r="K593" i="23"/>
  <c r="L593" i="23"/>
  <c r="K594" i="23"/>
  <c r="L594" i="23"/>
  <c r="K595" i="23"/>
  <c r="F595" i="23" s="1"/>
  <c r="L595" i="23"/>
  <c r="K599" i="23"/>
  <c r="L599" i="23"/>
  <c r="K600" i="23"/>
  <c r="L600" i="23"/>
  <c r="K601" i="23"/>
  <c r="L601" i="23"/>
  <c r="K602" i="23"/>
  <c r="L602" i="23"/>
  <c r="K603" i="23"/>
  <c r="L603" i="23"/>
  <c r="K604" i="23"/>
  <c r="L604" i="23"/>
  <c r="K605" i="23"/>
  <c r="L605" i="23"/>
  <c r="K606" i="23"/>
  <c r="L606" i="23"/>
  <c r="K607" i="23"/>
  <c r="L607" i="23"/>
  <c r="K608" i="23"/>
  <c r="L608" i="23"/>
  <c r="L609" i="23"/>
  <c r="K610" i="23"/>
  <c r="L610" i="23"/>
  <c r="K611" i="23"/>
  <c r="L611" i="23"/>
  <c r="K612" i="23"/>
  <c r="L612" i="23"/>
  <c r="K613" i="23"/>
  <c r="L613" i="23"/>
  <c r="K614" i="23"/>
  <c r="L614" i="23"/>
  <c r="K615" i="23"/>
  <c r="L615" i="23"/>
  <c r="K616" i="23"/>
  <c r="L616" i="23"/>
  <c r="K617" i="23"/>
  <c r="L617" i="23"/>
  <c r="K618" i="23"/>
  <c r="L618" i="23"/>
  <c r="K619" i="23"/>
  <c r="L619" i="23"/>
  <c r="K620" i="23"/>
  <c r="L620" i="23"/>
  <c r="K621" i="23"/>
  <c r="L621" i="23"/>
  <c r="K622" i="23"/>
  <c r="L622" i="23"/>
  <c r="K623" i="23"/>
  <c r="L623" i="23"/>
  <c r="K624" i="23"/>
  <c r="L624" i="23"/>
  <c r="K625" i="23"/>
  <c r="L625" i="23"/>
  <c r="K626" i="23"/>
  <c r="L626" i="23"/>
  <c r="K627" i="23"/>
  <c r="L627" i="23"/>
  <c r="K628" i="23"/>
  <c r="L628" i="23"/>
  <c r="K629" i="23"/>
  <c r="L629" i="23"/>
  <c r="K630" i="23"/>
  <c r="L630" i="23"/>
  <c r="K631" i="23"/>
  <c r="L631" i="23"/>
  <c r="K632" i="23"/>
  <c r="L632" i="23"/>
  <c r="K633" i="23"/>
  <c r="L633" i="23"/>
  <c r="K634" i="23"/>
  <c r="L634" i="23"/>
  <c r="K635" i="23"/>
  <c r="L635" i="23"/>
  <c r="K636" i="23"/>
  <c r="L636" i="23"/>
  <c r="K637" i="23"/>
  <c r="L637" i="23"/>
  <c r="K638" i="23"/>
  <c r="L638" i="23"/>
  <c r="K639" i="23"/>
  <c r="L639" i="23"/>
  <c r="K640" i="23"/>
  <c r="L640" i="23"/>
  <c r="K641" i="23"/>
  <c r="L641" i="23"/>
  <c r="K642" i="23"/>
  <c r="L642" i="23"/>
  <c r="K643" i="23"/>
  <c r="L643" i="23"/>
  <c r="K644" i="23"/>
  <c r="L644" i="23"/>
  <c r="K645" i="23"/>
  <c r="L645" i="23"/>
  <c r="K646" i="23"/>
  <c r="L646" i="23"/>
  <c r="K647" i="23"/>
  <c r="L647" i="23"/>
  <c r="K648" i="23"/>
  <c r="L648" i="23"/>
  <c r="K649" i="23"/>
  <c r="L649" i="23"/>
  <c r="K650" i="23"/>
  <c r="L650" i="23"/>
  <c r="K651" i="23"/>
  <c r="L651" i="23"/>
  <c r="K652" i="23"/>
  <c r="L652" i="23"/>
  <c r="K653" i="23"/>
  <c r="L653" i="23"/>
  <c r="K654" i="23"/>
  <c r="L654" i="23"/>
  <c r="K655" i="23"/>
  <c r="L655" i="23"/>
  <c r="K656" i="23"/>
  <c r="L656" i="23"/>
  <c r="K657" i="23"/>
  <c r="L657" i="23"/>
  <c r="K658" i="23"/>
  <c r="L658" i="23"/>
  <c r="K659" i="23"/>
  <c r="L659" i="23"/>
  <c r="K660" i="23"/>
  <c r="L660" i="23"/>
  <c r="K661" i="23"/>
  <c r="L661" i="23"/>
  <c r="K662" i="23"/>
  <c r="L662" i="23"/>
  <c r="K663" i="23"/>
  <c r="L663" i="23"/>
  <c r="K664" i="23"/>
  <c r="L664" i="23"/>
  <c r="K665" i="23"/>
  <c r="L665" i="23"/>
  <c r="K666" i="23"/>
  <c r="L666" i="23"/>
  <c r="K667" i="23"/>
  <c r="L667" i="23"/>
  <c r="K668" i="23"/>
  <c r="L668" i="23"/>
  <c r="K669" i="23"/>
  <c r="L669" i="23"/>
  <c r="K670" i="23"/>
  <c r="L670" i="23"/>
  <c r="K671" i="23"/>
  <c r="L671" i="23"/>
  <c r="K672" i="23"/>
  <c r="L672" i="23"/>
  <c r="K673" i="23"/>
  <c r="L673" i="23"/>
  <c r="K674" i="23"/>
  <c r="L674" i="23"/>
  <c r="K675" i="23"/>
  <c r="L675" i="23"/>
  <c r="K676" i="23"/>
  <c r="L676" i="23"/>
  <c r="K677" i="23"/>
  <c r="L677" i="23"/>
  <c r="K678" i="23"/>
  <c r="L678" i="23"/>
  <c r="K679" i="23"/>
  <c r="L679" i="23"/>
  <c r="K680" i="23"/>
  <c r="L680" i="23"/>
  <c r="K681" i="23"/>
  <c r="L681" i="23"/>
  <c r="K682" i="23"/>
  <c r="L682" i="23"/>
  <c r="K683" i="23"/>
  <c r="L683" i="23"/>
  <c r="K684" i="23"/>
  <c r="L684" i="23"/>
  <c r="K685" i="23"/>
  <c r="L685" i="23"/>
  <c r="K686" i="23"/>
  <c r="L686" i="23"/>
  <c r="K687" i="23"/>
  <c r="L687" i="23"/>
  <c r="K688" i="23"/>
  <c r="L688" i="23"/>
  <c r="K689" i="23"/>
  <c r="L689" i="23"/>
  <c r="K690" i="23"/>
  <c r="L690" i="23"/>
  <c r="K691" i="23"/>
  <c r="L691" i="23"/>
  <c r="K692" i="23"/>
  <c r="L692" i="23"/>
  <c r="K693" i="23"/>
  <c r="L693" i="23"/>
  <c r="K694" i="23"/>
  <c r="L694" i="23"/>
  <c r="K695" i="23"/>
  <c r="L695" i="23"/>
  <c r="K696" i="23"/>
  <c r="L696" i="23"/>
  <c r="K697" i="23"/>
  <c r="L697" i="23"/>
  <c r="K698" i="23"/>
  <c r="L698" i="23"/>
  <c r="K699" i="23"/>
  <c r="L699" i="23"/>
  <c r="K700" i="23"/>
  <c r="L700" i="23"/>
  <c r="K701" i="23"/>
  <c r="L701" i="23"/>
  <c r="K702" i="23"/>
  <c r="L702" i="23"/>
  <c r="K703" i="23"/>
  <c r="L703" i="23"/>
  <c r="K704" i="23"/>
  <c r="L704" i="23"/>
  <c r="K705" i="23"/>
  <c r="L705" i="23"/>
  <c r="K706" i="23"/>
  <c r="L706" i="23"/>
  <c r="K707" i="23"/>
  <c r="L707" i="23"/>
  <c r="K708" i="23"/>
  <c r="L708" i="23"/>
  <c r="K709" i="23"/>
  <c r="L709" i="23"/>
  <c r="K710" i="23"/>
  <c r="L710" i="23"/>
  <c r="K711" i="23"/>
  <c r="L711" i="23"/>
  <c r="K712" i="23"/>
  <c r="L712" i="23"/>
  <c r="K713" i="23"/>
  <c r="L713" i="23"/>
  <c r="K714" i="23"/>
  <c r="L714" i="23"/>
  <c r="K715" i="23"/>
  <c r="L715" i="23"/>
  <c r="K716" i="23"/>
  <c r="L716" i="23"/>
  <c r="K717" i="23"/>
  <c r="L717" i="23"/>
  <c r="K718" i="23"/>
  <c r="L718" i="23"/>
  <c r="K719" i="23"/>
  <c r="L719" i="23"/>
  <c r="K720" i="23"/>
  <c r="L720" i="23"/>
  <c r="K721" i="23"/>
  <c r="L721" i="23"/>
  <c r="K722" i="23"/>
  <c r="L722" i="23"/>
  <c r="K723" i="23"/>
  <c r="L723" i="23"/>
  <c r="K724" i="23"/>
  <c r="L724" i="23"/>
  <c r="K725" i="23"/>
  <c r="L725" i="23"/>
  <c r="K726" i="23"/>
  <c r="L726" i="23"/>
  <c r="K727" i="23"/>
  <c r="L727" i="23"/>
  <c r="K728" i="23"/>
  <c r="L728" i="23"/>
  <c r="K729" i="23"/>
  <c r="L729" i="23"/>
  <c r="K730" i="23"/>
  <c r="L730" i="23"/>
  <c r="K731" i="23"/>
  <c r="L731" i="23"/>
  <c r="K732" i="23"/>
  <c r="L732" i="23"/>
  <c r="K733" i="23"/>
  <c r="L733" i="23"/>
  <c r="K734" i="23"/>
  <c r="L734" i="23"/>
  <c r="K735" i="23"/>
  <c r="L735" i="23"/>
  <c r="K736" i="23"/>
  <c r="L736" i="23"/>
  <c r="K737" i="23"/>
  <c r="L737" i="23"/>
  <c r="K738" i="23"/>
  <c r="L738" i="23"/>
  <c r="K739" i="23"/>
  <c r="L739" i="23"/>
  <c r="K740" i="23"/>
  <c r="L740" i="23"/>
  <c r="K741" i="23"/>
  <c r="L741" i="23"/>
  <c r="K742" i="23"/>
  <c r="L742" i="23"/>
  <c r="K743" i="23"/>
  <c r="L743" i="23"/>
  <c r="K744" i="23"/>
  <c r="L744" i="23"/>
  <c r="K745" i="23"/>
  <c r="L745" i="23"/>
  <c r="K746" i="23"/>
  <c r="L746" i="23"/>
  <c r="K747" i="23"/>
  <c r="L747" i="23"/>
  <c r="K748" i="23"/>
  <c r="L748" i="23"/>
  <c r="K749" i="23"/>
  <c r="L749" i="23"/>
  <c r="K750" i="23"/>
  <c r="L750" i="23"/>
  <c r="K751" i="23"/>
  <c r="L751" i="23"/>
  <c r="K752" i="23"/>
  <c r="L752" i="23"/>
  <c r="K753" i="23"/>
  <c r="L753" i="23"/>
  <c r="K754" i="23"/>
  <c r="L754" i="23"/>
  <c r="K755" i="23"/>
  <c r="L755" i="23"/>
  <c r="K756" i="23"/>
  <c r="L756" i="23"/>
  <c r="K757" i="23"/>
  <c r="L757" i="23"/>
  <c r="K758" i="23"/>
  <c r="L758" i="23"/>
  <c r="K759" i="23"/>
  <c r="L759" i="23"/>
  <c r="K760" i="23"/>
  <c r="L760" i="23"/>
  <c r="K761" i="23"/>
  <c r="L761" i="23"/>
  <c r="K762" i="23"/>
  <c r="L762" i="23"/>
  <c r="K763" i="23"/>
  <c r="L763" i="23"/>
  <c r="K764" i="23"/>
  <c r="L764" i="23"/>
  <c r="K765" i="23"/>
  <c r="L765" i="23"/>
  <c r="K766" i="23"/>
  <c r="L766" i="23"/>
  <c r="K767" i="23"/>
  <c r="L767" i="23"/>
  <c r="K768" i="23"/>
  <c r="L768" i="23"/>
  <c r="K769" i="23"/>
  <c r="L769" i="23"/>
  <c r="K770" i="23"/>
  <c r="L770" i="23"/>
  <c r="K771" i="23"/>
  <c r="L771" i="23"/>
  <c r="K772" i="23"/>
  <c r="L772" i="23"/>
  <c r="K773" i="23"/>
  <c r="L773" i="23"/>
  <c r="K774" i="23"/>
  <c r="L774" i="23"/>
  <c r="K775" i="23"/>
  <c r="L775" i="23"/>
  <c r="K776" i="23"/>
  <c r="L776" i="23"/>
  <c r="K777" i="23"/>
  <c r="L777" i="23"/>
  <c r="K778" i="23"/>
  <c r="L778" i="23"/>
  <c r="K779" i="23"/>
  <c r="L779" i="23"/>
  <c r="K780" i="23"/>
  <c r="L780" i="23"/>
  <c r="K781" i="23"/>
  <c r="L781" i="23"/>
  <c r="K782" i="23"/>
  <c r="L782" i="23"/>
  <c r="K783" i="23"/>
  <c r="L783" i="23"/>
  <c r="K784" i="23"/>
  <c r="L784" i="23"/>
  <c r="K785" i="23"/>
  <c r="L785" i="23"/>
  <c r="K786" i="23"/>
  <c r="L786" i="23"/>
  <c r="K787" i="23"/>
  <c r="L787" i="23"/>
  <c r="K788" i="23"/>
  <c r="L788" i="23"/>
  <c r="K789" i="23"/>
  <c r="L789" i="23"/>
  <c r="K790" i="23"/>
  <c r="L790" i="23"/>
  <c r="K791" i="23"/>
  <c r="L791" i="23"/>
  <c r="K792" i="23"/>
  <c r="L792" i="23"/>
  <c r="K793" i="23"/>
  <c r="L793" i="23"/>
  <c r="K794" i="23"/>
  <c r="L794" i="23"/>
  <c r="K795" i="23"/>
  <c r="L795" i="23"/>
  <c r="K796" i="23"/>
  <c r="L796" i="23"/>
  <c r="K797" i="23"/>
  <c r="L797" i="23"/>
  <c r="K798" i="23"/>
  <c r="L798" i="23"/>
  <c r="K799" i="23"/>
  <c r="L799" i="23"/>
  <c r="K800" i="23"/>
  <c r="L800" i="23"/>
  <c r="K801" i="23"/>
  <c r="L801" i="23"/>
  <c r="K802" i="23"/>
  <c r="L802" i="23"/>
  <c r="K803" i="23"/>
  <c r="L803" i="23"/>
  <c r="K804" i="23"/>
  <c r="L804" i="23"/>
  <c r="K805" i="23"/>
  <c r="L805" i="23"/>
  <c r="K806" i="23"/>
  <c r="L806" i="23"/>
  <c r="K807" i="23"/>
  <c r="L807" i="23"/>
  <c r="K808" i="23"/>
  <c r="L808" i="23"/>
  <c r="K809" i="23"/>
  <c r="L809" i="23"/>
  <c r="K810" i="23"/>
  <c r="L810" i="23"/>
  <c r="K811" i="23"/>
  <c r="L811" i="23"/>
  <c r="K812" i="23"/>
  <c r="L812" i="23"/>
  <c r="K813" i="23"/>
  <c r="L813" i="23"/>
  <c r="K814" i="23"/>
  <c r="L814" i="23"/>
  <c r="K815" i="23"/>
  <c r="L815" i="23"/>
  <c r="K816" i="23"/>
  <c r="L816" i="23"/>
  <c r="K817" i="23"/>
  <c r="L817" i="23"/>
  <c r="K818" i="23"/>
  <c r="L818" i="23"/>
  <c r="K819" i="23"/>
  <c r="L819" i="23"/>
  <c r="K820" i="23"/>
  <c r="L820" i="23"/>
  <c r="K821" i="23"/>
  <c r="L821" i="23"/>
  <c r="K822" i="23"/>
  <c r="L822" i="23"/>
  <c r="K823" i="23"/>
  <c r="L823" i="23"/>
  <c r="K824" i="23"/>
  <c r="L824" i="23"/>
  <c r="K825" i="23"/>
  <c r="L825" i="23"/>
  <c r="K826" i="23"/>
  <c r="L826" i="23"/>
  <c r="K827" i="23"/>
  <c r="L827" i="23"/>
  <c r="K828" i="23"/>
  <c r="L828" i="23"/>
  <c r="K829" i="23"/>
  <c r="L829" i="23"/>
  <c r="K830" i="23"/>
  <c r="L830" i="23"/>
  <c r="K831" i="23"/>
  <c r="L831" i="23"/>
  <c r="K832" i="23"/>
  <c r="L832" i="23"/>
  <c r="K833" i="23"/>
  <c r="L833" i="23"/>
  <c r="K834" i="23"/>
  <c r="L834" i="23"/>
  <c r="K835" i="23"/>
  <c r="L835" i="23"/>
  <c r="K836" i="23"/>
  <c r="L836" i="23"/>
  <c r="K837" i="23"/>
  <c r="L837" i="23"/>
  <c r="K838" i="23"/>
  <c r="L838" i="23"/>
  <c r="K839" i="23"/>
  <c r="L839" i="23"/>
  <c r="K840" i="23"/>
  <c r="L840" i="23"/>
  <c r="K841" i="23"/>
  <c r="L841" i="23"/>
  <c r="K842" i="23"/>
  <c r="L842" i="23"/>
  <c r="K843" i="23"/>
  <c r="L843" i="23"/>
  <c r="K844" i="23"/>
  <c r="L844" i="23"/>
  <c r="K845" i="23"/>
  <c r="L845" i="23"/>
  <c r="K846" i="23"/>
  <c r="L846" i="23"/>
  <c r="K847" i="23"/>
  <c r="L847" i="23"/>
  <c r="K848" i="23"/>
  <c r="L848" i="23"/>
  <c r="K849" i="23"/>
  <c r="L849" i="23"/>
  <c r="K850" i="23"/>
  <c r="L850" i="23"/>
  <c r="K851" i="23"/>
  <c r="L851" i="23"/>
  <c r="K852" i="23"/>
  <c r="L852" i="23"/>
  <c r="K853" i="23"/>
  <c r="L853" i="23"/>
  <c r="K854" i="23"/>
  <c r="L854" i="23"/>
  <c r="K855" i="23"/>
  <c r="L855" i="23"/>
  <c r="K856" i="23"/>
  <c r="L856" i="23"/>
  <c r="K857" i="23"/>
  <c r="L857" i="23"/>
  <c r="K858" i="23"/>
  <c r="L858" i="23"/>
  <c r="K859" i="23"/>
  <c r="L859" i="23"/>
  <c r="K860" i="23"/>
  <c r="L860" i="23"/>
  <c r="K861" i="23"/>
  <c r="L861" i="23"/>
  <c r="K862" i="23"/>
  <c r="L862" i="23"/>
  <c r="K863" i="23"/>
  <c r="L863" i="23"/>
  <c r="K864" i="23"/>
  <c r="L864" i="23"/>
  <c r="K865" i="23"/>
  <c r="L865" i="23"/>
  <c r="K866" i="23"/>
  <c r="L866" i="23"/>
  <c r="K867" i="23"/>
  <c r="L867" i="23"/>
  <c r="K868" i="23"/>
  <c r="L868" i="23"/>
  <c r="K869" i="23"/>
  <c r="L869" i="23"/>
  <c r="K870" i="23"/>
  <c r="L870" i="23"/>
  <c r="K871" i="23"/>
  <c r="L871" i="23"/>
  <c r="K872" i="23"/>
  <c r="L872" i="23"/>
  <c r="K873" i="23"/>
  <c r="L873" i="23"/>
  <c r="K874" i="23"/>
  <c r="L874" i="23"/>
  <c r="K875" i="23"/>
  <c r="L875" i="23"/>
  <c r="K876" i="23"/>
  <c r="L876" i="23"/>
  <c r="K877" i="23"/>
  <c r="L877" i="23"/>
  <c r="K878" i="23"/>
  <c r="L878" i="23"/>
  <c r="K879" i="23"/>
  <c r="L879" i="23"/>
  <c r="K880" i="23"/>
  <c r="L880" i="23"/>
  <c r="K881" i="23"/>
  <c r="L881" i="23"/>
  <c r="K882" i="23"/>
  <c r="L882" i="23"/>
  <c r="K883" i="23"/>
  <c r="L883" i="23"/>
  <c r="K884" i="23"/>
  <c r="L884" i="23"/>
  <c r="K885" i="23"/>
  <c r="L885" i="23"/>
  <c r="K886" i="23"/>
  <c r="L886" i="23"/>
  <c r="K887" i="23"/>
  <c r="L887" i="23"/>
  <c r="K888" i="23"/>
  <c r="L888" i="23"/>
  <c r="K889" i="23"/>
  <c r="L889" i="23"/>
  <c r="K890" i="23"/>
  <c r="L890" i="23"/>
  <c r="K891" i="23"/>
  <c r="L891" i="23"/>
  <c r="K892" i="23"/>
  <c r="L892" i="23"/>
  <c r="K893" i="23"/>
  <c r="L893" i="23"/>
  <c r="K894" i="23"/>
  <c r="L894" i="23"/>
  <c r="K895" i="23"/>
  <c r="L895" i="23"/>
  <c r="K896" i="23"/>
  <c r="L896" i="23"/>
  <c r="K897" i="23"/>
  <c r="L897" i="23"/>
  <c r="K898" i="23"/>
  <c r="L898" i="23"/>
  <c r="K899" i="23"/>
  <c r="L899" i="23"/>
  <c r="K900" i="23"/>
  <c r="L900" i="23"/>
  <c r="K901" i="23"/>
  <c r="L901" i="23"/>
  <c r="K902" i="23"/>
  <c r="L902" i="23"/>
  <c r="K903" i="23"/>
  <c r="L903" i="23"/>
  <c r="K904" i="23"/>
  <c r="L904" i="23"/>
  <c r="K905" i="23"/>
  <c r="L905" i="23"/>
  <c r="K906" i="23"/>
  <c r="L906" i="23"/>
  <c r="K907" i="23"/>
  <c r="L907" i="23"/>
  <c r="K908" i="23"/>
  <c r="L908" i="23"/>
  <c r="K909" i="23"/>
  <c r="L909" i="23"/>
  <c r="K910" i="23"/>
  <c r="L910" i="23"/>
  <c r="K911" i="23"/>
  <c r="L911" i="23"/>
  <c r="K912" i="23"/>
  <c r="L912" i="23"/>
  <c r="K913" i="23"/>
  <c r="L913" i="23"/>
  <c r="K914" i="23"/>
  <c r="L914" i="23"/>
  <c r="K915" i="23"/>
  <c r="L915" i="23"/>
  <c r="K916" i="23"/>
  <c r="L916" i="23"/>
  <c r="K917" i="23"/>
  <c r="L917" i="23"/>
  <c r="K918" i="23"/>
  <c r="L918" i="23"/>
  <c r="K919" i="23"/>
  <c r="L919" i="23"/>
  <c r="K920" i="23"/>
  <c r="L920" i="23"/>
  <c r="K921" i="23"/>
  <c r="L921" i="23"/>
  <c r="K922" i="23"/>
  <c r="L922" i="23"/>
  <c r="K923" i="23"/>
  <c r="L923" i="23"/>
  <c r="K924" i="23"/>
  <c r="L924" i="23"/>
  <c r="K925" i="23"/>
  <c r="L925" i="23"/>
  <c r="K926" i="23"/>
  <c r="L926" i="23"/>
  <c r="K927" i="23"/>
  <c r="L927" i="23"/>
  <c r="K928" i="23"/>
  <c r="L928" i="23"/>
  <c r="K929" i="23"/>
  <c r="L929" i="23"/>
  <c r="K930" i="23"/>
  <c r="L930" i="23"/>
  <c r="K931" i="23"/>
  <c r="L931" i="23"/>
  <c r="K932" i="23"/>
  <c r="L932" i="23"/>
  <c r="K933" i="23"/>
  <c r="L933" i="23"/>
  <c r="K934" i="23"/>
  <c r="L934" i="23"/>
  <c r="K935" i="23"/>
  <c r="L935" i="23"/>
  <c r="K936" i="23"/>
  <c r="L936" i="23"/>
  <c r="K937" i="23"/>
  <c r="L937" i="23"/>
  <c r="K938" i="23"/>
  <c r="L938" i="23"/>
  <c r="K939" i="23"/>
  <c r="L939" i="23"/>
  <c r="K940" i="23"/>
  <c r="L940" i="23"/>
  <c r="K941" i="23"/>
  <c r="L941" i="23"/>
  <c r="K942" i="23"/>
  <c r="L942" i="23"/>
  <c r="K943" i="23"/>
  <c r="L943" i="23"/>
  <c r="K944" i="23"/>
  <c r="L944" i="23"/>
  <c r="K945" i="23"/>
  <c r="L945" i="23"/>
  <c r="K946" i="23"/>
  <c r="L946" i="23"/>
  <c r="K947" i="23"/>
  <c r="L947" i="23"/>
  <c r="K948" i="23"/>
  <c r="L948" i="23"/>
  <c r="K949" i="23"/>
  <c r="L949" i="23"/>
  <c r="K950" i="23"/>
  <c r="L950" i="23"/>
  <c r="K951" i="23"/>
  <c r="L951" i="23"/>
  <c r="K952" i="23"/>
  <c r="L952" i="23"/>
  <c r="K953" i="23"/>
  <c r="L953" i="23"/>
  <c r="K954" i="23"/>
  <c r="L954" i="23"/>
  <c r="K955" i="23"/>
  <c r="L955" i="23"/>
  <c r="K956" i="23"/>
  <c r="L956" i="23"/>
  <c r="K957" i="23"/>
  <c r="L957" i="23"/>
  <c r="K958" i="23"/>
  <c r="L958" i="23"/>
  <c r="K959" i="23"/>
  <c r="L959" i="23"/>
  <c r="K960" i="23"/>
  <c r="L960" i="23"/>
  <c r="K961" i="23"/>
  <c r="L961" i="23"/>
  <c r="K962" i="23"/>
  <c r="L962" i="23"/>
  <c r="K963" i="23"/>
  <c r="L963" i="23"/>
  <c r="K964" i="23"/>
  <c r="L964" i="23"/>
  <c r="K965" i="23"/>
  <c r="L965" i="23"/>
  <c r="K966" i="23"/>
  <c r="L966" i="23"/>
  <c r="K967" i="23"/>
  <c r="L967" i="23"/>
  <c r="K968" i="23"/>
  <c r="L968" i="23"/>
  <c r="K969" i="23"/>
  <c r="L969" i="23"/>
  <c r="K970" i="23"/>
  <c r="L970" i="23"/>
  <c r="K971" i="23"/>
  <c r="L971" i="23"/>
  <c r="K972" i="23"/>
  <c r="L972" i="23"/>
  <c r="K973" i="23"/>
  <c r="L973" i="23"/>
  <c r="K974" i="23"/>
  <c r="L974" i="23"/>
  <c r="K975" i="23"/>
  <c r="L975" i="23"/>
  <c r="K976" i="23"/>
  <c r="L976" i="23"/>
  <c r="K977" i="23"/>
  <c r="L977" i="23"/>
  <c r="K978" i="23"/>
  <c r="L978" i="23"/>
  <c r="K979" i="23"/>
  <c r="L979" i="23"/>
  <c r="K980" i="23"/>
  <c r="L980" i="23"/>
  <c r="K981" i="23"/>
  <c r="L981" i="23"/>
  <c r="K982" i="23"/>
  <c r="L982" i="23"/>
  <c r="K983" i="23"/>
  <c r="L983" i="23"/>
  <c r="K984" i="23"/>
  <c r="L984" i="23"/>
  <c r="K985" i="23"/>
  <c r="L985" i="23"/>
  <c r="K986" i="23"/>
  <c r="L986" i="23"/>
  <c r="K987" i="23"/>
  <c r="L987" i="23"/>
  <c r="K988" i="23"/>
  <c r="L988" i="23"/>
  <c r="K989" i="23"/>
  <c r="L989" i="23"/>
  <c r="K990" i="23"/>
  <c r="L990" i="23"/>
  <c r="K991" i="23"/>
  <c r="L991" i="23"/>
  <c r="K992" i="23"/>
  <c r="L992" i="23"/>
  <c r="K993" i="23"/>
  <c r="L993" i="23"/>
  <c r="K994" i="23"/>
  <c r="L994" i="23"/>
  <c r="K995" i="23"/>
  <c r="L995" i="23"/>
  <c r="K996" i="23"/>
  <c r="L996" i="23"/>
  <c r="K997" i="23"/>
  <c r="L997" i="23"/>
  <c r="K998" i="23"/>
  <c r="L998" i="23"/>
  <c r="K999" i="23"/>
  <c r="L999" i="23"/>
  <c r="K1000" i="23"/>
  <c r="L1000" i="23"/>
  <c r="K1001" i="23"/>
  <c r="L1001" i="23"/>
  <c r="K1002" i="23"/>
  <c r="L1002" i="23"/>
  <c r="K1003" i="23"/>
  <c r="L1003" i="23"/>
  <c r="K1004" i="23"/>
  <c r="L1004" i="23"/>
  <c r="K1005" i="23"/>
  <c r="L1005" i="23"/>
  <c r="K1006" i="23"/>
  <c r="L1006" i="23"/>
  <c r="K1007" i="23"/>
  <c r="L1007" i="23"/>
  <c r="K1008" i="23"/>
  <c r="L1008" i="23"/>
  <c r="K1009" i="23"/>
  <c r="L1009" i="23"/>
  <c r="K1010" i="23"/>
  <c r="L1010" i="23"/>
  <c r="K1011" i="23"/>
  <c r="L1011" i="23"/>
  <c r="K1012" i="23"/>
  <c r="L1012" i="23"/>
  <c r="K1013" i="23"/>
  <c r="L1013" i="23"/>
  <c r="K1014" i="23"/>
  <c r="L1014" i="23"/>
  <c r="K1015" i="23"/>
  <c r="L1015" i="23"/>
  <c r="K1016" i="23"/>
  <c r="L1016" i="23"/>
  <c r="K1017" i="23"/>
  <c r="L1017" i="23"/>
  <c r="K1018" i="23"/>
  <c r="L1018" i="23"/>
  <c r="K1019" i="23"/>
  <c r="L1019" i="23"/>
  <c r="K1020" i="23"/>
  <c r="L1020" i="23"/>
  <c r="K1021" i="23"/>
  <c r="L1021" i="23"/>
  <c r="K1022" i="23"/>
  <c r="L1022" i="23"/>
  <c r="K1023" i="23"/>
  <c r="L1023" i="23"/>
  <c r="K1024" i="23"/>
  <c r="L1024" i="23"/>
  <c r="K1025" i="23"/>
  <c r="L1025" i="23"/>
  <c r="K1026" i="23"/>
  <c r="L1026" i="23"/>
  <c r="K1027" i="23"/>
  <c r="L1027" i="23"/>
  <c r="K1028" i="23"/>
  <c r="L1028" i="23"/>
  <c r="K1029" i="23"/>
  <c r="L1029" i="23"/>
  <c r="K1030" i="23"/>
  <c r="L1030" i="23"/>
  <c r="K1031" i="23"/>
  <c r="L1031" i="23"/>
  <c r="K1032" i="23"/>
  <c r="L1032" i="23"/>
  <c r="K1033" i="23"/>
  <c r="L1033" i="23"/>
  <c r="K1034" i="23"/>
  <c r="L1034" i="23"/>
  <c r="K1035" i="23"/>
  <c r="L1035" i="23"/>
  <c r="K1036" i="23"/>
  <c r="L1036" i="23"/>
  <c r="K1037" i="23"/>
  <c r="L1037" i="23"/>
  <c r="K1038" i="23"/>
  <c r="L1038" i="23"/>
  <c r="K1039" i="23"/>
  <c r="L1039" i="23"/>
  <c r="K1040" i="23"/>
  <c r="L1040" i="23"/>
  <c r="K1041" i="23"/>
  <c r="L1041" i="23"/>
  <c r="K1042" i="23"/>
  <c r="L1042" i="23"/>
  <c r="K1043" i="23"/>
  <c r="L1043" i="23"/>
  <c r="K1044" i="23"/>
  <c r="L1044" i="23"/>
  <c r="K1045" i="23"/>
  <c r="L1045" i="23"/>
  <c r="K1046" i="23"/>
  <c r="L1046" i="23"/>
  <c r="K1047" i="23"/>
  <c r="L1047" i="23"/>
  <c r="K1048" i="23"/>
  <c r="L1048" i="23"/>
  <c r="K1049" i="23"/>
  <c r="L1049" i="23"/>
  <c r="K1050" i="23"/>
  <c r="L1050" i="23"/>
  <c r="K1051" i="23"/>
  <c r="L1051" i="23"/>
  <c r="K1052" i="23"/>
  <c r="L1052" i="23"/>
  <c r="K1053" i="23"/>
  <c r="L1053" i="23"/>
  <c r="K1054" i="23"/>
  <c r="L1054" i="23"/>
  <c r="K1055" i="23"/>
  <c r="L1055" i="23"/>
  <c r="K1056" i="23"/>
  <c r="L1056" i="23"/>
  <c r="K1057" i="23"/>
  <c r="L1057" i="23"/>
  <c r="K1058" i="23"/>
  <c r="L1058" i="23"/>
  <c r="K1059" i="23"/>
  <c r="L1059" i="23"/>
  <c r="K1060" i="23"/>
  <c r="L1060" i="23"/>
  <c r="K1061" i="23"/>
  <c r="L1061" i="23"/>
  <c r="K1062" i="23"/>
  <c r="L1062" i="23"/>
  <c r="K1063" i="23"/>
  <c r="L1063" i="23"/>
  <c r="K1064" i="23"/>
  <c r="L1064" i="23"/>
  <c r="K1065" i="23"/>
  <c r="L1065" i="23"/>
  <c r="K1066" i="23"/>
  <c r="L1066" i="23"/>
  <c r="K1067" i="23"/>
  <c r="L1067" i="23"/>
  <c r="K1068" i="23"/>
  <c r="L1068" i="23"/>
  <c r="K1069" i="23"/>
  <c r="L1069" i="23"/>
  <c r="K1070" i="23"/>
  <c r="L1070" i="23"/>
  <c r="K1071" i="23"/>
  <c r="L1071" i="23"/>
  <c r="K1072" i="23"/>
  <c r="L1072" i="23"/>
  <c r="K1073" i="23"/>
  <c r="L1073" i="23"/>
  <c r="K1074" i="23"/>
  <c r="L1074" i="23"/>
  <c r="K1075" i="23"/>
  <c r="L1075" i="23"/>
  <c r="K1076" i="23"/>
  <c r="L1076" i="23"/>
  <c r="K1077" i="23"/>
  <c r="L1077" i="23"/>
  <c r="K1078" i="23"/>
  <c r="L1078" i="23"/>
  <c r="K1079" i="23"/>
  <c r="L1079" i="23"/>
  <c r="K1080" i="23"/>
  <c r="L1080" i="23"/>
  <c r="K1081" i="23"/>
  <c r="L1081" i="23"/>
  <c r="K1082" i="23"/>
  <c r="L1082" i="23"/>
  <c r="K1083" i="23"/>
  <c r="L1083" i="23"/>
  <c r="K1084" i="23"/>
  <c r="L1084" i="23"/>
  <c r="K1085" i="23"/>
  <c r="L1085" i="23"/>
  <c r="K1086" i="23"/>
  <c r="L1086" i="23"/>
  <c r="K1087" i="23"/>
  <c r="L1087" i="23"/>
  <c r="K1088" i="23"/>
  <c r="L1088" i="23"/>
  <c r="K1089" i="23"/>
  <c r="L1089" i="23"/>
  <c r="K1090" i="23"/>
  <c r="L1090" i="23"/>
  <c r="K1091" i="23"/>
  <c r="L1091" i="23"/>
  <c r="K1092" i="23"/>
  <c r="L1092" i="23"/>
  <c r="K1093" i="23"/>
  <c r="L1093" i="23"/>
  <c r="K1094" i="23"/>
  <c r="L1094" i="23"/>
  <c r="K1095" i="23"/>
  <c r="L1095" i="23"/>
  <c r="K1096" i="23"/>
  <c r="L1096" i="23"/>
  <c r="K1097" i="23"/>
  <c r="L1097" i="23"/>
  <c r="K1098" i="23"/>
  <c r="L1098" i="23"/>
  <c r="K1099" i="23"/>
  <c r="L1099" i="23"/>
  <c r="K1100" i="23"/>
  <c r="L1100" i="23"/>
  <c r="K1101" i="23"/>
  <c r="L1101" i="23"/>
  <c r="K1102" i="23"/>
  <c r="L1102" i="23"/>
  <c r="K1103" i="23"/>
  <c r="L1103" i="23"/>
  <c r="K1104" i="23"/>
  <c r="L1104" i="23"/>
  <c r="K1105" i="23"/>
  <c r="L1105" i="23"/>
  <c r="K1106" i="23"/>
  <c r="L1106" i="23"/>
  <c r="K1107" i="23"/>
  <c r="L1107" i="23"/>
  <c r="K1108" i="23"/>
  <c r="L1108" i="23"/>
  <c r="K1109" i="23"/>
  <c r="L1109" i="23"/>
  <c r="K1110" i="23"/>
  <c r="L1110" i="23"/>
  <c r="K1111" i="23"/>
  <c r="L1111" i="23"/>
  <c r="K1112" i="23"/>
  <c r="L1112" i="23"/>
  <c r="K1113" i="23"/>
  <c r="L1113" i="23"/>
  <c r="K1114" i="23"/>
  <c r="L1114" i="23"/>
  <c r="K1115" i="23"/>
  <c r="L1115" i="23"/>
  <c r="K1116" i="23"/>
  <c r="L1116" i="23"/>
  <c r="K1117" i="23"/>
  <c r="L1117" i="23"/>
  <c r="K1118" i="23"/>
  <c r="L1118" i="23"/>
  <c r="K1119" i="23"/>
  <c r="L1119" i="23"/>
  <c r="K1120" i="23"/>
  <c r="L1120" i="23"/>
  <c r="K1121" i="23"/>
  <c r="L1121" i="23"/>
  <c r="K1122" i="23"/>
  <c r="L1122" i="23"/>
  <c r="K1123" i="23"/>
  <c r="L1123" i="23"/>
  <c r="K1124" i="23"/>
  <c r="L1124" i="23"/>
  <c r="K1125" i="23"/>
  <c r="L1125" i="23"/>
  <c r="K1126" i="23"/>
  <c r="L1126" i="23"/>
  <c r="K1127" i="23"/>
  <c r="L1127" i="23"/>
  <c r="K1128" i="23"/>
  <c r="L1128" i="23"/>
  <c r="K1129" i="23"/>
  <c r="L1129" i="23"/>
  <c r="K1130" i="23"/>
  <c r="L1130" i="23"/>
  <c r="K1131" i="23"/>
  <c r="L1131" i="23"/>
  <c r="K1132" i="23"/>
  <c r="L1132" i="23"/>
  <c r="K1133" i="23"/>
  <c r="L1133" i="23"/>
  <c r="K1134" i="23"/>
  <c r="L1134" i="23"/>
  <c r="K1135" i="23"/>
  <c r="L1135" i="23"/>
  <c r="K1136" i="23"/>
  <c r="L1136" i="23"/>
  <c r="K1137" i="23"/>
  <c r="L1137" i="23"/>
  <c r="K1138" i="23"/>
  <c r="L1138" i="23"/>
  <c r="K1139" i="23"/>
  <c r="L1139" i="23"/>
  <c r="K1140" i="23"/>
  <c r="L1140" i="23"/>
  <c r="K1141" i="23"/>
  <c r="L1141" i="23"/>
  <c r="K1142" i="23"/>
  <c r="L1142" i="23"/>
  <c r="K1143" i="23"/>
  <c r="L1143" i="23"/>
  <c r="K1144" i="23"/>
  <c r="L1144" i="23"/>
  <c r="K1145" i="23"/>
  <c r="L1145" i="23"/>
  <c r="K1146" i="23"/>
  <c r="L1146" i="23"/>
  <c r="K1147" i="23"/>
  <c r="L1147" i="23"/>
  <c r="K1148" i="23"/>
  <c r="L1148" i="23"/>
  <c r="K1149" i="23"/>
  <c r="L1149" i="23"/>
  <c r="K1150" i="23"/>
  <c r="L1150" i="23"/>
  <c r="K1151" i="23"/>
  <c r="L1151" i="23"/>
  <c r="K1152" i="23"/>
  <c r="L1152" i="23"/>
  <c r="K1153" i="23"/>
  <c r="L1153" i="23"/>
  <c r="K1154" i="23"/>
  <c r="L1154" i="23"/>
  <c r="K1155" i="23"/>
  <c r="L1155" i="23"/>
  <c r="K1156" i="23"/>
  <c r="L1156" i="23"/>
  <c r="K1157" i="23"/>
  <c r="L1157" i="23"/>
  <c r="K1158" i="23"/>
  <c r="L1158" i="23"/>
  <c r="K1159" i="23"/>
  <c r="L1159" i="23"/>
  <c r="K1160" i="23"/>
  <c r="L1160" i="23"/>
  <c r="K1161" i="23"/>
  <c r="L1161" i="23"/>
  <c r="K1162" i="23"/>
  <c r="L1162" i="23"/>
  <c r="K1163" i="23"/>
  <c r="L1163" i="23"/>
  <c r="K1164" i="23"/>
  <c r="L1164" i="23"/>
  <c r="K1165" i="23"/>
  <c r="L1165" i="23"/>
  <c r="K1166" i="23"/>
  <c r="L1166" i="23"/>
  <c r="K1167" i="23"/>
  <c r="L1167" i="23"/>
  <c r="K1168" i="23"/>
  <c r="L1168" i="23"/>
  <c r="K1169" i="23"/>
  <c r="L1169" i="23"/>
  <c r="K1170" i="23"/>
  <c r="L1170" i="23"/>
  <c r="K1171" i="23"/>
  <c r="L1171" i="23"/>
  <c r="K1172" i="23"/>
  <c r="L1172" i="23"/>
  <c r="K1173" i="23"/>
  <c r="L1173" i="23"/>
  <c r="K1174" i="23"/>
  <c r="L1174" i="23"/>
  <c r="K1175" i="23"/>
  <c r="L1175" i="23"/>
  <c r="K1176" i="23"/>
  <c r="L1176" i="23"/>
  <c r="K1177" i="23"/>
  <c r="L1177" i="23"/>
  <c r="K1178" i="23"/>
  <c r="L1178" i="23"/>
  <c r="K1179" i="23"/>
  <c r="L1179" i="23"/>
  <c r="K1180" i="23"/>
  <c r="L1180" i="23"/>
  <c r="K1181" i="23"/>
  <c r="L1181" i="23"/>
  <c r="K1182" i="23"/>
  <c r="L1182" i="23"/>
  <c r="K1183" i="23"/>
  <c r="L1183" i="23"/>
  <c r="K1184" i="23"/>
  <c r="L1184" i="23"/>
  <c r="K1185" i="23"/>
  <c r="L1185" i="23"/>
  <c r="K1186" i="23"/>
  <c r="L1186" i="23"/>
  <c r="K1187" i="23"/>
  <c r="L1187" i="23"/>
  <c r="K1188" i="23"/>
  <c r="L1188" i="23"/>
  <c r="K1189" i="23"/>
  <c r="L1189" i="23"/>
  <c r="K1190" i="23"/>
  <c r="L1190" i="23"/>
  <c r="K1191" i="23"/>
  <c r="L1191" i="23"/>
  <c r="K1192" i="23"/>
  <c r="L1192" i="23"/>
  <c r="K1193" i="23"/>
  <c r="L1193" i="23"/>
  <c r="K1194" i="23"/>
  <c r="L1194" i="23"/>
  <c r="K1195" i="23"/>
  <c r="L1195" i="23"/>
  <c r="K1196" i="23"/>
  <c r="L1196" i="23"/>
  <c r="K1197" i="23"/>
  <c r="L1197" i="23"/>
  <c r="K1198" i="23"/>
  <c r="L1198" i="23"/>
  <c r="K1199" i="23"/>
  <c r="L1199" i="23"/>
  <c r="K1200" i="23"/>
  <c r="L1200" i="23"/>
  <c r="K1201" i="23"/>
  <c r="L1201" i="23"/>
  <c r="K1202" i="23"/>
  <c r="L1202" i="23"/>
  <c r="K1203" i="23"/>
  <c r="L1203" i="23"/>
  <c r="K1204" i="23"/>
  <c r="L1204" i="23"/>
  <c r="K1205" i="23"/>
  <c r="L1205" i="23"/>
  <c r="K1206" i="23"/>
  <c r="L1206" i="23"/>
  <c r="K1207" i="23"/>
  <c r="L1207" i="23"/>
  <c r="K1208" i="23"/>
  <c r="L1208" i="23"/>
  <c r="K1209" i="23"/>
  <c r="L1209" i="23"/>
  <c r="K1210" i="23"/>
  <c r="L1210" i="23"/>
  <c r="K1211" i="23"/>
  <c r="L1211" i="23"/>
  <c r="K1212" i="23"/>
  <c r="L1212" i="23"/>
  <c r="K1213" i="23"/>
  <c r="L1213" i="23"/>
  <c r="K1214" i="23"/>
  <c r="L1214" i="23"/>
  <c r="K1215" i="23"/>
  <c r="L1215" i="23"/>
  <c r="K1216" i="23"/>
  <c r="L1216" i="23"/>
  <c r="K1217" i="23"/>
  <c r="L1217" i="23"/>
  <c r="K1218" i="23"/>
  <c r="L1218" i="23"/>
  <c r="K1219" i="23"/>
  <c r="L1219" i="23"/>
  <c r="K1220" i="23"/>
  <c r="L1220" i="23"/>
  <c r="K1221" i="23"/>
  <c r="L1221" i="23"/>
  <c r="K1222" i="23"/>
  <c r="L1222" i="23"/>
  <c r="K1223" i="23"/>
  <c r="L1223" i="23"/>
  <c r="K1224" i="23"/>
  <c r="L1224" i="23"/>
  <c r="K1225" i="23"/>
  <c r="L1225" i="23"/>
  <c r="K1226" i="23"/>
  <c r="L1226" i="23"/>
  <c r="K1227" i="23"/>
  <c r="L1227" i="23"/>
  <c r="K1228" i="23"/>
  <c r="L1228" i="23"/>
  <c r="K1229" i="23"/>
  <c r="L1229" i="23"/>
  <c r="K1230" i="23"/>
  <c r="L1230" i="23"/>
  <c r="K1231" i="23"/>
  <c r="L1231" i="23"/>
  <c r="K1232" i="23"/>
  <c r="L1232" i="23"/>
  <c r="K1233" i="23"/>
  <c r="L1233" i="23"/>
  <c r="K1234" i="23"/>
  <c r="L1234" i="23"/>
  <c r="K1235" i="23"/>
  <c r="L1235" i="23"/>
  <c r="K1236" i="23"/>
  <c r="L1236" i="23"/>
  <c r="K1237" i="23"/>
  <c r="L1237" i="23"/>
  <c r="K1238" i="23"/>
  <c r="L1238" i="23"/>
  <c r="K1239" i="23"/>
  <c r="L1239" i="23"/>
  <c r="K1240" i="23"/>
  <c r="L1240" i="23"/>
  <c r="K1241" i="23"/>
  <c r="L1241" i="23"/>
  <c r="K1242" i="23"/>
  <c r="L1242" i="23"/>
  <c r="K1243" i="23"/>
  <c r="L1243" i="23"/>
  <c r="K1244" i="23"/>
  <c r="L1244" i="23"/>
  <c r="K1245" i="23"/>
  <c r="L1245" i="23"/>
  <c r="K1246" i="23"/>
  <c r="L1246" i="23"/>
  <c r="K1247" i="23"/>
  <c r="L1247" i="23"/>
  <c r="K1248" i="23"/>
  <c r="L1248" i="23"/>
  <c r="K1249" i="23"/>
  <c r="L1249" i="23"/>
  <c r="K1250" i="23"/>
  <c r="L1250" i="23"/>
  <c r="K1251" i="23"/>
  <c r="L1251" i="23"/>
  <c r="K1252" i="23"/>
  <c r="L1252" i="23"/>
  <c r="K1253" i="23"/>
  <c r="L1253" i="23"/>
  <c r="K1254" i="23"/>
  <c r="L1254" i="23"/>
  <c r="K1255" i="23"/>
  <c r="L1255" i="23"/>
  <c r="K1256" i="23"/>
  <c r="L1256" i="23"/>
  <c r="K1257" i="23"/>
  <c r="L1257" i="23"/>
  <c r="K1258" i="23"/>
  <c r="L1258" i="23"/>
  <c r="K1259" i="23"/>
  <c r="L1259" i="23"/>
  <c r="K1260" i="23"/>
  <c r="L1260" i="23"/>
  <c r="K1261" i="23"/>
  <c r="L1261" i="23"/>
  <c r="K1262" i="23"/>
  <c r="L1262" i="23"/>
  <c r="K1263" i="23"/>
  <c r="L1263" i="23"/>
  <c r="K1264" i="23"/>
  <c r="L1264" i="23"/>
  <c r="K1265" i="23"/>
  <c r="L1265" i="23"/>
  <c r="K1266" i="23"/>
  <c r="L1266" i="23"/>
  <c r="K1267" i="23"/>
  <c r="L1267" i="23"/>
  <c r="K1268" i="23"/>
  <c r="L1268" i="23"/>
  <c r="K1269" i="23"/>
  <c r="L1269" i="23"/>
  <c r="K1270" i="23"/>
  <c r="L1270" i="23"/>
  <c r="K1271" i="23"/>
  <c r="L1271" i="23"/>
  <c r="K1272" i="23"/>
  <c r="L1272" i="23"/>
  <c r="K1273" i="23"/>
  <c r="L1273" i="23"/>
  <c r="K1274" i="23"/>
  <c r="L1274" i="23"/>
  <c r="K1275" i="23"/>
  <c r="L1275" i="23"/>
  <c r="K1276" i="23"/>
  <c r="L1276" i="23"/>
  <c r="K1277" i="23"/>
  <c r="L1277" i="23"/>
  <c r="K1278" i="23"/>
  <c r="L1278" i="23"/>
  <c r="K1279" i="23"/>
  <c r="L1279" i="23"/>
  <c r="K1280" i="23"/>
  <c r="L1280" i="23"/>
  <c r="K1281" i="23"/>
  <c r="L1281" i="23"/>
  <c r="K1282" i="23"/>
  <c r="L1282" i="23"/>
  <c r="K1283" i="23"/>
  <c r="L1283" i="23"/>
  <c r="K1284" i="23"/>
  <c r="L1284" i="23"/>
  <c r="K1285" i="23"/>
  <c r="L1285" i="23"/>
  <c r="K1286" i="23"/>
  <c r="L1286" i="23"/>
  <c r="K1287" i="23"/>
  <c r="L1287" i="23"/>
  <c r="K1288" i="23"/>
  <c r="L1288" i="23"/>
  <c r="K1289" i="23"/>
  <c r="L1289" i="23"/>
  <c r="K1290" i="23"/>
  <c r="L1290" i="23"/>
  <c r="K1291" i="23"/>
  <c r="L1291" i="23"/>
  <c r="K1292" i="23"/>
  <c r="L1292" i="23"/>
  <c r="K1293" i="23"/>
  <c r="L1293" i="23"/>
  <c r="K1294" i="23"/>
  <c r="L1294" i="23"/>
  <c r="K1295" i="23"/>
  <c r="L1295" i="23"/>
  <c r="K1296" i="23"/>
  <c r="L1296" i="23"/>
  <c r="K1297" i="23"/>
  <c r="L1297" i="23"/>
  <c r="K1298" i="23"/>
  <c r="L1298" i="23"/>
  <c r="K1299" i="23"/>
  <c r="L1299" i="23"/>
  <c r="K1300" i="23"/>
  <c r="L1300" i="23"/>
  <c r="K1301" i="23"/>
  <c r="L1301" i="23"/>
  <c r="K1302" i="23"/>
  <c r="L1302" i="23"/>
  <c r="K1303" i="23"/>
  <c r="L1303" i="23"/>
  <c r="K1304" i="23"/>
  <c r="L1304" i="23"/>
  <c r="K1305" i="23"/>
  <c r="L1305" i="23"/>
  <c r="K1306" i="23"/>
  <c r="L1306" i="23"/>
  <c r="K1307" i="23"/>
  <c r="L1307" i="23"/>
  <c r="K1308" i="23"/>
  <c r="L1308" i="23"/>
  <c r="K1309" i="23"/>
  <c r="L1309" i="23"/>
  <c r="K1310" i="23"/>
  <c r="L1310" i="23"/>
  <c r="K1311" i="23"/>
  <c r="L1311" i="23"/>
  <c r="K1312" i="23"/>
  <c r="L1312" i="23"/>
  <c r="K1313" i="23"/>
  <c r="L1313" i="23"/>
  <c r="K1314" i="23"/>
  <c r="L1314" i="23"/>
  <c r="K1315" i="23"/>
  <c r="L1315" i="23"/>
  <c r="K1316" i="23"/>
  <c r="L1316" i="23"/>
  <c r="K1317" i="23"/>
  <c r="L1317" i="23"/>
  <c r="K1318" i="23"/>
  <c r="L1318" i="23"/>
  <c r="K1319" i="23"/>
  <c r="L1319" i="23"/>
  <c r="K1320" i="23"/>
  <c r="L1320" i="23"/>
  <c r="K1321" i="23"/>
  <c r="L1321" i="23"/>
  <c r="K1322" i="23"/>
  <c r="L1322" i="23"/>
  <c r="K1323" i="23"/>
  <c r="L1323" i="23"/>
  <c r="K1324" i="23"/>
  <c r="L1324" i="23"/>
  <c r="K1325" i="23"/>
  <c r="L1325" i="23"/>
  <c r="K1326" i="23"/>
  <c r="L1326" i="23"/>
  <c r="K1327" i="23"/>
  <c r="L1327" i="23"/>
  <c r="K1328" i="23"/>
  <c r="L1328" i="23"/>
  <c r="K1329" i="23"/>
  <c r="L1329" i="23"/>
  <c r="K1330" i="23"/>
  <c r="L1330" i="23"/>
  <c r="K1331" i="23"/>
  <c r="L1331" i="23"/>
  <c r="K1332" i="23"/>
  <c r="L1332" i="23"/>
  <c r="K1333" i="23"/>
  <c r="L1333" i="23"/>
  <c r="K1334" i="23"/>
  <c r="L1334" i="23"/>
  <c r="K1335" i="23"/>
  <c r="L1335" i="23"/>
  <c r="K1336" i="23"/>
  <c r="L1336" i="23"/>
  <c r="K1337" i="23"/>
  <c r="L1337" i="23"/>
  <c r="K1338" i="23"/>
  <c r="L1338" i="23"/>
  <c r="K1339" i="23"/>
  <c r="L1339" i="23"/>
  <c r="K1340" i="23"/>
  <c r="L1340" i="23"/>
  <c r="K1341" i="23"/>
  <c r="L1341" i="23"/>
  <c r="K1342" i="23"/>
  <c r="L1342" i="23"/>
  <c r="K1343" i="23"/>
  <c r="L1343" i="23"/>
  <c r="K1344" i="23"/>
  <c r="L1344" i="23"/>
  <c r="K1345" i="23"/>
  <c r="L1345" i="23"/>
  <c r="K1346" i="23"/>
  <c r="L1346" i="23"/>
  <c r="K1347" i="23"/>
  <c r="L1347" i="23"/>
  <c r="K1348" i="23"/>
  <c r="L1348" i="23"/>
  <c r="K1349" i="23"/>
  <c r="L1349" i="23"/>
  <c r="K1350" i="23"/>
  <c r="L1350" i="23"/>
  <c r="K1351" i="23"/>
  <c r="L1351" i="23"/>
  <c r="K1352" i="23"/>
  <c r="L1352" i="23"/>
  <c r="K1353" i="23"/>
  <c r="L1353" i="23"/>
  <c r="K1354" i="23"/>
  <c r="L1354" i="23"/>
  <c r="K1355" i="23"/>
  <c r="L1355" i="23"/>
  <c r="K1356" i="23"/>
  <c r="L1356" i="23"/>
  <c r="K1357" i="23"/>
  <c r="L1357" i="23"/>
  <c r="K1358" i="23"/>
  <c r="L1358" i="23"/>
  <c r="K1359" i="23"/>
  <c r="L1359" i="23"/>
  <c r="K1360" i="23"/>
  <c r="L1360" i="23"/>
  <c r="K1361" i="23"/>
  <c r="L1361" i="23"/>
  <c r="K1362" i="23"/>
  <c r="L1362" i="23"/>
  <c r="K1363" i="23"/>
  <c r="L1363" i="23"/>
  <c r="K1364" i="23"/>
  <c r="L1364" i="23"/>
  <c r="K1365" i="23"/>
  <c r="L1365" i="23"/>
  <c r="K1366" i="23"/>
  <c r="L1366" i="23"/>
  <c r="K1367" i="23"/>
  <c r="L1367" i="23"/>
  <c r="K1368" i="23"/>
  <c r="L1368" i="23"/>
  <c r="K1369" i="23"/>
  <c r="L1369" i="23"/>
  <c r="K1370" i="23"/>
  <c r="L1370" i="23"/>
  <c r="K1371" i="23"/>
  <c r="L1371" i="23"/>
  <c r="K1372" i="23"/>
  <c r="L1372" i="23"/>
  <c r="K1373" i="23"/>
  <c r="L1373" i="23"/>
  <c r="K1374" i="23"/>
  <c r="L1374" i="23"/>
  <c r="K1375" i="23"/>
  <c r="L1375" i="23"/>
  <c r="K1376" i="23"/>
  <c r="L1376" i="23"/>
  <c r="K1377" i="23"/>
  <c r="L1377" i="23"/>
  <c r="K1378" i="23"/>
  <c r="L1378" i="23"/>
  <c r="K1379" i="23"/>
  <c r="L1379" i="23"/>
  <c r="K1380" i="23"/>
  <c r="L1380" i="23"/>
  <c r="K1381" i="23"/>
  <c r="L1381" i="23"/>
  <c r="K1382" i="23"/>
  <c r="L1382" i="23"/>
  <c r="K1383" i="23"/>
  <c r="L1383" i="23"/>
  <c r="K1384" i="23"/>
  <c r="L1384" i="23"/>
  <c r="K1385" i="23"/>
  <c r="L1385" i="23"/>
  <c r="K1386" i="23"/>
  <c r="L1386" i="23"/>
  <c r="K1387" i="23"/>
  <c r="L1387" i="23"/>
  <c r="K1388" i="23"/>
  <c r="L1388" i="23"/>
  <c r="K1389" i="23"/>
  <c r="L1389" i="23"/>
  <c r="K1390" i="23"/>
  <c r="L1390" i="23"/>
  <c r="K1391" i="23"/>
  <c r="L1391" i="23"/>
  <c r="K1392" i="23"/>
  <c r="L1392" i="23"/>
  <c r="K1393" i="23"/>
  <c r="L1393" i="23"/>
  <c r="K1394" i="23"/>
  <c r="L1394" i="23"/>
  <c r="K1395" i="23"/>
  <c r="L1395" i="23"/>
  <c r="K1396" i="23"/>
  <c r="L1396" i="23"/>
  <c r="K1397" i="23"/>
  <c r="L1397" i="23"/>
  <c r="K1398" i="23"/>
  <c r="L1398" i="23"/>
  <c r="K1399" i="23"/>
  <c r="L1399" i="23"/>
  <c r="K1400" i="23"/>
  <c r="L1400" i="23"/>
  <c r="K1401" i="23"/>
  <c r="L1401" i="23"/>
  <c r="K1402" i="23"/>
  <c r="L1402" i="23"/>
  <c r="K1403" i="23"/>
  <c r="L1403" i="23"/>
  <c r="K1404" i="23"/>
  <c r="L1404" i="23"/>
  <c r="K1405" i="23"/>
  <c r="L1405" i="23"/>
  <c r="K1406" i="23"/>
  <c r="L1406" i="23"/>
  <c r="K1407" i="23"/>
  <c r="L1407" i="23"/>
  <c r="K1408" i="23"/>
  <c r="L1408" i="23"/>
  <c r="K1409" i="23"/>
  <c r="L1409" i="23"/>
  <c r="K1410" i="23"/>
  <c r="L1410" i="23"/>
  <c r="K1411" i="23"/>
  <c r="L1411" i="23"/>
  <c r="K1412" i="23"/>
  <c r="L1412" i="23"/>
  <c r="K1413" i="23"/>
  <c r="L1413" i="23"/>
  <c r="K1414" i="23"/>
  <c r="L1414" i="23"/>
  <c r="K1415" i="23"/>
  <c r="L1415" i="23"/>
  <c r="K1416" i="23"/>
  <c r="L1416" i="23"/>
  <c r="K1417" i="23"/>
  <c r="L1417" i="23"/>
  <c r="K1418" i="23"/>
  <c r="L1418" i="23"/>
  <c r="K1419" i="23"/>
  <c r="L1419" i="23"/>
  <c r="K1420" i="23"/>
  <c r="L1420" i="23"/>
  <c r="K1421" i="23"/>
  <c r="L1421" i="23"/>
  <c r="K1422" i="23"/>
  <c r="L1422" i="23"/>
  <c r="K1423" i="23"/>
  <c r="L1423" i="23"/>
  <c r="K1424" i="23"/>
  <c r="L1424" i="23"/>
  <c r="K1425" i="23"/>
  <c r="L1425" i="23"/>
  <c r="K1426" i="23"/>
  <c r="L1426" i="23"/>
  <c r="K1427" i="23"/>
  <c r="L1427" i="23"/>
  <c r="K1428" i="23"/>
  <c r="L1428" i="23"/>
  <c r="K1429" i="23"/>
  <c r="L1429" i="23"/>
  <c r="K1430" i="23"/>
  <c r="L1430" i="23"/>
  <c r="K1431" i="23"/>
  <c r="L1431" i="23"/>
  <c r="K1432" i="23"/>
  <c r="L1432" i="23"/>
  <c r="K1433" i="23"/>
  <c r="L1433" i="23"/>
  <c r="K1434" i="23"/>
  <c r="L1434" i="23"/>
  <c r="K1435" i="23"/>
  <c r="L1435" i="23"/>
  <c r="K1436" i="23"/>
  <c r="L1436" i="23"/>
  <c r="K1437" i="23"/>
  <c r="L1437" i="23"/>
  <c r="K1438" i="23"/>
  <c r="L1438" i="23"/>
  <c r="K1439" i="23"/>
  <c r="L1439" i="23"/>
  <c r="K1440" i="23"/>
  <c r="L1440" i="23"/>
  <c r="K1441" i="23"/>
  <c r="L1441" i="23"/>
  <c r="K1442" i="23"/>
  <c r="L1442" i="23"/>
  <c r="K1443" i="23"/>
  <c r="L1443" i="23"/>
  <c r="K1444" i="23"/>
  <c r="L1444" i="23"/>
  <c r="K1445" i="23"/>
  <c r="L1445" i="23"/>
  <c r="K1446" i="23"/>
  <c r="L1446" i="23"/>
  <c r="K1447" i="23"/>
  <c r="L1447" i="23"/>
  <c r="K1448" i="23"/>
  <c r="L1448" i="23"/>
  <c r="K1449" i="23"/>
  <c r="L1449" i="23"/>
  <c r="K1450" i="23"/>
  <c r="L1450" i="23"/>
  <c r="K1451" i="23"/>
  <c r="L1451" i="23"/>
  <c r="K1452" i="23"/>
  <c r="L1452" i="23"/>
  <c r="K1453" i="23"/>
  <c r="L1453" i="23"/>
  <c r="K1454" i="23"/>
  <c r="L1454" i="23"/>
  <c r="K1455" i="23"/>
  <c r="L1455" i="23"/>
  <c r="K1456" i="23"/>
  <c r="L1456" i="23"/>
  <c r="K1457" i="23"/>
  <c r="L1457" i="23"/>
  <c r="K1458" i="23"/>
  <c r="L1458" i="23"/>
  <c r="K1459" i="23"/>
  <c r="L1459" i="23"/>
  <c r="K1460" i="23"/>
  <c r="L1460" i="23"/>
  <c r="K1461" i="23"/>
  <c r="L1461" i="23"/>
  <c r="K1462" i="23"/>
  <c r="L1462" i="23"/>
  <c r="K1463" i="23"/>
  <c r="L1463" i="23"/>
  <c r="K1464" i="23"/>
  <c r="L1464" i="23"/>
  <c r="K1465" i="23"/>
  <c r="L1465" i="23"/>
  <c r="K1466" i="23"/>
  <c r="L1466" i="23"/>
  <c r="K1467" i="23"/>
  <c r="L1467" i="23"/>
  <c r="K1468" i="23"/>
  <c r="L1468" i="23"/>
  <c r="K1469" i="23"/>
  <c r="L1469" i="23"/>
  <c r="K1470" i="23"/>
  <c r="L1470" i="23"/>
  <c r="K1471" i="23"/>
  <c r="L1471" i="23"/>
  <c r="K1472" i="23"/>
  <c r="L1472" i="23"/>
  <c r="K1473" i="23"/>
  <c r="L1473" i="23"/>
  <c r="K1474" i="23"/>
  <c r="L1474" i="23"/>
  <c r="K1475" i="23"/>
  <c r="L1475" i="23"/>
  <c r="K1476" i="23"/>
  <c r="L1476" i="23"/>
  <c r="K1477" i="23"/>
  <c r="L1477" i="23"/>
  <c r="K1478" i="23"/>
  <c r="L1478" i="23"/>
  <c r="K1479" i="23"/>
  <c r="L1479" i="23"/>
  <c r="K1480" i="23"/>
  <c r="L1480" i="23"/>
  <c r="K1481" i="23"/>
  <c r="L1481" i="23"/>
  <c r="K1482" i="23"/>
  <c r="L1482" i="23"/>
  <c r="K1483" i="23"/>
  <c r="L1483" i="23"/>
  <c r="K1484" i="23"/>
  <c r="L1484" i="23"/>
  <c r="K1485" i="23"/>
  <c r="L1485" i="23"/>
  <c r="K1486" i="23"/>
  <c r="L1486" i="23"/>
  <c r="K1487" i="23"/>
  <c r="L1487" i="23"/>
  <c r="K1488" i="23"/>
  <c r="L1488" i="23"/>
  <c r="K1489" i="23"/>
  <c r="L1489" i="23"/>
  <c r="K1490" i="23"/>
  <c r="L1490" i="23"/>
  <c r="K1491" i="23"/>
  <c r="L1491" i="23"/>
  <c r="K1492" i="23"/>
  <c r="L1492" i="23"/>
  <c r="K1493" i="23"/>
  <c r="L1493" i="23"/>
  <c r="K1494" i="23"/>
  <c r="L1494" i="23"/>
  <c r="K1495" i="23"/>
  <c r="L1495" i="23"/>
  <c r="K1496" i="23"/>
  <c r="L1496" i="23"/>
  <c r="K1497" i="23"/>
  <c r="L1497" i="23"/>
  <c r="K1498" i="23"/>
  <c r="L1498" i="23"/>
  <c r="K1499" i="23"/>
  <c r="L1499" i="23"/>
  <c r="K1500" i="23"/>
  <c r="L1500" i="23"/>
  <c r="K1501" i="23"/>
  <c r="L1501" i="23"/>
  <c r="K1502" i="23"/>
  <c r="L1502" i="23"/>
  <c r="K1503" i="23"/>
  <c r="L1503" i="23"/>
  <c r="K1504" i="23"/>
  <c r="L1504" i="23"/>
  <c r="K1505" i="23"/>
  <c r="L1505" i="23"/>
  <c r="K1506" i="23"/>
  <c r="L1506" i="23"/>
  <c r="K1507" i="23"/>
  <c r="L1507" i="23"/>
  <c r="K1508" i="23"/>
  <c r="L1508" i="23"/>
  <c r="K1509" i="23"/>
  <c r="L1509" i="23"/>
  <c r="K1510" i="23"/>
  <c r="L1510" i="23"/>
  <c r="K1511" i="23"/>
  <c r="L1511" i="23"/>
  <c r="K1512" i="23"/>
  <c r="L1512" i="23"/>
  <c r="K1513" i="23"/>
  <c r="L1513" i="23"/>
  <c r="K1514" i="23"/>
  <c r="L1514" i="23"/>
  <c r="K1515" i="23"/>
  <c r="L1515" i="23"/>
  <c r="K1516" i="23"/>
  <c r="L1516" i="23"/>
  <c r="K1517" i="23"/>
  <c r="L1517" i="23"/>
  <c r="K1518" i="23"/>
  <c r="L1518" i="23"/>
  <c r="K1519" i="23"/>
  <c r="L1519" i="23"/>
  <c r="K1520" i="23"/>
  <c r="L1520" i="23"/>
  <c r="K1521" i="23"/>
  <c r="L1521" i="23"/>
  <c r="K1522" i="23"/>
  <c r="L1522" i="23"/>
  <c r="K1523" i="23"/>
  <c r="L1523" i="23"/>
  <c r="K1524" i="23"/>
  <c r="L1524" i="23"/>
  <c r="K1525" i="23"/>
  <c r="L1525" i="23"/>
  <c r="K1526" i="23"/>
  <c r="L1526" i="23"/>
  <c r="K1527" i="23"/>
  <c r="L1527" i="23"/>
  <c r="K1528" i="23"/>
  <c r="L1528" i="23"/>
  <c r="K1529" i="23"/>
  <c r="L1529" i="23"/>
  <c r="K1530" i="23"/>
  <c r="L1530" i="23"/>
  <c r="K1531" i="23"/>
  <c r="L1531" i="23"/>
  <c r="K1532" i="23"/>
  <c r="L1532" i="23"/>
  <c r="K1533" i="23"/>
  <c r="L1533" i="23"/>
  <c r="K1534" i="23"/>
  <c r="L1534" i="23"/>
  <c r="K1535" i="23"/>
  <c r="L1535" i="23"/>
  <c r="K1536" i="23"/>
  <c r="L1536" i="23"/>
  <c r="K1537" i="23"/>
  <c r="L1537" i="23"/>
  <c r="K1538" i="23"/>
  <c r="L1538" i="23"/>
  <c r="K1539" i="23"/>
  <c r="L1539" i="23"/>
  <c r="K1540" i="23"/>
  <c r="L1540" i="23"/>
  <c r="K1541" i="23"/>
  <c r="L1541" i="23"/>
  <c r="K1542" i="23"/>
  <c r="L1542" i="23"/>
  <c r="K1543" i="23"/>
  <c r="L1543" i="23"/>
  <c r="K1544" i="23"/>
  <c r="L1544" i="23"/>
  <c r="K1545" i="23"/>
  <c r="L1545" i="23"/>
  <c r="K1546" i="23"/>
  <c r="L1546" i="23"/>
  <c r="K1547" i="23"/>
  <c r="L1547" i="23"/>
  <c r="K1548" i="23"/>
  <c r="L1548" i="23"/>
  <c r="K1549" i="23"/>
  <c r="L1549" i="23"/>
  <c r="K1550" i="23"/>
  <c r="L1550" i="23"/>
  <c r="K1551" i="23"/>
  <c r="L1551" i="23"/>
  <c r="K1552" i="23"/>
  <c r="L1552" i="23"/>
  <c r="K1553" i="23"/>
  <c r="L1553" i="23"/>
  <c r="K1554" i="23"/>
  <c r="L1554" i="23"/>
  <c r="K1555" i="23"/>
  <c r="L1555" i="23"/>
  <c r="K1556" i="23"/>
  <c r="L1556" i="23"/>
  <c r="K1557" i="23"/>
  <c r="L1557" i="23"/>
  <c r="K1558" i="23"/>
  <c r="L1558" i="23"/>
  <c r="K1559" i="23"/>
  <c r="L1559" i="23"/>
  <c r="K1560" i="23"/>
  <c r="L1560" i="23"/>
  <c r="K1561" i="23"/>
  <c r="L1561" i="23"/>
  <c r="K1562" i="23"/>
  <c r="L1562" i="23"/>
  <c r="K1563" i="23"/>
  <c r="L1563" i="23"/>
  <c r="K1564" i="23"/>
  <c r="L1564" i="23"/>
  <c r="K1565" i="23"/>
  <c r="L1565" i="23"/>
  <c r="K1566" i="23"/>
  <c r="L1566" i="23"/>
  <c r="K1567" i="23"/>
  <c r="L1567" i="23"/>
  <c r="K1568" i="23"/>
  <c r="L1568" i="23"/>
  <c r="K1569" i="23"/>
  <c r="L1569" i="23"/>
  <c r="K1570" i="23"/>
  <c r="L1570" i="23"/>
  <c r="K1571" i="23"/>
  <c r="L1571" i="23"/>
  <c r="K1572" i="23"/>
  <c r="L1572" i="23"/>
  <c r="K1573" i="23"/>
  <c r="L1573" i="23"/>
  <c r="K1574" i="23"/>
  <c r="L1574" i="23"/>
  <c r="K1575" i="23"/>
  <c r="L1575" i="23"/>
  <c r="K1576" i="23"/>
  <c r="L1576" i="23"/>
  <c r="K1577" i="23"/>
  <c r="L1577" i="23"/>
  <c r="K1578" i="23"/>
  <c r="L1578" i="23"/>
  <c r="K1579" i="23"/>
  <c r="L1579" i="23"/>
  <c r="K1580" i="23"/>
  <c r="L1580" i="23"/>
  <c r="K1581" i="23"/>
  <c r="L1581" i="23"/>
  <c r="K1582" i="23"/>
  <c r="L1582" i="23"/>
  <c r="K1583" i="23"/>
  <c r="L1583" i="23"/>
  <c r="K1584" i="23"/>
  <c r="L1584" i="23"/>
  <c r="K1585" i="23"/>
  <c r="L1585" i="23"/>
  <c r="K1586" i="23"/>
  <c r="L1586" i="23"/>
  <c r="K1587" i="23"/>
  <c r="L1587" i="23"/>
  <c r="K1588" i="23"/>
  <c r="L1588" i="23"/>
  <c r="K1589" i="23"/>
  <c r="L1589" i="23"/>
  <c r="K1590" i="23"/>
  <c r="L1590" i="23"/>
  <c r="K1591" i="23"/>
  <c r="L1591" i="23"/>
  <c r="K1592" i="23"/>
  <c r="L1592" i="23"/>
  <c r="K1593" i="23"/>
  <c r="L1593" i="23"/>
  <c r="K1594" i="23"/>
  <c r="L1594" i="23"/>
  <c r="K1595" i="23"/>
  <c r="L1595" i="23"/>
  <c r="K1596" i="23"/>
  <c r="L1596" i="23"/>
  <c r="K1597" i="23"/>
  <c r="L1597" i="23"/>
  <c r="K1598" i="23"/>
  <c r="L1598" i="23"/>
  <c r="K1599" i="23"/>
  <c r="L1599" i="23"/>
  <c r="K1600" i="23"/>
  <c r="L1600" i="23"/>
  <c r="K1601" i="23"/>
  <c r="L1601" i="23"/>
  <c r="K1602" i="23"/>
  <c r="L1602" i="23"/>
  <c r="K1603" i="23"/>
  <c r="L1603" i="23"/>
  <c r="K1604" i="23"/>
  <c r="L1604" i="23"/>
  <c r="K1605" i="23"/>
  <c r="L1605" i="23"/>
  <c r="K1606" i="23"/>
  <c r="L1606" i="23"/>
  <c r="K1607" i="23"/>
  <c r="L1607" i="23"/>
  <c r="K1608" i="23"/>
  <c r="L1608" i="23"/>
  <c r="K1609" i="23"/>
  <c r="L1609" i="23"/>
  <c r="K1610" i="23"/>
  <c r="L1610" i="23"/>
  <c r="K1611" i="23"/>
  <c r="L1611" i="23"/>
  <c r="K1612" i="23"/>
  <c r="L1612" i="23"/>
  <c r="K1613" i="23"/>
  <c r="L1613" i="23"/>
  <c r="K1614" i="23"/>
  <c r="L1614" i="23"/>
  <c r="K1615" i="23"/>
  <c r="L1615" i="23"/>
  <c r="K1616" i="23"/>
  <c r="L1616" i="23"/>
  <c r="K1617" i="23"/>
  <c r="L1617" i="23"/>
  <c r="K1618" i="23"/>
  <c r="L1618" i="23"/>
  <c r="K1619" i="23"/>
  <c r="L1619" i="23"/>
  <c r="K1620" i="23"/>
  <c r="L1620" i="23"/>
  <c r="K1621" i="23"/>
  <c r="L1621" i="23"/>
  <c r="K1622" i="23"/>
  <c r="L1622" i="23"/>
  <c r="K1623" i="23"/>
  <c r="L1623" i="23"/>
  <c r="K1624" i="23"/>
  <c r="L1624" i="23"/>
  <c r="K1625" i="23"/>
  <c r="L1625" i="23"/>
  <c r="K1626" i="23"/>
  <c r="L1626" i="23"/>
  <c r="K1627" i="23"/>
  <c r="L1627" i="23"/>
  <c r="K1628" i="23"/>
  <c r="L1628" i="23"/>
  <c r="K1629" i="23"/>
  <c r="L1629" i="23"/>
  <c r="K1630" i="23"/>
  <c r="L1630" i="23"/>
  <c r="K1631" i="23"/>
  <c r="L1631" i="23"/>
  <c r="K1632" i="23"/>
  <c r="L1632" i="23"/>
  <c r="K1633" i="23"/>
  <c r="L1633" i="23"/>
  <c r="K1634" i="23"/>
  <c r="L1634" i="23"/>
  <c r="K1635" i="23"/>
  <c r="L1635" i="23"/>
  <c r="K1636" i="23"/>
  <c r="L1636" i="23"/>
  <c r="K1637" i="23"/>
  <c r="L1637" i="23"/>
  <c r="K1638" i="23"/>
  <c r="L1638" i="23"/>
  <c r="K1639" i="23"/>
  <c r="L1639" i="23"/>
  <c r="K1640" i="23"/>
  <c r="L1640" i="23"/>
  <c r="K1641" i="23"/>
  <c r="L1641" i="23"/>
  <c r="K1642" i="23"/>
  <c r="L1642" i="23"/>
  <c r="K1643" i="23"/>
  <c r="L1643" i="23"/>
  <c r="K1644" i="23"/>
  <c r="L1644" i="23"/>
  <c r="K1645" i="23"/>
  <c r="L1645" i="23"/>
  <c r="K1646" i="23"/>
  <c r="L1646" i="23"/>
  <c r="K1647" i="23"/>
  <c r="L1647" i="23"/>
  <c r="K1648" i="23"/>
  <c r="L1648" i="23"/>
  <c r="K1649" i="23"/>
  <c r="L1649" i="23"/>
  <c r="K1650" i="23"/>
  <c r="L1650" i="23"/>
  <c r="K1651" i="23"/>
  <c r="L1651" i="23"/>
  <c r="K1652" i="23"/>
  <c r="L1652" i="23"/>
  <c r="K1653" i="23"/>
  <c r="L1653" i="23"/>
  <c r="K1654" i="23"/>
  <c r="L1654" i="23"/>
  <c r="K1655" i="23"/>
  <c r="L1655" i="23"/>
  <c r="K1656" i="23"/>
  <c r="L1656" i="23"/>
  <c r="K1657" i="23"/>
  <c r="L1657" i="23"/>
  <c r="K1658" i="23"/>
  <c r="L1658" i="23"/>
  <c r="K1659" i="23"/>
  <c r="L1659" i="23"/>
  <c r="K1660" i="23"/>
  <c r="L1660" i="23"/>
  <c r="K1661" i="23"/>
  <c r="L1661" i="23"/>
  <c r="K1662" i="23"/>
  <c r="L1662" i="23"/>
  <c r="K1663" i="23"/>
  <c r="L1663" i="23"/>
  <c r="K1664" i="23"/>
  <c r="L1664" i="23"/>
  <c r="K1665" i="23"/>
  <c r="L1665" i="23"/>
  <c r="K1666" i="23"/>
  <c r="L1666" i="23"/>
  <c r="K1667" i="23"/>
  <c r="L1667" i="23"/>
  <c r="K1668" i="23"/>
  <c r="L1668" i="23"/>
  <c r="K1669" i="23"/>
  <c r="L1669" i="23"/>
  <c r="K1670" i="23"/>
  <c r="L1670" i="23"/>
  <c r="K1671" i="23"/>
  <c r="L1671" i="23"/>
  <c r="K1672" i="23"/>
  <c r="L1672" i="23"/>
  <c r="K1673" i="23"/>
  <c r="L1673" i="23"/>
  <c r="K1674" i="23"/>
  <c r="L1674" i="23"/>
  <c r="K1675" i="23"/>
  <c r="L1675" i="23"/>
  <c r="K1676" i="23"/>
  <c r="L1676" i="23"/>
  <c r="K1677" i="23"/>
  <c r="L1677" i="23"/>
  <c r="K1678" i="23"/>
  <c r="L1678" i="23"/>
  <c r="K1679" i="23"/>
  <c r="L1679" i="23"/>
  <c r="K1680" i="23"/>
  <c r="L1680" i="23"/>
  <c r="K1681" i="23"/>
  <c r="L1681" i="23"/>
  <c r="K1682" i="23"/>
  <c r="L1682" i="23"/>
  <c r="K1683" i="23"/>
  <c r="L1683" i="23"/>
  <c r="K1684" i="23"/>
  <c r="L1684" i="23"/>
  <c r="K1685" i="23"/>
  <c r="L1685" i="23"/>
  <c r="K1686" i="23"/>
  <c r="L1686" i="23"/>
  <c r="K1687" i="23"/>
  <c r="L1687" i="23"/>
  <c r="K1688" i="23"/>
  <c r="L1688" i="23"/>
  <c r="K1689" i="23"/>
  <c r="L1689" i="23"/>
  <c r="K1690" i="23"/>
  <c r="L1690" i="23"/>
  <c r="K1691" i="23"/>
  <c r="L1691" i="23"/>
  <c r="K1692" i="23"/>
  <c r="L1692" i="23"/>
  <c r="K1693" i="23"/>
  <c r="L1693" i="23"/>
  <c r="K1694" i="23"/>
  <c r="L1694" i="23"/>
  <c r="K1695" i="23"/>
  <c r="L1695" i="23"/>
  <c r="K1696" i="23"/>
  <c r="L1696" i="23"/>
  <c r="K1697" i="23"/>
  <c r="L1697" i="23"/>
  <c r="K1698" i="23"/>
  <c r="L1698" i="23"/>
  <c r="K1699" i="23"/>
  <c r="L1699" i="23"/>
  <c r="K1700" i="23"/>
  <c r="L1700" i="23"/>
  <c r="K1701" i="23"/>
  <c r="L1701" i="23"/>
  <c r="K1702" i="23"/>
  <c r="L1702" i="23"/>
  <c r="K1703" i="23"/>
  <c r="L1703" i="23"/>
  <c r="K1704" i="23"/>
  <c r="L1704" i="23"/>
  <c r="K1705" i="23"/>
  <c r="L1705" i="23"/>
  <c r="K1706" i="23"/>
  <c r="L1706" i="23"/>
  <c r="K1707" i="23"/>
  <c r="L1707" i="23"/>
  <c r="K1708" i="23"/>
  <c r="L1708" i="23"/>
  <c r="K1709" i="23"/>
  <c r="L1709" i="23"/>
  <c r="K1710" i="23"/>
  <c r="L1710" i="23"/>
  <c r="K1711" i="23"/>
  <c r="L1711" i="23"/>
  <c r="K1712" i="23"/>
  <c r="L1712" i="23"/>
  <c r="K1713" i="23"/>
  <c r="L1713" i="23"/>
  <c r="K1714" i="23"/>
  <c r="L1714" i="23"/>
  <c r="K1715" i="23"/>
  <c r="L1715" i="23"/>
  <c r="K1716" i="23"/>
  <c r="L1716" i="23"/>
  <c r="K1717" i="23"/>
  <c r="L1717" i="23"/>
  <c r="K1718" i="23"/>
  <c r="L1718" i="23"/>
  <c r="K1719" i="23"/>
  <c r="L1719" i="23"/>
  <c r="K1720" i="23"/>
  <c r="L1720" i="23"/>
  <c r="K1721" i="23"/>
  <c r="L1721" i="23"/>
  <c r="K1722" i="23"/>
  <c r="L1722" i="23"/>
  <c r="K1723" i="23"/>
  <c r="L1723" i="23"/>
  <c r="K1724" i="23"/>
  <c r="L1724" i="23"/>
  <c r="K1725" i="23"/>
  <c r="L1725" i="23"/>
  <c r="K1726" i="23"/>
  <c r="L1726" i="23"/>
  <c r="K1727" i="23"/>
  <c r="L1727" i="23"/>
  <c r="K1728" i="23"/>
  <c r="L1728" i="23"/>
  <c r="K1729" i="23"/>
  <c r="L1729" i="23"/>
  <c r="K1730" i="23"/>
  <c r="L1730" i="23"/>
  <c r="K1731" i="23"/>
  <c r="L1731" i="23"/>
  <c r="K1732" i="23"/>
  <c r="L1732" i="23"/>
  <c r="K1733" i="23"/>
  <c r="L1733" i="23"/>
  <c r="K1734" i="23"/>
  <c r="L1734" i="23"/>
  <c r="K1735" i="23"/>
  <c r="L1735" i="23"/>
  <c r="K1736" i="23"/>
  <c r="L1736" i="23"/>
  <c r="K1737" i="23"/>
  <c r="L1737" i="23"/>
  <c r="K1738" i="23"/>
  <c r="L1738" i="23"/>
  <c r="K1739" i="23"/>
  <c r="L1739" i="23"/>
  <c r="K1740" i="23"/>
  <c r="L1740" i="23"/>
  <c r="K1741" i="23"/>
  <c r="L1741" i="23"/>
  <c r="K1742" i="23"/>
  <c r="L1742" i="23"/>
  <c r="K1743" i="23"/>
  <c r="L1743" i="23"/>
  <c r="K1744" i="23"/>
  <c r="L1744" i="23"/>
  <c r="K1745" i="23"/>
  <c r="L1745" i="23"/>
  <c r="K1746" i="23"/>
  <c r="L1746" i="23"/>
  <c r="K1747" i="23"/>
  <c r="L1747" i="23"/>
  <c r="K1748" i="23"/>
  <c r="L1748" i="23"/>
  <c r="K1749" i="23"/>
  <c r="L1749" i="23"/>
  <c r="K1750" i="23"/>
  <c r="L1750" i="23"/>
  <c r="K1751" i="23"/>
  <c r="L1751" i="23"/>
  <c r="K1752" i="23"/>
  <c r="L1752" i="23"/>
  <c r="K1753" i="23"/>
  <c r="L1753" i="23"/>
  <c r="K1754" i="23"/>
  <c r="L1754" i="23"/>
  <c r="K1755" i="23"/>
  <c r="L1755" i="23"/>
  <c r="K1756" i="23"/>
  <c r="L1756" i="23"/>
  <c r="K1757" i="23"/>
  <c r="L1757" i="23"/>
  <c r="K1758" i="23"/>
  <c r="L1758" i="23"/>
  <c r="AR524" i="23" l="1"/>
  <c r="AS524" i="23"/>
  <c r="AT524" i="23"/>
  <c r="AR521" i="23"/>
  <c r="AS521" i="23"/>
  <c r="AT521" i="23"/>
  <c r="L517" i="23"/>
  <c r="K508" i="23" l="1"/>
  <c r="F508" i="23" s="1"/>
  <c r="L508" i="23"/>
  <c r="S508" i="23"/>
  <c r="K509" i="23"/>
  <c r="F509" i="23" s="1"/>
  <c r="L509" i="23"/>
  <c r="S509" i="23"/>
  <c r="K510" i="23"/>
  <c r="F510" i="23" s="1"/>
  <c r="L510" i="23"/>
  <c r="S510" i="23"/>
  <c r="K511" i="23"/>
  <c r="F511" i="23" s="1"/>
  <c r="L511" i="23"/>
  <c r="S511" i="23"/>
  <c r="K512" i="23"/>
  <c r="F512" i="23" s="1"/>
  <c r="L512" i="23"/>
  <c r="S512" i="23"/>
  <c r="K513" i="23"/>
  <c r="F513" i="23" s="1"/>
  <c r="L513" i="23"/>
  <c r="S513" i="23"/>
  <c r="K514" i="23"/>
  <c r="F514" i="23" s="1"/>
  <c r="L514" i="23"/>
  <c r="S514" i="23"/>
  <c r="K515" i="23"/>
  <c r="F515" i="23" s="1"/>
  <c r="L515" i="23"/>
  <c r="S515" i="23"/>
  <c r="K516" i="23"/>
  <c r="F516" i="23" s="1"/>
  <c r="L516" i="23"/>
  <c r="S516" i="23"/>
  <c r="F1404" i="23" l="1"/>
  <c r="F1405" i="23"/>
  <c r="F1406" i="23"/>
  <c r="F1407" i="23"/>
  <c r="F1408" i="23"/>
  <c r="F1409" i="23"/>
  <c r="F1410" i="23"/>
  <c r="F1411" i="23"/>
  <c r="F1412" i="23"/>
  <c r="F1413" i="23"/>
  <c r="F1414" i="23"/>
  <c r="F1415" i="23"/>
  <c r="F1416" i="23"/>
  <c r="F1417" i="23"/>
  <c r="F1418" i="23"/>
  <c r="F1419" i="23"/>
  <c r="F1420" i="23"/>
  <c r="F1421" i="23"/>
  <c r="F1422" i="23"/>
  <c r="F1423" i="23"/>
  <c r="F1424" i="23"/>
  <c r="F1425" i="23"/>
  <c r="F1426" i="23"/>
  <c r="F1427" i="23"/>
  <c r="F1428" i="23"/>
  <c r="F1429" i="23"/>
  <c r="F1430" i="23"/>
  <c r="F1431" i="23"/>
  <c r="F1432" i="23"/>
  <c r="F1433" i="23"/>
  <c r="F1434" i="23"/>
  <c r="F1435" i="23"/>
  <c r="F1436" i="23"/>
  <c r="F1437" i="23"/>
  <c r="F1438" i="23"/>
  <c r="F1439" i="23"/>
  <c r="F1440" i="23"/>
  <c r="F1441" i="23"/>
  <c r="F1442" i="23"/>
  <c r="F1443" i="23"/>
  <c r="F1444" i="23"/>
  <c r="F1445" i="23"/>
  <c r="F1446" i="23"/>
  <c r="F1447" i="23"/>
  <c r="F1448" i="23"/>
  <c r="F1449" i="23"/>
  <c r="F1450" i="23"/>
  <c r="F1451" i="23"/>
  <c r="F1452" i="23"/>
  <c r="F1453" i="23"/>
  <c r="F1454" i="23"/>
  <c r="F1455" i="23"/>
  <c r="F1456" i="23"/>
  <c r="F1457" i="23"/>
  <c r="F1458" i="23"/>
  <c r="F1459" i="23"/>
  <c r="F1460" i="23"/>
  <c r="F1461" i="23"/>
  <c r="F1462" i="23"/>
  <c r="F1463" i="23"/>
  <c r="F1464" i="23"/>
  <c r="F1465" i="23"/>
  <c r="F1466" i="23"/>
  <c r="F1467" i="23"/>
  <c r="F1468" i="23"/>
  <c r="F1469" i="23"/>
  <c r="F1470" i="23"/>
  <c r="F1471" i="23"/>
  <c r="F1472" i="23"/>
  <c r="F1473" i="23"/>
  <c r="F1474" i="23"/>
  <c r="F1475" i="23"/>
  <c r="F1476" i="23"/>
  <c r="F1477" i="23"/>
  <c r="F1478" i="23"/>
  <c r="F1479" i="23"/>
  <c r="F1480" i="23"/>
  <c r="F1481" i="23"/>
  <c r="F1482" i="23"/>
  <c r="F1483" i="23"/>
  <c r="F1484" i="23"/>
  <c r="F1485" i="23"/>
  <c r="F1486" i="23"/>
  <c r="F1487" i="23"/>
  <c r="F1488" i="23"/>
  <c r="F1489" i="23"/>
  <c r="F1490" i="23"/>
  <c r="F1491" i="23"/>
  <c r="F1492" i="23"/>
  <c r="F1493" i="23"/>
  <c r="F1494" i="23"/>
  <c r="F1495" i="23"/>
  <c r="F1496" i="23"/>
  <c r="F1497" i="23"/>
  <c r="F1498" i="23"/>
  <c r="F1499" i="23"/>
  <c r="F1500" i="23"/>
  <c r="F1501" i="23"/>
  <c r="F1502" i="23"/>
  <c r="F1503" i="23"/>
  <c r="F1504" i="23"/>
  <c r="F1505" i="23"/>
  <c r="F1506" i="23"/>
  <c r="F1507" i="23"/>
  <c r="F1508" i="23"/>
  <c r="F1509" i="23"/>
  <c r="F1510" i="23"/>
  <c r="F1511" i="23"/>
  <c r="F1512" i="23"/>
  <c r="F1513" i="23"/>
  <c r="F1514" i="23"/>
  <c r="F1515" i="23"/>
  <c r="F1516" i="23"/>
  <c r="F1517" i="23"/>
  <c r="F1518" i="23"/>
  <c r="F1519" i="23"/>
  <c r="F1520" i="23"/>
  <c r="F1521" i="23"/>
  <c r="F1522" i="23"/>
  <c r="F1523" i="23"/>
  <c r="F1524" i="23"/>
  <c r="F1525" i="23"/>
  <c r="F1526" i="23"/>
  <c r="F1527" i="23"/>
  <c r="F1528" i="23"/>
  <c r="F1529" i="23"/>
  <c r="F1530" i="23"/>
  <c r="F1531" i="23"/>
  <c r="F1532" i="23"/>
  <c r="F1533" i="23"/>
  <c r="F1534" i="23"/>
  <c r="F1535" i="23"/>
  <c r="F1536" i="23"/>
  <c r="F1537" i="23"/>
  <c r="F1538" i="23"/>
  <c r="F1539" i="23"/>
  <c r="F1540" i="23"/>
  <c r="F1541" i="23"/>
  <c r="F1542" i="23"/>
  <c r="F1543" i="23"/>
  <c r="F1544" i="23"/>
  <c r="F1545" i="23"/>
  <c r="F1546" i="23"/>
  <c r="F1547" i="23"/>
  <c r="F1548" i="23"/>
  <c r="F1549" i="23"/>
  <c r="F1550" i="23"/>
  <c r="F1551" i="23"/>
  <c r="F1552" i="23"/>
  <c r="F1553" i="23"/>
  <c r="F1554" i="23"/>
  <c r="F1555" i="23"/>
  <c r="F1556" i="23"/>
  <c r="F1557" i="23"/>
  <c r="F1558" i="23"/>
  <c r="F1559" i="23"/>
  <c r="F1560" i="23"/>
  <c r="F1561" i="23"/>
  <c r="F1562" i="23"/>
  <c r="F1563" i="23"/>
  <c r="F1564" i="23"/>
  <c r="F1565" i="23"/>
  <c r="F1566" i="23"/>
  <c r="F1567" i="23"/>
  <c r="F1568" i="23"/>
  <c r="F1569" i="23"/>
  <c r="F1570" i="23"/>
  <c r="F1571" i="23"/>
  <c r="F1572" i="23"/>
  <c r="F1573" i="23"/>
  <c r="F1574" i="23"/>
  <c r="F1575" i="23"/>
  <c r="F1576" i="23"/>
  <c r="F1577" i="23"/>
  <c r="F1578" i="23"/>
  <c r="F1579" i="23"/>
  <c r="F1580" i="23"/>
  <c r="F1581" i="23"/>
  <c r="F1582" i="23"/>
  <c r="F1583" i="23"/>
  <c r="F1584" i="23"/>
  <c r="F1585" i="23"/>
  <c r="F1586" i="23"/>
  <c r="F1587" i="23"/>
  <c r="F1588" i="23"/>
  <c r="F1589" i="23"/>
  <c r="F1590" i="23"/>
  <c r="F1591" i="23"/>
  <c r="F1592" i="23"/>
  <c r="F1593" i="23"/>
  <c r="F1594" i="23"/>
  <c r="F1595" i="23"/>
  <c r="F1596" i="23"/>
  <c r="F1597" i="23"/>
  <c r="F1598" i="23"/>
  <c r="F1599" i="23"/>
  <c r="F1600" i="23"/>
  <c r="F1601" i="23"/>
  <c r="F1602" i="23"/>
  <c r="F1603" i="23"/>
  <c r="F1604" i="23"/>
  <c r="F1605" i="23"/>
  <c r="F1606" i="23"/>
  <c r="F1607" i="23"/>
  <c r="F1608" i="23"/>
  <c r="F1609" i="23"/>
  <c r="F1610" i="23"/>
  <c r="F1611" i="23"/>
  <c r="F1612" i="23"/>
  <c r="F1613" i="23"/>
  <c r="F1614" i="23"/>
  <c r="F1615" i="23"/>
  <c r="F1616" i="23"/>
  <c r="F1617" i="23"/>
  <c r="F1618" i="23"/>
  <c r="F1619" i="23"/>
  <c r="F1620" i="23"/>
  <c r="F1621" i="23"/>
  <c r="F1622" i="23"/>
  <c r="F1623" i="23"/>
  <c r="F1624" i="23"/>
  <c r="F1625" i="23"/>
  <c r="F1626" i="23"/>
  <c r="F1627" i="23"/>
  <c r="F1628" i="23"/>
  <c r="F1629" i="23"/>
  <c r="F1630" i="23"/>
  <c r="F1631" i="23"/>
  <c r="F1632" i="23"/>
  <c r="F1633" i="23"/>
  <c r="F1634" i="23"/>
  <c r="F1635" i="23"/>
  <c r="F1636" i="23"/>
  <c r="F1637" i="23"/>
  <c r="F1638" i="23"/>
  <c r="F1639" i="23"/>
  <c r="F1640" i="23"/>
  <c r="F1641" i="23"/>
  <c r="F1642" i="23"/>
  <c r="F1643" i="23"/>
  <c r="K309" i="23" l="1"/>
  <c r="S3" i="23"/>
  <c r="S4" i="23"/>
  <c r="S5" i="23"/>
  <c r="S6" i="23"/>
  <c r="S7" i="23"/>
  <c r="S8" i="23"/>
  <c r="S9" i="23"/>
  <c r="S10" i="23"/>
  <c r="S11" i="23"/>
  <c r="S12" i="23"/>
  <c r="S13" i="23"/>
  <c r="S14" i="23"/>
  <c r="S15" i="23"/>
  <c r="S16" i="23"/>
  <c r="S17" i="23"/>
  <c r="S18" i="23"/>
  <c r="S19" i="23"/>
  <c r="S20" i="23"/>
  <c r="S21" i="23"/>
  <c r="S22" i="23"/>
  <c r="S23" i="23"/>
  <c r="S24" i="23"/>
  <c r="S25" i="23"/>
  <c r="S26" i="23"/>
  <c r="S27" i="23"/>
  <c r="S28" i="23"/>
  <c r="S29" i="23"/>
  <c r="S30" i="23"/>
  <c r="S31" i="23"/>
  <c r="S32" i="23"/>
  <c r="S33" i="23"/>
  <c r="S34" i="23"/>
  <c r="S35" i="23"/>
  <c r="S36" i="23"/>
  <c r="S37" i="23"/>
  <c r="S38" i="23"/>
  <c r="S39" i="23"/>
  <c r="S40" i="23"/>
  <c r="S41" i="23"/>
  <c r="S42" i="23"/>
  <c r="S43" i="23"/>
  <c r="S44" i="23"/>
  <c r="S45" i="23"/>
  <c r="S46" i="23"/>
  <c r="S47" i="23"/>
  <c r="S48" i="23"/>
  <c r="S49" i="23"/>
  <c r="S50" i="23"/>
  <c r="S51" i="23"/>
  <c r="S52" i="23"/>
  <c r="S53" i="23"/>
  <c r="S54" i="23"/>
  <c r="S55" i="23"/>
  <c r="S56" i="23"/>
  <c r="S57" i="23"/>
  <c r="S58" i="23"/>
  <c r="S59" i="23"/>
  <c r="S60" i="23"/>
  <c r="S61" i="23"/>
  <c r="S62" i="23"/>
  <c r="S63" i="23"/>
  <c r="S64" i="23"/>
  <c r="S65" i="23"/>
  <c r="S66" i="23"/>
  <c r="S67" i="23"/>
  <c r="S68" i="23"/>
  <c r="S69" i="23"/>
  <c r="S70" i="23"/>
  <c r="S71" i="23"/>
  <c r="S72" i="23"/>
  <c r="S73" i="23"/>
  <c r="S74" i="23"/>
  <c r="S75" i="23"/>
  <c r="S76" i="23"/>
  <c r="S77" i="23"/>
  <c r="S78" i="23"/>
  <c r="S79" i="23"/>
  <c r="S80" i="23"/>
  <c r="S81" i="23"/>
  <c r="S82" i="23"/>
  <c r="S83" i="23"/>
  <c r="S84" i="23"/>
  <c r="S85" i="23"/>
  <c r="S86" i="23"/>
  <c r="S87" i="23"/>
  <c r="S88" i="23"/>
  <c r="S89" i="23"/>
  <c r="S90" i="23"/>
  <c r="S91" i="23"/>
  <c r="S92" i="23"/>
  <c r="S93" i="23"/>
  <c r="S94" i="23"/>
  <c r="S95" i="23"/>
  <c r="S96" i="23"/>
  <c r="S97" i="23"/>
  <c r="S98" i="23"/>
  <c r="S99" i="23"/>
  <c r="S100" i="23"/>
  <c r="S101" i="23"/>
  <c r="S102" i="23"/>
  <c r="S103" i="23"/>
  <c r="S104" i="23"/>
  <c r="S105" i="23"/>
  <c r="S106" i="23"/>
  <c r="S107" i="23"/>
  <c r="S108" i="23"/>
  <c r="S109" i="23"/>
  <c r="S110" i="23"/>
  <c r="S111" i="23"/>
  <c r="S112" i="23"/>
  <c r="S113" i="23"/>
  <c r="S114" i="23"/>
  <c r="S115" i="23"/>
  <c r="S116" i="23"/>
  <c r="S117" i="23"/>
  <c r="S118" i="23"/>
  <c r="S119" i="23"/>
  <c r="S120" i="23"/>
  <c r="S121" i="23"/>
  <c r="S122" i="23"/>
  <c r="S123" i="23"/>
  <c r="S124" i="23"/>
  <c r="S125" i="23"/>
  <c r="S126" i="23"/>
  <c r="S127" i="23"/>
  <c r="S128" i="23"/>
  <c r="S129" i="23"/>
  <c r="S130" i="23"/>
  <c r="S131" i="23"/>
  <c r="S132" i="23"/>
  <c r="S133" i="23"/>
  <c r="S134" i="23"/>
  <c r="S135" i="23"/>
  <c r="S136" i="23"/>
  <c r="S137" i="23"/>
  <c r="S138" i="23"/>
  <c r="S139" i="23"/>
  <c r="S140" i="23"/>
  <c r="S141" i="23"/>
  <c r="S142" i="23"/>
  <c r="S143" i="23"/>
  <c r="S144" i="23"/>
  <c r="S145" i="23"/>
  <c r="S146" i="23"/>
  <c r="S147" i="23"/>
  <c r="S148" i="23"/>
  <c r="S149" i="23"/>
  <c r="S150" i="23"/>
  <c r="S151" i="23"/>
  <c r="S152" i="23"/>
  <c r="S153" i="23"/>
  <c r="S154" i="23"/>
  <c r="S155" i="23"/>
  <c r="S156" i="23"/>
  <c r="S157" i="23"/>
  <c r="S158" i="23"/>
  <c r="S159" i="23"/>
  <c r="S160" i="23"/>
  <c r="S161" i="23"/>
  <c r="S162" i="23"/>
  <c r="S163" i="23"/>
  <c r="S164" i="23"/>
  <c r="S165" i="23"/>
  <c r="S166" i="23"/>
  <c r="S167" i="23"/>
  <c r="S168" i="23"/>
  <c r="S169" i="23"/>
  <c r="S170" i="23"/>
  <c r="S171" i="23"/>
  <c r="S172" i="23"/>
  <c r="S173" i="23"/>
  <c r="S174" i="23"/>
  <c r="S175" i="23"/>
  <c r="S176" i="23"/>
  <c r="S177" i="23"/>
  <c r="S178" i="23"/>
  <c r="S179" i="23"/>
  <c r="S180" i="23"/>
  <c r="S181" i="23"/>
  <c r="S182" i="23"/>
  <c r="S183" i="23"/>
  <c r="S184" i="23"/>
  <c r="S185" i="23"/>
  <c r="S186" i="23"/>
  <c r="S187" i="23"/>
  <c r="S188" i="23"/>
  <c r="S189" i="23"/>
  <c r="S190" i="23"/>
  <c r="S191" i="23"/>
  <c r="S192" i="23"/>
  <c r="S193" i="23"/>
  <c r="S194" i="23"/>
  <c r="S195" i="23"/>
  <c r="S196" i="23"/>
  <c r="S197" i="23"/>
  <c r="S198" i="23"/>
  <c r="S199" i="23"/>
  <c r="S200" i="23"/>
  <c r="S201" i="23"/>
  <c r="S202" i="23"/>
  <c r="S203" i="23"/>
  <c r="S204" i="23"/>
  <c r="S205" i="23"/>
  <c r="S206" i="23"/>
  <c r="S207" i="23"/>
  <c r="S208" i="23"/>
  <c r="S209" i="23"/>
  <c r="S210" i="23"/>
  <c r="S211" i="23"/>
  <c r="S212" i="23"/>
  <c r="S213" i="23"/>
  <c r="S214" i="23"/>
  <c r="S215" i="23"/>
  <c r="S216" i="23"/>
  <c r="S217" i="23"/>
  <c r="S218" i="23"/>
  <c r="S219" i="23"/>
  <c r="S220" i="23"/>
  <c r="S221" i="23"/>
  <c r="S222" i="23"/>
  <c r="S223" i="23"/>
  <c r="S224" i="23"/>
  <c r="S225" i="23"/>
  <c r="S226" i="23"/>
  <c r="S227" i="23"/>
  <c r="S228" i="23"/>
  <c r="S229" i="23"/>
  <c r="S230" i="23"/>
  <c r="S231" i="23"/>
  <c r="S232" i="23"/>
  <c r="S233" i="23"/>
  <c r="S234" i="23"/>
  <c r="S235" i="23"/>
  <c r="S236" i="23"/>
  <c r="S237" i="23"/>
  <c r="S238" i="23"/>
  <c r="S239" i="23"/>
  <c r="S240" i="23"/>
  <c r="S241" i="23"/>
  <c r="S242" i="23"/>
  <c r="S243" i="23"/>
  <c r="S244" i="23"/>
  <c r="S245" i="23"/>
  <c r="S246" i="23"/>
  <c r="S247" i="23"/>
  <c r="S248" i="23"/>
  <c r="S249" i="23"/>
  <c r="S250" i="23"/>
  <c r="S251" i="23"/>
  <c r="S252" i="23"/>
  <c r="S253" i="23"/>
  <c r="S254" i="23"/>
  <c r="S255" i="23"/>
  <c r="S256" i="23"/>
  <c r="S257" i="23"/>
  <c r="S258" i="23"/>
  <c r="S259" i="23"/>
  <c r="S260" i="23"/>
  <c r="S261" i="23"/>
  <c r="S262" i="23"/>
  <c r="S263" i="23"/>
  <c r="S264" i="23"/>
  <c r="S265" i="23"/>
  <c r="S266" i="23"/>
  <c r="S267" i="23"/>
  <c r="S268" i="23"/>
  <c r="S269" i="23"/>
  <c r="S270" i="23"/>
  <c r="S271" i="23"/>
  <c r="S272" i="23"/>
  <c r="S273" i="23"/>
  <c r="S274" i="23"/>
  <c r="S275" i="23"/>
  <c r="S276" i="23"/>
  <c r="S277" i="23"/>
  <c r="S278" i="23"/>
  <c r="S279" i="23"/>
  <c r="S280" i="23"/>
  <c r="S281" i="23"/>
  <c r="S282" i="23"/>
  <c r="S283" i="23"/>
  <c r="S284" i="23"/>
  <c r="S285" i="23"/>
  <c r="S286" i="23"/>
  <c r="S287" i="23"/>
  <c r="S288" i="23"/>
  <c r="S289" i="23"/>
  <c r="S290" i="23"/>
  <c r="S291" i="23"/>
  <c r="S292" i="23"/>
  <c r="S293" i="23"/>
  <c r="S294" i="23"/>
  <c r="S295" i="23"/>
  <c r="S296" i="23"/>
  <c r="S297" i="23"/>
  <c r="S298" i="23"/>
  <c r="S299" i="23"/>
  <c r="S300" i="23"/>
  <c r="S301" i="23"/>
  <c r="S302" i="23"/>
  <c r="S303" i="23"/>
  <c r="S304" i="23"/>
  <c r="S305" i="23"/>
  <c r="S306" i="23"/>
  <c r="S307" i="23"/>
  <c r="S308" i="23"/>
  <c r="S309" i="23"/>
  <c r="S310" i="23"/>
  <c r="S311" i="23"/>
  <c r="S312" i="23"/>
  <c r="S313" i="23"/>
  <c r="S314" i="23"/>
  <c r="S315" i="23"/>
  <c r="S316" i="23"/>
  <c r="S317" i="23"/>
  <c r="S318" i="23"/>
  <c r="S319" i="23"/>
  <c r="S320" i="23"/>
  <c r="S321" i="23"/>
  <c r="S322" i="23"/>
  <c r="S323" i="23"/>
  <c r="S324" i="23"/>
  <c r="S325" i="23"/>
  <c r="S326" i="23"/>
  <c r="S327" i="23"/>
  <c r="S328" i="23"/>
  <c r="S329" i="23"/>
  <c r="S330" i="23"/>
  <c r="S331" i="23"/>
  <c r="S332" i="23"/>
  <c r="S333" i="23"/>
  <c r="S334" i="23"/>
  <c r="S335" i="23"/>
  <c r="S336" i="23"/>
  <c r="S337" i="23"/>
  <c r="S338" i="23"/>
  <c r="S339" i="23"/>
  <c r="S340" i="23"/>
  <c r="S341" i="23"/>
  <c r="S342" i="23"/>
  <c r="S343" i="23"/>
  <c r="S344" i="23"/>
  <c r="S345" i="23"/>
  <c r="S346" i="23"/>
  <c r="S347" i="23"/>
  <c r="S348" i="23"/>
  <c r="S349" i="23"/>
  <c r="S350" i="23"/>
  <c r="S351" i="23"/>
  <c r="S352" i="23"/>
  <c r="S353" i="23"/>
  <c r="S354" i="23"/>
  <c r="S355" i="23"/>
  <c r="S356" i="23"/>
  <c r="S357" i="23"/>
  <c r="S358" i="23"/>
  <c r="S359" i="23"/>
  <c r="K503" i="23"/>
  <c r="F503" i="23" s="1"/>
  <c r="L503" i="23"/>
  <c r="K504" i="23"/>
  <c r="F504" i="23" s="1"/>
  <c r="L504" i="23"/>
  <c r="K505" i="23"/>
  <c r="F505" i="23" s="1"/>
  <c r="L505" i="23"/>
  <c r="K506" i="23"/>
  <c r="L506" i="23"/>
  <c r="K507" i="23"/>
  <c r="F507" i="23" s="1"/>
  <c r="L507" i="23"/>
  <c r="K517" i="23"/>
  <c r="F517" i="23" s="1"/>
  <c r="F518" i="23"/>
  <c r="F519" i="23"/>
  <c r="F520" i="23"/>
  <c r="F522" i="23"/>
  <c r="F523" i="23"/>
  <c r="F525" i="23"/>
  <c r="F526" i="23"/>
  <c r="F527" i="23"/>
  <c r="F528" i="23"/>
  <c r="F529" i="23"/>
  <c r="F530" i="23"/>
  <c r="F531" i="23"/>
  <c r="F532" i="23"/>
  <c r="F533" i="23"/>
  <c r="F534" i="23"/>
  <c r="F535" i="23"/>
  <c r="F536" i="23"/>
  <c r="F537" i="23"/>
  <c r="F538" i="23"/>
  <c r="F539" i="23"/>
  <c r="F540" i="23"/>
  <c r="F541" i="23"/>
  <c r="F542" i="23"/>
  <c r="F543" i="23"/>
  <c r="F544" i="23"/>
  <c r="F545" i="23"/>
  <c r="F546" i="23"/>
  <c r="F547" i="23"/>
  <c r="F548" i="23"/>
  <c r="F549" i="23"/>
  <c r="F550" i="23"/>
  <c r="F551" i="23"/>
  <c r="F552" i="23"/>
  <c r="F553" i="23"/>
  <c r="F554" i="23"/>
  <c r="F555" i="23"/>
  <c r="F556" i="23"/>
  <c r="F557" i="23"/>
  <c r="F558" i="23"/>
  <c r="F559" i="23"/>
  <c r="F560" i="23"/>
  <c r="F561" i="23"/>
  <c r="F562" i="23"/>
  <c r="F563" i="23"/>
  <c r="F564" i="23"/>
  <c r="F565" i="23"/>
  <c r="F566" i="23"/>
  <c r="F567" i="23"/>
  <c r="F568" i="23"/>
  <c r="F569" i="23"/>
  <c r="F570" i="23"/>
  <c r="F571" i="23"/>
  <c r="F572" i="23"/>
  <c r="F573" i="23"/>
  <c r="F574" i="23"/>
  <c r="F575" i="23"/>
  <c r="F576" i="23"/>
  <c r="F577" i="23"/>
  <c r="F578" i="23"/>
  <c r="F579" i="23"/>
  <c r="F580" i="23"/>
  <c r="F581" i="23"/>
  <c r="F582" i="23"/>
  <c r="F583" i="23"/>
  <c r="F584" i="23"/>
  <c r="F585" i="23"/>
  <c r="F586" i="23"/>
  <c r="F587" i="23"/>
  <c r="F588" i="23"/>
  <c r="F589" i="23"/>
  <c r="F590" i="23"/>
  <c r="F591" i="23"/>
  <c r="F592" i="23"/>
  <c r="F593" i="23"/>
  <c r="F594" i="23"/>
  <c r="F599" i="23"/>
  <c r="F600" i="23"/>
  <c r="F601" i="23"/>
  <c r="F602" i="23"/>
  <c r="F603" i="23"/>
  <c r="F604" i="23"/>
  <c r="F605" i="23"/>
  <c r="F606" i="23"/>
  <c r="F607" i="23"/>
  <c r="F608" i="23"/>
  <c r="F610" i="23"/>
  <c r="F611" i="23"/>
  <c r="F612" i="23"/>
  <c r="F613" i="23"/>
  <c r="F614" i="23"/>
  <c r="F615" i="23"/>
  <c r="F616" i="23"/>
  <c r="F617" i="23"/>
  <c r="F618" i="23"/>
  <c r="F619" i="23"/>
  <c r="F620" i="23"/>
  <c r="F621" i="23"/>
  <c r="F622" i="23"/>
  <c r="F623" i="23"/>
  <c r="F624" i="23"/>
  <c r="F625" i="23"/>
  <c r="F626" i="23"/>
  <c r="F627" i="23"/>
  <c r="F628" i="23"/>
  <c r="F629" i="23"/>
  <c r="F630" i="23"/>
  <c r="F631" i="23"/>
  <c r="F632" i="23"/>
  <c r="F633" i="23"/>
  <c r="F634" i="23"/>
  <c r="F636" i="23"/>
  <c r="F637" i="23"/>
  <c r="F638" i="23"/>
  <c r="F639" i="23"/>
  <c r="F640" i="23"/>
  <c r="F641" i="23"/>
  <c r="F642" i="23"/>
  <c r="F643" i="23"/>
  <c r="F644" i="23"/>
  <c r="F645" i="23"/>
  <c r="F646" i="23"/>
  <c r="F647" i="23"/>
  <c r="F648" i="23"/>
  <c r="F649" i="23"/>
  <c r="F650" i="23"/>
  <c r="F651" i="23"/>
  <c r="F652" i="23"/>
  <c r="F653" i="23"/>
  <c r="F654" i="23"/>
  <c r="F655" i="23"/>
  <c r="F656" i="23"/>
  <c r="F657" i="23"/>
  <c r="F658" i="23"/>
  <c r="F659" i="23"/>
  <c r="F660" i="23"/>
  <c r="F661" i="23"/>
  <c r="F662" i="23"/>
  <c r="F663" i="23"/>
  <c r="F664" i="23"/>
  <c r="F665" i="23"/>
  <c r="F666" i="23"/>
  <c r="F667" i="23"/>
  <c r="F668" i="23"/>
  <c r="F669" i="23"/>
  <c r="F670" i="23"/>
  <c r="F671" i="23"/>
  <c r="F672" i="23"/>
  <c r="F673" i="23"/>
  <c r="F674" i="23"/>
  <c r="F675" i="23"/>
  <c r="F676" i="23"/>
  <c r="F677" i="23"/>
  <c r="F678" i="23"/>
  <c r="F679" i="23"/>
  <c r="F680" i="23"/>
  <c r="F681" i="23"/>
  <c r="F682" i="23"/>
  <c r="F683" i="23"/>
  <c r="F684" i="23"/>
  <c r="F685" i="23"/>
  <c r="F686" i="23"/>
  <c r="F687" i="23"/>
  <c r="F688" i="23"/>
  <c r="F689" i="23"/>
  <c r="F690" i="23"/>
  <c r="F691" i="23"/>
  <c r="F692" i="23"/>
  <c r="F693" i="23"/>
  <c r="F694" i="23"/>
  <c r="F695" i="23"/>
  <c r="F696" i="23"/>
  <c r="F697" i="23"/>
  <c r="F698" i="23"/>
  <c r="F699" i="23"/>
  <c r="F700" i="23"/>
  <c r="F701" i="23"/>
  <c r="F702" i="23"/>
  <c r="F703" i="23"/>
  <c r="F704" i="23"/>
  <c r="F705" i="23"/>
  <c r="F706" i="23"/>
  <c r="F707" i="23"/>
  <c r="F708" i="23"/>
  <c r="F709" i="23"/>
  <c r="F710" i="23"/>
  <c r="F711" i="23"/>
  <c r="F712" i="23"/>
  <c r="F713" i="23"/>
  <c r="F714" i="23"/>
  <c r="F715" i="23"/>
  <c r="F716" i="23"/>
  <c r="F717" i="23"/>
  <c r="F718" i="23"/>
  <c r="F719" i="23"/>
  <c r="F720" i="23"/>
  <c r="F721" i="23"/>
  <c r="F722" i="23"/>
  <c r="F723" i="23"/>
  <c r="F724" i="23"/>
  <c r="F725" i="23"/>
  <c r="F726" i="23"/>
  <c r="F727" i="23"/>
  <c r="F728" i="23"/>
  <c r="F729" i="23"/>
  <c r="F730" i="23"/>
  <c r="F731" i="23"/>
  <c r="F732" i="23"/>
  <c r="F733" i="23"/>
  <c r="F734" i="23"/>
  <c r="F735" i="23"/>
  <c r="F736" i="23"/>
  <c r="F737" i="23"/>
  <c r="F738" i="23"/>
  <c r="F739" i="23"/>
  <c r="F740" i="23"/>
  <c r="F741" i="23"/>
  <c r="F742" i="23"/>
  <c r="F743" i="23"/>
  <c r="F744" i="23"/>
  <c r="F745" i="23"/>
  <c r="F746" i="23"/>
  <c r="F747" i="23"/>
  <c r="F748" i="23"/>
  <c r="F749" i="23"/>
  <c r="F750" i="23"/>
  <c r="F751" i="23"/>
  <c r="F752" i="23"/>
  <c r="F753" i="23"/>
  <c r="F754" i="23"/>
  <c r="F755" i="23"/>
  <c r="F756" i="23"/>
  <c r="F757" i="23"/>
  <c r="F758" i="23"/>
  <c r="F759" i="23"/>
  <c r="F760" i="23"/>
  <c r="F761" i="23"/>
  <c r="F762" i="23"/>
  <c r="F763" i="23"/>
  <c r="F764" i="23"/>
  <c r="F765" i="23"/>
  <c r="F766" i="23"/>
  <c r="F767" i="23"/>
  <c r="F768" i="23"/>
  <c r="F769" i="23"/>
  <c r="F770" i="23"/>
  <c r="F771" i="23"/>
  <c r="F772" i="23"/>
  <c r="F773" i="23"/>
  <c r="F774" i="23"/>
  <c r="F775" i="23"/>
  <c r="F776" i="23"/>
  <c r="F777" i="23"/>
  <c r="F778" i="23"/>
  <c r="F779" i="23"/>
  <c r="F780" i="23"/>
  <c r="F781" i="23"/>
  <c r="F782" i="23"/>
  <c r="F783" i="23"/>
  <c r="F784" i="23"/>
  <c r="F785" i="23"/>
  <c r="F786" i="23"/>
  <c r="F787" i="23"/>
  <c r="F788" i="23"/>
  <c r="F789" i="23"/>
  <c r="F790" i="23"/>
  <c r="F791" i="23"/>
  <c r="F792" i="23"/>
  <c r="F793" i="23"/>
  <c r="F794" i="23"/>
  <c r="F795" i="23"/>
  <c r="F796" i="23"/>
  <c r="F797" i="23"/>
  <c r="F798" i="23"/>
  <c r="F799" i="23"/>
  <c r="F800" i="23"/>
  <c r="F801" i="23"/>
  <c r="F802" i="23"/>
  <c r="F803" i="23"/>
  <c r="F804" i="23"/>
  <c r="F805" i="23"/>
  <c r="F806" i="23"/>
  <c r="F807" i="23"/>
  <c r="F808" i="23"/>
  <c r="F809" i="23"/>
  <c r="F810" i="23"/>
  <c r="F811" i="23"/>
  <c r="F812" i="23"/>
  <c r="F813" i="23"/>
  <c r="F814" i="23"/>
  <c r="F815" i="23"/>
  <c r="F816" i="23"/>
  <c r="F817" i="23"/>
  <c r="F818" i="23"/>
  <c r="F819" i="23"/>
  <c r="F820" i="23"/>
  <c r="F821" i="23"/>
  <c r="F822" i="23"/>
  <c r="F823" i="23"/>
  <c r="F824" i="23"/>
  <c r="F825" i="23"/>
  <c r="F826" i="23"/>
  <c r="F827" i="23"/>
  <c r="F828" i="23"/>
  <c r="F829" i="23"/>
  <c r="F830" i="23"/>
  <c r="F831" i="23"/>
  <c r="F832" i="23"/>
  <c r="F833" i="23"/>
  <c r="F834" i="23"/>
  <c r="F835" i="23"/>
  <c r="F836" i="23"/>
  <c r="F837" i="23"/>
  <c r="F838" i="23"/>
  <c r="F839" i="23"/>
  <c r="F840" i="23"/>
  <c r="F841" i="23"/>
  <c r="F842" i="23"/>
  <c r="F843" i="23"/>
  <c r="F844" i="23"/>
  <c r="F845" i="23"/>
  <c r="F846" i="23"/>
  <c r="F847" i="23"/>
  <c r="F848" i="23"/>
  <c r="F849" i="23"/>
  <c r="F850" i="23"/>
  <c r="F851" i="23"/>
  <c r="F852" i="23"/>
  <c r="F853" i="23"/>
  <c r="F854" i="23"/>
  <c r="F855" i="23"/>
  <c r="F856" i="23"/>
  <c r="F857" i="23"/>
  <c r="F858" i="23"/>
  <c r="F859" i="23"/>
  <c r="F860" i="23"/>
  <c r="F861" i="23"/>
  <c r="F862" i="23"/>
  <c r="F863" i="23"/>
  <c r="F864" i="23"/>
  <c r="F865" i="23"/>
  <c r="F866" i="23"/>
  <c r="F867" i="23"/>
  <c r="F868" i="23"/>
  <c r="F869" i="23"/>
  <c r="F870" i="23"/>
  <c r="F871" i="23"/>
  <c r="F872" i="23"/>
  <c r="F873" i="23"/>
  <c r="F874" i="23"/>
  <c r="F875" i="23"/>
  <c r="F876" i="23"/>
  <c r="F877" i="23"/>
  <c r="F878" i="23"/>
  <c r="F879" i="23"/>
  <c r="F880" i="23"/>
  <c r="F881" i="23"/>
  <c r="F882" i="23"/>
  <c r="F883" i="23"/>
  <c r="F884" i="23"/>
  <c r="F885" i="23"/>
  <c r="F886" i="23"/>
  <c r="F887" i="23"/>
  <c r="F888" i="23"/>
  <c r="F889" i="23"/>
  <c r="F890" i="23"/>
  <c r="F891" i="23"/>
  <c r="F892" i="23"/>
  <c r="F893" i="23"/>
  <c r="F894" i="23"/>
  <c r="F895" i="23"/>
  <c r="F896" i="23"/>
  <c r="F897" i="23"/>
  <c r="F898" i="23"/>
  <c r="F899" i="23"/>
  <c r="F900" i="23"/>
  <c r="F901" i="23"/>
  <c r="F902" i="23"/>
  <c r="F903" i="23"/>
  <c r="F904" i="23"/>
  <c r="F905" i="23"/>
  <c r="F906" i="23"/>
  <c r="F907" i="23"/>
  <c r="F908" i="23"/>
  <c r="F909" i="23"/>
  <c r="F910" i="23"/>
  <c r="F911" i="23"/>
  <c r="F912" i="23"/>
  <c r="F913" i="23"/>
  <c r="F914" i="23"/>
  <c r="F915" i="23"/>
  <c r="F916" i="23"/>
  <c r="F917" i="23"/>
  <c r="F918" i="23"/>
  <c r="F919" i="23"/>
  <c r="F920" i="23"/>
  <c r="F921" i="23"/>
  <c r="F922" i="23"/>
  <c r="F923" i="23"/>
  <c r="F924" i="23"/>
  <c r="F925" i="23"/>
  <c r="F926" i="23"/>
  <c r="F927" i="23"/>
  <c r="F928" i="23"/>
  <c r="F929" i="23"/>
  <c r="F930" i="23"/>
  <c r="F931" i="23"/>
  <c r="F932" i="23"/>
  <c r="F933" i="23"/>
  <c r="F934" i="23"/>
  <c r="F935" i="23"/>
  <c r="F936" i="23"/>
  <c r="F937" i="23"/>
  <c r="F938" i="23"/>
  <c r="F939" i="23"/>
  <c r="F940" i="23"/>
  <c r="F941" i="23"/>
  <c r="F942" i="23"/>
  <c r="F943" i="23"/>
  <c r="F944" i="23"/>
  <c r="F945" i="23"/>
  <c r="F946" i="23"/>
  <c r="F947" i="23"/>
  <c r="F948" i="23"/>
  <c r="F949" i="23"/>
  <c r="F950" i="23"/>
  <c r="F951" i="23"/>
  <c r="F952" i="23"/>
  <c r="F953" i="23"/>
  <c r="F954" i="23"/>
  <c r="F955" i="23"/>
  <c r="F956" i="23"/>
  <c r="F957" i="23"/>
  <c r="F958" i="23"/>
  <c r="F959" i="23"/>
  <c r="F960" i="23"/>
  <c r="F961" i="23"/>
  <c r="F962" i="23"/>
  <c r="F963" i="23"/>
  <c r="F964" i="23"/>
  <c r="F965" i="23"/>
  <c r="F966" i="23"/>
  <c r="F967" i="23"/>
  <c r="F968" i="23"/>
  <c r="F969" i="23"/>
  <c r="F970" i="23"/>
  <c r="F971" i="23"/>
  <c r="F972" i="23"/>
  <c r="F973" i="23"/>
  <c r="F974" i="23"/>
  <c r="F975" i="23"/>
  <c r="F976" i="23"/>
  <c r="F977" i="23"/>
  <c r="F978" i="23"/>
  <c r="F979" i="23"/>
  <c r="F980" i="23"/>
  <c r="F981" i="23"/>
  <c r="F982" i="23"/>
  <c r="F983" i="23"/>
  <c r="F984" i="23"/>
  <c r="F985" i="23"/>
  <c r="F986" i="23"/>
  <c r="F987" i="23"/>
  <c r="F988" i="23"/>
  <c r="F989" i="23"/>
  <c r="F990" i="23"/>
  <c r="F991" i="23"/>
  <c r="F992" i="23"/>
  <c r="F993" i="23"/>
  <c r="F994" i="23"/>
  <c r="F995" i="23"/>
  <c r="F996" i="23"/>
  <c r="F997" i="23"/>
  <c r="F998" i="23"/>
  <c r="F999" i="23"/>
  <c r="F1000" i="23"/>
  <c r="F1001" i="23"/>
  <c r="F1002" i="23"/>
  <c r="F1003" i="23"/>
  <c r="F1004" i="23"/>
  <c r="F1005" i="23"/>
  <c r="F1006" i="23"/>
  <c r="F1007" i="23"/>
  <c r="F1008" i="23"/>
  <c r="F1009" i="23"/>
  <c r="F1010" i="23"/>
  <c r="F1011" i="23"/>
  <c r="F1012" i="23"/>
  <c r="F1013" i="23"/>
  <c r="F1014" i="23"/>
  <c r="F1015" i="23"/>
  <c r="F1016" i="23"/>
  <c r="F1017" i="23"/>
  <c r="F1018" i="23"/>
  <c r="F1019" i="23"/>
  <c r="F1020" i="23"/>
  <c r="F1021" i="23"/>
  <c r="F1022" i="23"/>
  <c r="F1023" i="23"/>
  <c r="F1024" i="23"/>
  <c r="F1025" i="23"/>
  <c r="F1026" i="23"/>
  <c r="F1027" i="23"/>
  <c r="F1028" i="23"/>
  <c r="F1029" i="23"/>
  <c r="F1030" i="23"/>
  <c r="F1031" i="23"/>
  <c r="F1032" i="23"/>
  <c r="F1033" i="23"/>
  <c r="F1034" i="23"/>
  <c r="F1035" i="23"/>
  <c r="F1036" i="23"/>
  <c r="F1037" i="23"/>
  <c r="F1038" i="23"/>
  <c r="F1039" i="23"/>
  <c r="F1040" i="23"/>
  <c r="F1041" i="23"/>
  <c r="F1042" i="23"/>
  <c r="F1043" i="23"/>
  <c r="F1044" i="23"/>
  <c r="F1045" i="23"/>
  <c r="F1046" i="23"/>
  <c r="F1047" i="23"/>
  <c r="F1048" i="23"/>
  <c r="F1049" i="23"/>
  <c r="F1050" i="23"/>
  <c r="F1051" i="23"/>
  <c r="F1052" i="23"/>
  <c r="F1053" i="23"/>
  <c r="F1054" i="23"/>
  <c r="F1055" i="23"/>
  <c r="F1056" i="23"/>
  <c r="F1057" i="23"/>
  <c r="F1058" i="23"/>
  <c r="F1059" i="23"/>
  <c r="F1060" i="23"/>
  <c r="F1061" i="23"/>
  <c r="F1062" i="23"/>
  <c r="F1063" i="23"/>
  <c r="F1064" i="23"/>
  <c r="F1065" i="23"/>
  <c r="F1066" i="23"/>
  <c r="F1067" i="23"/>
  <c r="F1068" i="23"/>
  <c r="F1069" i="23"/>
  <c r="F1070" i="23"/>
  <c r="F1071" i="23"/>
  <c r="F1072" i="23"/>
  <c r="F1073" i="23"/>
  <c r="F1074" i="23"/>
  <c r="F1075" i="23"/>
  <c r="F1076" i="23"/>
  <c r="F1077" i="23"/>
  <c r="F1078" i="23"/>
  <c r="F1079" i="23"/>
  <c r="F1080" i="23"/>
  <c r="F1081" i="23"/>
  <c r="F1082" i="23"/>
  <c r="F1083" i="23"/>
  <c r="F1084" i="23"/>
  <c r="F1085" i="23"/>
  <c r="F1086" i="23"/>
  <c r="F1087" i="23"/>
  <c r="F1088" i="23"/>
  <c r="F1089" i="23"/>
  <c r="F1090" i="23"/>
  <c r="F1091" i="23"/>
  <c r="F1092" i="23"/>
  <c r="F1093" i="23"/>
  <c r="F1094" i="23"/>
  <c r="F1095" i="23"/>
  <c r="F1096" i="23"/>
  <c r="F1097" i="23"/>
  <c r="F1098" i="23"/>
  <c r="F1099" i="23"/>
  <c r="F1100" i="23"/>
  <c r="F1101" i="23"/>
  <c r="F1102" i="23"/>
  <c r="F1103" i="23"/>
  <c r="F1104" i="23"/>
  <c r="F1105" i="23"/>
  <c r="F1106" i="23"/>
  <c r="F1107" i="23"/>
  <c r="F1108" i="23"/>
  <c r="F1109" i="23"/>
  <c r="F1110" i="23"/>
  <c r="F1111" i="23"/>
  <c r="F1112" i="23"/>
  <c r="F1113" i="23"/>
  <c r="F1114" i="23"/>
  <c r="F1115" i="23"/>
  <c r="F1116" i="23"/>
  <c r="F1117" i="23"/>
  <c r="F1118" i="23"/>
  <c r="F1119" i="23"/>
  <c r="F1120" i="23"/>
  <c r="F1121" i="23"/>
  <c r="F1122" i="23"/>
  <c r="F1123" i="23"/>
  <c r="F1124" i="23"/>
  <c r="F1125" i="23"/>
  <c r="F1126" i="23"/>
  <c r="F1127" i="23"/>
  <c r="F1128" i="23"/>
  <c r="F1129" i="23"/>
  <c r="F1130" i="23"/>
  <c r="F1131" i="23"/>
  <c r="F1132" i="23"/>
  <c r="F1133" i="23"/>
  <c r="F1134" i="23"/>
  <c r="F1135" i="23"/>
  <c r="F1136" i="23"/>
  <c r="F1137" i="23"/>
  <c r="F1138" i="23"/>
  <c r="F1139" i="23"/>
  <c r="F1140" i="23"/>
  <c r="F1141" i="23"/>
  <c r="F1142" i="23"/>
  <c r="F1143" i="23"/>
  <c r="F1144" i="23"/>
  <c r="F1145" i="23"/>
  <c r="F1146" i="23"/>
  <c r="F1147" i="23"/>
  <c r="F1148" i="23"/>
  <c r="F1149" i="23"/>
  <c r="F1150" i="23"/>
  <c r="F1151" i="23"/>
  <c r="F1152" i="23"/>
  <c r="F1153" i="23"/>
  <c r="F1154" i="23"/>
  <c r="F1155" i="23"/>
  <c r="F1156" i="23"/>
  <c r="F1157" i="23"/>
  <c r="F1158" i="23"/>
  <c r="F1159" i="23"/>
  <c r="F1160" i="23"/>
  <c r="F1161" i="23"/>
  <c r="F1162" i="23"/>
  <c r="F1163" i="23"/>
  <c r="F1164" i="23"/>
  <c r="F1165" i="23"/>
  <c r="F1166" i="23"/>
  <c r="F1167" i="23"/>
  <c r="F1168" i="23"/>
  <c r="F1169" i="23"/>
  <c r="F1170" i="23"/>
  <c r="F1171" i="23"/>
  <c r="F1172" i="23"/>
  <c r="F1173" i="23"/>
  <c r="F1174" i="23"/>
  <c r="F1175" i="23"/>
  <c r="F1176" i="23"/>
  <c r="F1177" i="23"/>
  <c r="F1178" i="23"/>
  <c r="F1179" i="23"/>
  <c r="F1180" i="23"/>
  <c r="F1181" i="23"/>
  <c r="F1182" i="23"/>
  <c r="F1183" i="23"/>
  <c r="F1184" i="23"/>
  <c r="F1185" i="23"/>
  <c r="F1186" i="23"/>
  <c r="F1187" i="23"/>
  <c r="F1188" i="23"/>
  <c r="F1189" i="23"/>
  <c r="F1190" i="23"/>
  <c r="F1191" i="23"/>
  <c r="F1192" i="23"/>
  <c r="F1193" i="23"/>
  <c r="F1194" i="23"/>
  <c r="F1195" i="23"/>
  <c r="F1196" i="23"/>
  <c r="F1197" i="23"/>
  <c r="F1198" i="23"/>
  <c r="F1199" i="23"/>
  <c r="F1200" i="23"/>
  <c r="F1201" i="23"/>
  <c r="F1202" i="23"/>
  <c r="F1203" i="23"/>
  <c r="F1204" i="23"/>
  <c r="F1205" i="23"/>
  <c r="F1206" i="23"/>
  <c r="F1207" i="23"/>
  <c r="F1208" i="23"/>
  <c r="F1209" i="23"/>
  <c r="F1210" i="23"/>
  <c r="F1211" i="23"/>
  <c r="F1212" i="23"/>
  <c r="F1213" i="23"/>
  <c r="F1214" i="23"/>
  <c r="F1215" i="23"/>
  <c r="F1216" i="23"/>
  <c r="F1217" i="23"/>
  <c r="F1218" i="23"/>
  <c r="F1219" i="23"/>
  <c r="F1220" i="23"/>
  <c r="F1221" i="23"/>
  <c r="F1222" i="23"/>
  <c r="F1223" i="23"/>
  <c r="F1224" i="23"/>
  <c r="F1225" i="23"/>
  <c r="F1226" i="23"/>
  <c r="F1227" i="23"/>
  <c r="F1228" i="23"/>
  <c r="F1229" i="23"/>
  <c r="F1230" i="23"/>
  <c r="F1231" i="23"/>
  <c r="F1232" i="23"/>
  <c r="F1233" i="23"/>
  <c r="F1234" i="23"/>
  <c r="F1235" i="23"/>
  <c r="F1236" i="23"/>
  <c r="F1237" i="23"/>
  <c r="F1238" i="23"/>
  <c r="F1239" i="23"/>
  <c r="F1240" i="23"/>
  <c r="F1241" i="23"/>
  <c r="F1242" i="23"/>
  <c r="F1243" i="23"/>
  <c r="F1244" i="23"/>
  <c r="F1245" i="23"/>
  <c r="F1246" i="23"/>
  <c r="F1247" i="23"/>
  <c r="F1248" i="23"/>
  <c r="F1249" i="23"/>
  <c r="F1250" i="23"/>
  <c r="F1251" i="23"/>
  <c r="F1252" i="23"/>
  <c r="F1253" i="23"/>
  <c r="F1254" i="23"/>
  <c r="F1255" i="23"/>
  <c r="F1256" i="23"/>
  <c r="F1257" i="23"/>
  <c r="F1258" i="23"/>
  <c r="F1259" i="23"/>
  <c r="F1260" i="23"/>
  <c r="F1261" i="23"/>
  <c r="F1262" i="23"/>
  <c r="F1263" i="23"/>
  <c r="F1264" i="23"/>
  <c r="F1265" i="23"/>
  <c r="F1266" i="23"/>
  <c r="F1267" i="23"/>
  <c r="F1268" i="23"/>
  <c r="F1269" i="23"/>
  <c r="F1270" i="23"/>
  <c r="F1271" i="23"/>
  <c r="F1272" i="23"/>
  <c r="F1273" i="23"/>
  <c r="F1274" i="23"/>
  <c r="F1275" i="23"/>
  <c r="F1276" i="23"/>
  <c r="F1277" i="23"/>
  <c r="F1278" i="23"/>
  <c r="F1279" i="23"/>
  <c r="F1280" i="23"/>
  <c r="F1281" i="23"/>
  <c r="F1282" i="23"/>
  <c r="F1283" i="23"/>
  <c r="F1284" i="23"/>
  <c r="F1285" i="23"/>
  <c r="F1286" i="23"/>
  <c r="F1287" i="23"/>
  <c r="F1288" i="23"/>
  <c r="F1289" i="23"/>
  <c r="F1290" i="23"/>
  <c r="F1291" i="23"/>
  <c r="F1292" i="23"/>
  <c r="F1293" i="23"/>
  <c r="F1294" i="23"/>
  <c r="F1295" i="23"/>
  <c r="F1296" i="23"/>
  <c r="F1297" i="23"/>
  <c r="F1298" i="23"/>
  <c r="F1299" i="23"/>
  <c r="F1300" i="23"/>
  <c r="F1301" i="23"/>
  <c r="F1302" i="23"/>
  <c r="F1303" i="23"/>
  <c r="F1304" i="23"/>
  <c r="F1305" i="23"/>
  <c r="F1306" i="23"/>
  <c r="F1307" i="23"/>
  <c r="F1308" i="23"/>
  <c r="F1309" i="23"/>
  <c r="F1310" i="23"/>
  <c r="F1311" i="23"/>
  <c r="F1312" i="23"/>
  <c r="F1313" i="23"/>
  <c r="F1314" i="23"/>
  <c r="F1315" i="23"/>
  <c r="F1316" i="23"/>
  <c r="F1317" i="23"/>
  <c r="F1318" i="23"/>
  <c r="F1319" i="23"/>
  <c r="F1320" i="23"/>
  <c r="F1321" i="23"/>
  <c r="F1322" i="23"/>
  <c r="F1323" i="23"/>
  <c r="F1324" i="23"/>
  <c r="F1325" i="23"/>
  <c r="F1326" i="23"/>
  <c r="F1327" i="23"/>
  <c r="F1328" i="23"/>
  <c r="F1329" i="23"/>
  <c r="F1330" i="23"/>
  <c r="F1331" i="23"/>
  <c r="F1332" i="23"/>
  <c r="F1333" i="23"/>
  <c r="F1334" i="23"/>
  <c r="F1335" i="23"/>
  <c r="F1336" i="23"/>
  <c r="F1337" i="23"/>
  <c r="F1338" i="23"/>
  <c r="F1339" i="23"/>
  <c r="F1340" i="23"/>
  <c r="F1341" i="23"/>
  <c r="F1342" i="23"/>
  <c r="F1343" i="23"/>
  <c r="F1344" i="23"/>
  <c r="F1345" i="23"/>
  <c r="F1346" i="23"/>
  <c r="F1347" i="23"/>
  <c r="F1348" i="23"/>
  <c r="F1349" i="23"/>
  <c r="F1350" i="23"/>
  <c r="F1351" i="23"/>
  <c r="F1352" i="23"/>
  <c r="F1353" i="23"/>
  <c r="F1354" i="23"/>
  <c r="F1355" i="23"/>
  <c r="F1356" i="23"/>
  <c r="F1357" i="23"/>
  <c r="F1358" i="23"/>
  <c r="F1359" i="23"/>
  <c r="F1360" i="23"/>
  <c r="F1361" i="23"/>
  <c r="F1362" i="23"/>
  <c r="F1363" i="23"/>
  <c r="F1364" i="23"/>
  <c r="F1365" i="23"/>
  <c r="F1366" i="23"/>
  <c r="F1367" i="23"/>
  <c r="F1368" i="23"/>
  <c r="F1369" i="23"/>
  <c r="F1370" i="23"/>
  <c r="F1371" i="23"/>
  <c r="F1372" i="23"/>
  <c r="F1373" i="23"/>
  <c r="F1374" i="23"/>
  <c r="F1375" i="23"/>
  <c r="F1376" i="23"/>
  <c r="F1377" i="23"/>
  <c r="F1378" i="23"/>
  <c r="F1379" i="23"/>
  <c r="F1380" i="23"/>
  <c r="F1381" i="23"/>
  <c r="F1382" i="23"/>
  <c r="F1383" i="23"/>
  <c r="F1384" i="23"/>
  <c r="F1385" i="23"/>
  <c r="F1386" i="23"/>
  <c r="F1387" i="23"/>
  <c r="F1388" i="23"/>
  <c r="F1389" i="23"/>
  <c r="F1390" i="23"/>
  <c r="F1391" i="23"/>
  <c r="F1392" i="23"/>
  <c r="F1393" i="23"/>
  <c r="F1394" i="23"/>
  <c r="F1395" i="23"/>
  <c r="F1396" i="23"/>
  <c r="F1397" i="23"/>
  <c r="F1398" i="23"/>
  <c r="F1399" i="23"/>
  <c r="F1400" i="23"/>
  <c r="F1401" i="23"/>
  <c r="F1402" i="23"/>
  <c r="F1403" i="23"/>
  <c r="F506" i="23"/>
  <c r="K8" i="23"/>
  <c r="L8" i="23"/>
  <c r="K9" i="23"/>
  <c r="L9" i="23"/>
  <c r="K10" i="23"/>
  <c r="L10" i="23"/>
  <c r="K11" i="23"/>
  <c r="L11" i="23"/>
  <c r="K12" i="23"/>
  <c r="L12" i="23"/>
  <c r="K13" i="23"/>
  <c r="L13" i="23"/>
  <c r="K14" i="23"/>
  <c r="L14" i="23"/>
  <c r="K15" i="23"/>
  <c r="L15" i="23"/>
  <c r="K16" i="23"/>
  <c r="L16" i="23"/>
  <c r="K17" i="23"/>
  <c r="L17" i="23"/>
  <c r="K18" i="23"/>
  <c r="L18" i="23"/>
  <c r="K19" i="23"/>
  <c r="L19" i="23"/>
  <c r="K20" i="23"/>
  <c r="L20" i="23"/>
  <c r="K21" i="23"/>
  <c r="L21" i="23"/>
  <c r="K22" i="23"/>
  <c r="L22" i="23"/>
  <c r="K23" i="23"/>
  <c r="L23" i="23"/>
  <c r="K24" i="23"/>
  <c r="L24" i="23"/>
  <c r="K25" i="23"/>
  <c r="L25" i="23"/>
  <c r="K26" i="23"/>
  <c r="L26" i="23"/>
  <c r="K27" i="23"/>
  <c r="L27" i="23"/>
  <c r="K28" i="23"/>
  <c r="L28" i="23"/>
  <c r="K29" i="23"/>
  <c r="L29" i="23"/>
  <c r="K30" i="23"/>
  <c r="L30" i="23"/>
  <c r="K31" i="23"/>
  <c r="L31" i="23"/>
  <c r="K32" i="23"/>
  <c r="L32" i="23"/>
  <c r="K33" i="23"/>
  <c r="L33" i="23"/>
  <c r="K34" i="23"/>
  <c r="L34" i="23"/>
  <c r="K35" i="23"/>
  <c r="L35" i="23"/>
  <c r="K36" i="23"/>
  <c r="L36" i="23"/>
  <c r="K37" i="23"/>
  <c r="L37" i="23"/>
  <c r="K38" i="23"/>
  <c r="L38" i="23"/>
  <c r="K39" i="23"/>
  <c r="L39" i="23"/>
  <c r="K40" i="23"/>
  <c r="L40" i="23"/>
  <c r="K41" i="23"/>
  <c r="L41" i="23"/>
  <c r="K42" i="23"/>
  <c r="L42" i="23"/>
  <c r="K43" i="23"/>
  <c r="L43" i="23"/>
  <c r="K44" i="23"/>
  <c r="L44" i="23"/>
  <c r="K45" i="23"/>
  <c r="L45" i="23"/>
  <c r="K46" i="23"/>
  <c r="L46" i="23"/>
  <c r="K47" i="23"/>
  <c r="L47" i="23"/>
  <c r="K48" i="23"/>
  <c r="L48" i="23"/>
  <c r="K49" i="23"/>
  <c r="L49" i="23"/>
  <c r="K50" i="23"/>
  <c r="L50" i="23"/>
  <c r="K51" i="23"/>
  <c r="L51" i="23"/>
  <c r="K52" i="23"/>
  <c r="L52" i="23"/>
  <c r="K53" i="23"/>
  <c r="L53" i="23"/>
  <c r="K54" i="23"/>
  <c r="L54" i="23"/>
  <c r="K55" i="23"/>
  <c r="L55" i="23"/>
  <c r="K56" i="23"/>
  <c r="L56" i="23"/>
  <c r="K57" i="23"/>
  <c r="L57" i="23"/>
  <c r="K58" i="23"/>
  <c r="L58" i="23"/>
  <c r="K59" i="23"/>
  <c r="L59" i="23"/>
  <c r="K60" i="23"/>
  <c r="L60" i="23"/>
  <c r="K61" i="23"/>
  <c r="L61" i="23"/>
  <c r="K62" i="23"/>
  <c r="L62" i="23"/>
  <c r="K63" i="23"/>
  <c r="L63" i="23"/>
  <c r="K64" i="23"/>
  <c r="L64" i="23"/>
  <c r="K65" i="23"/>
  <c r="L65" i="23"/>
  <c r="K66" i="23"/>
  <c r="L66" i="23"/>
  <c r="K67" i="23"/>
  <c r="L67" i="23"/>
  <c r="K68" i="23"/>
  <c r="L68" i="23"/>
  <c r="K69" i="23"/>
  <c r="L69" i="23"/>
  <c r="K70" i="23"/>
  <c r="L70" i="23"/>
  <c r="K71" i="23"/>
  <c r="L71" i="23"/>
  <c r="K72" i="23"/>
  <c r="L72" i="23"/>
  <c r="K73" i="23"/>
  <c r="L73" i="23"/>
  <c r="K74" i="23"/>
  <c r="L74" i="23"/>
  <c r="K75" i="23"/>
  <c r="L75" i="23"/>
  <c r="K76" i="23"/>
  <c r="L76" i="23"/>
  <c r="K77" i="23"/>
  <c r="L77" i="23"/>
  <c r="K78" i="23"/>
  <c r="L78" i="23"/>
  <c r="K79" i="23"/>
  <c r="L79" i="23"/>
  <c r="K80" i="23"/>
  <c r="L80" i="23"/>
  <c r="K81" i="23"/>
  <c r="L81" i="23"/>
  <c r="K82" i="23"/>
  <c r="L82" i="23"/>
  <c r="K83" i="23"/>
  <c r="L83" i="23"/>
  <c r="K84" i="23"/>
  <c r="L84" i="23"/>
  <c r="K85" i="23"/>
  <c r="L85" i="23"/>
  <c r="K86" i="23"/>
  <c r="L86" i="23"/>
  <c r="K87" i="23"/>
  <c r="L87" i="23"/>
  <c r="K88" i="23"/>
  <c r="L88" i="23"/>
  <c r="K89" i="23"/>
  <c r="L89" i="23"/>
  <c r="K90" i="23"/>
  <c r="L90" i="23"/>
  <c r="K91" i="23"/>
  <c r="L91" i="23"/>
  <c r="K92" i="23"/>
  <c r="L92" i="23"/>
  <c r="K93" i="23"/>
  <c r="L93" i="23"/>
  <c r="K94" i="23"/>
  <c r="L94" i="23"/>
  <c r="K95" i="23"/>
  <c r="L95" i="23"/>
  <c r="K96" i="23"/>
  <c r="L96" i="23"/>
  <c r="K97" i="23"/>
  <c r="L97" i="23"/>
  <c r="K98" i="23"/>
  <c r="L98" i="23"/>
  <c r="K99" i="23"/>
  <c r="L99" i="23"/>
  <c r="K100" i="23"/>
  <c r="L100" i="23"/>
  <c r="K101" i="23"/>
  <c r="L101" i="23"/>
  <c r="K102" i="23"/>
  <c r="L102" i="23"/>
  <c r="K103" i="23"/>
  <c r="L103" i="23"/>
  <c r="K104" i="23"/>
  <c r="L104" i="23"/>
  <c r="K105" i="23"/>
  <c r="L105" i="23"/>
  <c r="K106" i="23"/>
  <c r="L106" i="23"/>
  <c r="K107" i="23"/>
  <c r="L107" i="23"/>
  <c r="K108" i="23"/>
  <c r="L108" i="23"/>
  <c r="K109" i="23"/>
  <c r="L109" i="23"/>
  <c r="K110" i="23"/>
  <c r="L110" i="23"/>
  <c r="K111" i="23"/>
  <c r="L111" i="23"/>
  <c r="K112" i="23"/>
  <c r="L112" i="23"/>
  <c r="K113" i="23"/>
  <c r="L113" i="23"/>
  <c r="K114" i="23"/>
  <c r="L114" i="23"/>
  <c r="K115" i="23"/>
  <c r="L115" i="23"/>
  <c r="K116" i="23"/>
  <c r="L116" i="23"/>
  <c r="K117" i="23"/>
  <c r="L117" i="23"/>
  <c r="K118" i="23"/>
  <c r="L118" i="23"/>
  <c r="K119" i="23"/>
  <c r="L119" i="23"/>
  <c r="K120" i="23"/>
  <c r="L120" i="23"/>
  <c r="K121" i="23"/>
  <c r="L121" i="23"/>
  <c r="K122" i="23"/>
  <c r="L122" i="23"/>
  <c r="K123" i="23"/>
  <c r="L123" i="23"/>
  <c r="K124" i="23"/>
  <c r="L124" i="23"/>
  <c r="K125" i="23"/>
  <c r="L125" i="23"/>
  <c r="K126" i="23"/>
  <c r="L126" i="23"/>
  <c r="K127" i="23"/>
  <c r="L127" i="23"/>
  <c r="K128" i="23"/>
  <c r="L128" i="23"/>
  <c r="K129" i="23"/>
  <c r="L129" i="23"/>
  <c r="K130" i="23"/>
  <c r="L130" i="23"/>
  <c r="K131" i="23"/>
  <c r="L131" i="23"/>
  <c r="K132" i="23"/>
  <c r="L132" i="23"/>
  <c r="K133" i="23"/>
  <c r="L133" i="23"/>
  <c r="K134" i="23"/>
  <c r="L134" i="23"/>
  <c r="K135" i="23"/>
  <c r="L135" i="23"/>
  <c r="K136" i="23"/>
  <c r="L136" i="23"/>
  <c r="K137" i="23"/>
  <c r="L137" i="23"/>
  <c r="K138" i="23"/>
  <c r="L138" i="23"/>
  <c r="K139" i="23"/>
  <c r="L139" i="23"/>
  <c r="K140" i="23"/>
  <c r="L140" i="23"/>
  <c r="K141" i="23"/>
  <c r="L141" i="23"/>
  <c r="K142" i="23"/>
  <c r="L142" i="23"/>
  <c r="K143" i="23"/>
  <c r="L143" i="23"/>
  <c r="K144" i="23"/>
  <c r="L144" i="23"/>
  <c r="K145" i="23"/>
  <c r="L145" i="23"/>
  <c r="K146" i="23"/>
  <c r="L146" i="23"/>
  <c r="K147" i="23"/>
  <c r="L147" i="23"/>
  <c r="K148" i="23"/>
  <c r="L148" i="23"/>
  <c r="K149" i="23"/>
  <c r="L149" i="23"/>
  <c r="K150" i="23"/>
  <c r="L150" i="23"/>
  <c r="K151" i="23"/>
  <c r="L151" i="23"/>
  <c r="K152" i="23"/>
  <c r="L152" i="23"/>
  <c r="K153" i="23"/>
  <c r="L153" i="23"/>
  <c r="K154" i="23"/>
  <c r="L154" i="23"/>
  <c r="K155" i="23"/>
  <c r="L155" i="23"/>
  <c r="K156" i="23"/>
  <c r="L156" i="23"/>
  <c r="K157" i="23"/>
  <c r="L157" i="23"/>
  <c r="K158" i="23"/>
  <c r="L158" i="23"/>
  <c r="K159" i="23"/>
  <c r="L159" i="23"/>
  <c r="K160" i="23"/>
  <c r="L160" i="23"/>
  <c r="K161" i="23"/>
  <c r="L161" i="23"/>
  <c r="K162" i="23"/>
  <c r="L162" i="23"/>
  <c r="K163" i="23"/>
  <c r="L163" i="23"/>
  <c r="K164" i="23"/>
  <c r="L164" i="23"/>
  <c r="K165" i="23"/>
  <c r="L165" i="23"/>
  <c r="K166" i="23"/>
  <c r="L166" i="23"/>
  <c r="K167" i="23"/>
  <c r="L167" i="23"/>
  <c r="K168" i="23"/>
  <c r="L168" i="23"/>
  <c r="K169" i="23"/>
  <c r="L169" i="23"/>
  <c r="K170" i="23"/>
  <c r="L170" i="23"/>
  <c r="K171" i="23"/>
  <c r="L171" i="23"/>
  <c r="K172" i="23"/>
  <c r="L172" i="23"/>
  <c r="K173" i="23"/>
  <c r="L173" i="23"/>
  <c r="K174" i="23"/>
  <c r="L174" i="23"/>
  <c r="K175" i="23"/>
  <c r="L175" i="23"/>
  <c r="K176" i="23"/>
  <c r="L176" i="23"/>
  <c r="K177" i="23"/>
  <c r="L177" i="23"/>
  <c r="K178" i="23"/>
  <c r="L178" i="23"/>
  <c r="K179" i="23"/>
  <c r="L179" i="23"/>
  <c r="K180" i="23"/>
  <c r="L180" i="23"/>
  <c r="K181" i="23"/>
  <c r="L181" i="23"/>
  <c r="K182" i="23"/>
  <c r="L182" i="23"/>
  <c r="K183" i="23"/>
  <c r="L183" i="23"/>
  <c r="K184" i="23"/>
  <c r="L184" i="23"/>
  <c r="K185" i="23"/>
  <c r="L185" i="23"/>
  <c r="K186" i="23"/>
  <c r="L186" i="23"/>
  <c r="K187" i="23"/>
  <c r="L187" i="23"/>
  <c r="K188" i="23"/>
  <c r="L188" i="23"/>
  <c r="K189" i="23"/>
  <c r="L189" i="23"/>
  <c r="K190" i="23"/>
  <c r="L190" i="23"/>
  <c r="K191" i="23"/>
  <c r="L191" i="23"/>
  <c r="K192" i="23"/>
  <c r="L192" i="23"/>
  <c r="K193" i="23"/>
  <c r="L193" i="23"/>
  <c r="K194" i="23"/>
  <c r="L194" i="23"/>
  <c r="K195" i="23"/>
  <c r="L195" i="23"/>
  <c r="K196" i="23"/>
  <c r="L196" i="23"/>
  <c r="K197" i="23"/>
  <c r="L197" i="23"/>
  <c r="K198" i="23"/>
  <c r="L198" i="23"/>
  <c r="K199" i="23"/>
  <c r="L199" i="23"/>
  <c r="K200" i="23"/>
  <c r="L200" i="23"/>
  <c r="K201" i="23"/>
  <c r="L201" i="23"/>
  <c r="K202" i="23"/>
  <c r="L202" i="23"/>
  <c r="K203" i="23"/>
  <c r="L203" i="23"/>
  <c r="K204" i="23"/>
  <c r="L204" i="23"/>
  <c r="K205" i="23"/>
  <c r="L205" i="23"/>
  <c r="K206" i="23"/>
  <c r="L206" i="23"/>
  <c r="K207" i="23"/>
  <c r="L207" i="23"/>
  <c r="K208" i="23"/>
  <c r="L208" i="23"/>
  <c r="K209" i="23"/>
  <c r="L209" i="23"/>
  <c r="K210" i="23"/>
  <c r="L210" i="23"/>
  <c r="K211" i="23"/>
  <c r="L211" i="23"/>
  <c r="K212" i="23"/>
  <c r="L212" i="23"/>
  <c r="K213" i="23"/>
  <c r="L213" i="23"/>
  <c r="K214" i="23"/>
  <c r="L214" i="23"/>
  <c r="K215" i="23"/>
  <c r="L215" i="23"/>
  <c r="K216" i="23"/>
  <c r="L216" i="23"/>
  <c r="K217" i="23"/>
  <c r="L217" i="23"/>
  <c r="K218" i="23"/>
  <c r="L218" i="23"/>
  <c r="K219" i="23"/>
  <c r="L219" i="23"/>
  <c r="K220" i="23"/>
  <c r="L220" i="23"/>
  <c r="K221" i="23"/>
  <c r="L221" i="23"/>
  <c r="K222" i="23"/>
  <c r="L222" i="23"/>
  <c r="K223" i="23"/>
  <c r="L223" i="23"/>
  <c r="K224" i="23"/>
  <c r="L224" i="23"/>
  <c r="K225" i="23"/>
  <c r="L225" i="23"/>
  <c r="K226" i="23"/>
  <c r="L226" i="23"/>
  <c r="K227" i="23"/>
  <c r="L227" i="23"/>
  <c r="K228" i="23"/>
  <c r="L228" i="23"/>
  <c r="K229" i="23"/>
  <c r="L229" i="23"/>
  <c r="K230" i="23"/>
  <c r="L230" i="23"/>
  <c r="K231" i="23"/>
  <c r="L231" i="23"/>
  <c r="K232" i="23"/>
  <c r="L232" i="23"/>
  <c r="K233" i="23"/>
  <c r="L233" i="23"/>
  <c r="K234" i="23"/>
  <c r="L234" i="23"/>
  <c r="K235" i="23"/>
  <c r="L235" i="23"/>
  <c r="K236" i="23"/>
  <c r="L236" i="23"/>
  <c r="K237" i="23"/>
  <c r="L237" i="23"/>
  <c r="K238" i="23"/>
  <c r="L238" i="23"/>
  <c r="K239" i="23"/>
  <c r="L239" i="23"/>
  <c r="K240" i="23"/>
  <c r="L240" i="23"/>
  <c r="K241" i="23"/>
  <c r="L241" i="23"/>
  <c r="K242" i="23"/>
  <c r="L242" i="23"/>
  <c r="K243" i="23"/>
  <c r="L243" i="23"/>
  <c r="K244" i="23"/>
  <c r="L244" i="23"/>
  <c r="K245" i="23"/>
  <c r="L245" i="23"/>
  <c r="K246" i="23"/>
  <c r="L246" i="23"/>
  <c r="K247" i="23"/>
  <c r="L247" i="23"/>
  <c r="K248" i="23"/>
  <c r="L248" i="23"/>
  <c r="K249" i="23"/>
  <c r="L249" i="23"/>
  <c r="K250" i="23"/>
  <c r="L250" i="23"/>
  <c r="K251" i="23"/>
  <c r="L251" i="23"/>
  <c r="K252" i="23"/>
  <c r="L252" i="23"/>
  <c r="K253" i="23"/>
  <c r="L253" i="23"/>
  <c r="K254" i="23"/>
  <c r="L254" i="23"/>
  <c r="K255" i="23"/>
  <c r="L255" i="23"/>
  <c r="K256" i="23"/>
  <c r="L256" i="23"/>
  <c r="K257" i="23"/>
  <c r="L257" i="23"/>
  <c r="K258" i="23"/>
  <c r="L258" i="23"/>
  <c r="K259" i="23"/>
  <c r="L259" i="23"/>
  <c r="K260" i="23"/>
  <c r="L260" i="23"/>
  <c r="K261" i="23"/>
  <c r="L261" i="23"/>
  <c r="K262" i="23"/>
  <c r="L262" i="23"/>
  <c r="K263" i="23"/>
  <c r="L263" i="23"/>
  <c r="K264" i="23"/>
  <c r="L264" i="23"/>
  <c r="K265" i="23"/>
  <c r="L265" i="23"/>
  <c r="K266" i="23"/>
  <c r="L266" i="23"/>
  <c r="K267" i="23"/>
  <c r="L267" i="23"/>
  <c r="K268" i="23"/>
  <c r="L268" i="23"/>
  <c r="K269" i="23"/>
  <c r="L269" i="23"/>
  <c r="K270" i="23"/>
  <c r="L270" i="23"/>
  <c r="K271" i="23"/>
  <c r="L271" i="23"/>
  <c r="K272" i="23"/>
  <c r="L272" i="23"/>
  <c r="K273" i="23"/>
  <c r="L273" i="23"/>
  <c r="K274" i="23"/>
  <c r="L274" i="23"/>
  <c r="K275" i="23"/>
  <c r="L275" i="23"/>
  <c r="K276" i="23"/>
  <c r="L276" i="23"/>
  <c r="K277" i="23"/>
  <c r="L277" i="23"/>
  <c r="K278" i="23"/>
  <c r="L278" i="23"/>
  <c r="K279" i="23"/>
  <c r="L279" i="23"/>
  <c r="K280" i="23"/>
  <c r="L280" i="23"/>
  <c r="K281" i="23"/>
  <c r="L281" i="23"/>
  <c r="K282" i="23"/>
  <c r="L282" i="23"/>
  <c r="K283" i="23"/>
  <c r="L283" i="23"/>
  <c r="K284" i="23"/>
  <c r="L284" i="23"/>
  <c r="K285" i="23"/>
  <c r="L285" i="23"/>
  <c r="K286" i="23"/>
  <c r="L286" i="23"/>
  <c r="K287" i="23"/>
  <c r="L287" i="23"/>
  <c r="K288" i="23"/>
  <c r="L288" i="23"/>
  <c r="K289" i="23"/>
  <c r="L289" i="23"/>
  <c r="K290" i="23"/>
  <c r="L290" i="23"/>
  <c r="K291" i="23"/>
  <c r="L291" i="23"/>
  <c r="K292" i="23"/>
  <c r="L292" i="23"/>
  <c r="K293" i="23"/>
  <c r="L293" i="23"/>
  <c r="K294" i="23"/>
  <c r="L294" i="23"/>
  <c r="K295" i="23"/>
  <c r="L295" i="23"/>
  <c r="K296" i="23"/>
  <c r="L296" i="23"/>
  <c r="K297" i="23"/>
  <c r="L297" i="23"/>
  <c r="K298" i="23"/>
  <c r="L298" i="23"/>
  <c r="K299" i="23"/>
  <c r="L299" i="23"/>
  <c r="K300" i="23"/>
  <c r="L300" i="23"/>
  <c r="K301" i="23"/>
  <c r="L301" i="23"/>
  <c r="K302" i="23"/>
  <c r="L302" i="23"/>
  <c r="K303" i="23"/>
  <c r="L303" i="23"/>
  <c r="K304" i="23"/>
  <c r="L304" i="23"/>
  <c r="K305" i="23"/>
  <c r="L305" i="23"/>
  <c r="K306" i="23"/>
  <c r="L306" i="23"/>
  <c r="K307" i="23"/>
  <c r="L307" i="23"/>
  <c r="K308" i="23"/>
  <c r="L308" i="23"/>
  <c r="L309" i="23"/>
  <c r="K310" i="23"/>
  <c r="L310" i="23"/>
  <c r="K311" i="23"/>
  <c r="L311" i="23"/>
  <c r="K312" i="23"/>
  <c r="L312" i="23"/>
  <c r="K313" i="23"/>
  <c r="L313" i="23"/>
  <c r="K314" i="23"/>
  <c r="L314" i="23"/>
  <c r="K315" i="23"/>
  <c r="L315" i="23"/>
  <c r="K316" i="23"/>
  <c r="L316" i="23"/>
  <c r="K317" i="23"/>
  <c r="L317" i="23"/>
  <c r="K318" i="23"/>
  <c r="L318" i="23"/>
  <c r="K319" i="23"/>
  <c r="L319" i="23"/>
  <c r="K320" i="23"/>
  <c r="L320" i="23"/>
  <c r="K321" i="23"/>
  <c r="L321" i="23"/>
  <c r="K322" i="23"/>
  <c r="L322" i="23"/>
  <c r="K323" i="23"/>
  <c r="L323" i="23"/>
  <c r="K324" i="23"/>
  <c r="L324" i="23"/>
  <c r="K325" i="23"/>
  <c r="L325" i="23"/>
  <c r="K326" i="23"/>
  <c r="L326" i="23"/>
  <c r="K327" i="23"/>
  <c r="L327" i="23"/>
  <c r="K328" i="23"/>
  <c r="L328" i="23"/>
  <c r="K329" i="23"/>
  <c r="L329" i="23"/>
  <c r="K330" i="23"/>
  <c r="L330" i="23"/>
  <c r="K331" i="23"/>
  <c r="L331" i="23"/>
  <c r="K332" i="23"/>
  <c r="L332" i="23"/>
  <c r="K333" i="23"/>
  <c r="L333" i="23"/>
  <c r="K334" i="23"/>
  <c r="L334" i="23"/>
  <c r="K335" i="23"/>
  <c r="L335" i="23"/>
  <c r="K336" i="23"/>
  <c r="L336" i="23"/>
  <c r="K337" i="23"/>
  <c r="L337" i="23"/>
  <c r="K338" i="23"/>
  <c r="L338" i="23"/>
  <c r="K339" i="23"/>
  <c r="L339" i="23"/>
  <c r="K340" i="23"/>
  <c r="L340" i="23"/>
  <c r="K341" i="23"/>
  <c r="L341" i="23"/>
  <c r="K342" i="23"/>
  <c r="L342" i="23"/>
  <c r="K343" i="23"/>
  <c r="L343" i="23"/>
  <c r="K344" i="23"/>
  <c r="L344" i="23"/>
  <c r="K345" i="23"/>
  <c r="L345" i="23"/>
  <c r="K346" i="23"/>
  <c r="L346" i="23"/>
  <c r="K347" i="23"/>
  <c r="L347" i="23"/>
  <c r="K348" i="23"/>
  <c r="L348" i="23"/>
  <c r="K349" i="23"/>
  <c r="L349" i="23"/>
  <c r="K350" i="23"/>
  <c r="L350" i="23"/>
  <c r="K351" i="23"/>
  <c r="L351" i="23"/>
  <c r="K352" i="23"/>
  <c r="L352" i="23"/>
  <c r="K353" i="23"/>
  <c r="L353" i="23"/>
  <c r="K354" i="23"/>
  <c r="L354" i="23"/>
  <c r="K355" i="23"/>
  <c r="L355" i="23"/>
  <c r="K356" i="23"/>
  <c r="L356" i="23"/>
  <c r="K357" i="23"/>
  <c r="L357" i="23"/>
  <c r="K358" i="23"/>
  <c r="L358" i="23"/>
  <c r="K359" i="23"/>
  <c r="L359" i="23"/>
  <c r="K360" i="23"/>
  <c r="L360" i="23"/>
  <c r="K361" i="23"/>
  <c r="L361" i="23"/>
  <c r="K362" i="23"/>
  <c r="L362" i="23"/>
  <c r="K363" i="23"/>
  <c r="L363" i="23"/>
  <c r="K364" i="23"/>
  <c r="L364" i="23"/>
  <c r="K365" i="23"/>
  <c r="L365" i="23"/>
  <c r="K366" i="23"/>
  <c r="L366" i="23"/>
  <c r="K367" i="23"/>
  <c r="L367" i="23"/>
  <c r="K368" i="23"/>
  <c r="L368" i="23"/>
  <c r="K369" i="23"/>
  <c r="L369" i="23"/>
  <c r="K370" i="23"/>
  <c r="L370" i="23"/>
  <c r="K371" i="23"/>
  <c r="L371" i="23"/>
  <c r="K372" i="23"/>
  <c r="L372" i="23"/>
  <c r="K373" i="23"/>
  <c r="L373" i="23"/>
  <c r="K374" i="23"/>
  <c r="L374" i="23"/>
  <c r="K375" i="23"/>
  <c r="L375" i="23"/>
  <c r="K376" i="23"/>
  <c r="L376" i="23"/>
  <c r="K377" i="23"/>
  <c r="L377" i="23"/>
  <c r="K378" i="23"/>
  <c r="L378" i="23"/>
  <c r="K379" i="23"/>
  <c r="L379" i="23"/>
  <c r="K380" i="23"/>
  <c r="L380" i="23"/>
  <c r="K381" i="23"/>
  <c r="L381" i="23"/>
  <c r="K382" i="23"/>
  <c r="L382" i="23"/>
  <c r="K383" i="23"/>
  <c r="L383" i="23"/>
  <c r="K384" i="23"/>
  <c r="L384" i="23"/>
  <c r="K385" i="23"/>
  <c r="L385" i="23"/>
  <c r="K386" i="23"/>
  <c r="L386" i="23"/>
  <c r="K387" i="23"/>
  <c r="L387" i="23"/>
  <c r="K388" i="23"/>
  <c r="L388" i="23"/>
  <c r="K389" i="23"/>
  <c r="L389" i="23"/>
  <c r="K390" i="23"/>
  <c r="L390" i="23"/>
  <c r="K391" i="23"/>
  <c r="L391" i="23"/>
  <c r="K392" i="23"/>
  <c r="L392" i="23"/>
  <c r="K393" i="23"/>
  <c r="L393" i="23"/>
  <c r="K394" i="23"/>
  <c r="L394" i="23"/>
  <c r="K395" i="23"/>
  <c r="L395" i="23"/>
  <c r="K396" i="23"/>
  <c r="L396" i="23"/>
  <c r="K397" i="23"/>
  <c r="L397" i="23"/>
  <c r="K398" i="23"/>
  <c r="L398" i="23"/>
  <c r="K399" i="23"/>
  <c r="L399" i="23"/>
  <c r="K400" i="23"/>
  <c r="L400" i="23"/>
  <c r="K401" i="23"/>
  <c r="L401" i="23"/>
  <c r="K402" i="23"/>
  <c r="L402" i="23"/>
  <c r="K403" i="23"/>
  <c r="L403" i="23"/>
  <c r="K404" i="23"/>
  <c r="L404" i="23"/>
  <c r="K405" i="23"/>
  <c r="L405" i="23"/>
  <c r="K406" i="23"/>
  <c r="L406" i="23"/>
  <c r="K407" i="23"/>
  <c r="L407" i="23"/>
  <c r="K408" i="23"/>
  <c r="L408" i="23"/>
  <c r="K409" i="23"/>
  <c r="L409" i="23"/>
  <c r="K410" i="23"/>
  <c r="L410" i="23"/>
  <c r="K411" i="23"/>
  <c r="L411" i="23"/>
  <c r="K412" i="23"/>
  <c r="L412" i="23"/>
  <c r="K413" i="23"/>
  <c r="L413" i="23"/>
  <c r="K414" i="23"/>
  <c r="L414" i="23"/>
  <c r="K415" i="23"/>
  <c r="L415" i="23"/>
  <c r="K416" i="23"/>
  <c r="L416" i="23"/>
  <c r="K417" i="23"/>
  <c r="L417" i="23"/>
  <c r="K418" i="23"/>
  <c r="L418" i="23"/>
  <c r="K419" i="23"/>
  <c r="L419" i="23"/>
  <c r="K420" i="23"/>
  <c r="L420" i="23"/>
  <c r="K421" i="23"/>
  <c r="L421" i="23"/>
  <c r="K422" i="23"/>
  <c r="L422" i="23"/>
  <c r="K423" i="23"/>
  <c r="L423" i="23"/>
  <c r="K424" i="23"/>
  <c r="L424" i="23"/>
  <c r="K425" i="23"/>
  <c r="L425" i="23"/>
  <c r="K426" i="23"/>
  <c r="L426" i="23"/>
  <c r="K427" i="23"/>
  <c r="L427" i="23"/>
  <c r="K428" i="23"/>
  <c r="L428" i="23"/>
  <c r="K429" i="23"/>
  <c r="L429" i="23"/>
  <c r="K430" i="23"/>
  <c r="L430" i="23"/>
  <c r="K431" i="23"/>
  <c r="L431" i="23"/>
  <c r="K432" i="23"/>
  <c r="L432" i="23"/>
  <c r="K433" i="23"/>
  <c r="F433" i="23" s="1"/>
  <c r="L433" i="23"/>
  <c r="K434" i="23"/>
  <c r="F434" i="23" s="1"/>
  <c r="L434" i="23"/>
  <c r="K435" i="23"/>
  <c r="F435" i="23" s="1"/>
  <c r="L435" i="23"/>
  <c r="K436" i="23"/>
  <c r="F436" i="23" s="1"/>
  <c r="L436" i="23"/>
  <c r="K437" i="23"/>
  <c r="F437" i="23" s="1"/>
  <c r="L437" i="23"/>
  <c r="K438" i="23"/>
  <c r="F438" i="23" s="1"/>
  <c r="L438" i="23"/>
  <c r="K439" i="23"/>
  <c r="F439" i="23" s="1"/>
  <c r="L439" i="23"/>
  <c r="K440" i="23"/>
  <c r="F440" i="23" s="1"/>
  <c r="L440" i="23"/>
  <c r="K441" i="23"/>
  <c r="F441" i="23" s="1"/>
  <c r="L441" i="23"/>
  <c r="K442" i="23"/>
  <c r="F442" i="23" s="1"/>
  <c r="L442" i="23"/>
  <c r="K443" i="23"/>
  <c r="F443" i="23" s="1"/>
  <c r="L443" i="23"/>
  <c r="K444" i="23"/>
  <c r="F444" i="23" s="1"/>
  <c r="L444" i="23"/>
  <c r="K445" i="23"/>
  <c r="F445" i="23" s="1"/>
  <c r="L445" i="23"/>
  <c r="K446" i="23"/>
  <c r="F446" i="23" s="1"/>
  <c r="L446" i="23"/>
  <c r="K447" i="23"/>
  <c r="F447" i="23" s="1"/>
  <c r="L447" i="23"/>
  <c r="K448" i="23"/>
  <c r="F448" i="23" s="1"/>
  <c r="L448" i="23"/>
  <c r="K449" i="23"/>
  <c r="F449" i="23" s="1"/>
  <c r="L449" i="23"/>
  <c r="K450" i="23"/>
  <c r="F450" i="23" s="1"/>
  <c r="L450" i="23"/>
  <c r="K451" i="23"/>
  <c r="F451" i="23" s="1"/>
  <c r="L451" i="23"/>
  <c r="K452" i="23"/>
  <c r="F452" i="23" s="1"/>
  <c r="L452" i="23"/>
  <c r="K453" i="23"/>
  <c r="F453" i="23" s="1"/>
  <c r="L453" i="23"/>
  <c r="K454" i="23"/>
  <c r="F454" i="23" s="1"/>
  <c r="L454" i="23"/>
  <c r="K455" i="23"/>
  <c r="F455" i="23" s="1"/>
  <c r="L455" i="23"/>
  <c r="K456" i="23"/>
  <c r="F456" i="23" s="1"/>
  <c r="L456" i="23"/>
  <c r="K457" i="23"/>
  <c r="F457" i="23" s="1"/>
  <c r="L457" i="23"/>
  <c r="K458" i="23"/>
  <c r="F458" i="23" s="1"/>
  <c r="L458" i="23"/>
  <c r="K459" i="23"/>
  <c r="F459" i="23" s="1"/>
  <c r="L459" i="23"/>
  <c r="K460" i="23"/>
  <c r="F460" i="23" s="1"/>
  <c r="L460" i="23"/>
  <c r="K461" i="23"/>
  <c r="F461" i="23" s="1"/>
  <c r="L461" i="23"/>
  <c r="K462" i="23"/>
  <c r="F462" i="23" s="1"/>
  <c r="L462" i="23"/>
  <c r="K463" i="23"/>
  <c r="F463" i="23" s="1"/>
  <c r="L463" i="23"/>
  <c r="K464" i="23"/>
  <c r="F464" i="23" s="1"/>
  <c r="L464" i="23"/>
  <c r="K465" i="23"/>
  <c r="F465" i="23" s="1"/>
  <c r="L465" i="23"/>
  <c r="K466" i="23"/>
  <c r="F466" i="23" s="1"/>
  <c r="L466" i="23"/>
  <c r="K467" i="23"/>
  <c r="F467" i="23" s="1"/>
  <c r="L467" i="23"/>
  <c r="K468" i="23"/>
  <c r="F468" i="23" s="1"/>
  <c r="L468" i="23"/>
  <c r="K469" i="23"/>
  <c r="F469" i="23" s="1"/>
  <c r="L469" i="23"/>
  <c r="K470" i="23"/>
  <c r="F470" i="23" s="1"/>
  <c r="L470" i="23"/>
  <c r="K471" i="23"/>
  <c r="F471" i="23" s="1"/>
  <c r="L471" i="23"/>
  <c r="K472" i="23"/>
  <c r="F472" i="23" s="1"/>
  <c r="L472" i="23"/>
  <c r="K473" i="23"/>
  <c r="F473" i="23" s="1"/>
  <c r="L473" i="23"/>
  <c r="K474" i="23"/>
  <c r="F474" i="23" s="1"/>
  <c r="L474" i="23"/>
  <c r="K475" i="23"/>
  <c r="F475" i="23" s="1"/>
  <c r="L475" i="23"/>
  <c r="K476" i="23"/>
  <c r="F476" i="23" s="1"/>
  <c r="L476" i="23"/>
  <c r="K477" i="23"/>
  <c r="F477" i="23" s="1"/>
  <c r="L477" i="23"/>
  <c r="K478" i="23"/>
  <c r="F478" i="23" s="1"/>
  <c r="L478" i="23"/>
  <c r="K479" i="23"/>
  <c r="F479" i="23" s="1"/>
  <c r="L479" i="23"/>
  <c r="K480" i="23"/>
  <c r="F480" i="23" s="1"/>
  <c r="L480" i="23"/>
  <c r="K481" i="23"/>
  <c r="F481" i="23" s="1"/>
  <c r="L481" i="23"/>
  <c r="K482" i="23"/>
  <c r="F482" i="23" s="1"/>
  <c r="L482" i="23"/>
  <c r="K483" i="23"/>
  <c r="F483" i="23" s="1"/>
  <c r="L483" i="23"/>
  <c r="K484" i="23"/>
  <c r="F484" i="23" s="1"/>
  <c r="L484" i="23"/>
  <c r="K485" i="23"/>
  <c r="F485" i="23" s="1"/>
  <c r="L485" i="23"/>
  <c r="K486" i="23"/>
  <c r="F486" i="23" s="1"/>
  <c r="L486" i="23"/>
  <c r="K487" i="23"/>
  <c r="F487" i="23" s="1"/>
  <c r="L487" i="23"/>
  <c r="K488" i="23"/>
  <c r="F488" i="23" s="1"/>
  <c r="L488" i="23"/>
  <c r="K489" i="23"/>
  <c r="F489" i="23" s="1"/>
  <c r="L489" i="23"/>
  <c r="K490" i="23"/>
  <c r="F490" i="23" s="1"/>
  <c r="L490" i="23"/>
  <c r="K491" i="23"/>
  <c r="F491" i="23" s="1"/>
  <c r="L491" i="23"/>
  <c r="K492" i="23"/>
  <c r="F492" i="23" s="1"/>
  <c r="L492" i="23"/>
  <c r="K493" i="23"/>
  <c r="F493" i="23" s="1"/>
  <c r="L493" i="23"/>
  <c r="K494" i="23"/>
  <c r="F494" i="23" s="1"/>
  <c r="L494" i="23"/>
  <c r="K495" i="23"/>
  <c r="F495" i="23" s="1"/>
  <c r="L495" i="23"/>
  <c r="K496" i="23"/>
  <c r="F496" i="23" s="1"/>
  <c r="L496" i="23"/>
  <c r="K497" i="23"/>
  <c r="F497" i="23" s="1"/>
  <c r="L497" i="23"/>
  <c r="K498" i="23"/>
  <c r="F498" i="23" s="1"/>
  <c r="L498" i="23"/>
  <c r="K499" i="23"/>
  <c r="F499" i="23" s="1"/>
  <c r="L499" i="23"/>
  <c r="K500" i="23"/>
  <c r="F500" i="23" s="1"/>
  <c r="L500" i="23"/>
  <c r="K501" i="23"/>
  <c r="F501" i="23" s="1"/>
  <c r="L501" i="23"/>
  <c r="K502" i="23"/>
  <c r="F502" i="23" s="1"/>
  <c r="L502" i="23"/>
  <c r="K7" i="23"/>
  <c r="L7" i="23"/>
  <c r="K6" i="23"/>
  <c r="L6" i="23"/>
  <c r="K4" i="23"/>
  <c r="L4" i="23"/>
  <c r="K5" i="23"/>
  <c r="L5" i="23"/>
  <c r="L3" i="23"/>
  <c r="K3" i="23"/>
  <c r="D11" i="23" l="1"/>
  <c r="D12" i="23" s="1"/>
  <c r="D13" i="23" s="1"/>
  <c r="D14" i="23" s="1"/>
  <c r="D15" i="23" s="1"/>
  <c r="D16" i="23" s="1"/>
  <c r="D17" i="23" s="1"/>
  <c r="D18" i="23"/>
  <c r="D19" i="23" s="1"/>
  <c r="D20" i="23" s="1"/>
  <c r="D21" i="23" s="1"/>
  <c r="D22" i="23" s="1"/>
  <c r="D23" i="23" s="1"/>
  <c r="D24" i="23" s="1"/>
  <c r="D25" i="23"/>
  <c r="D26" i="23" s="1"/>
  <c r="D27" i="23" s="1"/>
  <c r="D28" i="23" s="1"/>
  <c r="D29" i="23" s="1"/>
  <c r="D30" i="23"/>
  <c r="D31" i="23" s="1"/>
  <c r="D32" i="23" s="1"/>
  <c r="D33" i="23" s="1"/>
  <c r="D34" i="23" s="1"/>
  <c r="D35" i="23" s="1"/>
  <c r="D36" i="23" s="1"/>
  <c r="D37" i="23"/>
  <c r="D38" i="23" s="1"/>
  <c r="D39" i="23" s="1"/>
  <c r="D40" i="23" s="1"/>
  <c r="D41" i="23" s="1"/>
  <c r="D42" i="23" s="1"/>
  <c r="D43" i="23" s="1"/>
  <c r="D44" i="23" s="1"/>
  <c r="D45" i="23"/>
  <c r="D46" i="23" s="1"/>
  <c r="D47" i="23" s="1"/>
  <c r="D48" i="23" s="1"/>
  <c r="D49" i="23" s="1"/>
  <c r="D50" i="23"/>
  <c r="D51" i="23" s="1"/>
  <c r="D52" i="23" s="1"/>
  <c r="D53" i="23"/>
  <c r="D54" i="23" s="1"/>
  <c r="D55" i="23" s="1"/>
  <c r="D56" i="23"/>
  <c r="D57" i="23"/>
  <c r="D58" i="23" s="1"/>
  <c r="D59" i="23" s="1"/>
  <c r="D60" i="23" s="1"/>
  <c r="D61" i="23" s="1"/>
  <c r="D62" i="23" s="1"/>
  <c r="D63" i="23" s="1"/>
  <c r="D64" i="23"/>
  <c r="D65" i="23" s="1"/>
  <c r="D66" i="23" s="1"/>
  <c r="D67" i="23" s="1"/>
  <c r="D68" i="23" s="1"/>
  <c r="D69" i="23"/>
  <c r="D70" i="23" s="1"/>
  <c r="D71" i="23" s="1"/>
  <c r="D72" i="23" s="1"/>
  <c r="D73" i="23" s="1"/>
  <c r="D74" i="23" s="1"/>
  <c r="D75" i="23" s="1"/>
  <c r="D76" i="23"/>
  <c r="D77" i="23" s="1"/>
  <c r="D78" i="23" s="1"/>
  <c r="D79" i="23" s="1"/>
  <c r="D80" i="23" s="1"/>
  <c r="D81" i="23" s="1"/>
  <c r="D82" i="23"/>
  <c r="D83" i="23" s="1"/>
  <c r="D84" i="23" s="1"/>
  <c r="D85" i="23" s="1"/>
  <c r="D86" i="23" s="1"/>
  <c r="D87" i="23"/>
  <c r="D88" i="23" s="1"/>
  <c r="D89" i="23" s="1"/>
  <c r="D90" i="23" s="1"/>
  <c r="D91" i="23" s="1"/>
  <c r="D92" i="23"/>
  <c r="D93" i="23" s="1"/>
  <c r="D94" i="23" s="1"/>
  <c r="D95" i="23" s="1"/>
  <c r="D96" i="23" s="1"/>
  <c r="D97" i="23" s="1"/>
  <c r="D98" i="23"/>
  <c r="D99" i="23" s="1"/>
  <c r="D100" i="23" s="1"/>
  <c r="D101" i="23" s="1"/>
  <c r="D102" i="23" s="1"/>
  <c r="D103" i="23" s="1"/>
  <c r="D104" i="23"/>
  <c r="D105" i="23" s="1"/>
  <c r="D106" i="23" s="1"/>
  <c r="D107" i="23" s="1"/>
  <c r="D108" i="23" s="1"/>
  <c r="D109" i="23" s="1"/>
  <c r="D110" i="23" s="1"/>
  <c r="D111" i="23"/>
  <c r="D112" i="23" s="1"/>
  <c r="D113" i="23" s="1"/>
  <c r="D114" i="23" s="1"/>
  <c r="D115" i="23" s="1"/>
  <c r="D116" i="23" s="1"/>
  <c r="D117" i="23"/>
  <c r="D118" i="23"/>
  <c r="D119" i="23" s="1"/>
  <c r="D120" i="23" s="1"/>
  <c r="D121" i="23" s="1"/>
  <c r="D122" i="23" s="1"/>
  <c r="D123" i="23"/>
  <c r="D124" i="23" s="1"/>
  <c r="D125" i="23" s="1"/>
  <c r="D126" i="23" s="1"/>
  <c r="D127" i="23" s="1"/>
  <c r="D128" i="23" s="1"/>
  <c r="D129" i="23"/>
  <c r="D130" i="23" s="1"/>
  <c r="D131" i="23" s="1"/>
  <c r="D132" i="23" s="1"/>
  <c r="D133" i="23"/>
  <c r="D134" i="23" s="1"/>
  <c r="D135" i="23" s="1"/>
  <c r="D136" i="23"/>
  <c r="D137" i="23" s="1"/>
  <c r="D138" i="23" s="1"/>
  <c r="D139" i="23" s="1"/>
  <c r="D140" i="23" s="1"/>
  <c r="D141" i="23" s="1"/>
  <c r="D142" i="23"/>
  <c r="D143" i="23" s="1"/>
  <c r="D144" i="23" s="1"/>
  <c r="D145" i="23" s="1"/>
  <c r="D146" i="23" s="1"/>
  <c r="D147" i="23"/>
  <c r="D148" i="23" s="1"/>
  <c r="D149" i="23" s="1"/>
  <c r="D150" i="23" s="1"/>
  <c r="D151" i="23"/>
  <c r="D152" i="23" s="1"/>
  <c r="D153" i="23" s="1"/>
  <c r="D154" i="23" s="1"/>
  <c r="D155" i="23"/>
  <c r="D156" i="23" s="1"/>
  <c r="D157" i="23" s="1"/>
  <c r="D158" i="23" s="1"/>
  <c r="D159" i="23" s="1"/>
  <c r="D160" i="23" s="1"/>
  <c r="D161" i="23"/>
  <c r="D162" i="23" s="1"/>
  <c r="D163" i="23" s="1"/>
  <c r="D164" i="23" s="1"/>
  <c r="D165" i="23"/>
  <c r="D166" i="23" s="1"/>
  <c r="D167" i="23" s="1"/>
  <c r="D168" i="23" s="1"/>
  <c r="D169" i="23" s="1"/>
  <c r="D170" i="23"/>
  <c r="D171" i="23" s="1"/>
  <c r="D172" i="23" s="1"/>
  <c r="D173" i="23" s="1"/>
  <c r="D174" i="23" s="1"/>
  <c r="D175" i="23" s="1"/>
  <c r="D176" i="23" s="1"/>
  <c r="D177" i="23"/>
  <c r="D178" i="23" s="1"/>
  <c r="D179" i="23" s="1"/>
  <c r="D180" i="23" s="1"/>
  <c r="D181" i="23"/>
  <c r="D182" i="23" s="1"/>
  <c r="D183" i="23" s="1"/>
  <c r="D184" i="23" s="1"/>
  <c r="D185" i="23" s="1"/>
  <c r="D186" i="23" s="1"/>
  <c r="D187" i="23" s="1"/>
  <c r="D188" i="23"/>
  <c r="D189" i="23" s="1"/>
  <c r="D190" i="23" s="1"/>
  <c r="D191" i="23" s="1"/>
  <c r="D192" i="23"/>
  <c r="D193" i="23" s="1"/>
  <c r="D194" i="23"/>
  <c r="D195" i="23" s="1"/>
  <c r="D196" i="23" s="1"/>
  <c r="D197" i="23"/>
  <c r="D198" i="23" s="1"/>
  <c r="D199" i="23" s="1"/>
  <c r="D200" i="23" s="1"/>
  <c r="D201" i="23" s="1"/>
  <c r="D202" i="23"/>
  <c r="D203" i="23" s="1"/>
  <c r="D204" i="23"/>
  <c r="D205" i="23" s="1"/>
  <c r="D206" i="23" s="1"/>
  <c r="D207" i="23" s="1"/>
  <c r="D208" i="23"/>
  <c r="D209" i="23" s="1"/>
  <c r="D210" i="23" s="1"/>
  <c r="D211" i="23" s="1"/>
  <c r="D212" i="23" s="1"/>
  <c r="D213" i="23"/>
  <c r="D214" i="23" s="1"/>
  <c r="D215" i="23" s="1"/>
  <c r="D216" i="23" s="1"/>
  <c r="D217" i="23" s="1"/>
  <c r="D218" i="23"/>
  <c r="D219" i="23" s="1"/>
  <c r="D220" i="23" s="1"/>
  <c r="D221" i="23"/>
  <c r="D222" i="23" s="1"/>
  <c r="D223" i="23" s="1"/>
  <c r="D224" i="23" s="1"/>
  <c r="D225" i="23" s="1"/>
  <c r="D226" i="23"/>
  <c r="D227" i="23" s="1"/>
  <c r="D228" i="23" s="1"/>
  <c r="D229" i="23" s="1"/>
  <c r="D230" i="23" s="1"/>
  <c r="D231" i="23" s="1"/>
  <c r="D232" i="23"/>
  <c r="D233" i="23" s="1"/>
  <c r="D234" i="23" s="1"/>
  <c r="D235" i="23" s="1"/>
  <c r="D236" i="23" s="1"/>
  <c r="D237" i="23" s="1"/>
  <c r="D238" i="23"/>
  <c r="D239" i="23" s="1"/>
  <c r="D240" i="23"/>
  <c r="D241" i="23" s="1"/>
  <c r="D242" i="23" s="1"/>
  <c r="D243" i="23" s="1"/>
  <c r="D244" i="23" s="1"/>
  <c r="D245" i="23" s="1"/>
  <c r="D246" i="23"/>
  <c r="D247" i="23" s="1"/>
  <c r="D248" i="23" s="1"/>
  <c r="D249" i="23" s="1"/>
  <c r="D250" i="23" s="1"/>
  <c r="D251" i="23" s="1"/>
  <c r="D252" i="23"/>
  <c r="D253" i="23" s="1"/>
  <c r="D254" i="23" s="1"/>
  <c r="D255" i="23" s="1"/>
  <c r="D256" i="23" s="1"/>
  <c r="D257" i="23" s="1"/>
  <c r="D258" i="23"/>
  <c r="D259" i="23" s="1"/>
  <c r="D260" i="23" s="1"/>
  <c r="D261" i="23" s="1"/>
  <c r="D262" i="23" s="1"/>
  <c r="D263" i="23"/>
  <c r="D264" i="23" s="1"/>
  <c r="D265" i="23" s="1"/>
  <c r="D266" i="23" s="1"/>
  <c r="D267" i="23" s="1"/>
  <c r="D268" i="23"/>
  <c r="D269" i="23" s="1"/>
  <c r="D270" i="23" s="1"/>
  <c r="D271" i="23" s="1"/>
  <c r="D272" i="23" s="1"/>
  <c r="D273" i="23"/>
  <c r="D274" i="23" s="1"/>
  <c r="D275" i="23" s="1"/>
  <c r="D276" i="23"/>
  <c r="D277" i="23" s="1"/>
  <c r="D278" i="23" s="1"/>
  <c r="D279" i="23" s="1"/>
  <c r="D280" i="23" s="1"/>
  <c r="D281" i="23"/>
  <c r="D282" i="23" s="1"/>
  <c r="D283" i="23" s="1"/>
  <c r="D284" i="23" s="1"/>
  <c r="D285" i="23" s="1"/>
  <c r="D286" i="23" s="1"/>
  <c r="D287" i="23" s="1"/>
  <c r="D288" i="23"/>
  <c r="D289" i="23" s="1"/>
  <c r="D290" i="23" s="1"/>
  <c r="D291" i="23" s="1"/>
  <c r="D292" i="23" s="1"/>
  <c r="D293" i="23" s="1"/>
  <c r="D294" i="23" s="1"/>
  <c r="D295" i="23"/>
  <c r="D296" i="23" s="1"/>
  <c r="D297" i="23" s="1"/>
  <c r="D298" i="23" s="1"/>
  <c r="D299" i="23"/>
  <c r="D300" i="23" s="1"/>
  <c r="D301" i="23" s="1"/>
  <c r="D302" i="23" s="1"/>
  <c r="D303" i="23" s="1"/>
  <c r="D304" i="23" s="1"/>
  <c r="D305" i="23" s="1"/>
  <c r="D306" i="23" s="1"/>
  <c r="D307" i="23"/>
  <c r="D308" i="23" s="1"/>
  <c r="D309" i="23" s="1"/>
  <c r="D310" i="23" s="1"/>
  <c r="D311" i="23" s="1"/>
  <c r="D312" i="23" s="1"/>
  <c r="D313" i="23" s="1"/>
  <c r="D314" i="23"/>
  <c r="D315" i="23" s="1"/>
  <c r="D316" i="23" s="1"/>
  <c r="D317" i="23"/>
  <c r="D318" i="23" s="1"/>
  <c r="D319" i="23" s="1"/>
  <c r="D320" i="23" s="1"/>
  <c r="D321" i="23" s="1"/>
  <c r="D322" i="23"/>
  <c r="D323" i="23" s="1"/>
  <c r="D324" i="23" s="1"/>
  <c r="D325" i="23"/>
  <c r="D326" i="23" s="1"/>
  <c r="D327" i="23" s="1"/>
  <c r="D328" i="23" s="1"/>
  <c r="D329" i="23" s="1"/>
  <c r="D330" i="23" s="1"/>
  <c r="D331" i="23" s="1"/>
  <c r="D332" i="23" s="1"/>
  <c r="D333" i="23" s="1"/>
  <c r="D334" i="23"/>
  <c r="D335" i="23" s="1"/>
  <c r="D336" i="23" s="1"/>
  <c r="D337" i="23" s="1"/>
  <c r="D338" i="23" s="1"/>
  <c r="D339" i="23" s="1"/>
  <c r="D340" i="23"/>
  <c r="D341" i="23" s="1"/>
  <c r="D342" i="23" s="1"/>
  <c r="D343" i="23" s="1"/>
  <c r="D344" i="23" s="1"/>
  <c r="D345" i="23" s="1"/>
  <c r="D346" i="23" s="1"/>
  <c r="D347" i="23" s="1"/>
  <c r="D348" i="23"/>
  <c r="D349" i="23" s="1"/>
  <c r="D350" i="23" s="1"/>
  <c r="D351" i="23" s="1"/>
  <c r="D352" i="23" s="1"/>
  <c r="D353" i="23" s="1"/>
  <c r="D354" i="23"/>
  <c r="D355" i="23" s="1"/>
  <c r="D356" i="23" s="1"/>
  <c r="D357" i="23" s="1"/>
  <c r="D358" i="23"/>
  <c r="D359" i="23" s="1"/>
  <c r="D360" i="23" s="1"/>
  <c r="D361" i="23" s="1"/>
  <c r="D362" i="23" s="1"/>
  <c r="D363" i="23" s="1"/>
  <c r="D364" i="23"/>
  <c r="D365" i="23" s="1"/>
  <c r="D366" i="23" s="1"/>
  <c r="D367" i="23" s="1"/>
  <c r="D368" i="23"/>
  <c r="D369" i="23" s="1"/>
  <c r="D370" i="23" s="1"/>
  <c r="D371" i="23" s="1"/>
  <c r="D372" i="23" s="1"/>
  <c r="D373" i="23"/>
  <c r="D374" i="23" s="1"/>
  <c r="D375" i="23" s="1"/>
  <c r="D376" i="23"/>
  <c r="D377" i="23" s="1"/>
  <c r="D378" i="23" s="1"/>
  <c r="D379" i="23" s="1"/>
  <c r="D380" i="23"/>
  <c r="D381" i="23" s="1"/>
  <c r="D382" i="23" s="1"/>
  <c r="D383" i="23" s="1"/>
  <c r="D384" i="23" s="1"/>
  <c r="D385" i="23" s="1"/>
  <c r="D386" i="23"/>
  <c r="D387" i="23" s="1"/>
  <c r="D388" i="23" s="1"/>
  <c r="D389" i="23" s="1"/>
  <c r="D390" i="23" s="1"/>
  <c r="D391" i="23" s="1"/>
  <c r="D392" i="23"/>
  <c r="D393" i="23" s="1"/>
  <c r="D394" i="23" s="1"/>
  <c r="D395" i="23" s="1"/>
  <c r="D396" i="23"/>
  <c r="D397" i="23" s="1"/>
  <c r="D398" i="23" s="1"/>
  <c r="D399" i="23" s="1"/>
  <c r="D400" i="23" s="1"/>
  <c r="D401" i="23"/>
  <c r="D402" i="23"/>
  <c r="D403" i="23" s="1"/>
  <c r="D404" i="23" s="1"/>
  <c r="D405" i="23" s="1"/>
  <c r="D406" i="23" s="1"/>
  <c r="D407" i="23" s="1"/>
  <c r="D408" i="23" s="1"/>
  <c r="D409" i="23" s="1"/>
  <c r="D410" i="23" s="1"/>
  <c r="D411" i="23"/>
  <c r="D412" i="23" s="1"/>
  <c r="D413" i="23" s="1"/>
  <c r="D414" i="23" s="1"/>
  <c r="D415" i="23" s="1"/>
  <c r="D416" i="23" s="1"/>
  <c r="D417" i="23" s="1"/>
  <c r="D418" i="23"/>
  <c r="D419" i="23" s="1"/>
  <c r="D420" i="23" s="1"/>
  <c r="D421" i="23" s="1"/>
  <c r="D422" i="23" s="1"/>
  <c r="D423" i="23"/>
  <c r="D424" i="23" s="1"/>
  <c r="D425" i="23" s="1"/>
  <c r="D426" i="23"/>
  <c r="D427" i="23" s="1"/>
  <c r="D428" i="23" s="1"/>
  <c r="D429" i="23" s="1"/>
  <c r="D430" i="23"/>
  <c r="D431" i="23" s="1"/>
  <c r="D432" i="23" s="1"/>
  <c r="D433" i="23"/>
  <c r="D434" i="23" s="1"/>
  <c r="D435" i="23" s="1"/>
  <c r="D436" i="23"/>
  <c r="D437" i="23" s="1"/>
  <c r="D438" i="23" s="1"/>
  <c r="D439" i="23" s="1"/>
  <c r="D440" i="23" s="1"/>
  <c r="D441" i="23" s="1"/>
  <c r="D442" i="23" s="1"/>
  <c r="D443" i="23" s="1"/>
  <c r="D444" i="23" s="1"/>
  <c r="D445" i="23" s="1"/>
  <c r="D446" i="23"/>
  <c r="D447" i="23" s="1"/>
  <c r="D448" i="23" s="1"/>
  <c r="D449" i="23" s="1"/>
  <c r="D450" i="23" s="1"/>
  <c r="D451" i="23" s="1"/>
  <c r="D452" i="23" s="1"/>
  <c r="D453" i="23" s="1"/>
  <c r="D454" i="23"/>
  <c r="D455" i="23" s="1"/>
  <c r="D456" i="23" s="1"/>
  <c r="D457" i="23" s="1"/>
  <c r="D458" i="23" s="1"/>
  <c r="D459" i="23" s="1"/>
  <c r="D460" i="23" s="1"/>
  <c r="D461" i="23" s="1"/>
  <c r="D462" i="23"/>
  <c r="D463" i="23" s="1"/>
  <c r="D464" i="23" s="1"/>
  <c r="D465" i="23" s="1"/>
  <c r="D466" i="23" s="1"/>
  <c r="D467" i="23" s="1"/>
  <c r="D468" i="23"/>
  <c r="D469" i="23" s="1"/>
  <c r="D470" i="23" s="1"/>
  <c r="D471" i="23" s="1"/>
  <c r="D472" i="23" s="1"/>
  <c r="D473" i="23"/>
  <c r="D474" i="23" s="1"/>
  <c r="D475" i="23" s="1"/>
  <c r="D476" i="23" s="1"/>
  <c r="D477" i="23" s="1"/>
  <c r="D478" i="23" s="1"/>
  <c r="D479" i="23"/>
  <c r="D480" i="23" s="1"/>
  <c r="D481" i="23" s="1"/>
  <c r="D482" i="23" s="1"/>
  <c r="D483" i="23" s="1"/>
  <c r="D484" i="23" s="1"/>
  <c r="D485" i="23" s="1"/>
  <c r="D486" i="23" s="1"/>
  <c r="D487" i="23"/>
  <c r="D488" i="23" s="1"/>
  <c r="D489" i="23" s="1"/>
  <c r="D490" i="23" s="1"/>
  <c r="D491" i="23" s="1"/>
  <c r="D492" i="23"/>
  <c r="D493" i="23" s="1"/>
  <c r="D494" i="23" s="1"/>
  <c r="D495" i="23" s="1"/>
  <c r="D496" i="23" s="1"/>
  <c r="D497" i="23"/>
  <c r="D498" i="23" s="1"/>
  <c r="D499" i="23" s="1"/>
  <c r="D500" i="23" s="1"/>
  <c r="D501" i="23" s="1"/>
  <c r="D502" i="23" s="1"/>
  <c r="D503" i="23" s="1"/>
  <c r="D504" i="23" s="1"/>
  <c r="D505" i="23" s="1"/>
  <c r="D506" i="23" s="1"/>
  <c r="D507" i="23" s="1"/>
  <c r="AE50" i="23"/>
  <c r="BC50" i="23" s="1"/>
  <c r="BC497" i="23"/>
  <c r="BC498" i="23"/>
  <c r="BC499" i="23"/>
  <c r="BC500" i="23"/>
  <c r="BC501" i="23"/>
  <c r="BC502" i="23"/>
  <c r="BC503" i="23"/>
  <c r="BC504" i="23"/>
  <c r="BC505" i="23"/>
  <c r="BC506" i="23"/>
  <c r="BC507" i="23"/>
  <c r="BC508" i="23"/>
  <c r="BC509" i="23"/>
  <c r="BC510" i="23"/>
  <c r="BC511" i="23"/>
  <c r="BC512" i="23"/>
  <c r="BC513" i="23"/>
  <c r="BC514" i="23"/>
  <c r="BC515" i="23"/>
  <c r="BC516" i="23"/>
  <c r="BC517" i="23"/>
  <c r="BC518" i="23"/>
  <c r="BC519" i="23"/>
  <c r="BC520" i="23"/>
  <c r="BC522" i="23"/>
  <c r="BC523" i="23"/>
  <c r="BC525" i="23"/>
  <c r="BC526" i="23"/>
  <c r="BC527" i="23"/>
  <c r="BC528" i="23"/>
  <c r="BC529" i="23"/>
  <c r="BC530" i="23"/>
  <c r="BC531" i="23"/>
  <c r="BC532" i="23"/>
  <c r="BC533" i="23"/>
  <c r="BC534" i="23"/>
  <c r="BC535" i="23"/>
  <c r="BC536" i="23"/>
  <c r="BC537" i="23"/>
  <c r="BC538" i="23"/>
  <c r="BC539" i="23"/>
  <c r="BC540" i="23"/>
  <c r="BC541" i="23"/>
  <c r="BC542" i="23"/>
  <c r="BC543" i="23"/>
  <c r="BC544" i="23"/>
  <c r="BC545" i="23"/>
  <c r="BC546" i="23"/>
  <c r="BC547" i="23"/>
  <c r="BC548" i="23"/>
  <c r="BC549" i="23"/>
  <c r="BC550" i="23"/>
  <c r="BC551" i="23"/>
  <c r="BC552" i="23"/>
  <c r="BC553" i="23"/>
  <c r="BC554" i="23"/>
  <c r="BC555" i="23"/>
  <c r="BC556" i="23"/>
  <c r="BC557" i="23"/>
  <c r="BC558" i="23"/>
  <c r="BC559" i="23"/>
  <c r="BC560" i="23"/>
  <c r="BC561" i="23"/>
  <c r="BC562" i="23"/>
  <c r="BC563" i="23"/>
  <c r="BC564" i="23"/>
  <c r="BC565" i="23"/>
  <c r="BC566" i="23"/>
  <c r="BC567" i="23"/>
  <c r="BC568" i="23"/>
  <c r="BC569" i="23"/>
  <c r="BC570" i="23"/>
  <c r="BC571" i="23"/>
  <c r="BC572" i="23"/>
  <c r="BC573" i="23"/>
  <c r="BC574" i="23"/>
  <c r="BC575" i="23"/>
  <c r="BC576" i="23"/>
  <c r="BC577" i="23"/>
  <c r="BC578" i="23"/>
  <c r="BC579" i="23"/>
  <c r="BC580" i="23"/>
  <c r="BC581" i="23"/>
  <c r="BC582" i="23"/>
  <c r="BC583" i="23"/>
  <c r="BC584" i="23"/>
  <c r="BC585" i="23"/>
  <c r="BC586" i="23"/>
  <c r="BC587" i="23"/>
  <c r="BC588" i="23"/>
  <c r="BC589" i="23"/>
  <c r="BC590" i="23"/>
  <c r="BC591" i="23"/>
  <c r="BC592" i="23"/>
  <c r="BC593" i="23"/>
  <c r="BC594" i="23"/>
  <c r="BC595" i="23"/>
  <c r="BC596" i="23"/>
  <c r="BC597" i="23"/>
  <c r="BC598" i="23"/>
  <c r="BC599" i="23"/>
  <c r="BC600" i="23"/>
  <c r="BC601" i="23"/>
  <c r="BC602" i="23"/>
  <c r="BC603" i="23"/>
  <c r="BC604" i="23"/>
  <c r="BC605" i="23"/>
  <c r="BC606" i="23"/>
  <c r="BC607" i="23"/>
  <c r="BC608" i="23"/>
  <c r="BC609" i="23"/>
  <c r="BC610" i="23"/>
  <c r="BC611" i="23"/>
  <c r="BC612" i="23"/>
  <c r="BC613" i="23"/>
  <c r="BC614" i="23"/>
  <c r="BC615" i="23"/>
  <c r="BC616" i="23"/>
  <c r="BC617" i="23"/>
  <c r="BC618" i="23"/>
  <c r="BC619" i="23"/>
  <c r="BC620" i="23"/>
  <c r="BC621" i="23"/>
  <c r="BC622" i="23"/>
  <c r="BC623" i="23"/>
  <c r="BC624" i="23"/>
  <c r="BC625" i="23"/>
  <c r="BC626" i="23"/>
  <c r="BC627" i="23"/>
  <c r="BC628" i="23"/>
  <c r="BC629" i="23"/>
  <c r="BC630" i="23"/>
  <c r="BC631" i="23"/>
  <c r="BC632" i="23"/>
  <c r="BC633" i="23"/>
  <c r="BC634" i="23"/>
  <c r="BC635" i="23"/>
  <c r="BC636" i="23"/>
  <c r="BC637" i="23"/>
  <c r="BC638" i="23"/>
  <c r="BC639" i="23"/>
  <c r="BC640" i="23"/>
  <c r="BC641" i="23"/>
  <c r="BC642" i="23"/>
  <c r="BC643" i="23"/>
  <c r="BC644" i="23"/>
  <c r="BC645" i="23"/>
  <c r="BC646" i="23"/>
  <c r="BC647" i="23"/>
  <c r="BC648" i="23"/>
  <c r="BC649" i="23"/>
  <c r="BC650" i="23"/>
  <c r="BC651" i="23"/>
  <c r="BC652" i="23"/>
  <c r="BC653" i="23"/>
  <c r="BC654" i="23"/>
  <c r="BC655" i="23"/>
  <c r="BC656" i="23"/>
  <c r="BC657" i="23"/>
  <c r="BC658" i="23"/>
  <c r="BC659" i="23"/>
  <c r="BC660" i="23"/>
  <c r="BC661" i="23"/>
  <c r="BC662" i="23"/>
  <c r="BC663" i="23"/>
  <c r="BC664" i="23"/>
  <c r="BC665" i="23"/>
  <c r="BC666" i="23"/>
  <c r="BC667" i="23"/>
  <c r="BC668" i="23"/>
  <c r="BC669" i="23"/>
  <c r="BC670" i="23"/>
  <c r="BC671" i="23"/>
  <c r="BC672" i="23"/>
  <c r="BC673" i="23"/>
  <c r="BC674" i="23"/>
  <c r="BC675" i="23"/>
  <c r="BC676" i="23"/>
  <c r="BC677" i="23"/>
  <c r="BC678" i="23"/>
  <c r="BC679" i="23"/>
  <c r="BC680" i="23"/>
  <c r="BC681" i="23"/>
  <c r="BC682" i="23"/>
  <c r="BC683" i="23"/>
  <c r="BC684" i="23"/>
  <c r="BC685" i="23"/>
  <c r="BC686" i="23"/>
  <c r="BC687" i="23"/>
  <c r="BC688" i="23"/>
  <c r="BC689" i="23"/>
  <c r="BC690" i="23"/>
  <c r="BC691" i="23"/>
  <c r="BC692" i="23"/>
  <c r="BC693" i="23"/>
  <c r="BC694" i="23"/>
  <c r="BC695" i="23"/>
  <c r="BC696" i="23"/>
  <c r="BC697" i="23"/>
  <c r="BC698" i="23"/>
  <c r="BC699" i="23"/>
  <c r="BC700" i="23"/>
  <c r="BC701" i="23"/>
  <c r="BC702" i="23"/>
  <c r="BC703" i="23"/>
  <c r="BC704" i="23"/>
  <c r="BC705" i="23"/>
  <c r="BC706" i="23"/>
  <c r="BC707" i="23"/>
  <c r="BC708" i="23"/>
  <c r="BC709" i="23"/>
  <c r="BC710" i="23"/>
  <c r="BC711" i="23"/>
  <c r="BC712" i="23"/>
  <c r="BC713" i="23"/>
  <c r="BC714" i="23"/>
  <c r="BC715" i="23"/>
  <c r="BC716" i="23"/>
  <c r="BC717" i="23"/>
  <c r="BC718" i="23"/>
  <c r="BC719" i="23"/>
  <c r="BC720" i="23"/>
  <c r="BC721" i="23"/>
  <c r="BC722" i="23"/>
  <c r="BC723" i="23"/>
  <c r="BC724" i="23"/>
  <c r="BC725" i="23"/>
  <c r="BC726" i="23"/>
  <c r="BC727" i="23"/>
  <c r="BC728" i="23"/>
  <c r="BC729" i="23"/>
  <c r="BC730" i="23"/>
  <c r="BC731" i="23"/>
  <c r="BC732" i="23"/>
  <c r="BC733" i="23"/>
  <c r="BC734" i="23"/>
  <c r="BC735" i="23"/>
  <c r="BC736" i="23"/>
  <c r="BC737" i="23"/>
  <c r="BC738" i="23"/>
  <c r="BC739" i="23"/>
  <c r="BC740" i="23"/>
  <c r="BC741" i="23"/>
  <c r="BC742" i="23"/>
  <c r="BC743" i="23"/>
  <c r="BC744" i="23"/>
  <c r="BC745" i="23"/>
  <c r="BC746" i="23"/>
  <c r="BC747" i="23"/>
  <c r="BC748" i="23"/>
  <c r="BC749" i="23"/>
  <c r="BC750" i="23"/>
  <c r="BC751" i="23"/>
  <c r="BC752" i="23"/>
  <c r="BC753" i="23"/>
  <c r="BC754" i="23"/>
  <c r="BC755" i="23"/>
  <c r="BC756" i="23"/>
  <c r="BC757" i="23"/>
  <c r="BC758" i="23"/>
  <c r="BC759" i="23"/>
  <c r="BC760" i="23"/>
  <c r="BC761" i="23"/>
  <c r="BC762" i="23"/>
  <c r="BC763" i="23"/>
  <c r="BC764" i="23"/>
  <c r="BC765" i="23"/>
  <c r="BC766" i="23"/>
  <c r="BC767" i="23"/>
  <c r="BC768" i="23"/>
  <c r="BC769" i="23"/>
  <c r="BC770" i="23"/>
  <c r="BC771" i="23"/>
  <c r="BC772" i="23"/>
  <c r="BC773" i="23"/>
  <c r="BC774" i="23"/>
  <c r="BC775" i="23"/>
  <c r="BC776" i="23"/>
  <c r="BC777" i="23"/>
  <c r="BC778" i="23"/>
  <c r="BC779" i="23"/>
  <c r="BC780" i="23"/>
  <c r="BC781" i="23"/>
  <c r="BC782" i="23"/>
  <c r="BC783" i="23"/>
  <c r="BC784" i="23"/>
  <c r="BC785" i="23"/>
  <c r="BC786" i="23"/>
  <c r="BC787" i="23"/>
  <c r="BC788" i="23"/>
  <c r="BC789" i="23"/>
  <c r="BC790" i="23"/>
  <c r="BC791" i="23"/>
  <c r="BC792" i="23"/>
  <c r="BC793" i="23"/>
  <c r="BC794" i="23"/>
  <c r="BC795" i="23"/>
  <c r="BC796" i="23"/>
  <c r="BC797" i="23"/>
  <c r="BC798" i="23"/>
  <c r="BC799" i="23"/>
  <c r="BC800" i="23"/>
  <c r="BC801" i="23"/>
  <c r="BC802" i="23"/>
  <c r="BC803" i="23"/>
  <c r="BC804" i="23"/>
  <c r="BC805" i="23"/>
  <c r="BC806" i="23"/>
  <c r="BC807" i="23"/>
  <c r="BC808" i="23"/>
  <c r="BC809" i="23"/>
  <c r="BC810" i="23"/>
  <c r="BC811" i="23"/>
  <c r="BC812" i="23"/>
  <c r="BC813" i="23"/>
  <c r="BC814" i="23"/>
  <c r="BC815" i="23"/>
  <c r="BC816" i="23"/>
  <c r="BC817" i="23"/>
  <c r="BC818" i="23"/>
  <c r="BC819" i="23"/>
  <c r="BC820" i="23"/>
  <c r="BC821" i="23"/>
  <c r="BC822" i="23"/>
  <c r="BC823" i="23"/>
  <c r="BC824" i="23"/>
  <c r="BC825" i="23"/>
  <c r="BC826" i="23"/>
  <c r="BC827" i="23"/>
  <c r="BC828" i="23"/>
  <c r="BC829" i="23"/>
  <c r="BC830" i="23"/>
  <c r="BC831" i="23"/>
  <c r="BC832" i="23"/>
  <c r="BC833" i="23"/>
  <c r="BC834" i="23"/>
  <c r="BC835" i="23"/>
  <c r="BC836" i="23"/>
  <c r="BC837" i="23"/>
  <c r="BC838" i="23"/>
  <c r="BC839" i="23"/>
  <c r="BC840" i="23"/>
  <c r="BC841" i="23"/>
  <c r="BC842" i="23"/>
  <c r="BC843" i="23"/>
  <c r="BC844" i="23"/>
  <c r="BC845" i="23"/>
  <c r="BC846" i="23"/>
  <c r="BC847" i="23"/>
  <c r="BC848" i="23"/>
  <c r="BC849" i="23"/>
  <c r="BC850" i="23"/>
  <c r="BC851" i="23"/>
  <c r="BC852" i="23"/>
  <c r="BC853" i="23"/>
  <c r="BC854" i="23"/>
  <c r="BC855" i="23"/>
  <c r="BC856" i="23"/>
  <c r="BC857" i="23"/>
  <c r="BC858" i="23"/>
  <c r="BC859" i="23"/>
  <c r="BC860" i="23"/>
  <c r="BC861" i="23"/>
  <c r="BC862" i="23"/>
  <c r="BC863" i="23"/>
  <c r="BC864" i="23"/>
  <c r="BC865" i="23"/>
  <c r="BC866" i="23"/>
  <c r="BC867" i="23"/>
  <c r="BC868" i="23"/>
  <c r="BC869" i="23"/>
  <c r="BC870" i="23"/>
  <c r="BC871" i="23"/>
  <c r="BC872" i="23"/>
  <c r="BC873" i="23"/>
  <c r="BC874" i="23"/>
  <c r="BC875" i="23"/>
  <c r="BC876" i="23"/>
  <c r="BC877" i="23"/>
  <c r="BC878" i="23"/>
  <c r="BC879" i="23"/>
  <c r="BC880" i="23"/>
  <c r="BC881" i="23"/>
  <c r="BC882" i="23"/>
  <c r="BC883" i="23"/>
  <c r="BC884" i="23"/>
  <c r="BC885" i="23"/>
  <c r="BC886" i="23"/>
  <c r="BC887" i="23"/>
  <c r="BC888" i="23"/>
  <c r="BC889" i="23"/>
  <c r="BC890" i="23"/>
  <c r="BC891" i="23"/>
  <c r="BC892" i="23"/>
  <c r="BC893" i="23"/>
  <c r="BC894" i="23"/>
  <c r="BC895" i="23"/>
  <c r="BC896" i="23"/>
  <c r="BC897" i="23"/>
  <c r="BC898" i="23"/>
  <c r="BC899" i="23"/>
  <c r="BC900" i="23"/>
  <c r="BC901" i="23"/>
  <c r="BC902" i="23"/>
  <c r="BC903" i="23"/>
  <c r="BC904" i="23"/>
  <c r="BC905" i="23"/>
  <c r="BC906" i="23"/>
  <c r="BC907" i="23"/>
  <c r="BC908" i="23"/>
  <c r="BC909" i="23"/>
  <c r="BC910" i="23"/>
  <c r="BC911" i="23"/>
  <c r="BC912" i="23"/>
  <c r="BC913" i="23"/>
  <c r="BC914" i="23"/>
  <c r="BC915" i="23"/>
  <c r="BC916" i="23"/>
  <c r="BC917" i="23"/>
  <c r="BC918" i="23"/>
  <c r="BC919" i="23"/>
  <c r="BC920" i="23"/>
  <c r="BC921" i="23"/>
  <c r="BC922" i="23"/>
  <c r="BC923" i="23"/>
  <c r="BC924" i="23"/>
  <c r="BC925" i="23"/>
  <c r="BC926" i="23"/>
  <c r="BC927" i="23"/>
  <c r="BC928" i="23"/>
  <c r="BC929" i="23"/>
  <c r="BC930" i="23"/>
  <c r="BC931" i="23"/>
  <c r="BC932" i="23"/>
  <c r="BC933" i="23"/>
  <c r="BC934" i="23"/>
  <c r="BC935" i="23"/>
  <c r="BC936" i="23"/>
  <c r="BC937" i="23"/>
  <c r="BC938" i="23"/>
  <c r="BC939" i="23"/>
  <c r="BC940" i="23"/>
  <c r="BC941" i="23"/>
  <c r="BC942" i="23"/>
  <c r="BC943" i="23"/>
  <c r="BC944" i="23"/>
  <c r="BC945" i="23"/>
  <c r="BC946" i="23"/>
  <c r="BC947" i="23"/>
  <c r="BC948" i="23"/>
  <c r="BC949" i="23"/>
  <c r="BC950" i="23"/>
  <c r="BC951" i="23"/>
  <c r="BC952" i="23"/>
  <c r="BC953" i="23"/>
  <c r="BC954" i="23"/>
  <c r="BC955" i="23"/>
  <c r="BC956" i="23"/>
  <c r="BC957" i="23"/>
  <c r="BC958" i="23"/>
  <c r="BC959" i="23"/>
  <c r="BC960" i="23"/>
  <c r="BC961" i="23"/>
  <c r="BC962" i="23"/>
  <c r="BC963" i="23"/>
  <c r="BC964" i="23"/>
  <c r="BC965" i="23"/>
  <c r="BC966" i="23"/>
  <c r="BC967" i="23"/>
  <c r="BC968" i="23"/>
  <c r="BC969" i="23"/>
  <c r="BC970" i="23"/>
  <c r="BC971" i="23"/>
  <c r="BC972" i="23"/>
  <c r="BC973" i="23"/>
  <c r="BC974" i="23"/>
  <c r="BC975" i="23"/>
  <c r="BC976" i="23"/>
  <c r="BC977" i="23"/>
  <c r="BC978" i="23"/>
  <c r="BC979" i="23"/>
  <c r="BC980" i="23"/>
  <c r="BC981" i="23"/>
  <c r="BC982" i="23"/>
  <c r="BC983" i="23"/>
  <c r="BC984" i="23"/>
  <c r="BC985" i="23"/>
  <c r="BC986" i="23"/>
  <c r="BC987" i="23"/>
  <c r="BC988" i="23"/>
  <c r="BC989" i="23"/>
  <c r="BC990" i="23"/>
  <c r="BC991" i="23"/>
  <c r="BC992" i="23"/>
  <c r="BC993" i="23"/>
  <c r="BC994" i="23"/>
  <c r="BC995" i="23"/>
  <c r="BC996" i="23"/>
  <c r="BC997" i="23"/>
  <c r="BC998" i="23"/>
  <c r="BC999" i="23"/>
  <c r="BC1000" i="23"/>
  <c r="BC1001" i="23"/>
  <c r="BC1002" i="23"/>
  <c r="BC1003" i="23"/>
  <c r="BC1004" i="23"/>
  <c r="BC1005" i="23"/>
  <c r="BC1006" i="23"/>
  <c r="BC1007" i="23"/>
  <c r="BC1008" i="23"/>
  <c r="BC1009" i="23"/>
  <c r="BC1010" i="23"/>
  <c r="BC1011" i="23"/>
  <c r="BC1012" i="23"/>
  <c r="BC1013" i="23"/>
  <c r="BC1014" i="23"/>
  <c r="BC1015" i="23"/>
  <c r="BC1016" i="23"/>
  <c r="BC1017" i="23"/>
  <c r="BC1018" i="23"/>
  <c r="BC1019" i="23"/>
  <c r="BC1020" i="23"/>
  <c r="BC1021" i="23"/>
  <c r="BC1022" i="23"/>
  <c r="BC1023" i="23"/>
  <c r="BC1024" i="23"/>
  <c r="BC1025" i="23"/>
  <c r="BC1026" i="23"/>
  <c r="BC1027" i="23"/>
  <c r="BC1028" i="23"/>
  <c r="BC1029" i="23"/>
  <c r="BC1030" i="23"/>
  <c r="BC1031" i="23"/>
  <c r="BC1032" i="23"/>
  <c r="BC1033" i="23"/>
  <c r="BC1034" i="23"/>
  <c r="BC1035" i="23"/>
  <c r="BC1036" i="23"/>
  <c r="BC1037" i="23"/>
  <c r="BC1038" i="23"/>
  <c r="BC1039" i="23"/>
  <c r="BC1040" i="23"/>
  <c r="BC1041" i="23"/>
  <c r="BC1042" i="23"/>
  <c r="BC1043" i="23"/>
  <c r="BC1044" i="23"/>
  <c r="BC1045" i="23"/>
  <c r="BC1046" i="23"/>
  <c r="BC1047" i="23"/>
  <c r="BC1048" i="23"/>
  <c r="BC1049" i="23"/>
  <c r="BC1050" i="23"/>
  <c r="BC1051" i="23"/>
  <c r="BC1052" i="23"/>
  <c r="BC1053" i="23"/>
  <c r="BC1054" i="23"/>
  <c r="BC1055" i="23"/>
  <c r="BC1056" i="23"/>
  <c r="BC1057" i="23"/>
  <c r="BC1058" i="23"/>
  <c r="BC1059" i="23"/>
  <c r="BC1060" i="23"/>
  <c r="BC1061" i="23"/>
  <c r="BC1062" i="23"/>
  <c r="BC1063" i="23"/>
  <c r="BC1064" i="23"/>
  <c r="BC1065" i="23"/>
  <c r="BC1066" i="23"/>
  <c r="BC1067" i="23"/>
  <c r="BC1068" i="23"/>
  <c r="BC1069" i="23"/>
  <c r="BC1070" i="23"/>
  <c r="BC1071" i="23"/>
  <c r="BC1072" i="23"/>
  <c r="BC1073" i="23"/>
  <c r="BC1074" i="23"/>
  <c r="BC1075" i="23"/>
  <c r="BC1076" i="23"/>
  <c r="BC1077" i="23"/>
  <c r="BC1078" i="23"/>
  <c r="BC1079" i="23"/>
  <c r="BC1080" i="23"/>
  <c r="BC1081" i="23"/>
  <c r="BC1082" i="23"/>
  <c r="BC1083" i="23"/>
  <c r="BC1084" i="23"/>
  <c r="BC1085" i="23"/>
  <c r="BC1086" i="23"/>
  <c r="BC1087" i="23"/>
  <c r="BC1088" i="23"/>
  <c r="BC1089" i="23"/>
  <c r="BC1090" i="23"/>
  <c r="BC1091" i="23"/>
  <c r="BC1092" i="23"/>
  <c r="BC1093" i="23"/>
  <c r="BC1094" i="23"/>
  <c r="BC1095" i="23"/>
  <c r="BC1096" i="23"/>
  <c r="BC1097" i="23"/>
  <c r="BC1098" i="23"/>
  <c r="BC1099" i="23"/>
  <c r="BC1100" i="23"/>
  <c r="BC1101" i="23"/>
  <c r="BC1102" i="23"/>
  <c r="BC1103" i="23"/>
  <c r="BC1104" i="23"/>
  <c r="BC1105" i="23"/>
  <c r="BC1106" i="23"/>
  <c r="BC1107" i="23"/>
  <c r="BC1108" i="23"/>
  <c r="BC1109" i="23"/>
  <c r="BC1110" i="23"/>
  <c r="BC1111" i="23"/>
  <c r="BC1112" i="23"/>
  <c r="BC1113" i="23"/>
  <c r="BC1114" i="23"/>
  <c r="BC1115" i="23"/>
  <c r="BC1116" i="23"/>
  <c r="BC1117" i="23"/>
  <c r="BC1118" i="23"/>
  <c r="BC1119" i="23"/>
  <c r="BC1120" i="23"/>
  <c r="BC1121" i="23"/>
  <c r="BC1122" i="23"/>
  <c r="BC1123" i="23"/>
  <c r="BC1124" i="23"/>
  <c r="BC1125" i="23"/>
  <c r="BC1126" i="23"/>
  <c r="BC1127" i="23"/>
  <c r="BC1128" i="23"/>
  <c r="BC1129" i="23"/>
  <c r="BC1130" i="23"/>
  <c r="BC1131" i="23"/>
  <c r="BC1132" i="23"/>
  <c r="BC1133" i="23"/>
  <c r="BC1134" i="23"/>
  <c r="BC1135" i="23"/>
  <c r="BC1136" i="23"/>
  <c r="BC1137" i="23"/>
  <c r="BC1138" i="23"/>
  <c r="BC1139" i="23"/>
  <c r="BC1140" i="23"/>
  <c r="BC1141" i="23"/>
  <c r="BC1142" i="23"/>
  <c r="BC1143" i="23"/>
  <c r="BC1144" i="23"/>
  <c r="BC1145" i="23"/>
  <c r="BC1146" i="23"/>
  <c r="BC1147" i="23"/>
  <c r="BC1148" i="23"/>
  <c r="BC1149" i="23"/>
  <c r="BC1150" i="23"/>
  <c r="BC1151" i="23"/>
  <c r="BC1152" i="23"/>
  <c r="BC1153" i="23"/>
  <c r="BC1154" i="23"/>
  <c r="BC1155" i="23"/>
  <c r="BC1156" i="23"/>
  <c r="BC1157" i="23"/>
  <c r="BC1158" i="23"/>
  <c r="BC1159" i="23"/>
  <c r="BC1160" i="23"/>
  <c r="BC1161" i="23"/>
  <c r="BC1162" i="23"/>
  <c r="BC1163" i="23"/>
  <c r="BC1164" i="23"/>
  <c r="BC1165" i="23"/>
  <c r="BC1166" i="23"/>
  <c r="BC1167" i="23"/>
  <c r="BC1168" i="23"/>
  <c r="BC1169" i="23"/>
  <c r="BC1170" i="23"/>
  <c r="BC1171" i="23"/>
  <c r="BC1172" i="23"/>
  <c r="BC1173" i="23"/>
  <c r="BC1174" i="23"/>
  <c r="BC1175" i="23"/>
  <c r="BC1176" i="23"/>
  <c r="BC1177" i="23"/>
  <c r="BC1178" i="23"/>
  <c r="BC1179" i="23"/>
  <c r="BC1180" i="23"/>
  <c r="BC1181" i="23"/>
  <c r="BC1182" i="23"/>
  <c r="BC1183" i="23"/>
  <c r="BC1184" i="23"/>
  <c r="BC1185" i="23"/>
  <c r="BC1186" i="23"/>
  <c r="BC1187" i="23"/>
  <c r="BC1188" i="23"/>
  <c r="BC1189" i="23"/>
  <c r="BC1190" i="23"/>
  <c r="BC1191" i="23"/>
  <c r="BC1192" i="23"/>
  <c r="BC1193" i="23"/>
  <c r="BC1194" i="23"/>
  <c r="BC1195" i="23"/>
  <c r="BC1196" i="23"/>
  <c r="BC1197" i="23"/>
  <c r="BC1198" i="23"/>
  <c r="BC1199" i="23"/>
  <c r="BC1200" i="23"/>
  <c r="BC1201" i="23"/>
  <c r="BC1202" i="23"/>
  <c r="BC1203" i="23"/>
  <c r="BC1204" i="23"/>
  <c r="BC1205" i="23"/>
  <c r="BC1206" i="23"/>
  <c r="BC1207" i="23"/>
  <c r="BC1208" i="23"/>
  <c r="BC1209" i="23"/>
  <c r="BC1210" i="23"/>
  <c r="BC1211" i="23"/>
  <c r="BC1212" i="23"/>
  <c r="BC1213" i="23"/>
  <c r="BC1214" i="23"/>
  <c r="BC1215" i="23"/>
  <c r="BC1216" i="23"/>
  <c r="BC1217" i="23"/>
  <c r="BC1218" i="23"/>
  <c r="BC1219" i="23"/>
  <c r="BC1220" i="23"/>
  <c r="BC1221" i="23"/>
  <c r="BC1222" i="23"/>
  <c r="BC1223" i="23"/>
  <c r="BC1224" i="23"/>
  <c r="BC1225" i="23"/>
  <c r="BC1226" i="23"/>
  <c r="BC1227" i="23"/>
  <c r="BC1228" i="23"/>
  <c r="BC1229" i="23"/>
  <c r="BC1230" i="23"/>
  <c r="BC1231" i="23"/>
  <c r="BC1232" i="23"/>
  <c r="BC1233" i="23"/>
  <c r="BC1234" i="23"/>
  <c r="BC1235" i="23"/>
  <c r="BC1236" i="23"/>
  <c r="BC1237" i="23"/>
  <c r="BC1238" i="23"/>
  <c r="BC1239" i="23"/>
  <c r="BC1240" i="23"/>
  <c r="BC1241" i="23"/>
  <c r="BC1242" i="23"/>
  <c r="BC1243" i="23"/>
  <c r="BC1244" i="23"/>
  <c r="BC1245" i="23"/>
  <c r="BC1246" i="23"/>
  <c r="BC1247" i="23"/>
  <c r="BC1248" i="23"/>
  <c r="BC1249" i="23"/>
  <c r="BC1250" i="23"/>
  <c r="BC1251" i="23"/>
  <c r="BC1252" i="23"/>
  <c r="BC1253" i="23"/>
  <c r="BC1254" i="23"/>
  <c r="BC1255" i="23"/>
  <c r="BC1256" i="23"/>
  <c r="BC1257" i="23"/>
  <c r="BC1258" i="23"/>
  <c r="BC1259" i="23"/>
  <c r="BC1260" i="23"/>
  <c r="BC1261" i="23"/>
  <c r="BC1262" i="23"/>
  <c r="BC1263" i="23"/>
  <c r="BC1264" i="23"/>
  <c r="BC1265" i="23"/>
  <c r="BC1266" i="23"/>
  <c r="BC1267" i="23"/>
  <c r="BC1268" i="23"/>
  <c r="BC1269" i="23"/>
  <c r="BC1270" i="23"/>
  <c r="BC1271" i="23"/>
  <c r="BC1272" i="23"/>
  <c r="BC1273" i="23"/>
  <c r="BC1274" i="23"/>
  <c r="BC1275" i="23"/>
  <c r="BC1276" i="23"/>
  <c r="BC1277" i="23"/>
  <c r="BC1278" i="23"/>
  <c r="BC1279" i="23"/>
  <c r="BC1280" i="23"/>
  <c r="BC1281" i="23"/>
  <c r="BC1282" i="23"/>
  <c r="BC1283" i="23"/>
  <c r="BC1284" i="23"/>
  <c r="BC1285" i="23"/>
  <c r="BC1286" i="23"/>
  <c r="BC1287" i="23"/>
  <c r="BC1288" i="23"/>
  <c r="BC1289" i="23"/>
  <c r="BC1290" i="23"/>
  <c r="BC1291" i="23"/>
  <c r="BC1292" i="23"/>
  <c r="BC1293" i="23"/>
  <c r="BC1294" i="23"/>
  <c r="BC1295" i="23"/>
  <c r="BC1296" i="23"/>
  <c r="BC1297" i="23"/>
  <c r="BC1298" i="23"/>
  <c r="BC1299" i="23"/>
  <c r="BC1300" i="23"/>
  <c r="BC1301" i="23"/>
  <c r="BC1302" i="23"/>
  <c r="BC1303" i="23"/>
  <c r="BC1304" i="23"/>
  <c r="BC1305" i="23"/>
  <c r="BC1306" i="23"/>
  <c r="BC1307" i="23"/>
  <c r="BC1308" i="23"/>
  <c r="BC1309" i="23"/>
  <c r="BC1310" i="23"/>
  <c r="BC1311" i="23"/>
  <c r="BC1312" i="23"/>
  <c r="BC1313" i="23"/>
  <c r="BC1314" i="23"/>
  <c r="BC1315" i="23"/>
  <c r="BC1316" i="23"/>
  <c r="BC1317" i="23"/>
  <c r="BC1318" i="23"/>
  <c r="BC1319" i="23"/>
  <c r="BC1320" i="23"/>
  <c r="BC1321" i="23"/>
  <c r="BC1322" i="23"/>
  <c r="BC1323" i="23"/>
  <c r="BC1324" i="23"/>
  <c r="BC1325" i="23"/>
  <c r="BC1326" i="23"/>
  <c r="BC1327" i="23"/>
  <c r="BC1328" i="23"/>
  <c r="BC1329" i="23"/>
  <c r="BC1330" i="23"/>
  <c r="BC1331" i="23"/>
  <c r="BC1332" i="23"/>
  <c r="BC1333" i="23"/>
  <c r="BC1334" i="23"/>
  <c r="BC1335" i="23"/>
  <c r="BC1336" i="23"/>
  <c r="BC1337" i="23"/>
  <c r="BC1338" i="23"/>
  <c r="BC1339" i="23"/>
  <c r="BC1340" i="23"/>
  <c r="BC1341" i="23"/>
  <c r="BC1342" i="23"/>
  <c r="BC1343" i="23"/>
  <c r="BC1344" i="23"/>
  <c r="BC1345" i="23"/>
  <c r="BC1346" i="23"/>
  <c r="BC1347" i="23"/>
  <c r="BC1348" i="23"/>
  <c r="BC1349" i="23"/>
  <c r="BC1350" i="23"/>
  <c r="BC1351" i="23"/>
  <c r="BC1352" i="23"/>
  <c r="BC1353" i="23"/>
  <c r="BC1354" i="23"/>
  <c r="BC1355" i="23"/>
  <c r="BC1356" i="23"/>
  <c r="BC1357" i="23"/>
  <c r="BC1358" i="23"/>
  <c r="BC1359" i="23"/>
  <c r="BC1360" i="23"/>
  <c r="BC1361" i="23"/>
  <c r="BC1362" i="23"/>
  <c r="BC1363" i="23"/>
  <c r="BC1364" i="23"/>
  <c r="BC1365" i="23"/>
  <c r="BC1366" i="23"/>
  <c r="BC1367" i="23"/>
  <c r="BC1368" i="23"/>
  <c r="BC1369" i="23"/>
  <c r="BC1370" i="23"/>
  <c r="BC1371" i="23"/>
  <c r="BC1372" i="23"/>
  <c r="BC1373" i="23"/>
  <c r="BC1374" i="23"/>
  <c r="BC1375" i="23"/>
  <c r="BC1376" i="23"/>
  <c r="BC1377" i="23"/>
  <c r="BC1378" i="23"/>
  <c r="BC1379" i="23"/>
  <c r="BC1380" i="23"/>
  <c r="BC1381" i="23"/>
  <c r="BC1382" i="23"/>
  <c r="BC1383" i="23"/>
  <c r="BC1384" i="23"/>
  <c r="BC1385" i="23"/>
  <c r="BC1386" i="23"/>
  <c r="BC1387" i="23"/>
  <c r="BC1388" i="23"/>
  <c r="BC1389" i="23"/>
  <c r="BC1390" i="23"/>
  <c r="BC1391" i="23"/>
  <c r="BC1392" i="23"/>
  <c r="BC1393" i="23"/>
  <c r="BC1394" i="23"/>
  <c r="BC1395" i="23"/>
  <c r="BC1396" i="23"/>
  <c r="BC1397" i="23"/>
  <c r="BC1398" i="23"/>
  <c r="BC1399" i="23"/>
  <c r="BC1400" i="23"/>
  <c r="BC1401" i="23"/>
  <c r="BC1402" i="23"/>
  <c r="BC1403" i="23"/>
  <c r="BC1404" i="23"/>
  <c r="BC1405" i="23"/>
  <c r="BC1406" i="23"/>
  <c r="BC1407" i="23"/>
  <c r="BC1408" i="23"/>
  <c r="BC1409" i="23"/>
  <c r="BC1410" i="23"/>
  <c r="BC1411" i="23"/>
  <c r="BC1412" i="23"/>
  <c r="BC1413" i="23"/>
  <c r="BC1414" i="23"/>
  <c r="BC1415" i="23"/>
  <c r="BC1416" i="23"/>
  <c r="BC1417" i="23"/>
  <c r="BC1418" i="23"/>
  <c r="BC1419" i="23"/>
  <c r="BC1420" i="23"/>
  <c r="BC1421" i="23"/>
  <c r="BC1422" i="23"/>
  <c r="BC1423" i="23"/>
  <c r="BC1424" i="23"/>
  <c r="BC1425" i="23"/>
  <c r="BC1426" i="23"/>
  <c r="BC1427" i="23"/>
  <c r="BC1428" i="23"/>
  <c r="BC1429" i="23"/>
  <c r="BC1430" i="23"/>
  <c r="BC1431" i="23"/>
  <c r="BC1432" i="23"/>
  <c r="BC1433" i="23"/>
  <c r="BC1434" i="23"/>
  <c r="BC1435" i="23"/>
  <c r="BC1436" i="23"/>
  <c r="BC1437" i="23"/>
  <c r="BC1438" i="23"/>
  <c r="BC1439" i="23"/>
  <c r="BC1440" i="23"/>
  <c r="BC1441" i="23"/>
  <c r="BC1442" i="23"/>
  <c r="BC1443" i="23"/>
  <c r="BC1444" i="23"/>
  <c r="BC1445" i="23"/>
  <c r="BC1446" i="23"/>
  <c r="BC1447" i="23"/>
  <c r="BC1448" i="23"/>
  <c r="BC1449" i="23"/>
  <c r="BC1450" i="23"/>
  <c r="BC1451" i="23"/>
  <c r="BC1452" i="23"/>
  <c r="BC1453" i="23"/>
  <c r="BC1454" i="23"/>
  <c r="BC1455" i="23"/>
  <c r="BC1456" i="23"/>
  <c r="BC1457" i="23"/>
  <c r="BC1458" i="23"/>
  <c r="BC1459" i="23"/>
  <c r="BC1460" i="23"/>
  <c r="BC1461" i="23"/>
  <c r="BC1462" i="23"/>
  <c r="BC1463" i="23"/>
  <c r="BC1464" i="23"/>
  <c r="BC1465" i="23"/>
  <c r="BC1466" i="23"/>
  <c r="BC1467" i="23"/>
  <c r="BC1468" i="23"/>
  <c r="BC1469" i="23"/>
  <c r="BC1470" i="23"/>
  <c r="BC1471" i="23"/>
  <c r="BC1472" i="23"/>
  <c r="BC1473" i="23"/>
  <c r="BC1474" i="23"/>
  <c r="BC1475" i="23"/>
  <c r="BC1476" i="23"/>
  <c r="BC1477" i="23"/>
  <c r="BC1478" i="23"/>
  <c r="BC1479" i="23"/>
  <c r="BC1480" i="23"/>
  <c r="BC1481" i="23"/>
  <c r="BC1482" i="23"/>
  <c r="BC1483" i="23"/>
  <c r="BC1484" i="23"/>
  <c r="BC1485" i="23"/>
  <c r="BC1486" i="23"/>
  <c r="BC1487" i="23"/>
  <c r="BC1488" i="23"/>
  <c r="BC1489" i="23"/>
  <c r="BC1490" i="23"/>
  <c r="BC1491" i="23"/>
  <c r="BC1492" i="23"/>
  <c r="BC1493" i="23"/>
  <c r="BC1494" i="23"/>
  <c r="BC1495" i="23"/>
  <c r="BC1496" i="23"/>
  <c r="BC1497" i="23"/>
  <c r="BC1498" i="23"/>
  <c r="BC1499" i="23"/>
  <c r="BC1500" i="23"/>
  <c r="BC1501" i="23"/>
  <c r="BC1502" i="23"/>
  <c r="BC1503" i="23"/>
  <c r="BC1504" i="23"/>
  <c r="BC1505" i="23"/>
  <c r="BC1506" i="23"/>
  <c r="BC1507" i="23"/>
  <c r="BC1508" i="23"/>
  <c r="BC1509" i="23"/>
  <c r="BC1510" i="23"/>
  <c r="BC1511" i="23"/>
  <c r="BC1512" i="23"/>
  <c r="BC1513" i="23"/>
  <c r="BC1514" i="23"/>
  <c r="BC1515" i="23"/>
  <c r="BC1516" i="23"/>
  <c r="BC1517" i="23"/>
  <c r="BC1518" i="23"/>
  <c r="BC1519" i="23"/>
  <c r="BC1520" i="23"/>
  <c r="BC1521" i="23"/>
  <c r="BC1522" i="23"/>
  <c r="BC1523" i="23"/>
  <c r="BC1524" i="23"/>
  <c r="BC1525" i="23"/>
  <c r="BC1526" i="23"/>
  <c r="BC1527" i="23"/>
  <c r="BC1528" i="23"/>
  <c r="BC1529" i="23"/>
  <c r="BC1530" i="23"/>
  <c r="BC1531" i="23"/>
  <c r="BC1532" i="23"/>
  <c r="BC1533" i="23"/>
  <c r="BC1534" i="23"/>
  <c r="BC1535" i="23"/>
  <c r="BC1536" i="23"/>
  <c r="BC1537" i="23"/>
  <c r="BC1538" i="23"/>
  <c r="BC1539" i="23"/>
  <c r="BC1540" i="23"/>
  <c r="BC1541" i="23"/>
  <c r="BC1542" i="23"/>
  <c r="BC1543" i="23"/>
  <c r="BC1544" i="23"/>
  <c r="BC1545" i="23"/>
  <c r="BC1546" i="23"/>
  <c r="BC1547" i="23"/>
  <c r="BC1548" i="23"/>
  <c r="BC1549" i="23"/>
  <c r="BC1550" i="23"/>
  <c r="BC1551" i="23"/>
  <c r="BC1552" i="23"/>
  <c r="BC1553" i="23"/>
  <c r="BC1554" i="23"/>
  <c r="BC1555" i="23"/>
  <c r="BC1556" i="23"/>
  <c r="BC1557" i="23"/>
  <c r="BC1558" i="23"/>
  <c r="BC1559" i="23"/>
  <c r="BC1560" i="23"/>
  <c r="BC1561" i="23"/>
  <c r="BC1562" i="23"/>
  <c r="BC1563" i="23"/>
  <c r="BC1564" i="23"/>
  <c r="BC1565" i="23"/>
  <c r="BC1566" i="23"/>
  <c r="BC1567" i="23"/>
  <c r="BC1568" i="23"/>
  <c r="BC1569" i="23"/>
  <c r="BC1570" i="23"/>
  <c r="BC1571" i="23"/>
  <c r="BC1572" i="23"/>
  <c r="BC1573" i="23"/>
  <c r="BC1574" i="23"/>
  <c r="BC1575" i="23"/>
  <c r="BC1576" i="23"/>
  <c r="BC1577" i="23"/>
  <c r="BC1578" i="23"/>
  <c r="BC1579" i="23"/>
  <c r="BC1580" i="23"/>
  <c r="BC1581" i="23"/>
  <c r="BC1582" i="23"/>
  <c r="BC1583" i="23"/>
  <c r="BC1584" i="23"/>
  <c r="BC1585" i="23"/>
  <c r="BC1586" i="23"/>
  <c r="BC1587" i="23"/>
  <c r="BC1588" i="23"/>
  <c r="BC1589" i="23"/>
  <c r="BC1590" i="23"/>
  <c r="BC1591" i="23"/>
  <c r="BC1592" i="23"/>
  <c r="BC1593" i="23"/>
  <c r="BC1594" i="23"/>
  <c r="BC1595" i="23"/>
  <c r="BC1596" i="23"/>
  <c r="BC1597" i="23"/>
  <c r="BC1598" i="23"/>
  <c r="BC1599" i="23"/>
  <c r="BC1600" i="23"/>
  <c r="BC1601" i="23"/>
  <c r="BC1602" i="23"/>
  <c r="BC1603" i="23"/>
  <c r="BC1604" i="23"/>
  <c r="BC1605" i="23"/>
  <c r="BC1606" i="23"/>
  <c r="BC1607" i="23"/>
  <c r="BC1608" i="23"/>
  <c r="BC1609" i="23"/>
  <c r="BC1610" i="23"/>
  <c r="BC1611" i="23"/>
  <c r="BC1612" i="23"/>
  <c r="BC1613" i="23"/>
  <c r="BC1614" i="23"/>
  <c r="BC1615" i="23"/>
  <c r="BC1616" i="23"/>
  <c r="BC1617" i="23"/>
  <c r="BC1618" i="23"/>
  <c r="BC1619" i="23"/>
  <c r="BC1620" i="23"/>
  <c r="BC1621" i="23"/>
  <c r="BC1622" i="23"/>
  <c r="BC1623" i="23"/>
  <c r="BC1624" i="23"/>
  <c r="BC1625" i="23"/>
  <c r="BC1626" i="23"/>
  <c r="BC1627" i="23"/>
  <c r="BC1628" i="23"/>
  <c r="BC1629" i="23"/>
  <c r="BC1630" i="23"/>
  <c r="BC1631" i="23"/>
  <c r="BC1632" i="23"/>
  <c r="BC1633" i="23"/>
  <c r="BC1634" i="23"/>
  <c r="BC1635" i="23"/>
  <c r="BC1636" i="23"/>
  <c r="BC1637" i="23"/>
  <c r="BC1638" i="23"/>
  <c r="BC1639" i="23"/>
  <c r="BC1640" i="23"/>
  <c r="BC1641" i="23"/>
  <c r="BC1642" i="23"/>
  <c r="BC1643" i="23"/>
  <c r="BC1644" i="23"/>
  <c r="BC1645" i="23"/>
  <c r="BC1646" i="23"/>
  <c r="BC1647" i="23"/>
  <c r="BC1648" i="23"/>
  <c r="BC1649" i="23"/>
  <c r="BC1650" i="23"/>
  <c r="BC1651" i="23"/>
  <c r="BC1652" i="23"/>
  <c r="BC1653" i="23"/>
  <c r="BC1654" i="23"/>
  <c r="BC1655" i="23"/>
  <c r="BC1656" i="23"/>
  <c r="BC1657" i="23"/>
  <c r="BC1658" i="23"/>
  <c r="BC1659" i="23"/>
  <c r="BC1660" i="23"/>
  <c r="BC1661" i="23"/>
  <c r="BC1662" i="23"/>
  <c r="BC1663" i="23"/>
  <c r="BC1664" i="23"/>
  <c r="BC1665" i="23"/>
  <c r="BC1666" i="23"/>
  <c r="BC1667" i="23"/>
  <c r="BC1668" i="23"/>
  <c r="BC1669" i="23"/>
  <c r="BC1670" i="23"/>
  <c r="BC1671" i="23"/>
  <c r="BC1672" i="23"/>
  <c r="BC1673" i="23"/>
  <c r="BC1674" i="23"/>
  <c r="BC1675" i="23"/>
  <c r="BC1676" i="23"/>
  <c r="BC1677" i="23"/>
  <c r="BC1678" i="23"/>
  <c r="BC1679" i="23"/>
  <c r="BC1680" i="23"/>
  <c r="BC1681" i="23"/>
  <c r="BC1682" i="23"/>
  <c r="BC1683" i="23"/>
  <c r="BC1684" i="23"/>
  <c r="BC1685" i="23"/>
  <c r="BC1686" i="23"/>
  <c r="BC1687" i="23"/>
  <c r="BC1688" i="23"/>
  <c r="BC1689" i="23"/>
  <c r="BC1690" i="23"/>
  <c r="BC1691" i="23"/>
  <c r="BC1692" i="23"/>
  <c r="BC1693" i="23"/>
  <c r="BC1694" i="23"/>
  <c r="BC1695" i="23"/>
  <c r="BC1696" i="23"/>
  <c r="BC1697" i="23"/>
  <c r="BC1698" i="23"/>
  <c r="BC1699" i="23"/>
  <c r="BC1700" i="23"/>
  <c r="BC1701" i="23"/>
  <c r="BC1702" i="23"/>
  <c r="BC1703" i="23"/>
  <c r="BC1704" i="23"/>
  <c r="BC1705" i="23"/>
  <c r="BC1706" i="23"/>
  <c r="BC1707" i="23"/>
  <c r="BC1708" i="23"/>
  <c r="BC1709" i="23"/>
  <c r="BC1710" i="23"/>
  <c r="BC1711" i="23"/>
  <c r="BC1712" i="23"/>
  <c r="BC1713" i="23"/>
  <c r="BC1714" i="23"/>
  <c r="BC1715" i="23"/>
  <c r="BC1716" i="23"/>
  <c r="BC1717" i="23"/>
  <c r="BC1718" i="23"/>
  <c r="BC1719" i="23"/>
  <c r="BC1720" i="23"/>
  <c r="BC1721" i="23"/>
  <c r="BC1722" i="23"/>
  <c r="BC1723" i="23"/>
  <c r="BC1724" i="23"/>
  <c r="BC1725" i="23"/>
  <c r="BC1726" i="23"/>
  <c r="BC1727" i="23"/>
  <c r="BC1728" i="23"/>
  <c r="BC1729" i="23"/>
  <c r="BC1730" i="23"/>
  <c r="BC1731" i="23"/>
  <c r="BC1732" i="23"/>
  <c r="BC1733" i="23"/>
  <c r="BC1734" i="23"/>
  <c r="BC1735" i="23"/>
  <c r="BC1736" i="23"/>
  <c r="BC1737" i="23"/>
  <c r="BC1738" i="23"/>
  <c r="BC1739" i="23"/>
  <c r="BC1740" i="23"/>
  <c r="BC1741" i="23"/>
  <c r="BC1742" i="23"/>
  <c r="BC1743" i="23"/>
  <c r="BC1744" i="23"/>
  <c r="BC1745" i="23"/>
  <c r="BC1746" i="23"/>
  <c r="BC1747" i="23"/>
  <c r="BC1748" i="23"/>
  <c r="BC1749" i="23"/>
  <c r="BC1750" i="23"/>
  <c r="BC1751" i="23"/>
  <c r="BC1752" i="23"/>
  <c r="BC1753" i="23"/>
  <c r="BC1754" i="23"/>
  <c r="BC1755" i="23"/>
  <c r="BC1756" i="23"/>
  <c r="BC1757" i="23"/>
  <c r="BC1758" i="23"/>
  <c r="BC1759" i="23"/>
  <c r="BC1760" i="23"/>
  <c r="BC1761" i="23"/>
  <c r="BC1762" i="23"/>
  <c r="BC1763" i="23"/>
  <c r="BC1764" i="23"/>
  <c r="BC1765" i="23"/>
  <c r="BC1766" i="23"/>
  <c r="BC1767" i="23"/>
  <c r="BC1768" i="23"/>
  <c r="BC1769" i="23"/>
  <c r="BC1770" i="23"/>
  <c r="BC1771" i="23"/>
  <c r="BC1772" i="23"/>
  <c r="BC1773" i="23"/>
  <c r="BC1774" i="23"/>
  <c r="BC1775" i="23"/>
  <c r="BC1776" i="23"/>
  <c r="BC1777" i="23"/>
  <c r="BC1778" i="23"/>
  <c r="BC1779" i="23"/>
  <c r="BC1780" i="23"/>
  <c r="BC1781" i="23"/>
  <c r="BC1782" i="23"/>
  <c r="BC1783" i="23"/>
  <c r="BC1784" i="23"/>
  <c r="BC1785" i="23"/>
  <c r="BC1786" i="23"/>
  <c r="BC1787" i="23"/>
  <c r="BC1788" i="23"/>
  <c r="BC1789" i="23"/>
  <c r="BC1790" i="23"/>
  <c r="BC1791" i="23"/>
  <c r="BC1792" i="23"/>
  <c r="BC1793" i="23"/>
  <c r="BC1794" i="23"/>
  <c r="BC1795" i="23"/>
  <c r="BC1796" i="23"/>
  <c r="BC1797" i="23"/>
  <c r="BC1798" i="23"/>
  <c r="BC1799" i="23"/>
  <c r="BC1800" i="23"/>
  <c r="BC1801" i="23"/>
  <c r="BC1802" i="23"/>
  <c r="BC1803" i="23"/>
  <c r="BC1804" i="23"/>
  <c r="BC1805" i="23"/>
  <c r="BC1806" i="23"/>
  <c r="BC1807" i="23"/>
  <c r="BC1808" i="23"/>
  <c r="BC1809" i="23"/>
  <c r="BC1810" i="23"/>
  <c r="BC1811" i="23"/>
  <c r="BC1812" i="23"/>
  <c r="BC1813" i="23"/>
  <c r="BC1814" i="23"/>
  <c r="BC1815" i="23"/>
  <c r="BC1816" i="23"/>
  <c r="BC1817" i="23"/>
  <c r="BC1818" i="23"/>
  <c r="BC1819" i="23"/>
  <c r="BC1820" i="23"/>
  <c r="BC1821" i="23"/>
  <c r="BC1822" i="23"/>
  <c r="BC1823" i="23"/>
  <c r="BC1824" i="23"/>
  <c r="BC1825" i="23"/>
  <c r="BC1826" i="23"/>
  <c r="BC1827" i="23"/>
  <c r="BC1828" i="23"/>
  <c r="BC1829" i="23"/>
  <c r="BC1830" i="23"/>
  <c r="BC1831" i="23"/>
  <c r="BC1832" i="23"/>
  <c r="BC1833" i="23"/>
  <c r="BC1834" i="23"/>
  <c r="BC1835" i="23"/>
  <c r="BC1836" i="23"/>
  <c r="BC1837" i="23"/>
  <c r="BC1838" i="23"/>
  <c r="BC1839" i="23"/>
  <c r="BC1840" i="23"/>
  <c r="BC1841" i="23"/>
  <c r="BC1842" i="23"/>
  <c r="BC1843" i="23"/>
  <c r="BC1844" i="23"/>
  <c r="BC1845" i="23"/>
  <c r="BC1846" i="23"/>
  <c r="BC1847" i="23"/>
  <c r="BC1848" i="23"/>
  <c r="BC1849" i="23"/>
  <c r="BC1850" i="23"/>
  <c r="BC1851" i="23"/>
  <c r="BC1852" i="23"/>
  <c r="BC1853" i="23"/>
  <c r="BC1854" i="23"/>
  <c r="BC1855" i="23"/>
  <c r="BC1856" i="23"/>
  <c r="BC1857" i="23"/>
  <c r="BC1858" i="23"/>
  <c r="BC1859" i="23"/>
  <c r="BC1860" i="23"/>
  <c r="BC1861" i="23"/>
  <c r="BC1862" i="23"/>
  <c r="BC1863" i="23"/>
  <c r="BC1864" i="23"/>
  <c r="BC1865" i="23"/>
  <c r="BC1866" i="23"/>
  <c r="BC1867" i="23"/>
  <c r="BC1868" i="23"/>
  <c r="BC1869" i="23"/>
  <c r="BC1870" i="23"/>
  <c r="BC1871" i="23"/>
  <c r="BC1872" i="23"/>
  <c r="BC1873" i="23"/>
  <c r="BC1874" i="23"/>
  <c r="BC1875" i="23"/>
  <c r="BC1876" i="23"/>
  <c r="BC1877" i="23"/>
  <c r="BC1878" i="23"/>
  <c r="BC1879" i="23"/>
  <c r="BC1880" i="23"/>
  <c r="BC1881" i="23"/>
  <c r="BC1882" i="23"/>
  <c r="BC1883" i="23"/>
  <c r="BC1884" i="23"/>
  <c r="BC1885" i="23"/>
  <c r="BC1886" i="23"/>
  <c r="BC1887" i="23"/>
  <c r="BC1888" i="23"/>
  <c r="BC1889" i="23"/>
  <c r="BC1890" i="23"/>
  <c r="BC1891" i="23"/>
  <c r="BC1892" i="23"/>
  <c r="BC1893" i="23"/>
  <c r="BC1894" i="23"/>
  <c r="BC1895" i="23"/>
  <c r="BC1896" i="23"/>
  <c r="BC1897" i="23"/>
  <c r="BC1898" i="23"/>
  <c r="BC1899" i="23"/>
  <c r="BC1900" i="23"/>
  <c r="BC1901" i="23"/>
  <c r="BC1902" i="23"/>
  <c r="BC1903" i="23"/>
  <c r="BC1904" i="23"/>
  <c r="BC1905" i="23"/>
  <c r="BC1906" i="23"/>
  <c r="BC1907" i="23"/>
  <c r="BC1908" i="23"/>
  <c r="BC1909" i="23"/>
  <c r="BC1910" i="23"/>
  <c r="BC1911" i="23"/>
  <c r="BC1912" i="23"/>
  <c r="BC1913" i="23"/>
  <c r="BC1914" i="23"/>
  <c r="BC1915" i="23"/>
  <c r="BC1916" i="23"/>
  <c r="BC1917" i="23"/>
  <c r="BC1918" i="23"/>
  <c r="BC1919" i="23"/>
  <c r="BC1920" i="23"/>
  <c r="BC1921" i="23"/>
  <c r="BC1922" i="23"/>
  <c r="BC1923" i="23"/>
  <c r="BC1924" i="23"/>
  <c r="BC1925" i="23"/>
  <c r="BC1926" i="23"/>
  <c r="BC1927" i="23"/>
  <c r="BC1928" i="23"/>
  <c r="BC1929" i="23"/>
  <c r="BC1930" i="23"/>
  <c r="BC1931" i="23"/>
  <c r="BC1932" i="23"/>
  <c r="BC1933" i="23"/>
  <c r="BC1934" i="23"/>
  <c r="BC1935" i="23"/>
  <c r="BC1936" i="23"/>
  <c r="BC1937" i="23"/>
  <c r="BC1938" i="23"/>
  <c r="BC1939" i="23"/>
  <c r="BC1940" i="23"/>
  <c r="BC1941" i="23"/>
  <c r="BC1942" i="23"/>
  <c r="BC1943" i="23"/>
  <c r="BC1944" i="23"/>
  <c r="BC1945" i="23"/>
  <c r="BC1946" i="23"/>
  <c r="BC1947" i="23"/>
  <c r="BC1948" i="23"/>
  <c r="BC1949" i="23"/>
  <c r="BC1950" i="23"/>
  <c r="BC1951" i="23"/>
  <c r="BC1952" i="23"/>
  <c r="BC1953" i="23"/>
  <c r="BC1954" i="23"/>
  <c r="BC1955" i="23"/>
  <c r="BC1956" i="23"/>
  <c r="BC1957" i="23"/>
  <c r="BC1958" i="23"/>
  <c r="BC1959" i="23"/>
  <c r="BC1960" i="23"/>
  <c r="BC1961" i="23"/>
  <c r="BC1962" i="23"/>
  <c r="BC1963" i="23"/>
  <c r="BC1964" i="23"/>
  <c r="BC1965" i="23"/>
  <c r="BC1966" i="23"/>
  <c r="BC1967" i="23"/>
  <c r="BC1968" i="23"/>
  <c r="BC1969" i="23"/>
  <c r="BC1970" i="23"/>
  <c r="BC1971" i="23"/>
  <c r="BC1972" i="23"/>
  <c r="BC1973" i="23"/>
  <c r="BC1974" i="23"/>
  <c r="BC1975" i="23"/>
  <c r="BC1976" i="23"/>
  <c r="BC1977" i="23"/>
  <c r="BC1978" i="23"/>
  <c r="BC1979" i="23"/>
  <c r="BC1980" i="23"/>
  <c r="BC1981" i="23"/>
  <c r="BC1982" i="23"/>
  <c r="BC1983" i="23"/>
  <c r="BC1984" i="23"/>
  <c r="BC1985" i="23"/>
  <c r="BC1986" i="23"/>
  <c r="BC1987" i="23"/>
  <c r="BC1988" i="23"/>
  <c r="BC1989" i="23"/>
  <c r="BC1990" i="23"/>
  <c r="BC1991" i="23"/>
  <c r="BC1992" i="23"/>
  <c r="BC1993" i="23"/>
  <c r="BC1994" i="23"/>
  <c r="BC1995" i="23"/>
  <c r="BC1996" i="23"/>
  <c r="BC1997" i="23"/>
  <c r="BC1998" i="23"/>
  <c r="BC1999" i="23"/>
  <c r="BC2000" i="23"/>
  <c r="BC2001" i="23"/>
  <c r="BC2002" i="23"/>
  <c r="BC2003" i="23"/>
  <c r="BC2004" i="23"/>
  <c r="BC2005" i="23"/>
  <c r="BC2006" i="23"/>
  <c r="BC2007" i="23"/>
  <c r="BC2008" i="23"/>
  <c r="BC2009" i="23"/>
  <c r="BC2010" i="23"/>
  <c r="BC2011" i="23"/>
  <c r="BC2012" i="23"/>
  <c r="BC2013" i="23"/>
  <c r="BC2014" i="23"/>
  <c r="BC2015" i="23"/>
  <c r="BC2016" i="23"/>
  <c r="BC2017" i="23"/>
  <c r="BC2018" i="23"/>
  <c r="BC2019" i="23"/>
  <c r="BC2020" i="23"/>
  <c r="BC2021" i="23"/>
  <c r="BC2022" i="23"/>
  <c r="BC2023" i="23"/>
  <c r="BC2024" i="23"/>
  <c r="BC2025" i="23"/>
  <c r="BC2026" i="23"/>
  <c r="BC2027" i="23"/>
  <c r="BC2028" i="23"/>
  <c r="BC2029" i="23"/>
  <c r="BC2030" i="23"/>
  <c r="BC2031" i="23"/>
  <c r="BC2032" i="23"/>
  <c r="BC2033" i="23"/>
  <c r="BC2034" i="23"/>
  <c r="BC2035" i="23"/>
  <c r="BC2036" i="23"/>
  <c r="BC2037" i="23"/>
  <c r="BC2038" i="23"/>
  <c r="BC2039" i="23"/>
  <c r="BC2040" i="23"/>
  <c r="BC2041" i="23"/>
  <c r="BC2042" i="23"/>
  <c r="BC2043" i="23"/>
  <c r="BC2044" i="23"/>
  <c r="BC2045" i="23"/>
  <c r="BC2046" i="23"/>
  <c r="BC2047" i="23"/>
  <c r="BC2048" i="23"/>
  <c r="BC2049" i="23"/>
  <c r="BC2050" i="23"/>
  <c r="BC2051" i="23"/>
  <c r="BC2052" i="23"/>
  <c r="BC2053" i="23"/>
  <c r="BC2054" i="23"/>
  <c r="BC2055" i="23"/>
  <c r="BC2056" i="23"/>
  <c r="BC2057" i="23"/>
  <c r="BC2058" i="23"/>
  <c r="BC2059" i="23"/>
  <c r="BC2060" i="23"/>
  <c r="BC2061" i="23"/>
  <c r="BC2062" i="23"/>
  <c r="BC2063" i="23"/>
  <c r="BC2064" i="23"/>
  <c r="BC2065" i="23"/>
  <c r="BC2066" i="23"/>
  <c r="BC2067" i="23"/>
  <c r="BC2068" i="23"/>
  <c r="BC2069" i="23"/>
  <c r="BC2070" i="23"/>
  <c r="BC2071" i="23"/>
  <c r="BC2072" i="23"/>
  <c r="BC2073" i="23"/>
  <c r="BC2074" i="23"/>
  <c r="BC2075" i="23"/>
  <c r="BC2076" i="23"/>
  <c r="BC2077" i="23"/>
  <c r="BC2078" i="23"/>
  <c r="BC2079" i="23"/>
  <c r="BC2080" i="23"/>
  <c r="BC2081" i="23"/>
  <c r="BC2082" i="23"/>
  <c r="BC2083" i="23"/>
  <c r="BC2084" i="23"/>
  <c r="BC2085" i="23"/>
  <c r="BC2086" i="23"/>
  <c r="BC2087" i="23"/>
  <c r="BC2088" i="23"/>
  <c r="BC2089" i="23"/>
  <c r="BC2090" i="23"/>
  <c r="BC2091" i="23"/>
  <c r="BC2092" i="23"/>
  <c r="BC2093" i="23"/>
  <c r="BC2094" i="23"/>
  <c r="BC2095" i="23"/>
  <c r="BC2096" i="23"/>
  <c r="BC2097" i="23"/>
  <c r="BC2098" i="23"/>
  <c r="BC2099" i="23"/>
  <c r="BC2100" i="23"/>
  <c r="BC2101" i="23"/>
  <c r="BC2102" i="23"/>
  <c r="BC2103" i="23"/>
  <c r="BC2104" i="23"/>
  <c r="BC2105" i="23"/>
  <c r="BC2106" i="23"/>
  <c r="BC2107" i="23"/>
  <c r="BC2108" i="23"/>
  <c r="BC2109" i="23"/>
  <c r="BC2110" i="23"/>
  <c r="BC2111" i="23"/>
  <c r="BC2112" i="23"/>
  <c r="BC2113" i="23"/>
  <c r="BC2114" i="23"/>
  <c r="BC2115" i="23"/>
  <c r="BC2116" i="23"/>
  <c r="BC2117" i="23"/>
  <c r="BC2118" i="23"/>
  <c r="BC2119" i="23"/>
  <c r="BC2120" i="23"/>
  <c r="BC2121" i="23"/>
  <c r="BC2122" i="23"/>
  <c r="BC2123" i="23"/>
  <c r="BC2124" i="23"/>
  <c r="BC2125" i="23"/>
  <c r="BC2126" i="23"/>
  <c r="BC2127" i="23"/>
  <c r="BC2128" i="23"/>
  <c r="BC2129" i="23"/>
  <c r="BC2130" i="23"/>
  <c r="BC2131" i="23"/>
  <c r="BC2132" i="23"/>
  <c r="BC2133" i="23"/>
  <c r="BC2134" i="23"/>
  <c r="BC2135" i="23"/>
  <c r="BC2136" i="23"/>
  <c r="BC2137" i="23"/>
  <c r="BC2138" i="23"/>
  <c r="BC2139" i="23"/>
  <c r="BC2140" i="23"/>
  <c r="BC2141" i="23"/>
  <c r="BC2142" i="23"/>
  <c r="BC2143" i="23"/>
  <c r="BC2144" i="23"/>
  <c r="BC2145" i="23"/>
  <c r="BC2146" i="23"/>
  <c r="BC2147" i="23"/>
  <c r="BC2148" i="23"/>
  <c r="BC2149" i="23"/>
  <c r="BC2150" i="23"/>
  <c r="BC2151" i="23"/>
  <c r="BC2152" i="23"/>
  <c r="BC2153" i="23"/>
  <c r="BC2154" i="23"/>
  <c r="BC2155" i="23"/>
  <c r="BC2156" i="23"/>
  <c r="BC2157" i="23"/>
  <c r="BC2158" i="23"/>
  <c r="BC2159" i="23"/>
  <c r="BC2160" i="23"/>
  <c r="BC2161" i="23"/>
  <c r="BC2162" i="23"/>
  <c r="BC2163" i="23"/>
  <c r="BC2164" i="23"/>
  <c r="BC2165" i="23"/>
  <c r="BC2166" i="23"/>
  <c r="BC2167" i="23"/>
  <c r="BC2168" i="23"/>
  <c r="BC2169" i="23"/>
  <c r="BC2170" i="23"/>
  <c r="BC2171" i="23"/>
  <c r="BC2172" i="23"/>
  <c r="BC2173" i="23"/>
  <c r="AE4" i="23"/>
  <c r="BC4" i="23" s="1"/>
  <c r="AE5" i="23"/>
  <c r="BC5" i="23" s="1"/>
  <c r="AE6" i="23"/>
  <c r="BC6" i="23" s="1"/>
  <c r="AE7" i="23"/>
  <c r="BC7" i="23" s="1"/>
  <c r="AE8" i="23"/>
  <c r="BC8" i="23" s="1"/>
  <c r="AE9" i="23"/>
  <c r="BC9" i="23" s="1"/>
  <c r="AE10" i="23"/>
  <c r="BC10" i="23" s="1"/>
  <c r="AE11" i="23"/>
  <c r="BC11" i="23" s="1"/>
  <c r="AE12" i="23"/>
  <c r="BC12" i="23" s="1"/>
  <c r="AE13" i="23"/>
  <c r="BC13" i="23" s="1"/>
  <c r="AE14" i="23"/>
  <c r="BC14" i="23" s="1"/>
  <c r="AE15" i="23"/>
  <c r="BC15" i="23" s="1"/>
  <c r="AE16" i="23"/>
  <c r="BC16" i="23" s="1"/>
  <c r="AE17" i="23"/>
  <c r="BC17" i="23" s="1"/>
  <c r="AE18" i="23"/>
  <c r="BC18" i="23" s="1"/>
  <c r="AE19" i="23"/>
  <c r="BC19" i="23" s="1"/>
  <c r="AE20" i="23"/>
  <c r="BC20" i="23" s="1"/>
  <c r="AE21" i="23"/>
  <c r="BC21" i="23" s="1"/>
  <c r="AE22" i="23"/>
  <c r="BC22" i="23" s="1"/>
  <c r="AE23" i="23"/>
  <c r="BC23" i="23" s="1"/>
  <c r="AE24" i="23"/>
  <c r="BC24" i="23" s="1"/>
  <c r="AE25" i="23"/>
  <c r="BC25" i="23" s="1"/>
  <c r="AE26" i="23"/>
  <c r="BC26" i="23" s="1"/>
  <c r="AE27" i="23"/>
  <c r="BC27" i="23" s="1"/>
  <c r="AE28" i="23"/>
  <c r="BC28" i="23" s="1"/>
  <c r="AE29" i="23"/>
  <c r="BC29" i="23" s="1"/>
  <c r="AE30" i="23"/>
  <c r="BC30" i="23" s="1"/>
  <c r="AE31" i="23"/>
  <c r="BC31" i="23" s="1"/>
  <c r="AE32" i="23"/>
  <c r="BC32" i="23" s="1"/>
  <c r="AE33" i="23"/>
  <c r="BC33" i="23" s="1"/>
  <c r="AE34" i="23"/>
  <c r="BC34" i="23" s="1"/>
  <c r="AE35" i="23"/>
  <c r="BC35" i="23" s="1"/>
  <c r="AE36" i="23"/>
  <c r="BC36" i="23" s="1"/>
  <c r="AE37" i="23"/>
  <c r="BC37" i="23" s="1"/>
  <c r="AE38" i="23"/>
  <c r="BC38" i="23" s="1"/>
  <c r="AE39" i="23"/>
  <c r="BC39" i="23" s="1"/>
  <c r="AE40" i="23"/>
  <c r="BC40" i="23" s="1"/>
  <c r="AE41" i="23"/>
  <c r="BC41" i="23" s="1"/>
  <c r="AE42" i="23"/>
  <c r="BC42" i="23" s="1"/>
  <c r="AE43" i="23"/>
  <c r="BC43" i="23" s="1"/>
  <c r="AE44" i="23"/>
  <c r="BC44" i="23" s="1"/>
  <c r="AE45" i="23"/>
  <c r="BC45" i="23" s="1"/>
  <c r="AE46" i="23"/>
  <c r="BC46" i="23" s="1"/>
  <c r="AE47" i="23"/>
  <c r="BC47" i="23" s="1"/>
  <c r="AE48" i="23"/>
  <c r="BC48" i="23" s="1"/>
  <c r="AE49" i="23"/>
  <c r="BC49" i="23" s="1"/>
  <c r="AE51" i="23"/>
  <c r="BC51" i="23" s="1"/>
  <c r="AE52" i="23"/>
  <c r="BC52" i="23" s="1"/>
  <c r="AE53" i="23"/>
  <c r="BC53" i="23" s="1"/>
  <c r="AE54" i="23"/>
  <c r="BC54" i="23" s="1"/>
  <c r="AE55" i="23"/>
  <c r="BC55" i="23" s="1"/>
  <c r="AE56" i="23"/>
  <c r="BC56" i="23" s="1"/>
  <c r="AE57" i="23"/>
  <c r="BC57" i="23" s="1"/>
  <c r="AE58" i="23"/>
  <c r="BC58" i="23" s="1"/>
  <c r="AE59" i="23"/>
  <c r="BC59" i="23" s="1"/>
  <c r="AE60" i="23"/>
  <c r="BC60" i="23" s="1"/>
  <c r="AE61" i="23"/>
  <c r="BC61" i="23" s="1"/>
  <c r="AE62" i="23"/>
  <c r="BC62" i="23" s="1"/>
  <c r="AE63" i="23"/>
  <c r="BC63" i="23" s="1"/>
  <c r="AE64" i="23"/>
  <c r="BC64" i="23" s="1"/>
  <c r="AE65" i="23"/>
  <c r="BC65" i="23" s="1"/>
  <c r="AE66" i="23"/>
  <c r="BC66" i="23" s="1"/>
  <c r="AE67" i="23"/>
  <c r="BC67" i="23" s="1"/>
  <c r="AE68" i="23"/>
  <c r="BC68" i="23" s="1"/>
  <c r="AE69" i="23"/>
  <c r="BC69" i="23" s="1"/>
  <c r="AE70" i="23"/>
  <c r="BC70" i="23" s="1"/>
  <c r="AE71" i="23"/>
  <c r="BC71" i="23" s="1"/>
  <c r="AE72" i="23"/>
  <c r="BC72" i="23" s="1"/>
  <c r="AE73" i="23"/>
  <c r="BC73" i="23" s="1"/>
  <c r="AE74" i="23"/>
  <c r="BC74" i="23" s="1"/>
  <c r="AE75" i="23"/>
  <c r="BC75" i="23" s="1"/>
  <c r="AE76" i="23"/>
  <c r="BC76" i="23" s="1"/>
  <c r="AE77" i="23"/>
  <c r="BC77" i="23" s="1"/>
  <c r="AE78" i="23"/>
  <c r="BC78" i="23" s="1"/>
  <c r="AE79" i="23"/>
  <c r="BC79" i="23" s="1"/>
  <c r="AE80" i="23"/>
  <c r="BC80" i="23" s="1"/>
  <c r="AE81" i="23"/>
  <c r="BC81" i="23" s="1"/>
  <c r="AE82" i="23"/>
  <c r="BC82" i="23" s="1"/>
  <c r="AE83" i="23"/>
  <c r="BC83" i="23" s="1"/>
  <c r="AE84" i="23"/>
  <c r="BC84" i="23" s="1"/>
  <c r="AE85" i="23"/>
  <c r="BC85" i="23" s="1"/>
  <c r="AE86" i="23"/>
  <c r="BC86" i="23" s="1"/>
  <c r="AE87" i="23"/>
  <c r="BC87" i="23" s="1"/>
  <c r="AE88" i="23"/>
  <c r="BC88" i="23" s="1"/>
  <c r="AE89" i="23"/>
  <c r="BC89" i="23" s="1"/>
  <c r="AE90" i="23"/>
  <c r="BC90" i="23" s="1"/>
  <c r="AE91" i="23"/>
  <c r="BC91" i="23" s="1"/>
  <c r="AE92" i="23"/>
  <c r="BC92" i="23" s="1"/>
  <c r="AE93" i="23"/>
  <c r="BC93" i="23" s="1"/>
  <c r="AE94" i="23"/>
  <c r="BC94" i="23" s="1"/>
  <c r="AE95" i="23"/>
  <c r="BC95" i="23" s="1"/>
  <c r="AE96" i="23"/>
  <c r="BC96" i="23" s="1"/>
  <c r="AE97" i="23"/>
  <c r="BC97" i="23" s="1"/>
  <c r="AE98" i="23"/>
  <c r="BC98" i="23" s="1"/>
  <c r="AE99" i="23"/>
  <c r="BC99" i="23" s="1"/>
  <c r="AE100" i="23"/>
  <c r="BC100" i="23" s="1"/>
  <c r="AE101" i="23"/>
  <c r="BC101" i="23" s="1"/>
  <c r="AE102" i="23"/>
  <c r="BC102" i="23" s="1"/>
  <c r="AE103" i="23"/>
  <c r="BC103" i="23" s="1"/>
  <c r="AE104" i="23"/>
  <c r="BC104" i="23" s="1"/>
  <c r="AE105" i="23"/>
  <c r="BC105" i="23" s="1"/>
  <c r="AE106" i="23"/>
  <c r="BC106" i="23" s="1"/>
  <c r="AE107" i="23"/>
  <c r="BC107" i="23" s="1"/>
  <c r="AE108" i="23"/>
  <c r="BC108" i="23" s="1"/>
  <c r="AE109" i="23"/>
  <c r="BC109" i="23" s="1"/>
  <c r="AE110" i="23"/>
  <c r="BC110" i="23" s="1"/>
  <c r="AE111" i="23"/>
  <c r="BC111" i="23" s="1"/>
  <c r="AE112" i="23"/>
  <c r="BC112" i="23" s="1"/>
  <c r="AE113" i="23"/>
  <c r="BC113" i="23" s="1"/>
  <c r="AE114" i="23"/>
  <c r="BC114" i="23" s="1"/>
  <c r="AE115" i="23"/>
  <c r="BC115" i="23" s="1"/>
  <c r="AE116" i="23"/>
  <c r="BC116" i="23" s="1"/>
  <c r="AE117" i="23"/>
  <c r="BC117" i="23" s="1"/>
  <c r="AE118" i="23"/>
  <c r="BC118" i="23" s="1"/>
  <c r="AE119" i="23"/>
  <c r="BC119" i="23" s="1"/>
  <c r="AE120" i="23"/>
  <c r="BC120" i="23" s="1"/>
  <c r="AE121" i="23"/>
  <c r="BC121" i="23" s="1"/>
  <c r="AE122" i="23"/>
  <c r="BC122" i="23" s="1"/>
  <c r="AE123" i="23"/>
  <c r="BC123" i="23" s="1"/>
  <c r="AE124" i="23"/>
  <c r="BC124" i="23" s="1"/>
  <c r="AE125" i="23"/>
  <c r="BC125" i="23" s="1"/>
  <c r="AE126" i="23"/>
  <c r="BC126" i="23" s="1"/>
  <c r="AE127" i="23"/>
  <c r="BC127" i="23" s="1"/>
  <c r="AE128" i="23"/>
  <c r="BC128" i="23" s="1"/>
  <c r="AE129" i="23"/>
  <c r="BC129" i="23" s="1"/>
  <c r="AE130" i="23"/>
  <c r="BC130" i="23" s="1"/>
  <c r="AE131" i="23"/>
  <c r="BC131" i="23" s="1"/>
  <c r="AE132" i="23"/>
  <c r="BC132" i="23" s="1"/>
  <c r="AE133" i="23"/>
  <c r="BC133" i="23" s="1"/>
  <c r="AE134" i="23"/>
  <c r="BC134" i="23" s="1"/>
  <c r="AE135" i="23"/>
  <c r="BC135" i="23" s="1"/>
  <c r="AE136" i="23"/>
  <c r="BC136" i="23" s="1"/>
  <c r="AE137" i="23"/>
  <c r="BC137" i="23" s="1"/>
  <c r="AE138" i="23"/>
  <c r="BC138" i="23" s="1"/>
  <c r="AE139" i="23"/>
  <c r="BC139" i="23" s="1"/>
  <c r="AE140" i="23"/>
  <c r="BC140" i="23" s="1"/>
  <c r="AE141" i="23"/>
  <c r="BC141" i="23" s="1"/>
  <c r="AE142" i="23"/>
  <c r="BC142" i="23" s="1"/>
  <c r="AE143" i="23"/>
  <c r="BC143" i="23" s="1"/>
  <c r="AE144" i="23"/>
  <c r="BC144" i="23" s="1"/>
  <c r="AE145" i="23"/>
  <c r="BC145" i="23" s="1"/>
  <c r="AE146" i="23"/>
  <c r="BC146" i="23" s="1"/>
  <c r="AE147" i="23"/>
  <c r="BC147" i="23" s="1"/>
  <c r="AE148" i="23"/>
  <c r="BC148" i="23" s="1"/>
  <c r="AE149" i="23"/>
  <c r="BC149" i="23" s="1"/>
  <c r="AE150" i="23"/>
  <c r="BC150" i="23" s="1"/>
  <c r="AE151" i="23"/>
  <c r="BC151" i="23" s="1"/>
  <c r="AE152" i="23"/>
  <c r="BC152" i="23" s="1"/>
  <c r="AE153" i="23"/>
  <c r="BC153" i="23" s="1"/>
  <c r="AE154" i="23"/>
  <c r="BC154" i="23" s="1"/>
  <c r="AE155" i="23"/>
  <c r="BC155" i="23" s="1"/>
  <c r="AE156" i="23"/>
  <c r="BC156" i="23" s="1"/>
  <c r="AE157" i="23"/>
  <c r="BC157" i="23" s="1"/>
  <c r="AE158" i="23"/>
  <c r="BC158" i="23" s="1"/>
  <c r="AE159" i="23"/>
  <c r="BC159" i="23" s="1"/>
  <c r="AE160" i="23"/>
  <c r="BC160" i="23" s="1"/>
  <c r="AE161" i="23"/>
  <c r="BC161" i="23" s="1"/>
  <c r="AE162" i="23"/>
  <c r="BC162" i="23" s="1"/>
  <c r="AE163" i="23"/>
  <c r="BC163" i="23" s="1"/>
  <c r="AE164" i="23"/>
  <c r="BC164" i="23" s="1"/>
  <c r="AE165" i="23"/>
  <c r="BC165" i="23" s="1"/>
  <c r="AE166" i="23"/>
  <c r="BC166" i="23" s="1"/>
  <c r="AE167" i="23"/>
  <c r="BC167" i="23" s="1"/>
  <c r="AE168" i="23"/>
  <c r="BC168" i="23" s="1"/>
  <c r="AE169" i="23"/>
  <c r="BC169" i="23" s="1"/>
  <c r="AE170" i="23"/>
  <c r="BC170" i="23" s="1"/>
  <c r="AE171" i="23"/>
  <c r="BC171" i="23" s="1"/>
  <c r="AE172" i="23"/>
  <c r="BC172" i="23" s="1"/>
  <c r="AE173" i="23"/>
  <c r="BC173" i="23" s="1"/>
  <c r="AE174" i="23"/>
  <c r="BC174" i="23" s="1"/>
  <c r="AE175" i="23"/>
  <c r="BC175" i="23" s="1"/>
  <c r="AE176" i="23"/>
  <c r="BC176" i="23" s="1"/>
  <c r="AE177" i="23"/>
  <c r="BC177" i="23" s="1"/>
  <c r="AE178" i="23"/>
  <c r="BC178" i="23" s="1"/>
  <c r="AE179" i="23"/>
  <c r="BC179" i="23" s="1"/>
  <c r="AE180" i="23"/>
  <c r="BC180" i="23" s="1"/>
  <c r="AE181" i="23"/>
  <c r="BC181" i="23" s="1"/>
  <c r="AE182" i="23"/>
  <c r="BC182" i="23" s="1"/>
  <c r="AE183" i="23"/>
  <c r="BC183" i="23" s="1"/>
  <c r="AE184" i="23"/>
  <c r="BC184" i="23" s="1"/>
  <c r="AE185" i="23"/>
  <c r="BC185" i="23" s="1"/>
  <c r="AE186" i="23"/>
  <c r="BC186" i="23" s="1"/>
  <c r="AE187" i="23"/>
  <c r="BC187" i="23" s="1"/>
  <c r="AE188" i="23"/>
  <c r="BC188" i="23" s="1"/>
  <c r="AE189" i="23"/>
  <c r="BC189" i="23" s="1"/>
  <c r="AE190" i="23"/>
  <c r="BC190" i="23" s="1"/>
  <c r="AE191" i="23"/>
  <c r="BC191" i="23" s="1"/>
  <c r="AE192" i="23"/>
  <c r="BC192" i="23" s="1"/>
  <c r="AE193" i="23"/>
  <c r="BC193" i="23" s="1"/>
  <c r="AE194" i="23"/>
  <c r="BC194" i="23" s="1"/>
  <c r="AE195" i="23"/>
  <c r="BC195" i="23" s="1"/>
  <c r="AE196" i="23"/>
  <c r="BC196" i="23" s="1"/>
  <c r="AE197" i="23"/>
  <c r="BC197" i="23" s="1"/>
  <c r="AE198" i="23"/>
  <c r="BC198" i="23" s="1"/>
  <c r="AE199" i="23"/>
  <c r="BC199" i="23" s="1"/>
  <c r="AE200" i="23"/>
  <c r="BC200" i="23" s="1"/>
  <c r="AE201" i="23"/>
  <c r="BC201" i="23" s="1"/>
  <c r="AE202" i="23"/>
  <c r="BC202" i="23" s="1"/>
  <c r="AE203" i="23"/>
  <c r="BC203" i="23" s="1"/>
  <c r="AE204" i="23"/>
  <c r="BC204" i="23" s="1"/>
  <c r="AE205" i="23"/>
  <c r="BC205" i="23" s="1"/>
  <c r="AE206" i="23"/>
  <c r="BC206" i="23" s="1"/>
  <c r="AE207" i="23"/>
  <c r="BC207" i="23" s="1"/>
  <c r="AE208" i="23"/>
  <c r="BC208" i="23" s="1"/>
  <c r="AE209" i="23"/>
  <c r="BC209" i="23" s="1"/>
  <c r="AE210" i="23"/>
  <c r="BC210" i="23" s="1"/>
  <c r="AE211" i="23"/>
  <c r="BC211" i="23" s="1"/>
  <c r="AE212" i="23"/>
  <c r="BC212" i="23" s="1"/>
  <c r="AE213" i="23"/>
  <c r="BC213" i="23" s="1"/>
  <c r="AE214" i="23"/>
  <c r="BC214" i="23" s="1"/>
  <c r="AE215" i="23"/>
  <c r="BC215" i="23" s="1"/>
  <c r="AE216" i="23"/>
  <c r="BC216" i="23" s="1"/>
  <c r="AE217" i="23"/>
  <c r="BC217" i="23" s="1"/>
  <c r="AE218" i="23"/>
  <c r="BC218" i="23" s="1"/>
  <c r="AE219" i="23"/>
  <c r="BC219" i="23" s="1"/>
  <c r="AE220" i="23"/>
  <c r="BC220" i="23" s="1"/>
  <c r="AE221" i="23"/>
  <c r="BC221" i="23" s="1"/>
  <c r="AE222" i="23"/>
  <c r="BC222" i="23" s="1"/>
  <c r="AE223" i="23"/>
  <c r="BC223" i="23" s="1"/>
  <c r="AE224" i="23"/>
  <c r="BC224" i="23" s="1"/>
  <c r="AE225" i="23"/>
  <c r="BC225" i="23" s="1"/>
  <c r="AE226" i="23"/>
  <c r="BC226" i="23" s="1"/>
  <c r="AE227" i="23"/>
  <c r="BC227" i="23" s="1"/>
  <c r="AE228" i="23"/>
  <c r="BC228" i="23" s="1"/>
  <c r="AE229" i="23"/>
  <c r="BC229" i="23" s="1"/>
  <c r="AE230" i="23"/>
  <c r="BC230" i="23" s="1"/>
  <c r="AE231" i="23"/>
  <c r="BC231" i="23" s="1"/>
  <c r="AE232" i="23"/>
  <c r="BC232" i="23" s="1"/>
  <c r="AE233" i="23"/>
  <c r="BC233" i="23" s="1"/>
  <c r="AE234" i="23"/>
  <c r="BC234" i="23" s="1"/>
  <c r="AE235" i="23"/>
  <c r="BC235" i="23" s="1"/>
  <c r="AE236" i="23"/>
  <c r="BC236" i="23" s="1"/>
  <c r="AE237" i="23"/>
  <c r="BC237" i="23" s="1"/>
  <c r="AE238" i="23"/>
  <c r="BC238" i="23" s="1"/>
  <c r="AE239" i="23"/>
  <c r="BC239" i="23" s="1"/>
  <c r="AE240" i="23"/>
  <c r="BC240" i="23" s="1"/>
  <c r="AE241" i="23"/>
  <c r="BC241" i="23" s="1"/>
  <c r="AE242" i="23"/>
  <c r="BC242" i="23" s="1"/>
  <c r="AE243" i="23"/>
  <c r="BC243" i="23" s="1"/>
  <c r="AE244" i="23"/>
  <c r="BC244" i="23" s="1"/>
  <c r="AE245" i="23"/>
  <c r="BC245" i="23" s="1"/>
  <c r="AE246" i="23"/>
  <c r="BC246" i="23" s="1"/>
  <c r="AE247" i="23"/>
  <c r="BC247" i="23" s="1"/>
  <c r="AE248" i="23"/>
  <c r="BC248" i="23" s="1"/>
  <c r="AE249" i="23"/>
  <c r="BC249" i="23" s="1"/>
  <c r="AE250" i="23"/>
  <c r="BC250" i="23" s="1"/>
  <c r="AE251" i="23"/>
  <c r="BC251" i="23" s="1"/>
  <c r="AE252" i="23"/>
  <c r="BC252" i="23" s="1"/>
  <c r="AE253" i="23"/>
  <c r="BC253" i="23" s="1"/>
  <c r="AE254" i="23"/>
  <c r="BC254" i="23" s="1"/>
  <c r="AE255" i="23"/>
  <c r="BC255" i="23" s="1"/>
  <c r="AE256" i="23"/>
  <c r="BC256" i="23" s="1"/>
  <c r="AE257" i="23"/>
  <c r="BC257" i="23" s="1"/>
  <c r="AE258" i="23"/>
  <c r="BC258" i="23" s="1"/>
  <c r="AE259" i="23"/>
  <c r="BC259" i="23" s="1"/>
  <c r="AE260" i="23"/>
  <c r="BC260" i="23" s="1"/>
  <c r="AE261" i="23"/>
  <c r="BC261" i="23" s="1"/>
  <c r="AE262" i="23"/>
  <c r="BC262" i="23" s="1"/>
  <c r="AE263" i="23"/>
  <c r="BC263" i="23" s="1"/>
  <c r="AE264" i="23"/>
  <c r="BC264" i="23" s="1"/>
  <c r="AE265" i="23"/>
  <c r="BC265" i="23" s="1"/>
  <c r="AE266" i="23"/>
  <c r="BC266" i="23" s="1"/>
  <c r="AE267" i="23"/>
  <c r="BC267" i="23" s="1"/>
  <c r="AE268" i="23"/>
  <c r="BC268" i="23" s="1"/>
  <c r="AE269" i="23"/>
  <c r="BC269" i="23" s="1"/>
  <c r="AE270" i="23"/>
  <c r="BC270" i="23" s="1"/>
  <c r="AE271" i="23"/>
  <c r="BC271" i="23" s="1"/>
  <c r="AE272" i="23"/>
  <c r="BC272" i="23" s="1"/>
  <c r="AE273" i="23"/>
  <c r="BC273" i="23" s="1"/>
  <c r="AE274" i="23"/>
  <c r="BC274" i="23" s="1"/>
  <c r="AE275" i="23"/>
  <c r="BC275" i="23" s="1"/>
  <c r="AE276" i="23"/>
  <c r="BC276" i="23" s="1"/>
  <c r="AE277" i="23"/>
  <c r="BC277" i="23" s="1"/>
  <c r="AE278" i="23"/>
  <c r="BC278" i="23" s="1"/>
  <c r="AE279" i="23"/>
  <c r="BC279" i="23" s="1"/>
  <c r="AE280" i="23"/>
  <c r="BC280" i="23" s="1"/>
  <c r="AE281" i="23"/>
  <c r="BC281" i="23" s="1"/>
  <c r="AE282" i="23"/>
  <c r="BC282" i="23" s="1"/>
  <c r="AE283" i="23"/>
  <c r="BC283" i="23" s="1"/>
  <c r="AE284" i="23"/>
  <c r="BC284" i="23" s="1"/>
  <c r="AE285" i="23"/>
  <c r="BC285" i="23" s="1"/>
  <c r="AE286" i="23"/>
  <c r="BC286" i="23" s="1"/>
  <c r="AE287" i="23"/>
  <c r="BC287" i="23" s="1"/>
  <c r="AE288" i="23"/>
  <c r="BC288" i="23" s="1"/>
  <c r="AE289" i="23"/>
  <c r="BC289" i="23" s="1"/>
  <c r="AE290" i="23"/>
  <c r="BC290" i="23" s="1"/>
  <c r="AE291" i="23"/>
  <c r="BC291" i="23" s="1"/>
  <c r="AE292" i="23"/>
  <c r="BC292" i="23" s="1"/>
  <c r="AE293" i="23"/>
  <c r="BC293" i="23" s="1"/>
  <c r="AE294" i="23"/>
  <c r="BC294" i="23" s="1"/>
  <c r="AE295" i="23"/>
  <c r="BC295" i="23" s="1"/>
  <c r="AE296" i="23"/>
  <c r="BC296" i="23" s="1"/>
  <c r="AE297" i="23"/>
  <c r="BC297" i="23" s="1"/>
  <c r="AE298" i="23"/>
  <c r="BC298" i="23" s="1"/>
  <c r="AE299" i="23"/>
  <c r="BC299" i="23" s="1"/>
  <c r="AE300" i="23"/>
  <c r="BC300" i="23" s="1"/>
  <c r="AE301" i="23"/>
  <c r="BC301" i="23" s="1"/>
  <c r="AE302" i="23"/>
  <c r="BC302" i="23" s="1"/>
  <c r="AE303" i="23"/>
  <c r="BC303" i="23" s="1"/>
  <c r="AE304" i="23"/>
  <c r="BC304" i="23" s="1"/>
  <c r="AE305" i="23"/>
  <c r="BC305" i="23" s="1"/>
  <c r="AE306" i="23"/>
  <c r="BC306" i="23" s="1"/>
  <c r="AE307" i="23"/>
  <c r="BC307" i="23" s="1"/>
  <c r="AE308" i="23"/>
  <c r="BC308" i="23" s="1"/>
  <c r="AE309" i="23"/>
  <c r="BC309" i="23" s="1"/>
  <c r="AE310" i="23"/>
  <c r="BC310" i="23" s="1"/>
  <c r="AE311" i="23"/>
  <c r="BC311" i="23" s="1"/>
  <c r="AE312" i="23"/>
  <c r="BC312" i="23" s="1"/>
  <c r="AE313" i="23"/>
  <c r="BC313" i="23" s="1"/>
  <c r="AE314" i="23"/>
  <c r="BC314" i="23" s="1"/>
  <c r="AE315" i="23"/>
  <c r="BC315" i="23" s="1"/>
  <c r="AE316" i="23"/>
  <c r="BC316" i="23" s="1"/>
  <c r="AE317" i="23"/>
  <c r="BC317" i="23" s="1"/>
  <c r="AE318" i="23"/>
  <c r="BC318" i="23" s="1"/>
  <c r="AE319" i="23"/>
  <c r="BC319" i="23" s="1"/>
  <c r="AE320" i="23"/>
  <c r="BC320" i="23" s="1"/>
  <c r="AE321" i="23"/>
  <c r="BC321" i="23" s="1"/>
  <c r="AE322" i="23"/>
  <c r="BC322" i="23" s="1"/>
  <c r="AE323" i="23"/>
  <c r="BC323" i="23" s="1"/>
  <c r="AE324" i="23"/>
  <c r="BC324" i="23" s="1"/>
  <c r="AE325" i="23"/>
  <c r="BC325" i="23" s="1"/>
  <c r="AE326" i="23"/>
  <c r="BC326" i="23" s="1"/>
  <c r="AE327" i="23"/>
  <c r="BC327" i="23" s="1"/>
  <c r="AE328" i="23"/>
  <c r="BC328" i="23" s="1"/>
  <c r="AE329" i="23"/>
  <c r="BC329" i="23" s="1"/>
  <c r="AE330" i="23"/>
  <c r="BC330" i="23" s="1"/>
  <c r="AE331" i="23"/>
  <c r="BC331" i="23" s="1"/>
  <c r="AE332" i="23"/>
  <c r="BC332" i="23" s="1"/>
  <c r="AE333" i="23"/>
  <c r="BC333" i="23" s="1"/>
  <c r="AE334" i="23"/>
  <c r="BC334" i="23" s="1"/>
  <c r="AE335" i="23"/>
  <c r="BC335" i="23" s="1"/>
  <c r="AE336" i="23"/>
  <c r="BC336" i="23" s="1"/>
  <c r="AE337" i="23"/>
  <c r="BC337" i="23" s="1"/>
  <c r="AE338" i="23"/>
  <c r="BC338" i="23" s="1"/>
  <c r="AE339" i="23"/>
  <c r="BC339" i="23" s="1"/>
  <c r="AE340" i="23"/>
  <c r="BC340" i="23" s="1"/>
  <c r="AE341" i="23"/>
  <c r="BC341" i="23" s="1"/>
  <c r="AE342" i="23"/>
  <c r="BC342" i="23" s="1"/>
  <c r="AE343" i="23"/>
  <c r="BC343" i="23" s="1"/>
  <c r="AE344" i="23"/>
  <c r="BC344" i="23" s="1"/>
  <c r="AE345" i="23"/>
  <c r="BC345" i="23" s="1"/>
  <c r="AE346" i="23"/>
  <c r="BC346" i="23" s="1"/>
  <c r="AE347" i="23"/>
  <c r="BC347" i="23" s="1"/>
  <c r="AE348" i="23"/>
  <c r="BC348" i="23" s="1"/>
  <c r="AE349" i="23"/>
  <c r="BC349" i="23" s="1"/>
  <c r="AE350" i="23"/>
  <c r="BC350" i="23" s="1"/>
  <c r="AE351" i="23"/>
  <c r="BC351" i="23" s="1"/>
  <c r="AE352" i="23"/>
  <c r="BC352" i="23" s="1"/>
  <c r="AE353" i="23"/>
  <c r="BC353" i="23" s="1"/>
  <c r="AE354" i="23"/>
  <c r="BC354" i="23" s="1"/>
  <c r="AE355" i="23"/>
  <c r="BC355" i="23" s="1"/>
  <c r="AE356" i="23"/>
  <c r="BC356" i="23" s="1"/>
  <c r="AE357" i="23"/>
  <c r="BC357" i="23" s="1"/>
  <c r="AE358" i="23"/>
  <c r="BC358" i="23" s="1"/>
  <c r="AE359" i="23"/>
  <c r="BC359" i="23" s="1"/>
  <c r="AE360" i="23"/>
  <c r="BC360" i="23" s="1"/>
  <c r="AE361" i="23"/>
  <c r="BC361" i="23" s="1"/>
  <c r="AE362" i="23"/>
  <c r="BC362" i="23" s="1"/>
  <c r="AE363" i="23"/>
  <c r="BC363" i="23" s="1"/>
  <c r="AE364" i="23"/>
  <c r="BC364" i="23" s="1"/>
  <c r="AE365" i="23"/>
  <c r="BC365" i="23" s="1"/>
  <c r="AE366" i="23"/>
  <c r="BC366" i="23" s="1"/>
  <c r="AE367" i="23"/>
  <c r="BC367" i="23" s="1"/>
  <c r="AE368" i="23"/>
  <c r="BC368" i="23" s="1"/>
  <c r="AE369" i="23"/>
  <c r="BC369" i="23" s="1"/>
  <c r="AE370" i="23"/>
  <c r="BC370" i="23" s="1"/>
  <c r="AE371" i="23"/>
  <c r="BC371" i="23" s="1"/>
  <c r="AE372" i="23"/>
  <c r="BC372" i="23" s="1"/>
  <c r="AE373" i="23"/>
  <c r="BC373" i="23" s="1"/>
  <c r="AE374" i="23"/>
  <c r="BC374" i="23" s="1"/>
  <c r="AE375" i="23"/>
  <c r="BC375" i="23" s="1"/>
  <c r="AE376" i="23"/>
  <c r="BC376" i="23" s="1"/>
  <c r="AE377" i="23"/>
  <c r="BC377" i="23" s="1"/>
  <c r="AE378" i="23"/>
  <c r="BC378" i="23" s="1"/>
  <c r="AE379" i="23"/>
  <c r="BC379" i="23" s="1"/>
  <c r="AE380" i="23"/>
  <c r="BC380" i="23" s="1"/>
  <c r="AE381" i="23"/>
  <c r="BC381" i="23" s="1"/>
  <c r="AE382" i="23"/>
  <c r="BC382" i="23" s="1"/>
  <c r="AE383" i="23"/>
  <c r="BC383" i="23" s="1"/>
  <c r="AE384" i="23"/>
  <c r="BC384" i="23" s="1"/>
  <c r="AE385" i="23"/>
  <c r="BC385" i="23" s="1"/>
  <c r="AE386" i="23"/>
  <c r="BC386" i="23" s="1"/>
  <c r="AE387" i="23"/>
  <c r="BC387" i="23" s="1"/>
  <c r="AE388" i="23"/>
  <c r="BC388" i="23" s="1"/>
  <c r="AE389" i="23"/>
  <c r="BC389" i="23" s="1"/>
  <c r="AE390" i="23"/>
  <c r="BC390" i="23" s="1"/>
  <c r="AE391" i="23"/>
  <c r="BC391" i="23" s="1"/>
  <c r="AE392" i="23"/>
  <c r="BC392" i="23" s="1"/>
  <c r="AE393" i="23"/>
  <c r="BC393" i="23" s="1"/>
  <c r="AE394" i="23"/>
  <c r="BC394" i="23" s="1"/>
  <c r="AE395" i="23"/>
  <c r="BC395" i="23" s="1"/>
  <c r="AE396" i="23"/>
  <c r="BC396" i="23" s="1"/>
  <c r="AE397" i="23"/>
  <c r="BC397" i="23" s="1"/>
  <c r="AE398" i="23"/>
  <c r="BC398" i="23" s="1"/>
  <c r="AE399" i="23"/>
  <c r="BC399" i="23" s="1"/>
  <c r="AE400" i="23"/>
  <c r="BC400" i="23" s="1"/>
  <c r="AE401" i="23"/>
  <c r="BC401" i="23" s="1"/>
  <c r="AE402" i="23"/>
  <c r="BC402" i="23" s="1"/>
  <c r="AE403" i="23"/>
  <c r="BC403" i="23" s="1"/>
  <c r="AE404" i="23"/>
  <c r="BC404" i="23" s="1"/>
  <c r="AE405" i="23"/>
  <c r="BC405" i="23" s="1"/>
  <c r="AE406" i="23"/>
  <c r="BC406" i="23" s="1"/>
  <c r="AE407" i="23"/>
  <c r="BC407" i="23" s="1"/>
  <c r="AE408" i="23"/>
  <c r="BC408" i="23" s="1"/>
  <c r="AE409" i="23"/>
  <c r="BC409" i="23" s="1"/>
  <c r="AE410" i="23"/>
  <c r="BC410" i="23" s="1"/>
  <c r="AE411" i="23"/>
  <c r="BC411" i="23" s="1"/>
  <c r="AE412" i="23"/>
  <c r="BC412" i="23" s="1"/>
  <c r="AE413" i="23"/>
  <c r="BC413" i="23" s="1"/>
  <c r="AE414" i="23"/>
  <c r="BC414" i="23" s="1"/>
  <c r="AE415" i="23"/>
  <c r="BC415" i="23" s="1"/>
  <c r="AE416" i="23"/>
  <c r="BC416" i="23" s="1"/>
  <c r="AE417" i="23"/>
  <c r="BC417" i="23" s="1"/>
  <c r="AE418" i="23"/>
  <c r="BC418" i="23" s="1"/>
  <c r="AE419" i="23"/>
  <c r="BC419" i="23" s="1"/>
  <c r="AE420" i="23"/>
  <c r="BC420" i="23" s="1"/>
  <c r="AE421" i="23"/>
  <c r="BC421" i="23" s="1"/>
  <c r="AE422" i="23"/>
  <c r="BC422" i="23" s="1"/>
  <c r="AE423" i="23"/>
  <c r="BC423" i="23" s="1"/>
  <c r="AE424" i="23"/>
  <c r="BC424" i="23" s="1"/>
  <c r="AE425" i="23"/>
  <c r="BC425" i="23" s="1"/>
  <c r="AE426" i="23"/>
  <c r="BC426" i="23" s="1"/>
  <c r="AE427" i="23"/>
  <c r="BC427" i="23" s="1"/>
  <c r="AE428" i="23"/>
  <c r="BC428" i="23" s="1"/>
  <c r="AE429" i="23"/>
  <c r="BC429" i="23" s="1"/>
  <c r="AE430" i="23"/>
  <c r="BC430" i="23" s="1"/>
  <c r="AE431" i="23"/>
  <c r="BC431" i="23" s="1"/>
  <c r="AE432" i="23"/>
  <c r="BC432" i="23" s="1"/>
  <c r="AE433" i="23"/>
  <c r="BC433" i="23" s="1"/>
  <c r="AE434" i="23"/>
  <c r="BC434" i="23" s="1"/>
  <c r="AE435" i="23"/>
  <c r="BC435" i="23" s="1"/>
  <c r="AE436" i="23"/>
  <c r="BC436" i="23" s="1"/>
  <c r="AE437" i="23"/>
  <c r="BC437" i="23" s="1"/>
  <c r="AE438" i="23"/>
  <c r="BC438" i="23" s="1"/>
  <c r="AE439" i="23"/>
  <c r="BC439" i="23" s="1"/>
  <c r="AE440" i="23"/>
  <c r="BC440" i="23" s="1"/>
  <c r="AE441" i="23"/>
  <c r="BC441" i="23" s="1"/>
  <c r="AE442" i="23"/>
  <c r="BC442" i="23" s="1"/>
  <c r="AE443" i="23"/>
  <c r="BC443" i="23" s="1"/>
  <c r="AE444" i="23"/>
  <c r="BC444" i="23" s="1"/>
  <c r="AE445" i="23"/>
  <c r="BC445" i="23" s="1"/>
  <c r="AE446" i="23"/>
  <c r="BC446" i="23" s="1"/>
  <c r="AE447" i="23"/>
  <c r="BC447" i="23" s="1"/>
  <c r="AE448" i="23"/>
  <c r="BC448" i="23" s="1"/>
  <c r="AE449" i="23"/>
  <c r="BC449" i="23" s="1"/>
  <c r="AE450" i="23"/>
  <c r="BC450" i="23" s="1"/>
  <c r="AE451" i="23"/>
  <c r="BC451" i="23" s="1"/>
  <c r="AE452" i="23"/>
  <c r="BC452" i="23" s="1"/>
  <c r="AE453" i="23"/>
  <c r="BC453" i="23" s="1"/>
  <c r="AE454" i="23"/>
  <c r="BC454" i="23" s="1"/>
  <c r="AE455" i="23"/>
  <c r="BC455" i="23" s="1"/>
  <c r="AE456" i="23"/>
  <c r="BC456" i="23" s="1"/>
  <c r="AE457" i="23"/>
  <c r="BC457" i="23" s="1"/>
  <c r="AE458" i="23"/>
  <c r="BC458" i="23" s="1"/>
  <c r="AE459" i="23"/>
  <c r="BC459" i="23" s="1"/>
  <c r="AE460" i="23"/>
  <c r="BC460" i="23" s="1"/>
  <c r="AE461" i="23"/>
  <c r="BC461" i="23" s="1"/>
  <c r="AE462" i="23"/>
  <c r="BC462" i="23" s="1"/>
  <c r="AE463" i="23"/>
  <c r="BC463" i="23" s="1"/>
  <c r="AE464" i="23"/>
  <c r="BC464" i="23" s="1"/>
  <c r="AE465" i="23"/>
  <c r="BC465" i="23" s="1"/>
  <c r="AE466" i="23"/>
  <c r="BC466" i="23" s="1"/>
  <c r="AE467" i="23"/>
  <c r="BC467" i="23" s="1"/>
  <c r="AE468" i="23"/>
  <c r="BC468" i="23" s="1"/>
  <c r="AE469" i="23"/>
  <c r="BC469" i="23" s="1"/>
  <c r="AE470" i="23"/>
  <c r="BC470" i="23" s="1"/>
  <c r="AE471" i="23"/>
  <c r="BC471" i="23" s="1"/>
  <c r="AE472" i="23"/>
  <c r="BC472" i="23" s="1"/>
  <c r="AE473" i="23"/>
  <c r="BC473" i="23" s="1"/>
  <c r="AE474" i="23"/>
  <c r="BC474" i="23" s="1"/>
  <c r="AE475" i="23"/>
  <c r="BC475" i="23" s="1"/>
  <c r="AE476" i="23"/>
  <c r="BC476" i="23" s="1"/>
  <c r="AE477" i="23"/>
  <c r="BC477" i="23" s="1"/>
  <c r="AE478" i="23"/>
  <c r="BC478" i="23" s="1"/>
  <c r="AE479" i="23"/>
  <c r="BC479" i="23" s="1"/>
  <c r="AE480" i="23"/>
  <c r="BC480" i="23" s="1"/>
  <c r="AE481" i="23"/>
  <c r="BC481" i="23" s="1"/>
  <c r="AE482" i="23"/>
  <c r="BC482" i="23" s="1"/>
  <c r="AE483" i="23"/>
  <c r="BC483" i="23" s="1"/>
  <c r="AE484" i="23"/>
  <c r="BC484" i="23" s="1"/>
  <c r="AE485" i="23"/>
  <c r="BC485" i="23" s="1"/>
  <c r="AE486" i="23"/>
  <c r="BC486" i="23" s="1"/>
  <c r="AE487" i="23"/>
  <c r="BC487" i="23" s="1"/>
  <c r="AE488" i="23"/>
  <c r="BC488" i="23" s="1"/>
  <c r="AE489" i="23"/>
  <c r="BC489" i="23" s="1"/>
  <c r="AE490" i="23"/>
  <c r="BC490" i="23" s="1"/>
  <c r="AE491" i="23"/>
  <c r="BC491" i="23" s="1"/>
  <c r="AE492" i="23"/>
  <c r="BC492" i="23" s="1"/>
  <c r="AE493" i="23"/>
  <c r="BC493" i="23" s="1"/>
  <c r="AE494" i="23"/>
  <c r="BC494" i="23" s="1"/>
  <c r="AE495" i="23"/>
  <c r="BC495" i="23" s="1"/>
  <c r="AE496" i="23"/>
  <c r="BC496" i="23" s="1"/>
  <c r="AE3" i="23"/>
  <c r="BC3" i="23" s="1"/>
  <c r="I10" i="30"/>
  <c r="I11" i="30"/>
  <c r="I12" i="30"/>
  <c r="I13" i="30"/>
  <c r="I9" i="30"/>
  <c r="BB37" i="23"/>
  <c r="BB38" i="23"/>
  <c r="BB39" i="23"/>
  <c r="BB40" i="23"/>
  <c r="BB41" i="23"/>
  <c r="BB42" i="23"/>
  <c r="BB43" i="23"/>
  <c r="BB44" i="23"/>
  <c r="BB45" i="23"/>
  <c r="BB46" i="23"/>
  <c r="BB47" i="23"/>
  <c r="BB48" i="23"/>
  <c r="BB49" i="23"/>
  <c r="BB50" i="23"/>
  <c r="BB51" i="23"/>
  <c r="BB52" i="23"/>
  <c r="BB53" i="23"/>
  <c r="BB54" i="23"/>
  <c r="BB55" i="23"/>
  <c r="BB56" i="23"/>
  <c r="BB57" i="23"/>
  <c r="BB58" i="23"/>
  <c r="BB59" i="23"/>
  <c r="BB60" i="23"/>
  <c r="BB61" i="23"/>
  <c r="BB62" i="23"/>
  <c r="BB63" i="23"/>
  <c r="BB64" i="23"/>
  <c r="BB65" i="23"/>
  <c r="BB66" i="23"/>
  <c r="BB67" i="23"/>
  <c r="BB68" i="23"/>
  <c r="BB69" i="23"/>
  <c r="BB70" i="23"/>
  <c r="BB71" i="23"/>
  <c r="BB72" i="23"/>
  <c r="BB73" i="23"/>
  <c r="BB74" i="23"/>
  <c r="BB75" i="23"/>
  <c r="BB76" i="23"/>
  <c r="BB77" i="23"/>
  <c r="BB78" i="23"/>
  <c r="BB79" i="23"/>
  <c r="BB80" i="23"/>
  <c r="BB81" i="23"/>
  <c r="BB82" i="23"/>
  <c r="BB83" i="23"/>
  <c r="BB84" i="23"/>
  <c r="BB85" i="23"/>
  <c r="BB86" i="23"/>
  <c r="BB87" i="23"/>
  <c r="BB88" i="23"/>
  <c r="BB89" i="23"/>
  <c r="BB90" i="23"/>
  <c r="BB91" i="23"/>
  <c r="BB92" i="23"/>
  <c r="BB93" i="23"/>
  <c r="BB94" i="23"/>
  <c r="BB95" i="23"/>
  <c r="BB96" i="23"/>
  <c r="BB97" i="23"/>
  <c r="BB98" i="23"/>
  <c r="BB99" i="23"/>
  <c r="BB100" i="23"/>
  <c r="BB101" i="23"/>
  <c r="BB102" i="23"/>
  <c r="BB103" i="23"/>
  <c r="BB104" i="23"/>
  <c r="BB105" i="23"/>
  <c r="BB106" i="23"/>
  <c r="BB107" i="23"/>
  <c r="BB108" i="23"/>
  <c r="BB109" i="23"/>
  <c r="BB110" i="23"/>
  <c r="BB111" i="23"/>
  <c r="BB112" i="23"/>
  <c r="BB113" i="23"/>
  <c r="BB114" i="23"/>
  <c r="BB115" i="23"/>
  <c r="BB116" i="23"/>
  <c r="BB117" i="23"/>
  <c r="BB118" i="23"/>
  <c r="BB119" i="23"/>
  <c r="BB120" i="23"/>
  <c r="BB121" i="23"/>
  <c r="BB122" i="23"/>
  <c r="BB123" i="23"/>
  <c r="BB124" i="23"/>
  <c r="BB125" i="23"/>
  <c r="BB126" i="23"/>
  <c r="BB127" i="23"/>
  <c r="BB128" i="23"/>
  <c r="BB129" i="23"/>
  <c r="BB130" i="23"/>
  <c r="BB131" i="23"/>
  <c r="BB132" i="23"/>
  <c r="BB133" i="23"/>
  <c r="BB134" i="23"/>
  <c r="BB135" i="23"/>
  <c r="BB136" i="23"/>
  <c r="BB137" i="23"/>
  <c r="BB138" i="23"/>
  <c r="BB139" i="23"/>
  <c r="BB140" i="23"/>
  <c r="BB141" i="23"/>
  <c r="BB142" i="23"/>
  <c r="BB143" i="23"/>
  <c r="BB144" i="23"/>
  <c r="BB145" i="23"/>
  <c r="BB146" i="23"/>
  <c r="BB147" i="23"/>
  <c r="BB148" i="23"/>
  <c r="BB149" i="23"/>
  <c r="BB150" i="23"/>
  <c r="BB151" i="23"/>
  <c r="BB152" i="23"/>
  <c r="BB153" i="23"/>
  <c r="BB154" i="23"/>
  <c r="BB155" i="23"/>
  <c r="BB156" i="23"/>
  <c r="BB157" i="23"/>
  <c r="BB158" i="23"/>
  <c r="BB159" i="23"/>
  <c r="BB160" i="23"/>
  <c r="BB161" i="23"/>
  <c r="BB162" i="23"/>
  <c r="BB163" i="23"/>
  <c r="BB164" i="23"/>
  <c r="BB165" i="23"/>
  <c r="BB166" i="23"/>
  <c r="BB167" i="23"/>
  <c r="BB168" i="23"/>
  <c r="BB169" i="23"/>
  <c r="BB170" i="23"/>
  <c r="BB171" i="23"/>
  <c r="BB172" i="23"/>
  <c r="BB173" i="23"/>
  <c r="BB174" i="23"/>
  <c r="BB175" i="23"/>
  <c r="BB176" i="23"/>
  <c r="BB177" i="23"/>
  <c r="BB178" i="23"/>
  <c r="BB179" i="23"/>
  <c r="BB180" i="23"/>
  <c r="BB181" i="23"/>
  <c r="BB182" i="23"/>
  <c r="BB183" i="23"/>
  <c r="BB184" i="23"/>
  <c r="BB185" i="23"/>
  <c r="BB186" i="23"/>
  <c r="BB187" i="23"/>
  <c r="BB188" i="23"/>
  <c r="BB189" i="23"/>
  <c r="BB190" i="23"/>
  <c r="BB191" i="23"/>
  <c r="BB192" i="23"/>
  <c r="BB193" i="23"/>
  <c r="BB194" i="23"/>
  <c r="BB195" i="23"/>
  <c r="BB196" i="23"/>
  <c r="BB197" i="23"/>
  <c r="BB198" i="23"/>
  <c r="BB199" i="23"/>
  <c r="BB200" i="23"/>
  <c r="BB201" i="23"/>
  <c r="BB202" i="23"/>
  <c r="BB203" i="23"/>
  <c r="BB204" i="23"/>
  <c r="BB205" i="23"/>
  <c r="BB206" i="23"/>
  <c r="BB207" i="23"/>
  <c r="BB208" i="23"/>
  <c r="BB209" i="23"/>
  <c r="BB210" i="23"/>
  <c r="BB211" i="23"/>
  <c r="BB212" i="23"/>
  <c r="BB213" i="23"/>
  <c r="BB214" i="23"/>
  <c r="BB215" i="23"/>
  <c r="BB216" i="23"/>
  <c r="BB217" i="23"/>
  <c r="BB218" i="23"/>
  <c r="BB219" i="23"/>
  <c r="BB220" i="23"/>
  <c r="BB221" i="23"/>
  <c r="BB222" i="23"/>
  <c r="BB223" i="23"/>
  <c r="BB224" i="23"/>
  <c r="BB225" i="23"/>
  <c r="BB226" i="23"/>
  <c r="BB227" i="23"/>
  <c r="BB228" i="23"/>
  <c r="BB229" i="23"/>
  <c r="BB230" i="23"/>
  <c r="BB231" i="23"/>
  <c r="BB232" i="23"/>
  <c r="BB233" i="23"/>
  <c r="BB234" i="23"/>
  <c r="BB235" i="23"/>
  <c r="BB236" i="23"/>
  <c r="BB237" i="23"/>
  <c r="BB238" i="23"/>
  <c r="BB239" i="23"/>
  <c r="BB240" i="23"/>
  <c r="BB241" i="23"/>
  <c r="BB242" i="23"/>
  <c r="BB243" i="23"/>
  <c r="BB244" i="23"/>
  <c r="BB245" i="23"/>
  <c r="BB246" i="23"/>
  <c r="BB247" i="23"/>
  <c r="BB248" i="23"/>
  <c r="BB249" i="23"/>
  <c r="BB250" i="23"/>
  <c r="BB251" i="23"/>
  <c r="BB252" i="23"/>
  <c r="BB253" i="23"/>
  <c r="BB254" i="23"/>
  <c r="BB255" i="23"/>
  <c r="BB256" i="23"/>
  <c r="BB257" i="23"/>
  <c r="BB258" i="23"/>
  <c r="BB259" i="23"/>
  <c r="BB260" i="23"/>
  <c r="BB261" i="23"/>
  <c r="BB262" i="23"/>
  <c r="BB263" i="23"/>
  <c r="BB264" i="23"/>
  <c r="BB265" i="23"/>
  <c r="BB266" i="23"/>
  <c r="BB267" i="23"/>
  <c r="BB268" i="23"/>
  <c r="BB269" i="23"/>
  <c r="BB270" i="23"/>
  <c r="BB271" i="23"/>
  <c r="BB272" i="23"/>
  <c r="BB273" i="23"/>
  <c r="BB274" i="23"/>
  <c r="BB275" i="23"/>
  <c r="BB276" i="23"/>
  <c r="BB277" i="23"/>
  <c r="BB278" i="23"/>
  <c r="BB279" i="23"/>
  <c r="BB280" i="23"/>
  <c r="BB281" i="23"/>
  <c r="BB282" i="23"/>
  <c r="BB283" i="23"/>
  <c r="BB284" i="23"/>
  <c r="BB285" i="23"/>
  <c r="BB286" i="23"/>
  <c r="BB287" i="23"/>
  <c r="BB288" i="23"/>
  <c r="BB289" i="23"/>
  <c r="BB290" i="23"/>
  <c r="BB291" i="23"/>
  <c r="BB292" i="23"/>
  <c r="BB293" i="23"/>
  <c r="BB294" i="23"/>
  <c r="BB295" i="23"/>
  <c r="BB296" i="23"/>
  <c r="BB297" i="23"/>
  <c r="BB298" i="23"/>
  <c r="BB299" i="23"/>
  <c r="BB300" i="23"/>
  <c r="BB301" i="23"/>
  <c r="BB302" i="23"/>
  <c r="BB303" i="23"/>
  <c r="BB304" i="23"/>
  <c r="BB305" i="23"/>
  <c r="BB306" i="23"/>
  <c r="BB307" i="23"/>
  <c r="BB308" i="23"/>
  <c r="BB309" i="23"/>
  <c r="BB310" i="23"/>
  <c r="BB311" i="23"/>
  <c r="BB312" i="23"/>
  <c r="BB313" i="23"/>
  <c r="BB314" i="23"/>
  <c r="BB315" i="23"/>
  <c r="BB316" i="23"/>
  <c r="BB317" i="23"/>
  <c r="BB318" i="23"/>
  <c r="BB319" i="23"/>
  <c r="BB320" i="23"/>
  <c r="BB321" i="23"/>
  <c r="BB322" i="23"/>
  <c r="BB323" i="23"/>
  <c r="BB324" i="23"/>
  <c r="BB325" i="23"/>
  <c r="BB326" i="23"/>
  <c r="BB327" i="23"/>
  <c r="BB328" i="23"/>
  <c r="BB329" i="23"/>
  <c r="BB330" i="23"/>
  <c r="BB331" i="23"/>
  <c r="BB332" i="23"/>
  <c r="BB333" i="23"/>
  <c r="BB334" i="23"/>
  <c r="BB335" i="23"/>
  <c r="BB336" i="23"/>
  <c r="BB337" i="23"/>
  <c r="BB338" i="23"/>
  <c r="BB339" i="23"/>
  <c r="BB340" i="23"/>
  <c r="BB341" i="23"/>
  <c r="BB342" i="23"/>
  <c r="BB343" i="23"/>
  <c r="BB344" i="23"/>
  <c r="BB345" i="23"/>
  <c r="BB346" i="23"/>
  <c r="BB347" i="23"/>
  <c r="BB348" i="23"/>
  <c r="BB349" i="23"/>
  <c r="BB350" i="23"/>
  <c r="BB351" i="23"/>
  <c r="BB352" i="23"/>
  <c r="BB353" i="23"/>
  <c r="BB354" i="23"/>
  <c r="BB355" i="23"/>
  <c r="BB356" i="23"/>
  <c r="BB357" i="23"/>
  <c r="BB358" i="23"/>
  <c r="BB359" i="23"/>
  <c r="BB360" i="23"/>
  <c r="BB361" i="23"/>
  <c r="BB362" i="23"/>
  <c r="BB363" i="23"/>
  <c r="BB364" i="23"/>
  <c r="BB365" i="23"/>
  <c r="BB366" i="23"/>
  <c r="BB367" i="23"/>
  <c r="BB368" i="23"/>
  <c r="BB369" i="23"/>
  <c r="BB370" i="23"/>
  <c r="BB371" i="23"/>
  <c r="BB372" i="23"/>
  <c r="BB373" i="23"/>
  <c r="BB374" i="23"/>
  <c r="BB375" i="23"/>
  <c r="BB376" i="23"/>
  <c r="BB377" i="23"/>
  <c r="BB378" i="23"/>
  <c r="BB379" i="23"/>
  <c r="BB380" i="23"/>
  <c r="BB381" i="23"/>
  <c r="BB382" i="23"/>
  <c r="BB383" i="23"/>
  <c r="BB384" i="23"/>
  <c r="BB385" i="23"/>
  <c r="BB386" i="23"/>
  <c r="BB387" i="23"/>
  <c r="BB388" i="23"/>
  <c r="BB389" i="23"/>
  <c r="BB390" i="23"/>
  <c r="BB391" i="23"/>
  <c r="BB392" i="23"/>
  <c r="BB393" i="23"/>
  <c r="BB394" i="23"/>
  <c r="BB395" i="23"/>
  <c r="BB396" i="23"/>
  <c r="BB397" i="23"/>
  <c r="BB398" i="23"/>
  <c r="BB399" i="23"/>
  <c r="BB400" i="23"/>
  <c r="BB401" i="23"/>
  <c r="BB402" i="23"/>
  <c r="BB403" i="23"/>
  <c r="BB404" i="23"/>
  <c r="BB405" i="23"/>
  <c r="BB406" i="23"/>
  <c r="BB407" i="23"/>
  <c r="BB408" i="23"/>
  <c r="BB409" i="23"/>
  <c r="BB410" i="23"/>
  <c r="BB411" i="23"/>
  <c r="BB412" i="23"/>
  <c r="BB413" i="23"/>
  <c r="BB414" i="23"/>
  <c r="BB415" i="23"/>
  <c r="BB416" i="23"/>
  <c r="BB417" i="23"/>
  <c r="BB418" i="23"/>
  <c r="BB419" i="23"/>
  <c r="BB420" i="23"/>
  <c r="BB421" i="23"/>
  <c r="BB422" i="23"/>
  <c r="BB423" i="23"/>
  <c r="BB424" i="23"/>
  <c r="BB425" i="23"/>
  <c r="BB426" i="23"/>
  <c r="BB427" i="23"/>
  <c r="BB428" i="23"/>
  <c r="BB429" i="23"/>
  <c r="BB430" i="23"/>
  <c r="BB431" i="23"/>
  <c r="BB432" i="23"/>
  <c r="BB433" i="23"/>
  <c r="BB434" i="23"/>
  <c r="BB435" i="23"/>
  <c r="BB436" i="23"/>
  <c r="BB437" i="23"/>
  <c r="BB438" i="23"/>
  <c r="BB439" i="23"/>
  <c r="BB440" i="23"/>
  <c r="BB441" i="23"/>
  <c r="BB442" i="23"/>
  <c r="BB443" i="23"/>
  <c r="BB444" i="23"/>
  <c r="BB445" i="23"/>
  <c r="BB446" i="23"/>
  <c r="BB447" i="23"/>
  <c r="BB448" i="23"/>
  <c r="BB449" i="23"/>
  <c r="BB450" i="23"/>
  <c r="BB451" i="23"/>
  <c r="BB452" i="23"/>
  <c r="BB453" i="23"/>
  <c r="BB454" i="23"/>
  <c r="BB455" i="23"/>
  <c r="BB456" i="23"/>
  <c r="BB457" i="23"/>
  <c r="BB458" i="23"/>
  <c r="BB459" i="23"/>
  <c r="BB460" i="23"/>
  <c r="BB461" i="23"/>
  <c r="BB462" i="23"/>
  <c r="BB463" i="23"/>
  <c r="BB464" i="23"/>
  <c r="BB465" i="23"/>
  <c r="BB466" i="23"/>
  <c r="BB467" i="23"/>
  <c r="BB468" i="23"/>
  <c r="BB469" i="23"/>
  <c r="BB470" i="23"/>
  <c r="BB471" i="23"/>
  <c r="BB472" i="23"/>
  <c r="BB473" i="23"/>
  <c r="BB474" i="23"/>
  <c r="BB475" i="23"/>
  <c r="BB476" i="23"/>
  <c r="BB477" i="23"/>
  <c r="BB478" i="23"/>
  <c r="BB479" i="23"/>
  <c r="BB480" i="23"/>
  <c r="BB481" i="23"/>
  <c r="BB482" i="23"/>
  <c r="BB483" i="23"/>
  <c r="BB484" i="23"/>
  <c r="BB485" i="23"/>
  <c r="BB486" i="23"/>
  <c r="BB487" i="23"/>
  <c r="BB488" i="23"/>
  <c r="BB489" i="23"/>
  <c r="BB490" i="23"/>
  <c r="BB491" i="23"/>
  <c r="BB492" i="23"/>
  <c r="BB493" i="23"/>
  <c r="BB494" i="23"/>
  <c r="BB495" i="23"/>
  <c r="BB496" i="23"/>
  <c r="BB497" i="23"/>
  <c r="BB498" i="23"/>
  <c r="BB499" i="23"/>
  <c r="BB500" i="23"/>
  <c r="BB501" i="23"/>
  <c r="BB502" i="23"/>
  <c r="BB503" i="23"/>
  <c r="BB504" i="23"/>
  <c r="BB505" i="23"/>
  <c r="BB506" i="23"/>
  <c r="BB507" i="23"/>
  <c r="BB508" i="23"/>
  <c r="BB509" i="23"/>
  <c r="BB510" i="23"/>
  <c r="BB511" i="23"/>
  <c r="BB512" i="23"/>
  <c r="BB513" i="23"/>
  <c r="BB514" i="23"/>
  <c r="BB515" i="23"/>
  <c r="BB516" i="23"/>
  <c r="BB517" i="23"/>
  <c r="BB518" i="23"/>
  <c r="BB519" i="23"/>
  <c r="BB520" i="23"/>
  <c r="BB522" i="23"/>
  <c r="BB523" i="23"/>
  <c r="BB525" i="23"/>
  <c r="BB526" i="23"/>
  <c r="BB527" i="23"/>
  <c r="BB528" i="23"/>
  <c r="BB529" i="23"/>
  <c r="BB530" i="23"/>
  <c r="BB531" i="23"/>
  <c r="BB532" i="23"/>
  <c r="BB533" i="23"/>
  <c r="BB534" i="23"/>
  <c r="BB535" i="23"/>
  <c r="BB536" i="23"/>
  <c r="BB537" i="23"/>
  <c r="BB538" i="23"/>
  <c r="BB539" i="23"/>
  <c r="BB540" i="23"/>
  <c r="BB541" i="23"/>
  <c r="BB542" i="23"/>
  <c r="BB543" i="23"/>
  <c r="BB544" i="23"/>
  <c r="BB545" i="23"/>
  <c r="BB546" i="23"/>
  <c r="BB547" i="23"/>
  <c r="BB548" i="23"/>
  <c r="BB549" i="23"/>
  <c r="BB550" i="23"/>
  <c r="BB551" i="23"/>
  <c r="BB552" i="23"/>
  <c r="BB553" i="23"/>
  <c r="BB554" i="23"/>
  <c r="BB555" i="23"/>
  <c r="BB556" i="23"/>
  <c r="BB557" i="23"/>
  <c r="BB558" i="23"/>
  <c r="BB559" i="23"/>
  <c r="BB560" i="23"/>
  <c r="BB561" i="23"/>
  <c r="BB562" i="23"/>
  <c r="BB563" i="23"/>
  <c r="BB564" i="23"/>
  <c r="BB565" i="23"/>
  <c r="BB566" i="23"/>
  <c r="BB567" i="23"/>
  <c r="BB568" i="23"/>
  <c r="BB569" i="23"/>
  <c r="BB570" i="23"/>
  <c r="BB571" i="23"/>
  <c r="BB572" i="23"/>
  <c r="BB573" i="23"/>
  <c r="BB574" i="23"/>
  <c r="BB575" i="23"/>
  <c r="BB576" i="23"/>
  <c r="BB577" i="23"/>
  <c r="BB578" i="23"/>
  <c r="BB579" i="23"/>
  <c r="BB580" i="23"/>
  <c r="BB581" i="23"/>
  <c r="BB582" i="23"/>
  <c r="BB583" i="23"/>
  <c r="BB584" i="23"/>
  <c r="BB585" i="23"/>
  <c r="BB586" i="23"/>
  <c r="BB587" i="23"/>
  <c r="BB588" i="23"/>
  <c r="BB589" i="23"/>
  <c r="BB590" i="23"/>
  <c r="BB591" i="23"/>
  <c r="BB592" i="23"/>
  <c r="BB593" i="23"/>
  <c r="BB594" i="23"/>
  <c r="BB595" i="23"/>
  <c r="BB596" i="23"/>
  <c r="BB597" i="23"/>
  <c r="BB598" i="23"/>
  <c r="BB599" i="23"/>
  <c r="BB600" i="23"/>
  <c r="BB601" i="23"/>
  <c r="BB602" i="23"/>
  <c r="BB603" i="23"/>
  <c r="BB604" i="23"/>
  <c r="BB605" i="23"/>
  <c r="BB606" i="23"/>
  <c r="BB607" i="23"/>
  <c r="BB608" i="23"/>
  <c r="BB609" i="23"/>
  <c r="BB610" i="23"/>
  <c r="BB611" i="23"/>
  <c r="BB612" i="23"/>
  <c r="BB613" i="23"/>
  <c r="BB614" i="23"/>
  <c r="BB615" i="23"/>
  <c r="BB616" i="23"/>
  <c r="BB617" i="23"/>
  <c r="BB618" i="23"/>
  <c r="BB619" i="23"/>
  <c r="BB620" i="23"/>
  <c r="BB621" i="23"/>
  <c r="BB622" i="23"/>
  <c r="BB623" i="23"/>
  <c r="BB624" i="23"/>
  <c r="BB625" i="23"/>
  <c r="BB626" i="23"/>
  <c r="BB627" i="23"/>
  <c r="BB628" i="23"/>
  <c r="BB629" i="23"/>
  <c r="BB630" i="23"/>
  <c r="BB631" i="23"/>
  <c r="BB632" i="23"/>
  <c r="BB633" i="23"/>
  <c r="BB634" i="23"/>
  <c r="BB635" i="23"/>
  <c r="BB636" i="23"/>
  <c r="BB637" i="23"/>
  <c r="BB638" i="23"/>
  <c r="BB639" i="23"/>
  <c r="BB640" i="23"/>
  <c r="BB641" i="23"/>
  <c r="BB642" i="23"/>
  <c r="BB643" i="23"/>
  <c r="BB644" i="23"/>
  <c r="BB645" i="23"/>
  <c r="BB646" i="23"/>
  <c r="BB647" i="23"/>
  <c r="BB648" i="23"/>
  <c r="BB649" i="23"/>
  <c r="BB650" i="23"/>
  <c r="BB651" i="23"/>
  <c r="BB652" i="23"/>
  <c r="BB653" i="23"/>
  <c r="BB654" i="23"/>
  <c r="BB655" i="23"/>
  <c r="BB656" i="23"/>
  <c r="BB657" i="23"/>
  <c r="BB658" i="23"/>
  <c r="BB659" i="23"/>
  <c r="BB660" i="23"/>
  <c r="BB661" i="23"/>
  <c r="BB662" i="23"/>
  <c r="BB663" i="23"/>
  <c r="BB664" i="23"/>
  <c r="BB665" i="23"/>
  <c r="BB666" i="23"/>
  <c r="BB667" i="23"/>
  <c r="BB668" i="23"/>
  <c r="BB669" i="23"/>
  <c r="BB670" i="23"/>
  <c r="BB671" i="23"/>
  <c r="BB672" i="23"/>
  <c r="BB673" i="23"/>
  <c r="BB674" i="23"/>
  <c r="BB675" i="23"/>
  <c r="BB676" i="23"/>
  <c r="BB677" i="23"/>
  <c r="BB678" i="23"/>
  <c r="BB679" i="23"/>
  <c r="BB680" i="23"/>
  <c r="BB681" i="23"/>
  <c r="BB682" i="23"/>
  <c r="BB683" i="23"/>
  <c r="BB684" i="23"/>
  <c r="BB685" i="23"/>
  <c r="BB686" i="23"/>
  <c r="BB687" i="23"/>
  <c r="BB688" i="23"/>
  <c r="BB689" i="23"/>
  <c r="BB690" i="23"/>
  <c r="BB691" i="23"/>
  <c r="BB692" i="23"/>
  <c r="BB693" i="23"/>
  <c r="BB694" i="23"/>
  <c r="BB695" i="23"/>
  <c r="BB696" i="23"/>
  <c r="BB697" i="23"/>
  <c r="BB698" i="23"/>
  <c r="BB699" i="23"/>
  <c r="BB700" i="23"/>
  <c r="BB701" i="23"/>
  <c r="BB702" i="23"/>
  <c r="BB703" i="23"/>
  <c r="BB704" i="23"/>
  <c r="BB705" i="23"/>
  <c r="BB706" i="23"/>
  <c r="BB707" i="23"/>
  <c r="BB708" i="23"/>
  <c r="BB709" i="23"/>
  <c r="BB710" i="23"/>
  <c r="BB711" i="23"/>
  <c r="BB712" i="23"/>
  <c r="BB713" i="23"/>
  <c r="BB714" i="23"/>
  <c r="BB715" i="23"/>
  <c r="BB716" i="23"/>
  <c r="BB717" i="23"/>
  <c r="BB718" i="23"/>
  <c r="BB719" i="23"/>
  <c r="BB720" i="23"/>
  <c r="BB721" i="23"/>
  <c r="BB722" i="23"/>
  <c r="BB723" i="23"/>
  <c r="BB724" i="23"/>
  <c r="BB725" i="23"/>
  <c r="BB726" i="23"/>
  <c r="BB727" i="23"/>
  <c r="BB728" i="23"/>
  <c r="BB729" i="23"/>
  <c r="BB730" i="23"/>
  <c r="BB731" i="23"/>
  <c r="BB732" i="23"/>
  <c r="BB733" i="23"/>
  <c r="BB734" i="23"/>
  <c r="BB735" i="23"/>
  <c r="BB736" i="23"/>
  <c r="BB737" i="23"/>
  <c r="BB738" i="23"/>
  <c r="BB739" i="23"/>
  <c r="BB740" i="23"/>
  <c r="BB741" i="23"/>
  <c r="BB742" i="23"/>
  <c r="BB743" i="23"/>
  <c r="BB744" i="23"/>
  <c r="BB745" i="23"/>
  <c r="BB746" i="23"/>
  <c r="BB747" i="23"/>
  <c r="BB748" i="23"/>
  <c r="BB749" i="23"/>
  <c r="BB750" i="23"/>
  <c r="BB751" i="23"/>
  <c r="BB752" i="23"/>
  <c r="BB753" i="23"/>
  <c r="BB754" i="23"/>
  <c r="BB755" i="23"/>
  <c r="BB756" i="23"/>
  <c r="BB757" i="23"/>
  <c r="BB758" i="23"/>
  <c r="BB759" i="23"/>
  <c r="BB760" i="23"/>
  <c r="BB761" i="23"/>
  <c r="BB762" i="23"/>
  <c r="BB763" i="23"/>
  <c r="BB764" i="23"/>
  <c r="BB765" i="23"/>
  <c r="BB766" i="23"/>
  <c r="BB767" i="23"/>
  <c r="BB768" i="23"/>
  <c r="BB769" i="23"/>
  <c r="BB770" i="23"/>
  <c r="BB771" i="23"/>
  <c r="BB772" i="23"/>
  <c r="BB773" i="23"/>
  <c r="BB774" i="23"/>
  <c r="BB775" i="23"/>
  <c r="BB776" i="23"/>
  <c r="BB777" i="23"/>
  <c r="BB778" i="23"/>
  <c r="BB779" i="23"/>
  <c r="BB780" i="23"/>
  <c r="BB781" i="23"/>
  <c r="BB782" i="23"/>
  <c r="BB783" i="23"/>
  <c r="BB784" i="23"/>
  <c r="BB785" i="23"/>
  <c r="BB786" i="23"/>
  <c r="BB787" i="23"/>
  <c r="BB788" i="23"/>
  <c r="BB789" i="23"/>
  <c r="BB790" i="23"/>
  <c r="BB791" i="23"/>
  <c r="BB792" i="23"/>
  <c r="BB793" i="23"/>
  <c r="BB794" i="23"/>
  <c r="BB795" i="23"/>
  <c r="BB796" i="23"/>
  <c r="BB797" i="23"/>
  <c r="BB798" i="23"/>
  <c r="BB799" i="23"/>
  <c r="BB800" i="23"/>
  <c r="BB801" i="23"/>
  <c r="BB802" i="23"/>
  <c r="BB803" i="23"/>
  <c r="BB804" i="23"/>
  <c r="BB805" i="23"/>
  <c r="BB806" i="23"/>
  <c r="BB807" i="23"/>
  <c r="BB808" i="23"/>
  <c r="BB809" i="23"/>
  <c r="BB810" i="23"/>
  <c r="BB811" i="23"/>
  <c r="BB812" i="23"/>
  <c r="BB813" i="23"/>
  <c r="BB814" i="23"/>
  <c r="BB815" i="23"/>
  <c r="BB816" i="23"/>
  <c r="BB817" i="23"/>
  <c r="BB818" i="23"/>
  <c r="BB819" i="23"/>
  <c r="BB820" i="23"/>
  <c r="BB821" i="23"/>
  <c r="BB822" i="23"/>
  <c r="BB823" i="23"/>
  <c r="BB824" i="23"/>
  <c r="BB825" i="23"/>
  <c r="BB826" i="23"/>
  <c r="BB827" i="23"/>
  <c r="BB828" i="23"/>
  <c r="BB829" i="23"/>
  <c r="BB830" i="23"/>
  <c r="BB831" i="23"/>
  <c r="BB832" i="23"/>
  <c r="BB833" i="23"/>
  <c r="BB834" i="23"/>
  <c r="BB835" i="23"/>
  <c r="BB836" i="23"/>
  <c r="BB837" i="23"/>
  <c r="BB838" i="23"/>
  <c r="BB839" i="23"/>
  <c r="BB840" i="23"/>
  <c r="BB841" i="23"/>
  <c r="BB842" i="23"/>
  <c r="BB843" i="23"/>
  <c r="BB844" i="23"/>
  <c r="BB845" i="23"/>
  <c r="BB846" i="23"/>
  <c r="BB847" i="23"/>
  <c r="BB848" i="23"/>
  <c r="BB849" i="23"/>
  <c r="BB850" i="23"/>
  <c r="BB851" i="23"/>
  <c r="BB852" i="23"/>
  <c r="BB853" i="23"/>
  <c r="BB854" i="23"/>
  <c r="BB855" i="23"/>
  <c r="BB856" i="23"/>
  <c r="BB857" i="23"/>
  <c r="BB858" i="23"/>
  <c r="BB859" i="23"/>
  <c r="BB860" i="23"/>
  <c r="BB861" i="23"/>
  <c r="BB862" i="23"/>
  <c r="BB863" i="23"/>
  <c r="BB864" i="23"/>
  <c r="BB865" i="23"/>
  <c r="BB866" i="23"/>
  <c r="BB867" i="23"/>
  <c r="BB868" i="23"/>
  <c r="BB869" i="23"/>
  <c r="BB870" i="23"/>
  <c r="BB871" i="23"/>
  <c r="BB872" i="23"/>
  <c r="BB873" i="23"/>
  <c r="BB874" i="23"/>
  <c r="BB875" i="23"/>
  <c r="BB876" i="23"/>
  <c r="BB877" i="23"/>
  <c r="BB878" i="23"/>
  <c r="BB879" i="23"/>
  <c r="BB880" i="23"/>
  <c r="BB881" i="23"/>
  <c r="BB882" i="23"/>
  <c r="BB883" i="23"/>
  <c r="BB884" i="23"/>
  <c r="BB885" i="23"/>
  <c r="BB886" i="23"/>
  <c r="BB887" i="23"/>
  <c r="BB888" i="23"/>
  <c r="BB889" i="23"/>
  <c r="BB890" i="23"/>
  <c r="BB891" i="23"/>
  <c r="BB892" i="23"/>
  <c r="BB893" i="23"/>
  <c r="BB894" i="23"/>
  <c r="BB895" i="23"/>
  <c r="BB896" i="23"/>
  <c r="BB897" i="23"/>
  <c r="BB898" i="23"/>
  <c r="BB899" i="23"/>
  <c r="BB900" i="23"/>
  <c r="BB901" i="23"/>
  <c r="BB902" i="23"/>
  <c r="BB903" i="23"/>
  <c r="BB904" i="23"/>
  <c r="BB905" i="23"/>
  <c r="BB906" i="23"/>
  <c r="BB907" i="23"/>
  <c r="BB908" i="23"/>
  <c r="BB909" i="23"/>
  <c r="BB910" i="23"/>
  <c r="BB911" i="23"/>
  <c r="BB912" i="23"/>
  <c r="BB913" i="23"/>
  <c r="BB914" i="23"/>
  <c r="BB915" i="23"/>
  <c r="BB916" i="23"/>
  <c r="BB917" i="23"/>
  <c r="BB918" i="23"/>
  <c r="BB919" i="23"/>
  <c r="BB920" i="23"/>
  <c r="BB921" i="23"/>
  <c r="BB922" i="23"/>
  <c r="BB923" i="23"/>
  <c r="BB924" i="23"/>
  <c r="BB925" i="23"/>
  <c r="BB926" i="23"/>
  <c r="BB927" i="23"/>
  <c r="BB928" i="23"/>
  <c r="BB929" i="23"/>
  <c r="BB930" i="23"/>
  <c r="BB931" i="23"/>
  <c r="BB932" i="23"/>
  <c r="BB933" i="23"/>
  <c r="BB934" i="23"/>
  <c r="BB935" i="23"/>
  <c r="BB936" i="23"/>
  <c r="BB937" i="23"/>
  <c r="BB938" i="23"/>
  <c r="BB939" i="23"/>
  <c r="BB940" i="23"/>
  <c r="BB941" i="23"/>
  <c r="BB942" i="23"/>
  <c r="BB943" i="23"/>
  <c r="BB944" i="23"/>
  <c r="BB945" i="23"/>
  <c r="BB946" i="23"/>
  <c r="BB947" i="23"/>
  <c r="BB948" i="23"/>
  <c r="BB949" i="23"/>
  <c r="BB950" i="23"/>
  <c r="BB951" i="23"/>
  <c r="BB952" i="23"/>
  <c r="BB953" i="23"/>
  <c r="BB954" i="23"/>
  <c r="BB955" i="23"/>
  <c r="BB956" i="23"/>
  <c r="BB957" i="23"/>
  <c r="BB958" i="23"/>
  <c r="BB959" i="23"/>
  <c r="BB960" i="23"/>
  <c r="BB961" i="23"/>
  <c r="BB962" i="23"/>
  <c r="BB963" i="23"/>
  <c r="BB964" i="23"/>
  <c r="BB965" i="23"/>
  <c r="BB966" i="23"/>
  <c r="BB967" i="23"/>
  <c r="BB968" i="23"/>
  <c r="BB969" i="23"/>
  <c r="BB970" i="23"/>
  <c r="BB971" i="23"/>
  <c r="BB972" i="23"/>
  <c r="BB973" i="23"/>
  <c r="BB974" i="23"/>
  <c r="BB975" i="23"/>
  <c r="BB976" i="23"/>
  <c r="BB977" i="23"/>
  <c r="BB978" i="23"/>
  <c r="BB979" i="23"/>
  <c r="BB980" i="23"/>
  <c r="BB981" i="23"/>
  <c r="BB982" i="23"/>
  <c r="BB983" i="23"/>
  <c r="BB984" i="23"/>
  <c r="BB985" i="23"/>
  <c r="BB986" i="23"/>
  <c r="BB987" i="23"/>
  <c r="BB988" i="23"/>
  <c r="BB989" i="23"/>
  <c r="BB990" i="23"/>
  <c r="BB991" i="23"/>
  <c r="BB992" i="23"/>
  <c r="BB993" i="23"/>
  <c r="BB994" i="23"/>
  <c r="BB995" i="23"/>
  <c r="BB996" i="23"/>
  <c r="BB997" i="23"/>
  <c r="BB998" i="23"/>
  <c r="BB999" i="23"/>
  <c r="BB1000" i="23"/>
  <c r="BB1001" i="23"/>
  <c r="BB1002" i="23"/>
  <c r="BB1003" i="23"/>
  <c r="BB1004" i="23"/>
  <c r="BB1005" i="23"/>
  <c r="BB1006" i="23"/>
  <c r="BB1007" i="23"/>
  <c r="BB1008" i="23"/>
  <c r="BB1009" i="23"/>
  <c r="BB1010" i="23"/>
  <c r="BB1011" i="23"/>
  <c r="BB1012" i="23"/>
  <c r="BB1013" i="23"/>
  <c r="BB1014" i="23"/>
  <c r="BB1015" i="23"/>
  <c r="BB1016" i="23"/>
  <c r="BB1017" i="23"/>
  <c r="BB1018" i="23"/>
  <c r="BB1019" i="23"/>
  <c r="BB1020" i="23"/>
  <c r="BB1021" i="23"/>
  <c r="BB1022" i="23"/>
  <c r="BB1023" i="23"/>
  <c r="BB1024" i="23"/>
  <c r="BB1025" i="23"/>
  <c r="BB1026" i="23"/>
  <c r="BB1027" i="23"/>
  <c r="BB1028" i="23"/>
  <c r="BB1029" i="23"/>
  <c r="BB1030" i="23"/>
  <c r="BB1031" i="23"/>
  <c r="BB1032" i="23"/>
  <c r="BB1033" i="23"/>
  <c r="BB1034" i="23"/>
  <c r="BB1035" i="23"/>
  <c r="BB1036" i="23"/>
  <c r="BB1037" i="23"/>
  <c r="BB1038" i="23"/>
  <c r="BB1039" i="23"/>
  <c r="BB1040" i="23"/>
  <c r="BB1041" i="23"/>
  <c r="BB1042" i="23"/>
  <c r="BB1043" i="23"/>
  <c r="BB1044" i="23"/>
  <c r="BB1045" i="23"/>
  <c r="BB1046" i="23"/>
  <c r="BB1047" i="23"/>
  <c r="BB1048" i="23"/>
  <c r="BB1049" i="23"/>
  <c r="BB1050" i="23"/>
  <c r="BB1051" i="23"/>
  <c r="BB1052" i="23"/>
  <c r="BB1053" i="23"/>
  <c r="BB1054" i="23"/>
  <c r="BB1055" i="23"/>
  <c r="BB1056" i="23"/>
  <c r="BB1057" i="23"/>
  <c r="BB1058" i="23"/>
  <c r="BB1059" i="23"/>
  <c r="BB1060" i="23"/>
  <c r="BB1061" i="23"/>
  <c r="BB1062" i="23"/>
  <c r="BB1063" i="23"/>
  <c r="BB1064" i="23"/>
  <c r="BB1065" i="23"/>
  <c r="BB1066" i="23"/>
  <c r="BB1067" i="23"/>
  <c r="BB1068" i="23"/>
  <c r="BB1069" i="23"/>
  <c r="BB1070" i="23"/>
  <c r="BB1071" i="23"/>
  <c r="BB1072" i="23"/>
  <c r="BB1073" i="23"/>
  <c r="BB1074" i="23"/>
  <c r="BB1075" i="23"/>
  <c r="BB1076" i="23"/>
  <c r="BB1077" i="23"/>
  <c r="BB1078" i="23"/>
  <c r="BB1079" i="23"/>
  <c r="BB1080" i="23"/>
  <c r="BB1081" i="23"/>
  <c r="BB1082" i="23"/>
  <c r="BB1083" i="23"/>
  <c r="BB1084" i="23"/>
  <c r="BB1085" i="23"/>
  <c r="BB1086" i="23"/>
  <c r="BB1087" i="23"/>
  <c r="BB1088" i="23"/>
  <c r="BB1089" i="23"/>
  <c r="BB1090" i="23"/>
  <c r="BB1091" i="23"/>
  <c r="BB1092" i="23"/>
  <c r="BB1093" i="23"/>
  <c r="BB1094" i="23"/>
  <c r="BB1095" i="23"/>
  <c r="BB1096" i="23"/>
  <c r="BB1097" i="23"/>
  <c r="BB1098" i="23"/>
  <c r="BB1099" i="23"/>
  <c r="BB1100" i="23"/>
  <c r="BB1101" i="23"/>
  <c r="BB1102" i="23"/>
  <c r="BB1103" i="23"/>
  <c r="BB1104" i="23"/>
  <c r="BB1105" i="23"/>
  <c r="BB1106" i="23"/>
  <c r="BB1107" i="23"/>
  <c r="BB1108" i="23"/>
  <c r="BB1109" i="23"/>
  <c r="BB1110" i="23"/>
  <c r="BB1111" i="23"/>
  <c r="BB1112" i="23"/>
  <c r="BB1113" i="23"/>
  <c r="BB1114" i="23"/>
  <c r="BB1115" i="23"/>
  <c r="BB1116" i="23"/>
  <c r="BB1117" i="23"/>
  <c r="BB1118" i="23"/>
  <c r="BB1119" i="23"/>
  <c r="BB1120" i="23"/>
  <c r="BB1121" i="23"/>
  <c r="BB1122" i="23"/>
  <c r="BB1123" i="23"/>
  <c r="BB1124" i="23"/>
  <c r="BB1125" i="23"/>
  <c r="BB1126" i="23"/>
  <c r="BB1127" i="23"/>
  <c r="BB1128" i="23"/>
  <c r="BB1129" i="23"/>
  <c r="BB1130" i="23"/>
  <c r="BB1131" i="23"/>
  <c r="BB1132" i="23"/>
  <c r="BB1133" i="23"/>
  <c r="BB1134" i="23"/>
  <c r="BB1135" i="23"/>
  <c r="BB1136" i="23"/>
  <c r="BB1137" i="23"/>
  <c r="BB1138" i="23"/>
  <c r="BB1139" i="23"/>
  <c r="BB1140" i="23"/>
  <c r="BB1141" i="23"/>
  <c r="BB1142" i="23"/>
  <c r="BB1143" i="23"/>
  <c r="BB1144" i="23"/>
  <c r="BB1145" i="23"/>
  <c r="BB1146" i="23"/>
  <c r="BB1147" i="23"/>
  <c r="BB1148" i="23"/>
  <c r="BB1149" i="23"/>
  <c r="BB1150" i="23"/>
  <c r="BB1151" i="23"/>
  <c r="BB1152" i="23"/>
  <c r="BB1153" i="23"/>
  <c r="BB1154" i="23"/>
  <c r="BB1155" i="23"/>
  <c r="BB1156" i="23"/>
  <c r="BB1157" i="23"/>
  <c r="BB1158" i="23"/>
  <c r="BB1159" i="23"/>
  <c r="BB1160" i="23"/>
  <c r="BB1161" i="23"/>
  <c r="BB1162" i="23"/>
  <c r="BB1163" i="23"/>
  <c r="BB1164" i="23"/>
  <c r="BB1165" i="23"/>
  <c r="BB1166" i="23"/>
  <c r="BB1167" i="23"/>
  <c r="BB1168" i="23"/>
  <c r="BB1169" i="23"/>
  <c r="BB1170" i="23"/>
  <c r="BB1171" i="23"/>
  <c r="BB1172" i="23"/>
  <c r="BB1173" i="23"/>
  <c r="BB1174" i="23"/>
  <c r="BB1175" i="23"/>
  <c r="BB1176" i="23"/>
  <c r="BB1177" i="23"/>
  <c r="BB1178" i="23"/>
  <c r="BB1179" i="23"/>
  <c r="BB1180" i="23"/>
  <c r="BB1181" i="23"/>
  <c r="BB1182" i="23"/>
  <c r="BB1183" i="23"/>
  <c r="BB1184" i="23"/>
  <c r="BB1185" i="23"/>
  <c r="BB1186" i="23"/>
  <c r="BB1187" i="23"/>
  <c r="BB1188" i="23"/>
  <c r="BB1189" i="23"/>
  <c r="BB1190" i="23"/>
  <c r="BB1191" i="23"/>
  <c r="BB1192" i="23"/>
  <c r="BB1193" i="23"/>
  <c r="BB1194" i="23"/>
  <c r="BB1195" i="23"/>
  <c r="BB1196" i="23"/>
  <c r="BB1197" i="23"/>
  <c r="BB1198" i="23"/>
  <c r="BB1199" i="23"/>
  <c r="BB1200" i="23"/>
  <c r="BB1201" i="23"/>
  <c r="BB1202" i="23"/>
  <c r="BB1203" i="23"/>
  <c r="BB1204" i="23"/>
  <c r="BB1205" i="23"/>
  <c r="BB1206" i="23"/>
  <c r="BB1207" i="23"/>
  <c r="BB1208" i="23"/>
  <c r="BB1209" i="23"/>
  <c r="BB1210" i="23"/>
  <c r="BB1211" i="23"/>
  <c r="BB1212" i="23"/>
  <c r="BB1213" i="23"/>
  <c r="BB1214" i="23"/>
  <c r="BB1215" i="23"/>
  <c r="BB1216" i="23"/>
  <c r="BB1217" i="23"/>
  <c r="BB1218" i="23"/>
  <c r="BB1219" i="23"/>
  <c r="BB1220" i="23"/>
  <c r="BB1221" i="23"/>
  <c r="BB1222" i="23"/>
  <c r="BB1223" i="23"/>
  <c r="BB1224" i="23"/>
  <c r="BB1225" i="23"/>
  <c r="BB1226" i="23"/>
  <c r="BB1227" i="23"/>
  <c r="BB1228" i="23"/>
  <c r="BB1229" i="23"/>
  <c r="BB1230" i="23"/>
  <c r="BB1231" i="23"/>
  <c r="BB1232" i="23"/>
  <c r="BB1233" i="23"/>
  <c r="BB1234" i="23"/>
  <c r="BB1235" i="23"/>
  <c r="BB1236" i="23"/>
  <c r="BB1237" i="23"/>
  <c r="BB1238" i="23"/>
  <c r="BB1239" i="23"/>
  <c r="BB1240" i="23"/>
  <c r="BB1241" i="23"/>
  <c r="BB1242" i="23"/>
  <c r="BB1243" i="23"/>
  <c r="BB1244" i="23"/>
  <c r="BB1245" i="23"/>
  <c r="BB1246" i="23"/>
  <c r="BB1247" i="23"/>
  <c r="BB1248" i="23"/>
  <c r="BB1249" i="23"/>
  <c r="BB1250" i="23"/>
  <c r="BB1251" i="23"/>
  <c r="BB1252" i="23"/>
  <c r="BB1253" i="23"/>
  <c r="BB1254" i="23"/>
  <c r="BB1255" i="23"/>
  <c r="BB1256" i="23"/>
  <c r="BB1257" i="23"/>
  <c r="BB1258" i="23"/>
  <c r="BB1259" i="23"/>
  <c r="BB1260" i="23"/>
  <c r="BB1261" i="23"/>
  <c r="BB1262" i="23"/>
  <c r="BB1263" i="23"/>
  <c r="BB1264" i="23"/>
  <c r="BB1265" i="23"/>
  <c r="BB1266" i="23"/>
  <c r="BB1267" i="23"/>
  <c r="BB1268" i="23"/>
  <c r="BB1269" i="23"/>
  <c r="BB1270" i="23"/>
  <c r="BB1271" i="23"/>
  <c r="BB1272" i="23"/>
  <c r="BB1273" i="23"/>
  <c r="BB1274" i="23"/>
  <c r="BB1275" i="23"/>
  <c r="BB1276" i="23"/>
  <c r="BB1277" i="23"/>
  <c r="BB1278" i="23"/>
  <c r="BB1279" i="23"/>
  <c r="BB1280" i="23"/>
  <c r="BB1281" i="23"/>
  <c r="BB1282" i="23"/>
  <c r="BB1283" i="23"/>
  <c r="BB1284" i="23"/>
  <c r="BB1285" i="23"/>
  <c r="BB1286" i="23"/>
  <c r="BB1287" i="23"/>
  <c r="BB1288" i="23"/>
  <c r="BB1289" i="23"/>
  <c r="BB1290" i="23"/>
  <c r="BB1291" i="23"/>
  <c r="BB1292" i="23"/>
  <c r="BB1293" i="23"/>
  <c r="BB1294" i="23"/>
  <c r="BB1295" i="23"/>
  <c r="BB1296" i="23"/>
  <c r="BB1297" i="23"/>
  <c r="BB1298" i="23"/>
  <c r="BB1299" i="23"/>
  <c r="BB1300" i="23"/>
  <c r="BB1301" i="23"/>
  <c r="BB1302" i="23"/>
  <c r="BB1303" i="23"/>
  <c r="BB1304" i="23"/>
  <c r="BB1305" i="23"/>
  <c r="BB1306" i="23"/>
  <c r="BB1307" i="23"/>
  <c r="BB1308" i="23"/>
  <c r="BB1309" i="23"/>
  <c r="BB1310" i="23"/>
  <c r="BB1311" i="23"/>
  <c r="BB1312" i="23"/>
  <c r="BB1313" i="23"/>
  <c r="BB1314" i="23"/>
  <c r="BB1315" i="23"/>
  <c r="BB1316" i="23"/>
  <c r="BB1317" i="23"/>
  <c r="BB1318" i="23"/>
  <c r="BB1319" i="23"/>
  <c r="BB1320" i="23"/>
  <c r="BB1321" i="23"/>
  <c r="BB1322" i="23"/>
  <c r="BB1323" i="23"/>
  <c r="BB1324" i="23"/>
  <c r="BB1325" i="23"/>
  <c r="BB1326" i="23"/>
  <c r="BB1327" i="23"/>
  <c r="BB1328" i="23"/>
  <c r="BB1329" i="23"/>
  <c r="BB1330" i="23"/>
  <c r="BB1331" i="23"/>
  <c r="BB1332" i="23"/>
  <c r="BB1333" i="23"/>
  <c r="BB1334" i="23"/>
  <c r="BB1335" i="23"/>
  <c r="BB1336" i="23"/>
  <c r="BB1337" i="23"/>
  <c r="BB1338" i="23"/>
  <c r="BB1339" i="23"/>
  <c r="BB1340" i="23"/>
  <c r="BB1341" i="23"/>
  <c r="BB1342" i="23"/>
  <c r="BB1343" i="23"/>
  <c r="BB1344" i="23"/>
  <c r="BB1345" i="23"/>
  <c r="BB1346" i="23"/>
  <c r="BB1347" i="23"/>
  <c r="BB1348" i="23"/>
  <c r="BB1349" i="23"/>
  <c r="BB1350" i="23"/>
  <c r="BB1351" i="23"/>
  <c r="BB1352" i="23"/>
  <c r="BB1353" i="23"/>
  <c r="BB1354" i="23"/>
  <c r="BB1355" i="23"/>
  <c r="BB1356" i="23"/>
  <c r="BB1357" i="23"/>
  <c r="BB1358" i="23"/>
  <c r="BB1359" i="23"/>
  <c r="BB1360" i="23"/>
  <c r="BB1361" i="23"/>
  <c r="BB1362" i="23"/>
  <c r="BB1363" i="23"/>
  <c r="BB1364" i="23"/>
  <c r="BB1365" i="23"/>
  <c r="BB1366" i="23"/>
  <c r="BB1367" i="23"/>
  <c r="BB1368" i="23"/>
  <c r="BB1369" i="23"/>
  <c r="BB1370" i="23"/>
  <c r="BB1371" i="23"/>
  <c r="BB1372" i="23"/>
  <c r="BB1373" i="23"/>
  <c r="BB1374" i="23"/>
  <c r="BB1375" i="23"/>
  <c r="BB1376" i="23"/>
  <c r="BB1377" i="23"/>
  <c r="BB1378" i="23"/>
  <c r="BB1379" i="23"/>
  <c r="BB1380" i="23"/>
  <c r="BB1381" i="23"/>
  <c r="BB1382" i="23"/>
  <c r="BB1383" i="23"/>
  <c r="BB1384" i="23"/>
  <c r="BB1385" i="23"/>
  <c r="BB1386" i="23"/>
  <c r="BB1387" i="23"/>
  <c r="BB1388" i="23"/>
  <c r="BB1389" i="23"/>
  <c r="BB1390" i="23"/>
  <c r="BB1391" i="23"/>
  <c r="BB1392" i="23"/>
  <c r="BB1393" i="23"/>
  <c r="BB1394" i="23"/>
  <c r="BB1395" i="23"/>
  <c r="BB1396" i="23"/>
  <c r="BB1397" i="23"/>
  <c r="BB1398" i="23"/>
  <c r="BB1399" i="23"/>
  <c r="BB1400" i="23"/>
  <c r="BB1401" i="23"/>
  <c r="BB1402" i="23"/>
  <c r="BB1403" i="23"/>
  <c r="BB1404" i="23"/>
  <c r="BB1405" i="23"/>
  <c r="BB1406" i="23"/>
  <c r="BB1407" i="23"/>
  <c r="BB1408" i="23"/>
  <c r="BB1409" i="23"/>
  <c r="BB1410" i="23"/>
  <c r="BB1411" i="23"/>
  <c r="BB1412" i="23"/>
  <c r="BB1413" i="23"/>
  <c r="BB1414" i="23"/>
  <c r="BB1415" i="23"/>
  <c r="BB1416" i="23"/>
  <c r="BB1417" i="23"/>
  <c r="BB1418" i="23"/>
  <c r="BB1419" i="23"/>
  <c r="BB1420" i="23"/>
  <c r="BB1421" i="23"/>
  <c r="BB1422" i="23"/>
  <c r="BB1423" i="23"/>
  <c r="BB1424" i="23"/>
  <c r="BB1425" i="23"/>
  <c r="BB1426" i="23"/>
  <c r="BB1427" i="23"/>
  <c r="BB1428" i="23"/>
  <c r="BB1429" i="23"/>
  <c r="BB1430" i="23"/>
  <c r="BB1431" i="23"/>
  <c r="BB1432" i="23"/>
  <c r="BB1433" i="23"/>
  <c r="BB1434" i="23"/>
  <c r="BB1435" i="23"/>
  <c r="BB1436" i="23"/>
  <c r="BB1437" i="23"/>
  <c r="BB1438" i="23"/>
  <c r="BB1439" i="23"/>
  <c r="BB1440" i="23"/>
  <c r="BB1441" i="23"/>
  <c r="BB1442" i="23"/>
  <c r="BB1443" i="23"/>
  <c r="BB1444" i="23"/>
  <c r="BB1445" i="23"/>
  <c r="BB1446" i="23"/>
  <c r="BB1447" i="23"/>
  <c r="BB1448" i="23"/>
  <c r="BB1449" i="23"/>
  <c r="BB1450" i="23"/>
  <c r="BB1451" i="23"/>
  <c r="BB1452" i="23"/>
  <c r="BB1453" i="23"/>
  <c r="BB1454" i="23"/>
  <c r="BB1455" i="23"/>
  <c r="BB1456" i="23"/>
  <c r="BB1457" i="23"/>
  <c r="BB1458" i="23"/>
  <c r="BB1459" i="23"/>
  <c r="BB1460" i="23"/>
  <c r="BB1461" i="23"/>
  <c r="BB1462" i="23"/>
  <c r="BB1463" i="23"/>
  <c r="BB1464" i="23"/>
  <c r="BB1465" i="23"/>
  <c r="BB1466" i="23"/>
  <c r="BB1467" i="23"/>
  <c r="BB1468" i="23"/>
  <c r="BB1469" i="23"/>
  <c r="BB1470" i="23"/>
  <c r="BB1471" i="23"/>
  <c r="BB1472" i="23"/>
  <c r="BB1473" i="23"/>
  <c r="BB1474" i="23"/>
  <c r="BB1475" i="23"/>
  <c r="BB1476" i="23"/>
  <c r="BB1477" i="23"/>
  <c r="BB1478" i="23"/>
  <c r="BB1479" i="23"/>
  <c r="BB1480" i="23"/>
  <c r="BB1481" i="23"/>
  <c r="BB1482" i="23"/>
  <c r="BB1483" i="23"/>
  <c r="BB1484" i="23"/>
  <c r="BB1485" i="23"/>
  <c r="BB1486" i="23"/>
  <c r="BB1487" i="23"/>
  <c r="BB1488" i="23"/>
  <c r="BB1489" i="23"/>
  <c r="BB1490" i="23"/>
  <c r="BB1491" i="23"/>
  <c r="BB1492" i="23"/>
  <c r="BB1493" i="23"/>
  <c r="BB1494" i="23"/>
  <c r="BB1495" i="23"/>
  <c r="BB1496" i="23"/>
  <c r="BB1497" i="23"/>
  <c r="BB1498" i="23"/>
  <c r="BB1499" i="23"/>
  <c r="BB1500" i="23"/>
  <c r="BB1501" i="23"/>
  <c r="BB1502" i="23"/>
  <c r="BB1503" i="23"/>
  <c r="BB1504" i="23"/>
  <c r="BB1505" i="23"/>
  <c r="BB1506" i="23"/>
  <c r="BB1507" i="23"/>
  <c r="BB1508" i="23"/>
  <c r="BB1509" i="23"/>
  <c r="BB1510" i="23"/>
  <c r="BB1511" i="23"/>
  <c r="BB1512" i="23"/>
  <c r="BB1513" i="23"/>
  <c r="BB1514" i="23"/>
  <c r="BB1515" i="23"/>
  <c r="BB1516" i="23"/>
  <c r="BB1517" i="23"/>
  <c r="BB1518" i="23"/>
  <c r="BB1519" i="23"/>
  <c r="BB1520" i="23"/>
  <c r="BB1521" i="23"/>
  <c r="BB1522" i="23"/>
  <c r="BB1523" i="23"/>
  <c r="BB1524" i="23"/>
  <c r="BB1525" i="23"/>
  <c r="BB1526" i="23"/>
  <c r="BB1527" i="23"/>
  <c r="BB1528" i="23"/>
  <c r="BB1529" i="23"/>
  <c r="BB1530" i="23"/>
  <c r="BB1531" i="23"/>
  <c r="BB1532" i="23"/>
  <c r="BB1533" i="23"/>
  <c r="BB1534" i="23"/>
  <c r="BB1535" i="23"/>
  <c r="BB1536" i="23"/>
  <c r="BB1537" i="23"/>
  <c r="BB1538" i="23"/>
  <c r="BB1539" i="23"/>
  <c r="BB1540" i="23"/>
  <c r="BB1541" i="23"/>
  <c r="BB1542" i="23"/>
  <c r="BB1543" i="23"/>
  <c r="BB1544" i="23"/>
  <c r="BB1545" i="23"/>
  <c r="BB1546" i="23"/>
  <c r="BB1547" i="23"/>
  <c r="BB1548" i="23"/>
  <c r="BB1549" i="23"/>
  <c r="BB1550" i="23"/>
  <c r="BB1551" i="23"/>
  <c r="BB1552" i="23"/>
  <c r="BB1553" i="23"/>
  <c r="BB1554" i="23"/>
  <c r="BB1555" i="23"/>
  <c r="BB1556" i="23"/>
  <c r="BB1557" i="23"/>
  <c r="BB1558" i="23"/>
  <c r="BB1559" i="23"/>
  <c r="BB1560" i="23"/>
  <c r="BB1561" i="23"/>
  <c r="BB1562" i="23"/>
  <c r="BB1563" i="23"/>
  <c r="BB1564" i="23"/>
  <c r="BB1565" i="23"/>
  <c r="BB1566" i="23"/>
  <c r="BB1567" i="23"/>
  <c r="BB1568" i="23"/>
  <c r="BB1569" i="23"/>
  <c r="BB1570" i="23"/>
  <c r="BB1571" i="23"/>
  <c r="BB1572" i="23"/>
  <c r="BB1573" i="23"/>
  <c r="BB1574" i="23"/>
  <c r="BB1575" i="23"/>
  <c r="BB1576" i="23"/>
  <c r="BB1577" i="23"/>
  <c r="BB1578" i="23"/>
  <c r="BB1579" i="23"/>
  <c r="BB1580" i="23"/>
  <c r="BB1581" i="23"/>
  <c r="BB1582" i="23"/>
  <c r="BB1583" i="23"/>
  <c r="BB1584" i="23"/>
  <c r="BB1585" i="23"/>
  <c r="BB1586" i="23"/>
  <c r="BB1587" i="23"/>
  <c r="BB1588" i="23"/>
  <c r="BB1589" i="23"/>
  <c r="BB1590" i="23"/>
  <c r="BB1591" i="23"/>
  <c r="BB1592" i="23"/>
  <c r="BB1593" i="23"/>
  <c r="BB1594" i="23"/>
  <c r="BB1595" i="23"/>
  <c r="BB1596" i="23"/>
  <c r="BB1597" i="23"/>
  <c r="BB1598" i="23"/>
  <c r="BB1599" i="23"/>
  <c r="BB1600" i="23"/>
  <c r="BB1601" i="23"/>
  <c r="BB1602" i="23"/>
  <c r="BB1603" i="23"/>
  <c r="BB1604" i="23"/>
  <c r="BB1605" i="23"/>
  <c r="BB1606" i="23"/>
  <c r="BB1607" i="23"/>
  <c r="BB1608" i="23"/>
  <c r="BB1609" i="23"/>
  <c r="BB1610" i="23"/>
  <c r="BB1611" i="23"/>
  <c r="BB1612" i="23"/>
  <c r="BB1613" i="23"/>
  <c r="BB1614" i="23"/>
  <c r="BB1615" i="23"/>
  <c r="BB1616" i="23"/>
  <c r="BB1617" i="23"/>
  <c r="BB1618" i="23"/>
  <c r="BB1619" i="23"/>
  <c r="BB1620" i="23"/>
  <c r="BB1621" i="23"/>
  <c r="BB1622" i="23"/>
  <c r="BB1623" i="23"/>
  <c r="BB1624" i="23"/>
  <c r="BB1625" i="23"/>
  <c r="BB1626" i="23"/>
  <c r="BB1627" i="23"/>
  <c r="BB1628" i="23"/>
  <c r="BB1629" i="23"/>
  <c r="BB1630" i="23"/>
  <c r="BB1631" i="23"/>
  <c r="BB1632" i="23"/>
  <c r="BB1633" i="23"/>
  <c r="BB1634" i="23"/>
  <c r="BB1635" i="23"/>
  <c r="BB1636" i="23"/>
  <c r="BB1637" i="23"/>
  <c r="BB1638" i="23"/>
  <c r="BB1639" i="23"/>
  <c r="BB1640" i="23"/>
  <c r="BB1641" i="23"/>
  <c r="BB1642" i="23"/>
  <c r="BB1643" i="23"/>
  <c r="BB1644" i="23"/>
  <c r="BB1645" i="23"/>
  <c r="BB1646" i="23"/>
  <c r="BB1647" i="23"/>
  <c r="BB1648" i="23"/>
  <c r="BB1649" i="23"/>
  <c r="BB1650" i="23"/>
  <c r="BB1651" i="23"/>
  <c r="BB1652" i="23"/>
  <c r="BB1653" i="23"/>
  <c r="BB1654" i="23"/>
  <c r="BB1655" i="23"/>
  <c r="BB1656" i="23"/>
  <c r="BB1657" i="23"/>
  <c r="BB1658" i="23"/>
  <c r="BB1659" i="23"/>
  <c r="BB1660" i="23"/>
  <c r="BB1661" i="23"/>
  <c r="BB1662" i="23"/>
  <c r="BB1663" i="23"/>
  <c r="BB1664" i="23"/>
  <c r="BB1665" i="23"/>
  <c r="BB1666" i="23"/>
  <c r="BB1667" i="23"/>
  <c r="BB1668" i="23"/>
  <c r="BB1669" i="23"/>
  <c r="BB1670" i="23"/>
  <c r="BB1671" i="23"/>
  <c r="BB1672" i="23"/>
  <c r="BB1673" i="23"/>
  <c r="BB1674" i="23"/>
  <c r="BB1675" i="23"/>
  <c r="BB1676" i="23"/>
  <c r="BB1677" i="23"/>
  <c r="BB1678" i="23"/>
  <c r="BB1679" i="23"/>
  <c r="BB1680" i="23"/>
  <c r="BB1681" i="23"/>
  <c r="BB1682" i="23"/>
  <c r="BB1683" i="23"/>
  <c r="BB1684" i="23"/>
  <c r="BB1685" i="23"/>
  <c r="BB1686" i="23"/>
  <c r="BB1687" i="23"/>
  <c r="BB1688" i="23"/>
  <c r="BB1689" i="23"/>
  <c r="BB1690" i="23"/>
  <c r="BB1691" i="23"/>
  <c r="BB1692" i="23"/>
  <c r="BB1693" i="23"/>
  <c r="BB1694" i="23"/>
  <c r="BB1695" i="23"/>
  <c r="BB1696" i="23"/>
  <c r="BB1697" i="23"/>
  <c r="BB1698" i="23"/>
  <c r="BB1699" i="23"/>
  <c r="BB1700" i="23"/>
  <c r="BB1701" i="23"/>
  <c r="BB1702" i="23"/>
  <c r="BB1703" i="23"/>
  <c r="BB1704" i="23"/>
  <c r="BB1705" i="23"/>
  <c r="BB1706" i="23"/>
  <c r="BB1707" i="23"/>
  <c r="BB1708" i="23"/>
  <c r="BB1709" i="23"/>
  <c r="BB1710" i="23"/>
  <c r="BB1711" i="23"/>
  <c r="BB1712" i="23"/>
  <c r="BB1713" i="23"/>
  <c r="BB1714" i="23"/>
  <c r="BB1715" i="23"/>
  <c r="BB1716" i="23"/>
  <c r="BB1717" i="23"/>
  <c r="BB1718" i="23"/>
  <c r="BB1719" i="23"/>
  <c r="BB1720" i="23"/>
  <c r="BB1721" i="23"/>
  <c r="BB1722" i="23"/>
  <c r="BB1723" i="23"/>
  <c r="BB1724" i="23"/>
  <c r="BB1725" i="23"/>
  <c r="BB1726" i="23"/>
  <c r="BB1727" i="23"/>
  <c r="BB1728" i="23"/>
  <c r="BB1729" i="23"/>
  <c r="BB1730" i="23"/>
  <c r="BB1731" i="23"/>
  <c r="BB1732" i="23"/>
  <c r="BB1733" i="23"/>
  <c r="BB1734" i="23"/>
  <c r="BB1735" i="23"/>
  <c r="BB1736" i="23"/>
  <c r="BB1737" i="23"/>
  <c r="BB1738" i="23"/>
  <c r="BB1739" i="23"/>
  <c r="BB1740" i="23"/>
  <c r="BB1741" i="23"/>
  <c r="BB1742" i="23"/>
  <c r="BB1743" i="23"/>
  <c r="BB1744" i="23"/>
  <c r="BB1745" i="23"/>
  <c r="BB1746" i="23"/>
  <c r="BB1747" i="23"/>
  <c r="BB1748" i="23"/>
  <c r="BB1749" i="23"/>
  <c r="BB1750" i="23"/>
  <c r="BB1751" i="23"/>
  <c r="BB1752" i="23"/>
  <c r="BB1753" i="23"/>
  <c r="BB1754" i="23"/>
  <c r="BB1755" i="23"/>
  <c r="BB1756" i="23"/>
  <c r="BB1757" i="23"/>
  <c r="BB1758" i="23"/>
  <c r="BB1759" i="23"/>
  <c r="BB1760" i="23"/>
  <c r="BB1761" i="23"/>
  <c r="BB1762" i="23"/>
  <c r="BB1763" i="23"/>
  <c r="BB1764" i="23"/>
  <c r="BB1765" i="23"/>
  <c r="BB1766" i="23"/>
  <c r="BB1767" i="23"/>
  <c r="BB1768" i="23"/>
  <c r="BB1769" i="23"/>
  <c r="BB1770" i="23"/>
  <c r="BB1771" i="23"/>
  <c r="BB1772" i="23"/>
  <c r="BB1773" i="23"/>
  <c r="BB1774" i="23"/>
  <c r="BB1775" i="23"/>
  <c r="BB1776" i="23"/>
  <c r="BB1777" i="23"/>
  <c r="BB1778" i="23"/>
  <c r="BB1779" i="23"/>
  <c r="BB1780" i="23"/>
  <c r="BB1781" i="23"/>
  <c r="BB1782" i="23"/>
  <c r="BB1783" i="23"/>
  <c r="BB1784" i="23"/>
  <c r="BB1785" i="23"/>
  <c r="BB1786" i="23"/>
  <c r="BB1787" i="23"/>
  <c r="BB1788" i="23"/>
  <c r="BB1789" i="23"/>
  <c r="BB1790" i="23"/>
  <c r="BB1791" i="23"/>
  <c r="BB1792" i="23"/>
  <c r="BB1793" i="23"/>
  <c r="BB1794" i="23"/>
  <c r="BB1795" i="23"/>
  <c r="BB1796" i="23"/>
  <c r="BB1797" i="23"/>
  <c r="BB1798" i="23"/>
  <c r="BB1799" i="23"/>
  <c r="BB1800" i="23"/>
  <c r="BB1801" i="23"/>
  <c r="BB1802" i="23"/>
  <c r="BB1803" i="23"/>
  <c r="BB1804" i="23"/>
  <c r="BB1805" i="23"/>
  <c r="BB1806" i="23"/>
  <c r="BB1807" i="23"/>
  <c r="BB1808" i="23"/>
  <c r="BB1809" i="23"/>
  <c r="BB1810" i="23"/>
  <c r="BB1811" i="23"/>
  <c r="BB1812" i="23"/>
  <c r="BB1813" i="23"/>
  <c r="BB1814" i="23"/>
  <c r="BB1815" i="23"/>
  <c r="BB1816" i="23"/>
  <c r="BB1817" i="23"/>
  <c r="BB1818" i="23"/>
  <c r="BB1819" i="23"/>
  <c r="BB1820" i="23"/>
  <c r="BB1821" i="23"/>
  <c r="BB1822" i="23"/>
  <c r="BB1823" i="23"/>
  <c r="BB1824" i="23"/>
  <c r="BB1825" i="23"/>
  <c r="BB1826" i="23"/>
  <c r="BB1827" i="23"/>
  <c r="BB1828" i="23"/>
  <c r="BB1829" i="23"/>
  <c r="BB1830" i="23"/>
  <c r="BB1831" i="23"/>
  <c r="BB1832" i="23"/>
  <c r="BB1833" i="23"/>
  <c r="BB1834" i="23"/>
  <c r="BB1835" i="23"/>
  <c r="BB1836" i="23"/>
  <c r="BB1837" i="23"/>
  <c r="BB1838" i="23"/>
  <c r="BB1839" i="23"/>
  <c r="BB1840" i="23"/>
  <c r="BB1841" i="23"/>
  <c r="BB1842" i="23"/>
  <c r="BB1843" i="23"/>
  <c r="BB1844" i="23"/>
  <c r="BB1845" i="23"/>
  <c r="BB1846" i="23"/>
  <c r="BB1847" i="23"/>
  <c r="BB1848" i="23"/>
  <c r="BB1849" i="23"/>
  <c r="BB1850" i="23"/>
  <c r="BB1851" i="23"/>
  <c r="BB1852" i="23"/>
  <c r="BB1853" i="23"/>
  <c r="BB1854" i="23"/>
  <c r="BB1855" i="23"/>
  <c r="BB1856" i="23"/>
  <c r="BB1857" i="23"/>
  <c r="BB1858" i="23"/>
  <c r="BB1859" i="23"/>
  <c r="BB1860" i="23"/>
  <c r="BB1861" i="23"/>
  <c r="BB1862" i="23"/>
  <c r="BB1863" i="23"/>
  <c r="BB1864" i="23"/>
  <c r="BB1865" i="23"/>
  <c r="BB1866" i="23"/>
  <c r="BB1867" i="23"/>
  <c r="BB1868" i="23"/>
  <c r="BB1869" i="23"/>
  <c r="BB1870" i="23"/>
  <c r="BB1871" i="23"/>
  <c r="BB1872" i="23"/>
  <c r="BB1873" i="23"/>
  <c r="BB1874" i="23"/>
  <c r="BB1875" i="23"/>
  <c r="BB1876" i="23"/>
  <c r="BB1877" i="23"/>
  <c r="BB1878" i="23"/>
  <c r="BB1879" i="23"/>
  <c r="BB1880" i="23"/>
  <c r="BB1881" i="23"/>
  <c r="BB1882" i="23"/>
  <c r="BB1883" i="23"/>
  <c r="BB1884" i="23"/>
  <c r="BB1885" i="23"/>
  <c r="BB1886" i="23"/>
  <c r="BB1887" i="23"/>
  <c r="BB1888" i="23"/>
  <c r="BB1889" i="23"/>
  <c r="BB1890" i="23"/>
  <c r="BB1891" i="23"/>
  <c r="BB1892" i="23"/>
  <c r="BB1893" i="23"/>
  <c r="BB1894" i="23"/>
  <c r="BB1895" i="23"/>
  <c r="BB1896" i="23"/>
  <c r="BB1897" i="23"/>
  <c r="BB1898" i="23"/>
  <c r="BB1899" i="23"/>
  <c r="BB1900" i="23"/>
  <c r="BB1901" i="23"/>
  <c r="BB1902" i="23"/>
  <c r="BB1903" i="23"/>
  <c r="BB1904" i="23"/>
  <c r="BB1905" i="23"/>
  <c r="BB1906" i="23"/>
  <c r="BB1907" i="23"/>
  <c r="BB1908" i="23"/>
  <c r="BB1909" i="23"/>
  <c r="BB1910" i="23"/>
  <c r="BB1911" i="23"/>
  <c r="BB1912" i="23"/>
  <c r="BB1913" i="23"/>
  <c r="BB1914" i="23"/>
  <c r="BB1915" i="23"/>
  <c r="BB1916" i="23"/>
  <c r="BB1917" i="23"/>
  <c r="BB1918" i="23"/>
  <c r="BB1919" i="23"/>
  <c r="BB1920" i="23"/>
  <c r="BB1921" i="23"/>
  <c r="BB1922" i="23"/>
  <c r="BB1923" i="23"/>
  <c r="BB1924" i="23"/>
  <c r="BB1925" i="23"/>
  <c r="BB1926" i="23"/>
  <c r="BB1927" i="23"/>
  <c r="BB1928" i="23"/>
  <c r="BB1929" i="23"/>
  <c r="BB1930" i="23"/>
  <c r="BB1931" i="23"/>
  <c r="BB1932" i="23"/>
  <c r="BB1933" i="23"/>
  <c r="BB1934" i="23"/>
  <c r="BB1935" i="23"/>
  <c r="BB1936" i="23"/>
  <c r="BB1937" i="23"/>
  <c r="BB1938" i="23"/>
  <c r="BB1939" i="23"/>
  <c r="BB1940" i="23"/>
  <c r="BB1941" i="23"/>
  <c r="BB1942" i="23"/>
  <c r="BB1943" i="23"/>
  <c r="BB1944" i="23"/>
  <c r="BB1945" i="23"/>
  <c r="BB1946" i="23"/>
  <c r="BB1947" i="23"/>
  <c r="BB1948" i="23"/>
  <c r="BB1949" i="23"/>
  <c r="BB1950" i="23"/>
  <c r="BB1951" i="23"/>
  <c r="BB1952" i="23"/>
  <c r="BB1953" i="23"/>
  <c r="BB1954" i="23"/>
  <c r="BB1955" i="23"/>
  <c r="BB1956" i="23"/>
  <c r="BB1957" i="23"/>
  <c r="BB1958" i="23"/>
  <c r="BB1959" i="23"/>
  <c r="BB1960" i="23"/>
  <c r="BB1961" i="23"/>
  <c r="BB1962" i="23"/>
  <c r="BB1963" i="23"/>
  <c r="BB1964" i="23"/>
  <c r="BB1965" i="23"/>
  <c r="BB1966" i="23"/>
  <c r="BB1967" i="23"/>
  <c r="BB1968" i="23"/>
  <c r="BB1969" i="23"/>
  <c r="BB1970" i="23"/>
  <c r="BB1971" i="23"/>
  <c r="BB1972" i="23"/>
  <c r="BB1973" i="23"/>
  <c r="BB1974" i="23"/>
  <c r="BB1975" i="23"/>
  <c r="BB1976" i="23"/>
  <c r="BB1977" i="23"/>
  <c r="BB1978" i="23"/>
  <c r="BB1979" i="23"/>
  <c r="BB1980" i="23"/>
  <c r="BB1981" i="23"/>
  <c r="BB1982" i="23"/>
  <c r="BB1983" i="23"/>
  <c r="BB1984" i="23"/>
  <c r="BB1985" i="23"/>
  <c r="BB1986" i="23"/>
  <c r="BB1987" i="23"/>
  <c r="BB1988" i="23"/>
  <c r="BB1989" i="23"/>
  <c r="BB1990" i="23"/>
  <c r="BB1991" i="23"/>
  <c r="BB1992" i="23"/>
  <c r="BB1993" i="23"/>
  <c r="BB1994" i="23"/>
  <c r="BB1995" i="23"/>
  <c r="BB1996" i="23"/>
  <c r="BB1997" i="23"/>
  <c r="BB1998" i="23"/>
  <c r="BB1999" i="23"/>
  <c r="BB2000" i="23"/>
  <c r="BB2001" i="23"/>
  <c r="BB2002" i="23"/>
  <c r="BB2003" i="23"/>
  <c r="BB2005" i="23"/>
  <c r="BB2006" i="23"/>
  <c r="BB2007" i="23"/>
  <c r="BB2008" i="23"/>
  <c r="BB2009" i="23"/>
  <c r="BB2010" i="23"/>
  <c r="BB2011" i="23"/>
  <c r="BB2012" i="23"/>
  <c r="BB2013" i="23"/>
  <c r="BB2014" i="23"/>
  <c r="BB2015" i="23"/>
  <c r="BB2016" i="23"/>
  <c r="BB2017" i="23"/>
  <c r="BB2018" i="23"/>
  <c r="BB2019" i="23"/>
  <c r="BB2020" i="23"/>
  <c r="BB2021" i="23"/>
  <c r="BB2022" i="23"/>
  <c r="BB2023" i="23"/>
  <c r="BB2024" i="23"/>
  <c r="BB2025" i="23"/>
  <c r="BB2026" i="23"/>
  <c r="BB2027" i="23"/>
  <c r="BB2028" i="23"/>
  <c r="BB2029" i="23"/>
  <c r="BB2030" i="23"/>
  <c r="BB2031" i="23"/>
  <c r="BB2032" i="23"/>
  <c r="BB2033" i="23"/>
  <c r="BB2034" i="23"/>
  <c r="BB2035" i="23"/>
  <c r="BB2036" i="23"/>
  <c r="BB2037" i="23"/>
  <c r="BB2038" i="23"/>
  <c r="BB2039" i="23"/>
  <c r="BB2040" i="23"/>
  <c r="BB2041" i="23"/>
  <c r="BB2042" i="23"/>
  <c r="BB2043" i="23"/>
  <c r="BB2044" i="23"/>
  <c r="BB2045" i="23"/>
  <c r="BB2046" i="23"/>
  <c r="BB2047" i="23"/>
  <c r="BB2048" i="23"/>
  <c r="BB2049" i="23"/>
  <c r="BB2050" i="23"/>
  <c r="BB2051" i="23"/>
  <c r="BB2052" i="23"/>
  <c r="BB2053" i="23"/>
  <c r="BB2054" i="23"/>
  <c r="BB2055" i="23"/>
  <c r="BB2056" i="23"/>
  <c r="BB2057" i="23"/>
  <c r="BB2058" i="23"/>
  <c r="BB2059" i="23"/>
  <c r="BB2060" i="23"/>
  <c r="BB2061" i="23"/>
  <c r="BB2062" i="23"/>
  <c r="BB2063" i="23"/>
  <c r="BB2064" i="23"/>
  <c r="BB2065" i="23"/>
  <c r="BB2066" i="23"/>
  <c r="BB2067" i="23"/>
  <c r="BB2068" i="23"/>
  <c r="BB2069" i="23"/>
  <c r="BB2070" i="23"/>
  <c r="BB2071" i="23"/>
  <c r="BB2072" i="23"/>
  <c r="BB2073" i="23"/>
  <c r="BB2074" i="23"/>
  <c r="BB2075" i="23"/>
  <c r="BB2076" i="23"/>
  <c r="BB2077" i="23"/>
  <c r="BB2078" i="23"/>
  <c r="BB2079" i="23"/>
  <c r="BB2080" i="23"/>
  <c r="BB2081" i="23"/>
  <c r="BB2082" i="23"/>
  <c r="BB2083" i="23"/>
  <c r="BB2084" i="23"/>
  <c r="BB2085" i="23"/>
  <c r="BB2086" i="23"/>
  <c r="BB2087" i="23"/>
  <c r="BB2088" i="23"/>
  <c r="BB2089" i="23"/>
  <c r="BB2090" i="23"/>
  <c r="BB2091" i="23"/>
  <c r="BB2092" i="23"/>
  <c r="BB2093" i="23"/>
  <c r="BB2094" i="23"/>
  <c r="BB2095" i="23"/>
  <c r="BB2096" i="23"/>
  <c r="BB2097" i="23"/>
  <c r="BB2098" i="23"/>
  <c r="BB2099" i="23"/>
  <c r="BB2100" i="23"/>
  <c r="BB2101" i="23"/>
  <c r="BB2102" i="23"/>
  <c r="BB2103" i="23"/>
  <c r="BB2104" i="23"/>
  <c r="BB2105" i="23"/>
  <c r="BB2106" i="23"/>
  <c r="BB2107" i="23"/>
  <c r="BB2108" i="23"/>
  <c r="BB2109" i="23"/>
  <c r="BB2110" i="23"/>
  <c r="BB2111" i="23"/>
  <c r="BB2112" i="23"/>
  <c r="BB2113" i="23"/>
  <c r="BB2114" i="23"/>
  <c r="BB2115" i="23"/>
  <c r="BB2116" i="23"/>
  <c r="BB2117" i="23"/>
  <c r="BB2118" i="23"/>
  <c r="BB2119" i="23"/>
  <c r="BB2120" i="23"/>
  <c r="BB2121" i="23"/>
  <c r="BB2122" i="23"/>
  <c r="BB2123" i="23"/>
  <c r="BB2124" i="23"/>
  <c r="BB2125" i="23"/>
  <c r="BB2126" i="23"/>
  <c r="BB2127" i="23"/>
  <c r="BB2128" i="23"/>
  <c r="BB2129" i="23"/>
  <c r="BB2130" i="23"/>
  <c r="BB2131" i="23"/>
  <c r="BB2132" i="23"/>
  <c r="BB2133" i="23"/>
  <c r="BB2134" i="23"/>
  <c r="BB2135" i="23"/>
  <c r="BB2136" i="23"/>
  <c r="BB2137" i="23"/>
  <c r="BB2138" i="23"/>
  <c r="BB2139" i="23"/>
  <c r="BB2140" i="23"/>
  <c r="BB2141" i="23"/>
  <c r="BB2142" i="23"/>
  <c r="BB2143" i="23"/>
  <c r="BB2144" i="23"/>
  <c r="BB2145" i="23"/>
  <c r="BB2146" i="23"/>
  <c r="BB2147" i="23"/>
  <c r="BB2148" i="23"/>
  <c r="BB2149" i="23"/>
  <c r="BB2150" i="23"/>
  <c r="BB2151" i="23"/>
  <c r="BB2152" i="23"/>
  <c r="BB2153" i="23"/>
  <c r="BB2154" i="23"/>
  <c r="BB2155" i="23"/>
  <c r="BB2156" i="23"/>
  <c r="BB2157" i="23"/>
  <c r="BB2158" i="23"/>
  <c r="BB2159" i="23"/>
  <c r="BB2160" i="23"/>
  <c r="BB2161" i="23"/>
  <c r="BB2162" i="23"/>
  <c r="BB2163" i="23"/>
  <c r="BB2164" i="23"/>
  <c r="BB2165" i="23"/>
  <c r="BB2166" i="23"/>
  <c r="BB2167" i="23"/>
  <c r="BB2168" i="23"/>
  <c r="BB2169" i="23"/>
  <c r="BB2170" i="23"/>
  <c r="BB2171" i="23"/>
  <c r="BB2172" i="23"/>
  <c r="BB2173" i="23"/>
  <c r="D517" i="23" l="1"/>
  <c r="D518" i="23" s="1"/>
  <c r="D519" i="23" s="1"/>
  <c r="D520" i="23" s="1"/>
  <c r="D522" i="23" s="1"/>
  <c r="D523" i="23" s="1"/>
  <c r="D525" i="23" s="1"/>
  <c r="D526" i="23" s="1"/>
  <c r="D527" i="23" s="1"/>
  <c r="D528" i="23" s="1"/>
  <c r="D529" i="23" s="1"/>
  <c r="D530" i="23" s="1"/>
  <c r="D531" i="23" s="1"/>
  <c r="D532" i="23" s="1"/>
  <c r="D533" i="23" s="1"/>
  <c r="D534" i="23" s="1"/>
  <c r="D535" i="23" s="1"/>
  <c r="D536" i="23" s="1"/>
  <c r="D537" i="23" s="1"/>
  <c r="D538" i="23" s="1"/>
  <c r="D539" i="23" s="1"/>
  <c r="D540" i="23" s="1"/>
  <c r="D541" i="23" s="1"/>
  <c r="D542" i="23" s="1"/>
  <c r="D543" i="23" s="1"/>
  <c r="D544" i="23" s="1"/>
  <c r="D545" i="23" s="1"/>
  <c r="D546" i="23" s="1"/>
  <c r="D547" i="23" s="1"/>
  <c r="D548" i="23" s="1"/>
  <c r="D549" i="23" s="1"/>
  <c r="D550" i="23" s="1"/>
  <c r="D551" i="23" s="1"/>
  <c r="D552" i="23" s="1"/>
  <c r="D553" i="23" s="1"/>
  <c r="D554" i="23" s="1"/>
  <c r="D555" i="23" s="1"/>
  <c r="D556" i="23" s="1"/>
  <c r="D557" i="23" s="1"/>
  <c r="D558" i="23" s="1"/>
  <c r="D559" i="23" s="1"/>
  <c r="D560" i="23" s="1"/>
  <c r="D561" i="23" s="1"/>
  <c r="D562" i="23" s="1"/>
  <c r="D563" i="23" s="1"/>
  <c r="D564" i="23" s="1"/>
  <c r="D565" i="23" s="1"/>
  <c r="D566" i="23" s="1"/>
  <c r="D567" i="23" s="1"/>
  <c r="D568" i="23" s="1"/>
  <c r="D569" i="23" s="1"/>
  <c r="D570" i="23" s="1"/>
  <c r="D571" i="23" s="1"/>
  <c r="D572" i="23" s="1"/>
  <c r="D573" i="23" s="1"/>
  <c r="D574" i="23" s="1"/>
  <c r="D575" i="23" s="1"/>
  <c r="D576" i="23" s="1"/>
  <c r="D577" i="23" s="1"/>
  <c r="D578" i="23" s="1"/>
  <c r="D579" i="23" s="1"/>
  <c r="D580" i="23" s="1"/>
  <c r="D581" i="23" s="1"/>
  <c r="D582" i="23" s="1"/>
  <c r="D583" i="23" s="1"/>
  <c r="D584" i="23" s="1"/>
  <c r="D585" i="23" s="1"/>
  <c r="D586" i="23" s="1"/>
  <c r="D587" i="23" s="1"/>
  <c r="D588" i="23" s="1"/>
  <c r="D589" i="23" s="1"/>
  <c r="D590" i="23" s="1"/>
  <c r="D591" i="23" s="1"/>
  <c r="D592" i="23" s="1"/>
  <c r="D593" i="23" s="1"/>
  <c r="D594" i="23" s="1"/>
  <c r="D595" i="23" s="1"/>
  <c r="D596" i="23" s="1"/>
  <c r="D597" i="23" s="1"/>
  <c r="D598" i="23" s="1"/>
  <c r="D599" i="23" s="1"/>
  <c r="D600" i="23" s="1"/>
  <c r="D601" i="23" s="1"/>
  <c r="D602" i="23" s="1"/>
  <c r="D603" i="23" s="1"/>
  <c r="D604" i="23" s="1"/>
  <c r="D605" i="23" s="1"/>
  <c r="D606" i="23" s="1"/>
  <c r="D607" i="23" s="1"/>
  <c r="D608" i="23" s="1"/>
  <c r="D609" i="23" s="1"/>
  <c r="D610" i="23" s="1"/>
  <c r="D611" i="23" s="1"/>
  <c r="D612" i="23" s="1"/>
  <c r="D613" i="23" s="1"/>
  <c r="D614" i="23" s="1"/>
  <c r="D615" i="23" s="1"/>
  <c r="D616" i="23" s="1"/>
  <c r="D617" i="23" s="1"/>
  <c r="D618" i="23" s="1"/>
  <c r="D619" i="23" s="1"/>
  <c r="D620" i="23" s="1"/>
  <c r="D621" i="23" s="1"/>
  <c r="D622" i="23" s="1"/>
  <c r="D623" i="23" s="1"/>
  <c r="D624" i="23" s="1"/>
  <c r="D625" i="23" s="1"/>
  <c r="D626" i="23" s="1"/>
  <c r="D627" i="23" s="1"/>
  <c r="D628" i="23" s="1"/>
  <c r="D629" i="23" s="1"/>
  <c r="D630" i="23" s="1"/>
  <c r="D631" i="23" s="1"/>
  <c r="D632" i="23" s="1"/>
  <c r="D633" i="23" s="1"/>
  <c r="D634" i="23" s="1"/>
  <c r="D635" i="23" s="1"/>
  <c r="D636" i="23" s="1"/>
  <c r="D637" i="23" s="1"/>
  <c r="D638" i="23" s="1"/>
  <c r="D639" i="23" s="1"/>
  <c r="D640" i="23" s="1"/>
  <c r="D641" i="23" s="1"/>
  <c r="D642" i="23" s="1"/>
  <c r="D643" i="23" s="1"/>
  <c r="D644" i="23" s="1"/>
  <c r="D645" i="23" s="1"/>
  <c r="D646" i="23" s="1"/>
  <c r="D647" i="23" s="1"/>
  <c r="D648" i="23" s="1"/>
  <c r="D649" i="23" s="1"/>
  <c r="D650" i="23" s="1"/>
  <c r="D651" i="23" s="1"/>
  <c r="D652" i="23" s="1"/>
  <c r="D653" i="23" s="1"/>
  <c r="D654" i="23" s="1"/>
  <c r="D655" i="23" s="1"/>
  <c r="D656" i="23" s="1"/>
  <c r="D657" i="23" s="1"/>
  <c r="D658" i="23" s="1"/>
  <c r="D659" i="23" s="1"/>
  <c r="D660" i="23" s="1"/>
  <c r="D661" i="23" s="1"/>
  <c r="D662" i="23" s="1"/>
  <c r="D663" i="23" s="1"/>
  <c r="D664" i="23" s="1"/>
  <c r="D665" i="23" s="1"/>
  <c r="D666" i="23" s="1"/>
  <c r="D667" i="23" s="1"/>
  <c r="D668" i="23" s="1"/>
  <c r="D669" i="23" s="1"/>
  <c r="D670" i="23" s="1"/>
  <c r="D671" i="23" s="1"/>
  <c r="D672" i="23" s="1"/>
  <c r="D673" i="23" s="1"/>
  <c r="D674" i="23" s="1"/>
  <c r="D675" i="23" s="1"/>
  <c r="D676" i="23" s="1"/>
  <c r="D677" i="23" s="1"/>
  <c r="D678" i="23" s="1"/>
  <c r="D679" i="23" s="1"/>
  <c r="D680" i="23" s="1"/>
  <c r="D681" i="23" s="1"/>
  <c r="D682" i="23" s="1"/>
  <c r="D683" i="23" s="1"/>
  <c r="D684" i="23" s="1"/>
  <c r="D685" i="23" s="1"/>
  <c r="D686" i="23" s="1"/>
  <c r="D687" i="23" s="1"/>
  <c r="D688" i="23" s="1"/>
  <c r="D689" i="23" s="1"/>
  <c r="D690" i="23" s="1"/>
  <c r="D691" i="23" s="1"/>
  <c r="D692" i="23" s="1"/>
  <c r="D693" i="23" s="1"/>
  <c r="D694" i="23" s="1"/>
  <c r="D695" i="23" s="1"/>
  <c r="D696" i="23" s="1"/>
  <c r="D697" i="23" s="1"/>
  <c r="D698" i="23" s="1"/>
  <c r="D699" i="23" s="1"/>
  <c r="D700" i="23" s="1"/>
  <c r="D701" i="23" s="1"/>
  <c r="D702" i="23" s="1"/>
  <c r="D703" i="23" s="1"/>
  <c r="D704" i="23" s="1"/>
  <c r="D705" i="23" s="1"/>
  <c r="D706" i="23" s="1"/>
  <c r="D707" i="23" s="1"/>
  <c r="D708" i="23" s="1"/>
  <c r="D709" i="23" s="1"/>
  <c r="D710" i="23" s="1"/>
  <c r="D711" i="23" s="1"/>
  <c r="D712" i="23" s="1"/>
  <c r="D713" i="23" s="1"/>
  <c r="D714" i="23" s="1"/>
  <c r="D715" i="23" s="1"/>
  <c r="D716" i="23" s="1"/>
  <c r="D717" i="23" s="1"/>
  <c r="D718" i="23" s="1"/>
  <c r="D719" i="23" s="1"/>
  <c r="D720" i="23" s="1"/>
  <c r="D721" i="23" s="1"/>
  <c r="D722" i="23" s="1"/>
  <c r="D723" i="23" s="1"/>
  <c r="D724" i="23" s="1"/>
  <c r="D725" i="23" s="1"/>
  <c r="D726" i="23" s="1"/>
  <c r="D727" i="23" s="1"/>
  <c r="D728" i="23" s="1"/>
  <c r="D729" i="23" s="1"/>
  <c r="D730" i="23" s="1"/>
  <c r="D731" i="23" s="1"/>
  <c r="D732" i="23" s="1"/>
  <c r="D733" i="23" s="1"/>
  <c r="D734" i="23" s="1"/>
  <c r="D735" i="23" s="1"/>
  <c r="D736" i="23" s="1"/>
  <c r="D737" i="23" s="1"/>
  <c r="D738" i="23" s="1"/>
  <c r="D739" i="23" s="1"/>
  <c r="D740" i="23" s="1"/>
  <c r="D741" i="23" s="1"/>
  <c r="D742" i="23" s="1"/>
  <c r="D743" i="23" s="1"/>
  <c r="D744" i="23" s="1"/>
  <c r="D745" i="23" s="1"/>
  <c r="D746" i="23" s="1"/>
  <c r="D747" i="23" s="1"/>
  <c r="D748" i="23" s="1"/>
  <c r="D749" i="23" s="1"/>
  <c r="D750" i="23" s="1"/>
  <c r="D751" i="23" s="1"/>
  <c r="D752" i="23" s="1"/>
  <c r="D753" i="23" s="1"/>
  <c r="D754" i="23" s="1"/>
  <c r="D755" i="23" s="1"/>
  <c r="D756" i="23" s="1"/>
  <c r="D757" i="23" s="1"/>
  <c r="D758" i="23" s="1"/>
  <c r="D759" i="23" s="1"/>
  <c r="D760" i="23" s="1"/>
  <c r="D761" i="23" s="1"/>
  <c r="D762" i="23" s="1"/>
  <c r="D763" i="23" s="1"/>
  <c r="D764" i="23" s="1"/>
  <c r="D765" i="23" s="1"/>
  <c r="D766" i="23" s="1"/>
  <c r="D767" i="23" s="1"/>
  <c r="D768" i="23" s="1"/>
  <c r="D769" i="23" s="1"/>
  <c r="D770" i="23" s="1"/>
  <c r="D771" i="23" s="1"/>
  <c r="D772" i="23" s="1"/>
  <c r="D773" i="23" s="1"/>
  <c r="D774" i="23" s="1"/>
  <c r="D775" i="23" s="1"/>
  <c r="D776" i="23" s="1"/>
  <c r="D777" i="23" s="1"/>
  <c r="D778" i="23" s="1"/>
  <c r="D779" i="23" s="1"/>
  <c r="D780" i="23" s="1"/>
  <c r="D781" i="23" s="1"/>
  <c r="D782" i="23" s="1"/>
  <c r="D783" i="23" s="1"/>
  <c r="D784" i="23" s="1"/>
  <c r="D785" i="23" s="1"/>
  <c r="D786" i="23" s="1"/>
  <c r="D787" i="23" s="1"/>
  <c r="D788" i="23" s="1"/>
  <c r="D789" i="23" s="1"/>
  <c r="D790" i="23" s="1"/>
  <c r="D791" i="23" s="1"/>
  <c r="D792" i="23" s="1"/>
  <c r="D793" i="23" s="1"/>
  <c r="D794" i="23" s="1"/>
  <c r="D795" i="23" s="1"/>
  <c r="D796" i="23" s="1"/>
  <c r="D797" i="23" s="1"/>
  <c r="D798" i="23" s="1"/>
  <c r="D799" i="23" s="1"/>
  <c r="D800" i="23" s="1"/>
  <c r="D801" i="23" s="1"/>
  <c r="D802" i="23" s="1"/>
  <c r="D803" i="23" s="1"/>
  <c r="D804" i="23" s="1"/>
  <c r="D805" i="23" s="1"/>
  <c r="D806" i="23" s="1"/>
  <c r="D807" i="23" s="1"/>
  <c r="D808" i="23" s="1"/>
  <c r="D809" i="23" s="1"/>
  <c r="D810" i="23" s="1"/>
  <c r="D811" i="23" s="1"/>
  <c r="D812" i="23" s="1"/>
  <c r="D813" i="23" s="1"/>
  <c r="D814" i="23" s="1"/>
  <c r="D815" i="23" s="1"/>
  <c r="D816" i="23" s="1"/>
  <c r="D817" i="23" s="1"/>
  <c r="D818" i="23" s="1"/>
  <c r="D819" i="23" s="1"/>
  <c r="D820" i="23" s="1"/>
  <c r="D821" i="23" s="1"/>
  <c r="D822" i="23" s="1"/>
  <c r="D823" i="23" s="1"/>
  <c r="D824" i="23" s="1"/>
  <c r="D825" i="23" s="1"/>
  <c r="D826" i="23" s="1"/>
  <c r="D827" i="23" s="1"/>
  <c r="D828" i="23" s="1"/>
  <c r="D829" i="23" s="1"/>
  <c r="D830" i="23" s="1"/>
  <c r="D831" i="23" s="1"/>
  <c r="D832" i="23" s="1"/>
  <c r="D833" i="23" s="1"/>
  <c r="D834" i="23" s="1"/>
  <c r="D835" i="23" s="1"/>
  <c r="D836" i="23" s="1"/>
  <c r="D837" i="23" s="1"/>
  <c r="D838" i="23" s="1"/>
  <c r="D839" i="23" s="1"/>
  <c r="D840" i="23" s="1"/>
  <c r="D841" i="23" s="1"/>
  <c r="D842" i="23" s="1"/>
  <c r="D843" i="23" s="1"/>
  <c r="D844" i="23" s="1"/>
  <c r="D845" i="23" s="1"/>
  <c r="D846" i="23" s="1"/>
  <c r="D847" i="23" s="1"/>
  <c r="D848" i="23" s="1"/>
  <c r="D849" i="23" s="1"/>
  <c r="D850" i="23" s="1"/>
  <c r="D851" i="23" s="1"/>
  <c r="D852" i="23" s="1"/>
  <c r="D853" i="23" s="1"/>
  <c r="D854" i="23" s="1"/>
  <c r="D855" i="23" s="1"/>
  <c r="D856" i="23" s="1"/>
  <c r="D857" i="23" s="1"/>
  <c r="D858" i="23" s="1"/>
  <c r="D859" i="23" s="1"/>
  <c r="D860" i="23" s="1"/>
  <c r="D861" i="23" s="1"/>
  <c r="D862" i="23" s="1"/>
  <c r="D863" i="23" s="1"/>
  <c r="D864" i="23" s="1"/>
  <c r="D865" i="23" s="1"/>
  <c r="D866" i="23" s="1"/>
  <c r="D867" i="23" s="1"/>
  <c r="D868" i="23" s="1"/>
  <c r="D869" i="23" s="1"/>
  <c r="D870" i="23" s="1"/>
  <c r="D871" i="23" s="1"/>
  <c r="D872" i="23" s="1"/>
  <c r="D873" i="23" s="1"/>
  <c r="D874" i="23" s="1"/>
  <c r="D875" i="23" s="1"/>
  <c r="D876" i="23" s="1"/>
  <c r="D877" i="23" s="1"/>
  <c r="D878" i="23" s="1"/>
  <c r="D879" i="23" s="1"/>
  <c r="D880" i="23" s="1"/>
  <c r="D881" i="23" s="1"/>
  <c r="D882" i="23" s="1"/>
  <c r="D883" i="23" s="1"/>
  <c r="D884" i="23" s="1"/>
  <c r="D885" i="23" s="1"/>
  <c r="D886" i="23" s="1"/>
  <c r="D887" i="23" s="1"/>
  <c r="D888" i="23" s="1"/>
  <c r="D889" i="23" s="1"/>
  <c r="D890" i="23" s="1"/>
  <c r="D891" i="23" s="1"/>
  <c r="D892" i="23" s="1"/>
  <c r="D893" i="23" s="1"/>
  <c r="D894" i="23" s="1"/>
  <c r="D895" i="23" s="1"/>
  <c r="D896" i="23" s="1"/>
  <c r="D897" i="23" s="1"/>
  <c r="D898" i="23" s="1"/>
  <c r="D899" i="23" s="1"/>
  <c r="D900" i="23" s="1"/>
  <c r="D901" i="23" s="1"/>
  <c r="D902" i="23" s="1"/>
  <c r="D903" i="23" s="1"/>
  <c r="D904" i="23" s="1"/>
  <c r="D905" i="23" s="1"/>
  <c r="D906" i="23" s="1"/>
  <c r="D907" i="23" s="1"/>
  <c r="D908" i="23" s="1"/>
  <c r="D909" i="23" s="1"/>
  <c r="D910" i="23" s="1"/>
  <c r="D911" i="23" s="1"/>
  <c r="D912" i="23" s="1"/>
  <c r="D913" i="23" s="1"/>
  <c r="D914" i="23" s="1"/>
  <c r="D915" i="23" s="1"/>
  <c r="D916" i="23" s="1"/>
  <c r="D917" i="23" s="1"/>
  <c r="D918" i="23" s="1"/>
  <c r="D919" i="23" s="1"/>
  <c r="D920" i="23" s="1"/>
  <c r="D921" i="23" s="1"/>
  <c r="D922" i="23" s="1"/>
  <c r="D923" i="23" s="1"/>
  <c r="D924" i="23" s="1"/>
  <c r="D925" i="23" s="1"/>
  <c r="D926" i="23" s="1"/>
  <c r="D927" i="23" s="1"/>
  <c r="D928" i="23" s="1"/>
  <c r="D929" i="23" s="1"/>
  <c r="D930" i="23" s="1"/>
  <c r="D931" i="23" s="1"/>
  <c r="D932" i="23" s="1"/>
  <c r="D933" i="23" s="1"/>
  <c r="D934" i="23" s="1"/>
  <c r="D935" i="23" s="1"/>
  <c r="D936" i="23" s="1"/>
  <c r="D937" i="23" s="1"/>
  <c r="D938" i="23" s="1"/>
  <c r="D939" i="23" s="1"/>
  <c r="D940" i="23" s="1"/>
  <c r="D941" i="23" s="1"/>
  <c r="D942" i="23" s="1"/>
  <c r="D943" i="23" s="1"/>
  <c r="D944" i="23" s="1"/>
  <c r="D945" i="23" s="1"/>
  <c r="D946" i="23" s="1"/>
  <c r="D947" i="23" s="1"/>
  <c r="D948" i="23" s="1"/>
  <c r="D949" i="23" s="1"/>
  <c r="D950" i="23" s="1"/>
  <c r="D951" i="23" s="1"/>
  <c r="D952" i="23" s="1"/>
  <c r="D953" i="23" s="1"/>
  <c r="D954" i="23" s="1"/>
  <c r="D955" i="23" s="1"/>
  <c r="D956" i="23" s="1"/>
  <c r="D957" i="23" s="1"/>
  <c r="D958" i="23" s="1"/>
  <c r="D959" i="23" s="1"/>
  <c r="D960" i="23" s="1"/>
  <c r="D961" i="23" s="1"/>
  <c r="D962" i="23" s="1"/>
  <c r="D963" i="23" s="1"/>
  <c r="D964" i="23" s="1"/>
  <c r="D965" i="23" s="1"/>
  <c r="D966" i="23" s="1"/>
  <c r="D967" i="23" s="1"/>
  <c r="D968" i="23" s="1"/>
  <c r="D969" i="23" s="1"/>
  <c r="D970" i="23" s="1"/>
  <c r="D971" i="23" s="1"/>
  <c r="D972" i="23" s="1"/>
  <c r="D973" i="23" s="1"/>
  <c r="D974" i="23" s="1"/>
  <c r="D975" i="23" s="1"/>
  <c r="D976" i="23" s="1"/>
  <c r="D977" i="23" s="1"/>
  <c r="D978" i="23" s="1"/>
  <c r="D979" i="23" s="1"/>
  <c r="D980" i="23" s="1"/>
  <c r="D981" i="23" s="1"/>
  <c r="D982" i="23" s="1"/>
  <c r="D983" i="23" s="1"/>
  <c r="D984" i="23" s="1"/>
  <c r="D985" i="23" s="1"/>
  <c r="D986" i="23" s="1"/>
  <c r="D987" i="23" s="1"/>
  <c r="D988" i="23" s="1"/>
  <c r="D989" i="23" s="1"/>
  <c r="D990" i="23" s="1"/>
  <c r="D991" i="23" s="1"/>
  <c r="D992" i="23" s="1"/>
  <c r="D993" i="23" s="1"/>
  <c r="D994" i="23" s="1"/>
  <c r="D995" i="23" s="1"/>
  <c r="D996" i="23" s="1"/>
  <c r="D997" i="23" s="1"/>
  <c r="D998" i="23" s="1"/>
  <c r="D999" i="23" s="1"/>
  <c r="D1000" i="23" s="1"/>
  <c r="D1001" i="23" s="1"/>
  <c r="D1002" i="23" s="1"/>
  <c r="D1003" i="23" s="1"/>
  <c r="D1004" i="23" s="1"/>
  <c r="D1005" i="23" s="1"/>
  <c r="D1006" i="23" s="1"/>
  <c r="D1007" i="23" s="1"/>
  <c r="D1008" i="23" s="1"/>
  <c r="D1009" i="23" s="1"/>
  <c r="D1010" i="23" s="1"/>
  <c r="D1011" i="23" s="1"/>
  <c r="D1012" i="23" s="1"/>
  <c r="D1013" i="23" s="1"/>
  <c r="D1014" i="23" s="1"/>
  <c r="D1015" i="23" s="1"/>
  <c r="D1016" i="23" s="1"/>
  <c r="D1017" i="23" s="1"/>
  <c r="D1018" i="23" s="1"/>
  <c r="D1019" i="23" s="1"/>
  <c r="D1020" i="23" s="1"/>
  <c r="D1021" i="23" s="1"/>
  <c r="D1022" i="23" s="1"/>
  <c r="D1023" i="23" s="1"/>
  <c r="D1024" i="23" s="1"/>
  <c r="D1025" i="23" s="1"/>
  <c r="D1026" i="23" s="1"/>
  <c r="D1027" i="23" s="1"/>
  <c r="D1028" i="23" s="1"/>
  <c r="D1029" i="23" s="1"/>
  <c r="D1030" i="23" s="1"/>
  <c r="D1031" i="23" s="1"/>
  <c r="D1032" i="23" s="1"/>
  <c r="D1033" i="23" s="1"/>
  <c r="D1034" i="23" s="1"/>
  <c r="D1035" i="23" s="1"/>
  <c r="D1036" i="23" s="1"/>
  <c r="D1037" i="23" s="1"/>
  <c r="D1038" i="23" s="1"/>
  <c r="D1039" i="23" s="1"/>
  <c r="D1040" i="23" s="1"/>
  <c r="D1041" i="23" s="1"/>
  <c r="D1042" i="23" s="1"/>
  <c r="D1043" i="23" s="1"/>
  <c r="D1044" i="23" s="1"/>
  <c r="D1045" i="23" s="1"/>
  <c r="D1046" i="23" s="1"/>
  <c r="D1047" i="23" s="1"/>
  <c r="D1048" i="23" s="1"/>
  <c r="D1049" i="23" s="1"/>
  <c r="D1050" i="23" s="1"/>
  <c r="D1051" i="23" s="1"/>
  <c r="D1052" i="23" s="1"/>
  <c r="D1053" i="23" s="1"/>
  <c r="D1054" i="23" s="1"/>
  <c r="D1055" i="23" s="1"/>
  <c r="D1056" i="23" s="1"/>
  <c r="D1057" i="23" s="1"/>
  <c r="D1058" i="23" s="1"/>
  <c r="D1059" i="23" s="1"/>
  <c r="D1060" i="23" s="1"/>
  <c r="D1061" i="23" s="1"/>
  <c r="D1062" i="23" s="1"/>
  <c r="D1063" i="23" s="1"/>
  <c r="D1064" i="23" s="1"/>
  <c r="D1065" i="23" s="1"/>
  <c r="D1066" i="23" s="1"/>
  <c r="D1067" i="23" s="1"/>
  <c r="D1068" i="23" s="1"/>
  <c r="D1069" i="23" s="1"/>
  <c r="D1070" i="23" s="1"/>
  <c r="D1071" i="23" s="1"/>
  <c r="D1072" i="23" s="1"/>
  <c r="D1073" i="23" s="1"/>
  <c r="D1074" i="23" s="1"/>
  <c r="D1075" i="23" s="1"/>
  <c r="D1076" i="23" s="1"/>
  <c r="D1077" i="23" s="1"/>
  <c r="D1078" i="23" s="1"/>
  <c r="D1079" i="23" s="1"/>
  <c r="D1080" i="23" s="1"/>
  <c r="D1081" i="23" s="1"/>
  <c r="D1082" i="23" s="1"/>
  <c r="D1083" i="23" s="1"/>
  <c r="D1084" i="23" s="1"/>
  <c r="D1085" i="23" s="1"/>
  <c r="D1086" i="23" s="1"/>
  <c r="D1087" i="23" s="1"/>
  <c r="D1088" i="23" s="1"/>
  <c r="D1089" i="23" s="1"/>
  <c r="D1090" i="23" s="1"/>
  <c r="D1091" i="23" s="1"/>
  <c r="D1092" i="23" s="1"/>
  <c r="D1093" i="23" s="1"/>
  <c r="D1094" i="23" s="1"/>
  <c r="D1095" i="23" s="1"/>
  <c r="D1096" i="23" s="1"/>
  <c r="D1097" i="23" s="1"/>
  <c r="D1098" i="23" s="1"/>
  <c r="D1099" i="23" s="1"/>
  <c r="D1100" i="23" s="1"/>
  <c r="D1101" i="23" s="1"/>
  <c r="D1102" i="23" s="1"/>
  <c r="D1103" i="23" s="1"/>
  <c r="D1104" i="23" s="1"/>
  <c r="D1105" i="23" s="1"/>
  <c r="D1106" i="23" s="1"/>
  <c r="D1107" i="23" s="1"/>
  <c r="D1108" i="23" s="1"/>
  <c r="D1109" i="23" s="1"/>
  <c r="D1110" i="23" s="1"/>
  <c r="D1111" i="23" s="1"/>
  <c r="D1112" i="23" s="1"/>
  <c r="D1113" i="23" s="1"/>
  <c r="D1114" i="23" s="1"/>
  <c r="D1115" i="23" s="1"/>
  <c r="D1116" i="23" s="1"/>
  <c r="D1117" i="23" s="1"/>
  <c r="D1118" i="23" s="1"/>
  <c r="D1119" i="23" s="1"/>
  <c r="D1120" i="23" s="1"/>
  <c r="D1121" i="23" s="1"/>
  <c r="D1122" i="23" s="1"/>
  <c r="D1123" i="23" s="1"/>
  <c r="D1124" i="23" s="1"/>
  <c r="D1125" i="23" s="1"/>
  <c r="D1126" i="23" s="1"/>
  <c r="D1127" i="23" s="1"/>
  <c r="D1128" i="23" s="1"/>
  <c r="D1129" i="23" s="1"/>
  <c r="D1130" i="23" s="1"/>
  <c r="D1131" i="23" s="1"/>
  <c r="D1132" i="23" s="1"/>
  <c r="D1133" i="23" s="1"/>
  <c r="D1134" i="23" s="1"/>
  <c r="D1135" i="23" s="1"/>
  <c r="D1136" i="23" s="1"/>
  <c r="D1137" i="23" s="1"/>
  <c r="D1138" i="23" s="1"/>
  <c r="D1139" i="23" s="1"/>
  <c r="D1140" i="23" s="1"/>
  <c r="D1141" i="23" s="1"/>
  <c r="D1142" i="23" s="1"/>
  <c r="D1143" i="23" s="1"/>
  <c r="D1144" i="23" s="1"/>
  <c r="D1145" i="23" s="1"/>
  <c r="D1146" i="23" s="1"/>
  <c r="D1147" i="23" s="1"/>
  <c r="D1148" i="23" s="1"/>
  <c r="D1149" i="23" s="1"/>
  <c r="D1150" i="23" s="1"/>
  <c r="D1151" i="23" s="1"/>
  <c r="D1152" i="23" s="1"/>
  <c r="D1153" i="23" s="1"/>
  <c r="D1154" i="23" s="1"/>
  <c r="D1155" i="23" s="1"/>
  <c r="D1156" i="23" s="1"/>
  <c r="D1157" i="23" s="1"/>
  <c r="D1158" i="23" s="1"/>
  <c r="D1159" i="23" s="1"/>
  <c r="D1160" i="23" s="1"/>
  <c r="D1161" i="23" s="1"/>
  <c r="D1162" i="23" s="1"/>
  <c r="D1163" i="23" s="1"/>
  <c r="D1164" i="23" s="1"/>
  <c r="D1165" i="23" s="1"/>
  <c r="D1166" i="23" s="1"/>
  <c r="D1167" i="23" s="1"/>
  <c r="D1168" i="23" s="1"/>
  <c r="D1169" i="23" s="1"/>
  <c r="D1170" i="23" s="1"/>
  <c r="D1171" i="23" s="1"/>
  <c r="D1172" i="23" s="1"/>
  <c r="D1173" i="23" s="1"/>
  <c r="D1174" i="23" s="1"/>
  <c r="D1175" i="23" s="1"/>
  <c r="D1176" i="23" s="1"/>
  <c r="D1177" i="23" s="1"/>
  <c r="D1178" i="23" s="1"/>
  <c r="D1179" i="23" s="1"/>
  <c r="D1180" i="23" s="1"/>
  <c r="D1181" i="23" s="1"/>
  <c r="D1182" i="23" s="1"/>
  <c r="D1183" i="23" s="1"/>
  <c r="D1184" i="23" s="1"/>
  <c r="D1185" i="23" s="1"/>
  <c r="D1186" i="23" s="1"/>
  <c r="D1187" i="23" s="1"/>
  <c r="D1188" i="23" s="1"/>
  <c r="D1189" i="23" s="1"/>
  <c r="D1190" i="23" s="1"/>
  <c r="D1191" i="23" s="1"/>
  <c r="D1192" i="23" s="1"/>
  <c r="D1193" i="23" s="1"/>
  <c r="D1194" i="23" s="1"/>
  <c r="D1195" i="23" s="1"/>
  <c r="D1196" i="23" s="1"/>
  <c r="D1197" i="23" s="1"/>
  <c r="D1198" i="23" s="1"/>
  <c r="D1199" i="23" s="1"/>
  <c r="D1200" i="23" s="1"/>
  <c r="D1201" i="23" s="1"/>
  <c r="D1202" i="23" s="1"/>
  <c r="D1203" i="23" s="1"/>
  <c r="D1204" i="23" s="1"/>
  <c r="D1205" i="23" s="1"/>
  <c r="D1206" i="23" s="1"/>
  <c r="D1207" i="23" s="1"/>
  <c r="D1208" i="23" s="1"/>
  <c r="D1209" i="23" s="1"/>
  <c r="D1210" i="23" s="1"/>
  <c r="D1211" i="23" s="1"/>
  <c r="D1212" i="23" s="1"/>
  <c r="D1213" i="23" s="1"/>
  <c r="D1214" i="23" s="1"/>
  <c r="D1215" i="23" s="1"/>
  <c r="D1216" i="23" s="1"/>
  <c r="D1217" i="23" s="1"/>
  <c r="D1218" i="23" s="1"/>
  <c r="D1219" i="23" s="1"/>
  <c r="D1220" i="23" s="1"/>
  <c r="D1221" i="23" s="1"/>
  <c r="D1222" i="23" s="1"/>
  <c r="D1223" i="23" s="1"/>
  <c r="D1224" i="23" s="1"/>
  <c r="D1225" i="23" s="1"/>
  <c r="D1226" i="23" s="1"/>
  <c r="D1227" i="23" s="1"/>
  <c r="D1228" i="23" s="1"/>
  <c r="D1229" i="23" s="1"/>
  <c r="D1230" i="23" s="1"/>
  <c r="D1231" i="23" s="1"/>
  <c r="D1232" i="23" s="1"/>
  <c r="D1233" i="23" s="1"/>
  <c r="D1234" i="23" s="1"/>
  <c r="D1235" i="23" s="1"/>
  <c r="D1236" i="23" s="1"/>
  <c r="D1237" i="23" s="1"/>
  <c r="D1238" i="23" s="1"/>
  <c r="D1239" i="23" s="1"/>
  <c r="D1240" i="23" s="1"/>
  <c r="D1241" i="23" s="1"/>
  <c r="D1242" i="23" s="1"/>
  <c r="D1243" i="23" s="1"/>
  <c r="D1244" i="23" s="1"/>
  <c r="D1245" i="23" s="1"/>
  <c r="D1246" i="23" s="1"/>
  <c r="D1247" i="23" s="1"/>
  <c r="D1248" i="23" s="1"/>
  <c r="D1249" i="23" s="1"/>
  <c r="D1250" i="23" s="1"/>
  <c r="D1251" i="23" s="1"/>
  <c r="D1252" i="23" s="1"/>
  <c r="D1253" i="23" s="1"/>
  <c r="D1254" i="23" s="1"/>
  <c r="D1255" i="23" s="1"/>
  <c r="D1256" i="23" s="1"/>
  <c r="D1257" i="23" s="1"/>
  <c r="D1258" i="23" s="1"/>
  <c r="D1259" i="23" s="1"/>
  <c r="D1260" i="23" s="1"/>
  <c r="D1261" i="23" s="1"/>
  <c r="D1262" i="23" s="1"/>
  <c r="D1263" i="23" s="1"/>
  <c r="D1264" i="23" s="1"/>
  <c r="D1265" i="23" s="1"/>
  <c r="D1266" i="23" s="1"/>
  <c r="D1267" i="23" s="1"/>
  <c r="D1268" i="23" s="1"/>
  <c r="D1269" i="23" s="1"/>
  <c r="D1270" i="23" s="1"/>
  <c r="D1271" i="23" s="1"/>
  <c r="D1272" i="23" s="1"/>
  <c r="D1273" i="23" s="1"/>
  <c r="D1274" i="23" s="1"/>
  <c r="D1275" i="23" s="1"/>
  <c r="D1276" i="23" s="1"/>
  <c r="D1277" i="23" s="1"/>
  <c r="D1278" i="23" s="1"/>
  <c r="D1279" i="23" s="1"/>
  <c r="D1280" i="23" s="1"/>
  <c r="D1281" i="23" s="1"/>
  <c r="D1282" i="23" s="1"/>
  <c r="D1283" i="23" s="1"/>
  <c r="D1284" i="23" s="1"/>
  <c r="D1285" i="23" s="1"/>
  <c r="D1286" i="23" s="1"/>
  <c r="D1287" i="23" s="1"/>
  <c r="D1288" i="23" s="1"/>
  <c r="D1289" i="23" s="1"/>
  <c r="D1290" i="23" s="1"/>
  <c r="D1291" i="23" s="1"/>
  <c r="D1292" i="23" s="1"/>
  <c r="D1293" i="23" s="1"/>
  <c r="D1294" i="23" s="1"/>
  <c r="D1295" i="23" s="1"/>
  <c r="D1296" i="23" s="1"/>
  <c r="D1297" i="23" s="1"/>
  <c r="D1298" i="23" s="1"/>
  <c r="D1299" i="23" s="1"/>
  <c r="D1300" i="23" s="1"/>
  <c r="D1301" i="23" s="1"/>
  <c r="D1302" i="23" s="1"/>
  <c r="D1303" i="23" s="1"/>
  <c r="D1304" i="23" s="1"/>
  <c r="D1305" i="23" s="1"/>
  <c r="D1306" i="23" s="1"/>
  <c r="D1307" i="23" s="1"/>
  <c r="D1308" i="23" s="1"/>
  <c r="D1309" i="23" s="1"/>
  <c r="D1310" i="23" s="1"/>
  <c r="D1311" i="23" s="1"/>
  <c r="D1312" i="23" s="1"/>
  <c r="D1313" i="23" s="1"/>
  <c r="D1314" i="23" s="1"/>
  <c r="D1315" i="23" s="1"/>
  <c r="D1316" i="23" s="1"/>
  <c r="D1317" i="23" s="1"/>
  <c r="D1318" i="23" s="1"/>
  <c r="D1319" i="23" s="1"/>
  <c r="D1320" i="23" s="1"/>
  <c r="D1321" i="23" s="1"/>
  <c r="D1322" i="23" s="1"/>
  <c r="D1323" i="23" s="1"/>
  <c r="D1324" i="23" s="1"/>
  <c r="D1325" i="23" s="1"/>
  <c r="D1326" i="23" s="1"/>
  <c r="D1327" i="23" s="1"/>
  <c r="D1328" i="23" s="1"/>
  <c r="D1329" i="23" s="1"/>
  <c r="D1330" i="23" s="1"/>
  <c r="D1331" i="23" s="1"/>
  <c r="D1332" i="23" s="1"/>
  <c r="D1333" i="23" s="1"/>
  <c r="D1334" i="23" s="1"/>
  <c r="D1335" i="23" s="1"/>
  <c r="D1336" i="23" s="1"/>
  <c r="D1337" i="23" s="1"/>
  <c r="D1338" i="23" s="1"/>
  <c r="D1339" i="23" s="1"/>
  <c r="D1340" i="23" s="1"/>
  <c r="D1341" i="23" s="1"/>
  <c r="D1342" i="23" s="1"/>
  <c r="D1343" i="23" s="1"/>
  <c r="D1344" i="23" s="1"/>
  <c r="D1345" i="23" s="1"/>
  <c r="D1346" i="23" s="1"/>
  <c r="D1347" i="23" s="1"/>
  <c r="D1348" i="23" s="1"/>
  <c r="D1349" i="23" s="1"/>
  <c r="D1350" i="23" s="1"/>
  <c r="D1351" i="23" s="1"/>
  <c r="D1352" i="23" s="1"/>
  <c r="D1353" i="23" s="1"/>
  <c r="D1354" i="23" s="1"/>
  <c r="D1355" i="23" s="1"/>
  <c r="D1356" i="23" s="1"/>
  <c r="D1357" i="23" s="1"/>
  <c r="D1358" i="23" s="1"/>
  <c r="D1359" i="23" s="1"/>
  <c r="D1360" i="23" s="1"/>
  <c r="D1361" i="23" s="1"/>
  <c r="D1362" i="23" s="1"/>
  <c r="D1363" i="23" s="1"/>
  <c r="D1364" i="23" s="1"/>
  <c r="D1365" i="23" s="1"/>
  <c r="D1366" i="23" s="1"/>
  <c r="D1367" i="23" s="1"/>
  <c r="D1368" i="23" s="1"/>
  <c r="D1369" i="23" s="1"/>
  <c r="D1370" i="23" s="1"/>
  <c r="D1371" i="23" s="1"/>
  <c r="D1372" i="23" s="1"/>
  <c r="D1373" i="23" s="1"/>
  <c r="D1374" i="23" s="1"/>
  <c r="D1375" i="23" s="1"/>
  <c r="D1376" i="23" s="1"/>
  <c r="D1377" i="23" s="1"/>
  <c r="D1378" i="23" s="1"/>
  <c r="D1379" i="23" s="1"/>
  <c r="D1380" i="23" s="1"/>
  <c r="D1381" i="23" s="1"/>
  <c r="D1382" i="23" s="1"/>
  <c r="D1383" i="23" s="1"/>
  <c r="D1384" i="23" s="1"/>
  <c r="D1385" i="23" s="1"/>
  <c r="D1386" i="23" s="1"/>
  <c r="D1387" i="23" s="1"/>
  <c r="D1388" i="23" s="1"/>
  <c r="D1389" i="23" s="1"/>
  <c r="D1390" i="23" s="1"/>
  <c r="D1391" i="23" s="1"/>
  <c r="D1392" i="23" s="1"/>
  <c r="D1393" i="23" s="1"/>
  <c r="D1394" i="23" s="1"/>
  <c r="D1395" i="23" s="1"/>
  <c r="D1396" i="23" s="1"/>
  <c r="D1397" i="23" s="1"/>
  <c r="D1398" i="23" s="1"/>
  <c r="D1399" i="23" s="1"/>
  <c r="D1400" i="23" s="1"/>
  <c r="D1401" i="23" s="1"/>
  <c r="D1402" i="23" s="1"/>
  <c r="D1403" i="23" s="1"/>
  <c r="D1404" i="23" s="1"/>
  <c r="D1405" i="23" s="1"/>
  <c r="D1406" i="23" s="1"/>
  <c r="D1407" i="23" s="1"/>
  <c r="D1408" i="23" s="1"/>
  <c r="D1409" i="23" s="1"/>
  <c r="D1410" i="23" s="1"/>
  <c r="D1411" i="23" s="1"/>
  <c r="D1412" i="23" s="1"/>
  <c r="D1413" i="23" s="1"/>
  <c r="D1414" i="23" s="1"/>
  <c r="D1415" i="23" s="1"/>
  <c r="D1416" i="23" s="1"/>
  <c r="D1417" i="23" s="1"/>
  <c r="D1418" i="23" s="1"/>
  <c r="D1419" i="23" s="1"/>
  <c r="D1420" i="23" s="1"/>
  <c r="D1421" i="23" s="1"/>
  <c r="D1422" i="23" s="1"/>
  <c r="D1423" i="23" s="1"/>
  <c r="D1424" i="23" s="1"/>
  <c r="D1425" i="23" s="1"/>
  <c r="D1426" i="23" s="1"/>
  <c r="D1427" i="23" s="1"/>
  <c r="D1428" i="23" s="1"/>
  <c r="D1429" i="23" s="1"/>
  <c r="D1430" i="23" s="1"/>
  <c r="D1431" i="23" s="1"/>
  <c r="D1432" i="23" s="1"/>
  <c r="D1433" i="23" s="1"/>
  <c r="D1434" i="23" s="1"/>
  <c r="D1435" i="23" s="1"/>
  <c r="D1436" i="23" s="1"/>
  <c r="D1437" i="23" s="1"/>
  <c r="D1438" i="23" s="1"/>
  <c r="D1439" i="23" s="1"/>
  <c r="D1440" i="23" s="1"/>
  <c r="D1441" i="23" s="1"/>
  <c r="D1442" i="23" s="1"/>
  <c r="D1443" i="23" s="1"/>
  <c r="D1444" i="23" s="1"/>
  <c r="D1445" i="23" s="1"/>
  <c r="D1446" i="23" s="1"/>
  <c r="D1447" i="23" s="1"/>
  <c r="D1448" i="23" s="1"/>
  <c r="D1449" i="23" s="1"/>
  <c r="D1450" i="23" s="1"/>
  <c r="D1451" i="23" s="1"/>
  <c r="D1452" i="23" s="1"/>
  <c r="D1453" i="23" s="1"/>
  <c r="D1454" i="23" s="1"/>
  <c r="D1455" i="23" s="1"/>
  <c r="D1456" i="23" s="1"/>
  <c r="D1457" i="23" s="1"/>
  <c r="D1458" i="23" s="1"/>
  <c r="D1459" i="23" s="1"/>
  <c r="D1460" i="23" s="1"/>
  <c r="D1461" i="23" s="1"/>
  <c r="D1462" i="23" s="1"/>
  <c r="D1463" i="23" s="1"/>
  <c r="D1464" i="23" s="1"/>
  <c r="D1465" i="23" s="1"/>
  <c r="D1466" i="23" s="1"/>
  <c r="D1467" i="23" s="1"/>
  <c r="D1468" i="23" s="1"/>
  <c r="D1469" i="23" s="1"/>
  <c r="D1470" i="23" s="1"/>
  <c r="D1471" i="23" s="1"/>
  <c r="D1472" i="23" s="1"/>
  <c r="D1473" i="23" s="1"/>
  <c r="D1474" i="23" s="1"/>
  <c r="D1475" i="23" s="1"/>
  <c r="D1476" i="23" s="1"/>
  <c r="D1477" i="23" s="1"/>
  <c r="D1478" i="23" s="1"/>
  <c r="D1479" i="23" s="1"/>
  <c r="D1480" i="23" s="1"/>
  <c r="D1481" i="23" s="1"/>
  <c r="D1482" i="23" s="1"/>
  <c r="D1483" i="23" s="1"/>
  <c r="D1484" i="23" s="1"/>
  <c r="D1485" i="23" s="1"/>
  <c r="D1486" i="23" s="1"/>
  <c r="D1487" i="23" s="1"/>
  <c r="D1488" i="23" s="1"/>
  <c r="D1489" i="23" s="1"/>
  <c r="D1490" i="23" s="1"/>
  <c r="D1491" i="23" s="1"/>
  <c r="D1492" i="23" s="1"/>
  <c r="D1493" i="23" s="1"/>
  <c r="D1494" i="23" s="1"/>
  <c r="D1495" i="23" s="1"/>
  <c r="D1496" i="23" s="1"/>
  <c r="D1497" i="23" s="1"/>
  <c r="D1498" i="23" s="1"/>
  <c r="D1499" i="23" s="1"/>
  <c r="D1500" i="23" s="1"/>
  <c r="D1501" i="23" s="1"/>
  <c r="D1502" i="23" s="1"/>
  <c r="D1503" i="23" s="1"/>
  <c r="D1504" i="23" s="1"/>
  <c r="D1505" i="23" s="1"/>
  <c r="D1506" i="23" s="1"/>
  <c r="D1507" i="23" s="1"/>
  <c r="D1508" i="23" s="1"/>
  <c r="D1509" i="23" s="1"/>
  <c r="D1510" i="23" s="1"/>
  <c r="D1511" i="23" s="1"/>
  <c r="D1512" i="23" s="1"/>
  <c r="D1513" i="23" s="1"/>
  <c r="D1514" i="23" s="1"/>
  <c r="D1515" i="23" s="1"/>
  <c r="D1516" i="23" s="1"/>
  <c r="D1517" i="23" s="1"/>
  <c r="D1518" i="23" s="1"/>
  <c r="D1519" i="23" s="1"/>
  <c r="D1520" i="23" s="1"/>
  <c r="D1521" i="23" s="1"/>
  <c r="D1522" i="23" s="1"/>
  <c r="D1523" i="23" s="1"/>
  <c r="D1524" i="23" s="1"/>
  <c r="D1525" i="23" s="1"/>
  <c r="D1526" i="23" s="1"/>
  <c r="D1527" i="23" s="1"/>
  <c r="D1528" i="23" s="1"/>
  <c r="D1529" i="23" s="1"/>
  <c r="D1530" i="23" s="1"/>
  <c r="D1531" i="23" s="1"/>
  <c r="D1532" i="23" s="1"/>
  <c r="D1533" i="23" s="1"/>
  <c r="D1534" i="23" s="1"/>
  <c r="D1535" i="23" s="1"/>
  <c r="D1536" i="23" s="1"/>
  <c r="D1537" i="23" s="1"/>
  <c r="D1538" i="23" s="1"/>
  <c r="D1539" i="23" s="1"/>
  <c r="D1540" i="23" s="1"/>
  <c r="D1541" i="23" s="1"/>
  <c r="D1542" i="23" s="1"/>
  <c r="D1543" i="23" s="1"/>
  <c r="D1544" i="23" s="1"/>
  <c r="D1545" i="23" s="1"/>
  <c r="D1546" i="23" s="1"/>
  <c r="D1547" i="23" s="1"/>
  <c r="D1548" i="23" s="1"/>
  <c r="D1549" i="23" s="1"/>
  <c r="D1550" i="23" s="1"/>
  <c r="D1551" i="23" s="1"/>
  <c r="D1552" i="23" s="1"/>
  <c r="D1553" i="23" s="1"/>
  <c r="D1554" i="23" s="1"/>
  <c r="D1555" i="23" s="1"/>
  <c r="D1556" i="23" s="1"/>
  <c r="D1557" i="23" s="1"/>
  <c r="D1558" i="23" s="1"/>
  <c r="D1559" i="23" s="1"/>
  <c r="D1560" i="23" s="1"/>
  <c r="D1561" i="23" s="1"/>
  <c r="D1562" i="23" s="1"/>
  <c r="D1563" i="23" s="1"/>
  <c r="D1564" i="23" s="1"/>
  <c r="D1565" i="23" s="1"/>
  <c r="D1566" i="23" s="1"/>
  <c r="D1567" i="23" s="1"/>
  <c r="D1568" i="23" s="1"/>
  <c r="D1569" i="23" s="1"/>
  <c r="D1570" i="23" s="1"/>
  <c r="D1571" i="23" s="1"/>
  <c r="D1572" i="23" s="1"/>
  <c r="D1573" i="23" s="1"/>
  <c r="D1574" i="23" s="1"/>
  <c r="D1575" i="23" s="1"/>
  <c r="D1576" i="23" s="1"/>
  <c r="D1577" i="23" s="1"/>
  <c r="D1578" i="23" s="1"/>
  <c r="D1579" i="23" s="1"/>
  <c r="D1580" i="23" s="1"/>
  <c r="D1581" i="23" s="1"/>
  <c r="D1582" i="23" s="1"/>
  <c r="D1583" i="23" s="1"/>
  <c r="D1584" i="23" s="1"/>
  <c r="D1585" i="23" s="1"/>
  <c r="D1586" i="23" s="1"/>
  <c r="D1587" i="23" s="1"/>
  <c r="D1588" i="23" s="1"/>
  <c r="D1589" i="23" s="1"/>
  <c r="D1590" i="23" s="1"/>
  <c r="D1591" i="23" s="1"/>
  <c r="D1592" i="23" s="1"/>
  <c r="D1593" i="23" s="1"/>
  <c r="D1594" i="23" s="1"/>
  <c r="D1595" i="23" s="1"/>
  <c r="D1596" i="23" s="1"/>
  <c r="D1597" i="23" s="1"/>
  <c r="D1598" i="23" s="1"/>
  <c r="D1599" i="23" s="1"/>
  <c r="D1600" i="23" s="1"/>
  <c r="D1601" i="23" s="1"/>
  <c r="D1602" i="23" s="1"/>
  <c r="D1603" i="23" s="1"/>
  <c r="D1604" i="23" s="1"/>
  <c r="D1605" i="23" s="1"/>
  <c r="D1606" i="23" s="1"/>
  <c r="D1607" i="23" s="1"/>
  <c r="D1608" i="23" s="1"/>
  <c r="D1609" i="23" s="1"/>
  <c r="D1610" i="23" s="1"/>
  <c r="D1611" i="23" s="1"/>
  <c r="D1612" i="23" s="1"/>
  <c r="D1613" i="23" s="1"/>
  <c r="D1614" i="23" s="1"/>
  <c r="D1615" i="23" s="1"/>
  <c r="D1616" i="23" s="1"/>
  <c r="D1617" i="23" s="1"/>
  <c r="D1618" i="23" s="1"/>
  <c r="D1619" i="23" s="1"/>
  <c r="D1620" i="23" s="1"/>
  <c r="D1621" i="23" s="1"/>
  <c r="D1622" i="23" s="1"/>
  <c r="D1623" i="23" s="1"/>
  <c r="D1624" i="23" s="1"/>
  <c r="D1625" i="23" s="1"/>
  <c r="D1626" i="23" s="1"/>
  <c r="D1627" i="23" s="1"/>
  <c r="D1628" i="23" s="1"/>
  <c r="D1629" i="23" s="1"/>
  <c r="D1630" i="23" s="1"/>
  <c r="D1631" i="23" s="1"/>
  <c r="D1632" i="23" s="1"/>
  <c r="D1633" i="23" s="1"/>
  <c r="D1634" i="23" s="1"/>
  <c r="D1635" i="23" s="1"/>
  <c r="D1636" i="23" s="1"/>
  <c r="D1637" i="23" s="1"/>
  <c r="D1638" i="23" s="1"/>
  <c r="D1639" i="23" s="1"/>
  <c r="D1640" i="23" s="1"/>
  <c r="D1641" i="23" s="1"/>
  <c r="D1642" i="23" s="1"/>
  <c r="D1643" i="23" s="1"/>
  <c r="D1644" i="23" s="1"/>
  <c r="D1645" i="23" s="1"/>
  <c r="D1646" i="23" s="1"/>
  <c r="D1647" i="23" s="1"/>
  <c r="D1648" i="23" s="1"/>
  <c r="D1649" i="23" s="1"/>
  <c r="D1650" i="23" s="1"/>
  <c r="D1651" i="23" s="1"/>
  <c r="D1652" i="23" s="1"/>
  <c r="D1653" i="23" s="1"/>
  <c r="D1654" i="23" s="1"/>
  <c r="D1655" i="23" s="1"/>
  <c r="D1656" i="23" s="1"/>
  <c r="D1657" i="23" s="1"/>
  <c r="D1658" i="23" s="1"/>
  <c r="D1659" i="23" s="1"/>
  <c r="D1660" i="23" s="1"/>
  <c r="D1661" i="23" s="1"/>
  <c r="D1662" i="23" s="1"/>
  <c r="D1663" i="23" s="1"/>
  <c r="D1664" i="23" s="1"/>
  <c r="D1665" i="23" s="1"/>
  <c r="D1666" i="23" s="1"/>
  <c r="D1667" i="23" s="1"/>
  <c r="D1668" i="23" s="1"/>
  <c r="D1669" i="23" s="1"/>
  <c r="D1670" i="23" s="1"/>
  <c r="D1671" i="23" s="1"/>
  <c r="D1672" i="23" s="1"/>
  <c r="D1673" i="23" s="1"/>
  <c r="D1674" i="23" s="1"/>
  <c r="D1675" i="23" s="1"/>
  <c r="D1676" i="23" s="1"/>
  <c r="D1677" i="23" s="1"/>
  <c r="D1678" i="23" s="1"/>
  <c r="D1679" i="23" s="1"/>
  <c r="D1680" i="23" s="1"/>
  <c r="D1681" i="23" s="1"/>
  <c r="D1682" i="23" s="1"/>
  <c r="D1683" i="23" s="1"/>
  <c r="D1684" i="23" s="1"/>
  <c r="D1685" i="23" s="1"/>
  <c r="D1686" i="23" s="1"/>
  <c r="D1687" i="23" s="1"/>
  <c r="D1688" i="23" s="1"/>
  <c r="D1689" i="23" s="1"/>
  <c r="D1690" i="23" s="1"/>
  <c r="D1691" i="23" s="1"/>
  <c r="D1692" i="23" s="1"/>
  <c r="D1693" i="23" s="1"/>
  <c r="D1694" i="23" s="1"/>
  <c r="D1695" i="23" s="1"/>
  <c r="D1696" i="23" s="1"/>
  <c r="D1697" i="23" s="1"/>
  <c r="D1698" i="23" s="1"/>
  <c r="D1699" i="23" s="1"/>
  <c r="D1700" i="23" s="1"/>
  <c r="D1701" i="23" s="1"/>
  <c r="D1702" i="23" s="1"/>
  <c r="D1703" i="23" s="1"/>
  <c r="D1704" i="23" s="1"/>
  <c r="D1705" i="23" s="1"/>
  <c r="D1706" i="23" s="1"/>
  <c r="D1707" i="23" s="1"/>
  <c r="D1708" i="23" s="1"/>
  <c r="D1709" i="23" s="1"/>
  <c r="D1710" i="23" s="1"/>
  <c r="D1711" i="23" s="1"/>
  <c r="D1712" i="23" s="1"/>
  <c r="D1713" i="23" s="1"/>
  <c r="D1714" i="23" s="1"/>
  <c r="D1715" i="23" s="1"/>
  <c r="D1716" i="23" s="1"/>
  <c r="D1717" i="23" s="1"/>
  <c r="D1718" i="23" s="1"/>
  <c r="D1719" i="23" s="1"/>
  <c r="D1720" i="23" s="1"/>
  <c r="D1721" i="23" s="1"/>
  <c r="D1722" i="23" s="1"/>
  <c r="D1723" i="23" s="1"/>
  <c r="D1724" i="23" s="1"/>
  <c r="D1725" i="23" s="1"/>
  <c r="D1726" i="23" s="1"/>
  <c r="D1727" i="23" s="1"/>
  <c r="D1728" i="23" s="1"/>
  <c r="D1729" i="23" s="1"/>
  <c r="D1730" i="23" s="1"/>
  <c r="D1731" i="23" s="1"/>
  <c r="D1732" i="23" s="1"/>
  <c r="D1733" i="23" s="1"/>
  <c r="D1734" i="23" s="1"/>
  <c r="D1735" i="23" s="1"/>
  <c r="D1736" i="23" s="1"/>
  <c r="D1737" i="23" s="1"/>
  <c r="D1738" i="23" s="1"/>
  <c r="D1739" i="23" s="1"/>
  <c r="D1740" i="23" s="1"/>
  <c r="D1741" i="23" s="1"/>
  <c r="D1742" i="23" s="1"/>
  <c r="D1743" i="23" s="1"/>
  <c r="D1744" i="23" s="1"/>
  <c r="D1745" i="23" s="1"/>
  <c r="D1746" i="23" s="1"/>
  <c r="D1747" i="23" s="1"/>
  <c r="D1748" i="23" s="1"/>
  <c r="D1749" i="23" s="1"/>
  <c r="D1750" i="23" s="1"/>
  <c r="D1751" i="23" s="1"/>
  <c r="D1752" i="23" s="1"/>
  <c r="D1753" i="23" s="1"/>
  <c r="D1754" i="23" s="1"/>
  <c r="D1755" i="23" s="1"/>
  <c r="D1756" i="23" s="1"/>
  <c r="D1757" i="23" s="1"/>
  <c r="D1758" i="23" s="1"/>
  <c r="D1759" i="23" s="1"/>
  <c r="D1760" i="23" s="1"/>
  <c r="D1761" i="23" s="1"/>
  <c r="D1762" i="23" s="1"/>
  <c r="D1763" i="23" s="1"/>
  <c r="D1764" i="23" s="1"/>
  <c r="D1765" i="23" s="1"/>
  <c r="D1766" i="23" s="1"/>
  <c r="D1767" i="23" s="1"/>
  <c r="D1768" i="23" s="1"/>
  <c r="D1769" i="23" s="1"/>
  <c r="D1770" i="23" s="1"/>
  <c r="D1771" i="23" s="1"/>
  <c r="D1772" i="23" s="1"/>
  <c r="D1773" i="23" s="1"/>
  <c r="D1774" i="23" s="1"/>
  <c r="D1775" i="23" s="1"/>
  <c r="D1776" i="23" s="1"/>
  <c r="D1777" i="23" s="1"/>
  <c r="D1778" i="23" s="1"/>
  <c r="D1779" i="23" s="1"/>
  <c r="D1780" i="23" s="1"/>
  <c r="D1781" i="23" s="1"/>
  <c r="D1782" i="23" s="1"/>
  <c r="D1783" i="23" s="1"/>
  <c r="D1784" i="23" s="1"/>
  <c r="D1785" i="23" s="1"/>
  <c r="D1786" i="23" s="1"/>
  <c r="D1787" i="23" s="1"/>
  <c r="D1788" i="23" s="1"/>
  <c r="D1789" i="23" s="1"/>
  <c r="D1790" i="23" s="1"/>
  <c r="D1791" i="23" s="1"/>
  <c r="D1792" i="23" s="1"/>
  <c r="D1793" i="23" s="1"/>
  <c r="D1794" i="23" s="1"/>
  <c r="D1795" i="23" s="1"/>
  <c r="D1796" i="23" s="1"/>
  <c r="D1797" i="23" s="1"/>
  <c r="D1798" i="23" s="1"/>
  <c r="D1799" i="23" s="1"/>
  <c r="D1800" i="23" s="1"/>
  <c r="D1801" i="23" s="1"/>
  <c r="D1802" i="23" s="1"/>
  <c r="D1803" i="23" s="1"/>
  <c r="D1804" i="23" s="1"/>
  <c r="D1805" i="23" s="1"/>
  <c r="D1806" i="23" s="1"/>
  <c r="D1807" i="23" s="1"/>
  <c r="D1808" i="23" s="1"/>
  <c r="D1809" i="23" s="1"/>
  <c r="D1810" i="23" s="1"/>
  <c r="D1811" i="23" s="1"/>
  <c r="D1812" i="23" s="1"/>
  <c r="D1813" i="23" s="1"/>
  <c r="D1814" i="23" s="1"/>
  <c r="D1815" i="23" s="1"/>
  <c r="D1816" i="23" s="1"/>
  <c r="D1817" i="23" s="1"/>
  <c r="D1818" i="23" s="1"/>
  <c r="D1819" i="23" s="1"/>
  <c r="D1820" i="23" s="1"/>
  <c r="D1821" i="23" s="1"/>
  <c r="D1822" i="23" s="1"/>
  <c r="D1823" i="23" s="1"/>
  <c r="D1824" i="23" s="1"/>
  <c r="D1825" i="23" s="1"/>
  <c r="D1826" i="23" s="1"/>
  <c r="D1827" i="23" s="1"/>
  <c r="D1828" i="23" s="1"/>
  <c r="D1829" i="23" s="1"/>
  <c r="D1830" i="23" s="1"/>
  <c r="D1831" i="23" s="1"/>
  <c r="D1832" i="23" s="1"/>
  <c r="D1833" i="23" s="1"/>
  <c r="D1834" i="23" s="1"/>
  <c r="D1835" i="23" s="1"/>
  <c r="D1836" i="23" s="1"/>
  <c r="D1837" i="23" s="1"/>
  <c r="D1838" i="23" s="1"/>
  <c r="D1839" i="23" s="1"/>
  <c r="D1840" i="23" s="1"/>
  <c r="D1841" i="23" s="1"/>
  <c r="D1842" i="23" s="1"/>
  <c r="D1843" i="23" s="1"/>
  <c r="D1844" i="23" s="1"/>
  <c r="D1845" i="23" s="1"/>
  <c r="D1846" i="23" s="1"/>
  <c r="D1847" i="23" s="1"/>
  <c r="D1848" i="23" s="1"/>
  <c r="D1849" i="23" s="1"/>
  <c r="D1850" i="23" s="1"/>
  <c r="D1851" i="23" s="1"/>
  <c r="D1852" i="23" s="1"/>
  <c r="D1853" i="23" s="1"/>
  <c r="D1854" i="23" s="1"/>
  <c r="D1855" i="23" s="1"/>
  <c r="D1856" i="23" s="1"/>
  <c r="D1857" i="23" s="1"/>
  <c r="D1858" i="23" s="1"/>
  <c r="D1859" i="23" s="1"/>
  <c r="D1860" i="23" s="1"/>
  <c r="D1861" i="23" s="1"/>
  <c r="D1862" i="23" s="1"/>
  <c r="D1863" i="23" s="1"/>
  <c r="D1864" i="23" s="1"/>
  <c r="D1865" i="23" s="1"/>
  <c r="D1866" i="23" s="1"/>
  <c r="D1867" i="23" s="1"/>
  <c r="D1868" i="23" s="1"/>
  <c r="D1869" i="23" s="1"/>
  <c r="D1870" i="23" s="1"/>
  <c r="D1871" i="23" s="1"/>
  <c r="D1872" i="23" s="1"/>
  <c r="D1873" i="23" s="1"/>
  <c r="D1874" i="23" s="1"/>
  <c r="D1875" i="23" s="1"/>
  <c r="D1876" i="23" s="1"/>
  <c r="D1877" i="23" s="1"/>
  <c r="D1878" i="23" s="1"/>
  <c r="D1879" i="23" s="1"/>
  <c r="D1880" i="23" s="1"/>
  <c r="D1881" i="23" s="1"/>
  <c r="D1882" i="23" s="1"/>
  <c r="D1883" i="23" s="1"/>
  <c r="D1884" i="23" s="1"/>
  <c r="D1885" i="23" s="1"/>
  <c r="D1886" i="23" s="1"/>
  <c r="D1887" i="23" s="1"/>
  <c r="D1888" i="23" s="1"/>
  <c r="D1889" i="23" s="1"/>
  <c r="D1890" i="23" s="1"/>
  <c r="D1891" i="23" s="1"/>
  <c r="D1892" i="23" s="1"/>
  <c r="D1893" i="23" s="1"/>
  <c r="D1894" i="23" s="1"/>
  <c r="D1895" i="23" s="1"/>
  <c r="D1896" i="23" s="1"/>
  <c r="D1897" i="23" s="1"/>
  <c r="D1898" i="23" s="1"/>
  <c r="D1899" i="23" s="1"/>
  <c r="D1900" i="23" s="1"/>
  <c r="D1901" i="23" s="1"/>
  <c r="D1902" i="23" s="1"/>
  <c r="D1903" i="23" s="1"/>
  <c r="D1904" i="23" s="1"/>
  <c r="D1905" i="23" s="1"/>
  <c r="D1906" i="23" s="1"/>
  <c r="D1907" i="23" s="1"/>
  <c r="D1908" i="23" s="1"/>
  <c r="D1909" i="23" s="1"/>
  <c r="D1910" i="23" s="1"/>
  <c r="D1911" i="23" s="1"/>
  <c r="D1912" i="23" s="1"/>
  <c r="D1913" i="23" s="1"/>
  <c r="D1914" i="23" s="1"/>
  <c r="D1915" i="23" s="1"/>
  <c r="D1916" i="23" s="1"/>
  <c r="D1917" i="23" s="1"/>
  <c r="D1918" i="23" s="1"/>
  <c r="D1919" i="23" s="1"/>
  <c r="D1920" i="23" s="1"/>
  <c r="D1921" i="23" s="1"/>
  <c r="D1922" i="23" s="1"/>
  <c r="D1923" i="23" s="1"/>
  <c r="D1924" i="23" s="1"/>
  <c r="D1925" i="23" s="1"/>
  <c r="D1926" i="23" s="1"/>
  <c r="D1927" i="23" s="1"/>
  <c r="D1928" i="23" s="1"/>
  <c r="D1929" i="23" s="1"/>
  <c r="D1930" i="23" s="1"/>
  <c r="D1931" i="23" s="1"/>
  <c r="D1932" i="23" s="1"/>
  <c r="D1933" i="23" s="1"/>
  <c r="D1934" i="23" s="1"/>
  <c r="D1935" i="23" s="1"/>
  <c r="D1936" i="23" s="1"/>
  <c r="D1937" i="23" s="1"/>
  <c r="D1938" i="23" s="1"/>
  <c r="D1939" i="23" s="1"/>
  <c r="D1940" i="23" s="1"/>
  <c r="D1941" i="23" s="1"/>
  <c r="D1942" i="23" s="1"/>
  <c r="D1943" i="23" s="1"/>
  <c r="D1944" i="23" s="1"/>
  <c r="D1945" i="23" s="1"/>
  <c r="D1946" i="23" s="1"/>
  <c r="D1947" i="23" s="1"/>
  <c r="D1948" i="23" s="1"/>
  <c r="D1949" i="23" s="1"/>
  <c r="D1950" i="23" s="1"/>
  <c r="D1951" i="23" s="1"/>
  <c r="D1952" i="23" s="1"/>
  <c r="D1953" i="23" s="1"/>
  <c r="D1954" i="23" s="1"/>
  <c r="D1955" i="23" s="1"/>
  <c r="D1956" i="23" s="1"/>
  <c r="D1957" i="23" s="1"/>
  <c r="D1958" i="23" s="1"/>
  <c r="D1959" i="23" s="1"/>
  <c r="D1960" i="23" s="1"/>
  <c r="D1961" i="23" s="1"/>
  <c r="D1962" i="23" s="1"/>
  <c r="D1963" i="23" s="1"/>
  <c r="D1964" i="23" s="1"/>
  <c r="D1965" i="23" s="1"/>
  <c r="D1966" i="23" s="1"/>
  <c r="D1967" i="23" s="1"/>
  <c r="D1968" i="23" s="1"/>
  <c r="D1969" i="23" s="1"/>
  <c r="D1970" i="23" s="1"/>
  <c r="D1971" i="23" s="1"/>
  <c r="D1972" i="23" s="1"/>
  <c r="D1973" i="23" s="1"/>
  <c r="D1974" i="23" s="1"/>
  <c r="D1975" i="23" s="1"/>
  <c r="D1976" i="23" s="1"/>
  <c r="D1977" i="23" s="1"/>
  <c r="D1978" i="23" s="1"/>
  <c r="D1979" i="23" s="1"/>
  <c r="D1980" i="23" s="1"/>
  <c r="D1981" i="23" s="1"/>
  <c r="D1982" i="23" s="1"/>
  <c r="D1983" i="23" s="1"/>
  <c r="D1984" i="23" s="1"/>
  <c r="D1985" i="23" s="1"/>
  <c r="D1986" i="23" s="1"/>
  <c r="D1987" i="23" s="1"/>
  <c r="D1988" i="23" s="1"/>
  <c r="D1989" i="23" s="1"/>
  <c r="D1990" i="23" s="1"/>
  <c r="D1991" i="23" s="1"/>
  <c r="D1992" i="23" s="1"/>
  <c r="D1993" i="23" s="1"/>
  <c r="D1994" i="23" s="1"/>
  <c r="D1995" i="23" s="1"/>
  <c r="D1996" i="23" s="1"/>
  <c r="D1997" i="23" s="1"/>
  <c r="D1998" i="23" s="1"/>
  <c r="D1999" i="23" s="1"/>
  <c r="D2000" i="23" s="1"/>
  <c r="D2001" i="23" s="1"/>
  <c r="D2002" i="23" s="1"/>
  <c r="D2003" i="23" s="1"/>
  <c r="D2004" i="23" s="1"/>
  <c r="D2005" i="23" s="1"/>
  <c r="D2006" i="23" s="1"/>
  <c r="D2007" i="23" s="1"/>
  <c r="D2008" i="23" s="1"/>
  <c r="D2009" i="23" s="1"/>
  <c r="D2010" i="23" s="1"/>
  <c r="D2011" i="23" s="1"/>
  <c r="D2012" i="23" s="1"/>
  <c r="D2013" i="23" s="1"/>
  <c r="D2014" i="23" s="1"/>
  <c r="D2015" i="23" s="1"/>
  <c r="D2016" i="23" s="1"/>
  <c r="D2017" i="23" s="1"/>
  <c r="D2018" i="23" s="1"/>
  <c r="D2019" i="23" s="1"/>
  <c r="D2020" i="23" s="1"/>
  <c r="D2021" i="23" s="1"/>
  <c r="D2022" i="23" s="1"/>
  <c r="D2023" i="23" s="1"/>
  <c r="D2024" i="23" s="1"/>
  <c r="D2025" i="23" s="1"/>
  <c r="D2026" i="23" s="1"/>
  <c r="D2027" i="23" s="1"/>
  <c r="D2028" i="23" s="1"/>
  <c r="D2029" i="23" s="1"/>
  <c r="D2030" i="23" s="1"/>
  <c r="D2031" i="23" s="1"/>
  <c r="D2032" i="23" s="1"/>
  <c r="D2033" i="23" s="1"/>
  <c r="D2034" i="23" s="1"/>
  <c r="D2035" i="23" s="1"/>
  <c r="D2036" i="23" s="1"/>
  <c r="D2037" i="23" s="1"/>
  <c r="D2038" i="23" s="1"/>
  <c r="D2039" i="23" s="1"/>
  <c r="D2040" i="23" s="1"/>
  <c r="D2041" i="23" s="1"/>
  <c r="D2042" i="23" s="1"/>
  <c r="D2043" i="23" s="1"/>
  <c r="D2044" i="23" s="1"/>
  <c r="D2045" i="23" s="1"/>
  <c r="D2046" i="23" s="1"/>
  <c r="D2047" i="23" s="1"/>
  <c r="D2048" i="23" s="1"/>
  <c r="D2049" i="23" s="1"/>
  <c r="D2050" i="23" s="1"/>
  <c r="D2051" i="23" s="1"/>
  <c r="D2052" i="23" s="1"/>
  <c r="D2053" i="23" s="1"/>
  <c r="D2054" i="23" s="1"/>
  <c r="D2055" i="23" s="1"/>
  <c r="D2056" i="23" s="1"/>
  <c r="D2057" i="23" s="1"/>
  <c r="D2058" i="23" s="1"/>
  <c r="D2059" i="23" s="1"/>
  <c r="D2060" i="23" s="1"/>
  <c r="D2061" i="23" s="1"/>
  <c r="D2062" i="23" s="1"/>
  <c r="D2063" i="23" s="1"/>
  <c r="D2064" i="23" s="1"/>
  <c r="D2065" i="23" s="1"/>
  <c r="D2066" i="23" s="1"/>
  <c r="D2067" i="23" s="1"/>
  <c r="D2068" i="23" s="1"/>
  <c r="D2069" i="23" s="1"/>
  <c r="D2070" i="23" s="1"/>
  <c r="D2071" i="23" s="1"/>
  <c r="D2072" i="23" s="1"/>
  <c r="D2073" i="23" s="1"/>
  <c r="D2074" i="23" s="1"/>
  <c r="D2075" i="23" s="1"/>
  <c r="D2076" i="23" s="1"/>
  <c r="D2077" i="23" s="1"/>
  <c r="D2078" i="23" s="1"/>
  <c r="D2079" i="23" s="1"/>
  <c r="D2080" i="23" s="1"/>
  <c r="D2081" i="23" s="1"/>
  <c r="D2082" i="23" s="1"/>
  <c r="D2083" i="23" s="1"/>
  <c r="D2084" i="23" s="1"/>
  <c r="D2085" i="23" s="1"/>
  <c r="D2086" i="23" s="1"/>
  <c r="D2087" i="23" s="1"/>
  <c r="D2088" i="23" s="1"/>
  <c r="D2089" i="23" s="1"/>
  <c r="D2090" i="23" s="1"/>
  <c r="D2091" i="23" s="1"/>
  <c r="D2092" i="23" s="1"/>
  <c r="D2093" i="23" s="1"/>
  <c r="D2094" i="23" s="1"/>
  <c r="D2095" i="23" s="1"/>
  <c r="D2096" i="23" s="1"/>
  <c r="D2097" i="23" s="1"/>
  <c r="D2098" i="23" s="1"/>
  <c r="D2099" i="23" s="1"/>
  <c r="D2100" i="23" s="1"/>
  <c r="D2101" i="23" s="1"/>
  <c r="D2102" i="23" s="1"/>
  <c r="D2103" i="23" s="1"/>
  <c r="D2104" i="23" s="1"/>
  <c r="D2105" i="23" s="1"/>
  <c r="D2106" i="23" s="1"/>
  <c r="D2107" i="23" s="1"/>
  <c r="D2108" i="23" s="1"/>
  <c r="D2109" i="23" s="1"/>
  <c r="D2110" i="23" s="1"/>
  <c r="D2111" i="23" s="1"/>
  <c r="D2112" i="23" s="1"/>
  <c r="D2113" i="23" s="1"/>
  <c r="D2114" i="23" s="1"/>
  <c r="D2115" i="23" s="1"/>
  <c r="D2116" i="23" s="1"/>
  <c r="D2117" i="23" s="1"/>
  <c r="D2118" i="23" s="1"/>
  <c r="D2119" i="23" s="1"/>
  <c r="D2120" i="23" s="1"/>
  <c r="D2121" i="23" s="1"/>
  <c r="D2122" i="23" s="1"/>
  <c r="D2123" i="23" s="1"/>
  <c r="D2124" i="23" s="1"/>
  <c r="D2125" i="23" s="1"/>
  <c r="D2126" i="23" s="1"/>
  <c r="D2127" i="23" s="1"/>
  <c r="D2128" i="23" s="1"/>
  <c r="D2129" i="23" s="1"/>
  <c r="D2130" i="23" s="1"/>
  <c r="D2131" i="23" s="1"/>
  <c r="D2132" i="23" s="1"/>
  <c r="D2133" i="23" s="1"/>
  <c r="D2134" i="23" s="1"/>
  <c r="D2135" i="23" s="1"/>
  <c r="D2136" i="23" s="1"/>
  <c r="D2137" i="23" s="1"/>
  <c r="D2138" i="23" s="1"/>
  <c r="D2139" i="23" s="1"/>
  <c r="D2140" i="23" s="1"/>
  <c r="D2141" i="23" s="1"/>
  <c r="D2142" i="23" s="1"/>
  <c r="D2143" i="23" s="1"/>
  <c r="D2144" i="23" s="1"/>
  <c r="D2145" i="23" s="1"/>
  <c r="D2146" i="23" s="1"/>
  <c r="D2147" i="23" s="1"/>
  <c r="D2148" i="23" s="1"/>
  <c r="D2149" i="23" s="1"/>
  <c r="D2150" i="23" s="1"/>
  <c r="D2151" i="23" s="1"/>
  <c r="D2152" i="23" s="1"/>
  <c r="D2153" i="23" s="1"/>
  <c r="D2154" i="23" s="1"/>
  <c r="D2155" i="23" s="1"/>
  <c r="D2156" i="23" s="1"/>
  <c r="D2157" i="23" s="1"/>
  <c r="D2158" i="23" s="1"/>
  <c r="D2159" i="23" s="1"/>
  <c r="D2160" i="23" s="1"/>
  <c r="D2161" i="23" s="1"/>
  <c r="D2162" i="23" s="1"/>
  <c r="D2163" i="23" s="1"/>
  <c r="D2164" i="23" s="1"/>
  <c r="D2165" i="23" s="1"/>
  <c r="D2166" i="23" s="1"/>
  <c r="D2167" i="23" s="1"/>
  <c r="D2168" i="23" s="1"/>
  <c r="D2169" i="23" s="1"/>
  <c r="D2170" i="23" s="1"/>
  <c r="D2171" i="23" s="1"/>
  <c r="D2172" i="23" s="1"/>
  <c r="D2173" i="23" s="1"/>
  <c r="D508" i="23"/>
  <c r="D509" i="23" s="1"/>
  <c r="D510" i="23" s="1"/>
  <c r="D511" i="23" s="1"/>
  <c r="D512" i="23" s="1"/>
  <c r="D513" i="23" s="1"/>
  <c r="D514" i="23" s="1"/>
  <c r="D515" i="23" s="1"/>
  <c r="D516" i="23" s="1"/>
  <c r="BB2004" i="23"/>
  <c r="BB36" i="23"/>
  <c r="BB35" i="23"/>
  <c r="BB34" i="23"/>
  <c r="BB33" i="23"/>
  <c r="BB32" i="23"/>
  <c r="BB31" i="23"/>
  <c r="BB30" i="23"/>
  <c r="BB29" i="23"/>
  <c r="BB28" i="23"/>
  <c r="BB27" i="23"/>
  <c r="BB26" i="23"/>
  <c r="BB25" i="23"/>
  <c r="BB24" i="23"/>
  <c r="BB23" i="23"/>
  <c r="BB22" i="23"/>
  <c r="BB21" i="23"/>
  <c r="BB20" i="23"/>
  <c r="BB19" i="23"/>
  <c r="BB18" i="23"/>
  <c r="BB17" i="23"/>
  <c r="BB16" i="23"/>
  <c r="BB15" i="23"/>
  <c r="BB14" i="23"/>
  <c r="BB13" i="23"/>
  <c r="BB12" i="23"/>
  <c r="BB11" i="23"/>
  <c r="BB10" i="23"/>
  <c r="BB9" i="23"/>
  <c r="BB8" i="23"/>
  <c r="BB7" i="23"/>
  <c r="BB6" i="23"/>
  <c r="BB5" i="23"/>
  <c r="BB4" i="23"/>
  <c r="BB3" i="23"/>
  <c r="BD108" i="23"/>
  <c r="BD408" i="23"/>
  <c r="BD409" i="23"/>
  <c r="BD497" i="23"/>
  <c r="BD498" i="23"/>
  <c r="BD499" i="23"/>
  <c r="BD500" i="23"/>
  <c r="BD501" i="23"/>
  <c r="BD502" i="23"/>
  <c r="BD503" i="23"/>
  <c r="BD504" i="23"/>
  <c r="BD505" i="23"/>
  <c r="BD506" i="23"/>
  <c r="BD507" i="23"/>
  <c r="BD508" i="23"/>
  <c r="BD509" i="23"/>
  <c r="BD510" i="23"/>
  <c r="BD511" i="23"/>
  <c r="BD512" i="23"/>
  <c r="BD513" i="23"/>
  <c r="BD514" i="23"/>
  <c r="BD515" i="23"/>
  <c r="BD516" i="23"/>
  <c r="BD517" i="23"/>
  <c r="BD518" i="23"/>
  <c r="BD519" i="23"/>
  <c r="BD520" i="23"/>
  <c r="BD522" i="23"/>
  <c r="BD523" i="23"/>
  <c r="BD525" i="23"/>
  <c r="BD526" i="23"/>
  <c r="BD527" i="23"/>
  <c r="BD528" i="23"/>
  <c r="BD529" i="23"/>
  <c r="BD530" i="23"/>
  <c r="BD531" i="23"/>
  <c r="BD532" i="23"/>
  <c r="BD533" i="23"/>
  <c r="BD534" i="23"/>
  <c r="BD535" i="23"/>
  <c r="BD536" i="23"/>
  <c r="BD537" i="23"/>
  <c r="BD538" i="23"/>
  <c r="BD539" i="23"/>
  <c r="BD540" i="23"/>
  <c r="BD541" i="23"/>
  <c r="BD542" i="23"/>
  <c r="BD543" i="23"/>
  <c r="BD544" i="23"/>
  <c r="BD545" i="23"/>
  <c r="BD546" i="23"/>
  <c r="BD547" i="23"/>
  <c r="BD548" i="23"/>
  <c r="BD549" i="23"/>
  <c r="BD550" i="23"/>
  <c r="BD551" i="23"/>
  <c r="BD552" i="23"/>
  <c r="BD553" i="23"/>
  <c r="BD554" i="23"/>
  <c r="BD555" i="23"/>
  <c r="BD556" i="23"/>
  <c r="BD557" i="23"/>
  <c r="BD558" i="23"/>
  <c r="BD559" i="23"/>
  <c r="BD560" i="23"/>
  <c r="BD561" i="23"/>
  <c r="BD562" i="23"/>
  <c r="BD563" i="23"/>
  <c r="BD564" i="23"/>
  <c r="BD565" i="23"/>
  <c r="BD566" i="23"/>
  <c r="BD567" i="23"/>
  <c r="BD568" i="23"/>
  <c r="BD569" i="23"/>
  <c r="BD570" i="23"/>
  <c r="BD571" i="23"/>
  <c r="BD572" i="23"/>
  <c r="BD573" i="23"/>
  <c r="BD574" i="23"/>
  <c r="BD575" i="23"/>
  <c r="BD576" i="23"/>
  <c r="BD577" i="23"/>
  <c r="BD578" i="23"/>
  <c r="BD579" i="23"/>
  <c r="BD580" i="23"/>
  <c r="BD581" i="23"/>
  <c r="BD582" i="23"/>
  <c r="BD583" i="23"/>
  <c r="BD584" i="23"/>
  <c r="BD585" i="23"/>
  <c r="BD586" i="23"/>
  <c r="BD587" i="23"/>
  <c r="BD588" i="23"/>
  <c r="BD589" i="23"/>
  <c r="BD590" i="23"/>
  <c r="BD591" i="23"/>
  <c r="BD592" i="23"/>
  <c r="BD593" i="23"/>
  <c r="BD594" i="23"/>
  <c r="BD595" i="23"/>
  <c r="BD596" i="23"/>
  <c r="BD597" i="23"/>
  <c r="BD598" i="23"/>
  <c r="BD599" i="23"/>
  <c r="BD600" i="23"/>
  <c r="BD601" i="23"/>
  <c r="BD602" i="23"/>
  <c r="BD603" i="23"/>
  <c r="BD604" i="23"/>
  <c r="BD605" i="23"/>
  <c r="BD606" i="23"/>
  <c r="BD607" i="23"/>
  <c r="BD608" i="23"/>
  <c r="BD609" i="23"/>
  <c r="BD610" i="23"/>
  <c r="BD611" i="23"/>
  <c r="BD612" i="23"/>
  <c r="BD613" i="23"/>
  <c r="BD614" i="23"/>
  <c r="BD615" i="23"/>
  <c r="BD616" i="23"/>
  <c r="BD617" i="23"/>
  <c r="BD618" i="23"/>
  <c r="BD619" i="23"/>
  <c r="BD620" i="23"/>
  <c r="BD621" i="23"/>
  <c r="BD622" i="23"/>
  <c r="BD623" i="23"/>
  <c r="BD624" i="23"/>
  <c r="BD625" i="23"/>
  <c r="BD626" i="23"/>
  <c r="BD627" i="23"/>
  <c r="BD628" i="23"/>
  <c r="BD629" i="23"/>
  <c r="BD630" i="23"/>
  <c r="BD631" i="23"/>
  <c r="BD632" i="23"/>
  <c r="BD633" i="23"/>
  <c r="BD634" i="23"/>
  <c r="BD635" i="23"/>
  <c r="BD636" i="23"/>
  <c r="BD637" i="23"/>
  <c r="BD638" i="23"/>
  <c r="BD639" i="23"/>
  <c r="BD640" i="23"/>
  <c r="BD641" i="23"/>
  <c r="BD642" i="23"/>
  <c r="BD643" i="23"/>
  <c r="BD644" i="23"/>
  <c r="BD645" i="23"/>
  <c r="BD646" i="23"/>
  <c r="BD647" i="23"/>
  <c r="BD648" i="23"/>
  <c r="BD649" i="23"/>
  <c r="BD650" i="23"/>
  <c r="BD651" i="23"/>
  <c r="BD652" i="23"/>
  <c r="BD653" i="23"/>
  <c r="BD654" i="23"/>
  <c r="BD655" i="23"/>
  <c r="BD656" i="23"/>
  <c r="BD657" i="23"/>
  <c r="BD658" i="23"/>
  <c r="BD659" i="23"/>
  <c r="BD660" i="23"/>
  <c r="BD661" i="23"/>
  <c r="BD662" i="23"/>
  <c r="BD663" i="23"/>
  <c r="BD664" i="23"/>
  <c r="BD665" i="23"/>
  <c r="BD666" i="23"/>
  <c r="BD667" i="23"/>
  <c r="BD668" i="23"/>
  <c r="BD669" i="23"/>
  <c r="BD670" i="23"/>
  <c r="BD671" i="23"/>
  <c r="BD672" i="23"/>
  <c r="BD673" i="23"/>
  <c r="BD674" i="23"/>
  <c r="BD675" i="23"/>
  <c r="BD676" i="23"/>
  <c r="BD677" i="23"/>
  <c r="BD678" i="23"/>
  <c r="BD679" i="23"/>
  <c r="BD680" i="23"/>
  <c r="BD681" i="23"/>
  <c r="BD682" i="23"/>
  <c r="BD683" i="23"/>
  <c r="BD684" i="23"/>
  <c r="BD685" i="23"/>
  <c r="BD686" i="23"/>
  <c r="BD687" i="23"/>
  <c r="BD688" i="23"/>
  <c r="BD689" i="23"/>
  <c r="BD690" i="23"/>
  <c r="BD691" i="23"/>
  <c r="BD692" i="23"/>
  <c r="BD693" i="23"/>
  <c r="BD694" i="23"/>
  <c r="BD695" i="23"/>
  <c r="BD696" i="23"/>
  <c r="BD697" i="23"/>
  <c r="BD698" i="23"/>
  <c r="BD699" i="23"/>
  <c r="BD700" i="23"/>
  <c r="BD701" i="23"/>
  <c r="BD702" i="23"/>
  <c r="BD703" i="23"/>
  <c r="BD704" i="23"/>
  <c r="BD705" i="23"/>
  <c r="BD706" i="23"/>
  <c r="BD707" i="23"/>
  <c r="BD708" i="23"/>
  <c r="BD709" i="23"/>
  <c r="BD710" i="23"/>
  <c r="BD711" i="23"/>
  <c r="BD712" i="23"/>
  <c r="BD713" i="23"/>
  <c r="BD714" i="23"/>
  <c r="BD715" i="23"/>
  <c r="BD716" i="23"/>
  <c r="BD717" i="23"/>
  <c r="BD718" i="23"/>
  <c r="BD719" i="23"/>
  <c r="BD720" i="23"/>
  <c r="BD721" i="23"/>
  <c r="BD722" i="23"/>
  <c r="BD723" i="23"/>
  <c r="BD724" i="23"/>
  <c r="BD725" i="23"/>
  <c r="BD726" i="23"/>
  <c r="BD727" i="23"/>
  <c r="BD728" i="23"/>
  <c r="BD729" i="23"/>
  <c r="BD730" i="23"/>
  <c r="BD731" i="23"/>
  <c r="BD732" i="23"/>
  <c r="BD733" i="23"/>
  <c r="BD734" i="23"/>
  <c r="BD735" i="23"/>
  <c r="BD736" i="23"/>
  <c r="BD737" i="23"/>
  <c r="BD738" i="23"/>
  <c r="BD739" i="23"/>
  <c r="BD740" i="23"/>
  <c r="BD741" i="23"/>
  <c r="BD742" i="23"/>
  <c r="BD743" i="23"/>
  <c r="BD744" i="23"/>
  <c r="BD745" i="23"/>
  <c r="BD746" i="23"/>
  <c r="BD747" i="23"/>
  <c r="BD748" i="23"/>
  <c r="BD749" i="23"/>
  <c r="BD750" i="23"/>
  <c r="BD751" i="23"/>
  <c r="BD752" i="23"/>
  <c r="BD753" i="23"/>
  <c r="BD754" i="23"/>
  <c r="BD755" i="23"/>
  <c r="BD756" i="23"/>
  <c r="BD757" i="23"/>
  <c r="BD758" i="23"/>
  <c r="BD759" i="23"/>
  <c r="BD760" i="23"/>
  <c r="BD761" i="23"/>
  <c r="BD762" i="23"/>
  <c r="BD763" i="23"/>
  <c r="BD764" i="23"/>
  <c r="BD765" i="23"/>
  <c r="BD766" i="23"/>
  <c r="BD767" i="23"/>
  <c r="BD768" i="23"/>
  <c r="BD769" i="23"/>
  <c r="BD770" i="23"/>
  <c r="BD771" i="23"/>
  <c r="BD772" i="23"/>
  <c r="BD773" i="23"/>
  <c r="BD774" i="23"/>
  <c r="BD775" i="23"/>
  <c r="BD776" i="23"/>
  <c r="BD777" i="23"/>
  <c r="BD778" i="23"/>
  <c r="BD779" i="23"/>
  <c r="BD780" i="23"/>
  <c r="BD781" i="23"/>
  <c r="BD782" i="23"/>
  <c r="BD783" i="23"/>
  <c r="BD784" i="23"/>
  <c r="BD785" i="23"/>
  <c r="BD786" i="23"/>
  <c r="BD787" i="23"/>
  <c r="BD788" i="23"/>
  <c r="BD789" i="23"/>
  <c r="BD790" i="23"/>
  <c r="BD791" i="23"/>
  <c r="BD792" i="23"/>
  <c r="BD793" i="23"/>
  <c r="BD794" i="23"/>
  <c r="BD795" i="23"/>
  <c r="BD796" i="23"/>
  <c r="BD797" i="23"/>
  <c r="BD798" i="23"/>
  <c r="BD799" i="23"/>
  <c r="BD800" i="23"/>
  <c r="BD801" i="23"/>
  <c r="BD802" i="23"/>
  <c r="BD803" i="23"/>
  <c r="BD804" i="23"/>
  <c r="BD805" i="23"/>
  <c r="BD806" i="23"/>
  <c r="BD807" i="23"/>
  <c r="BD808" i="23"/>
  <c r="BD809" i="23"/>
  <c r="BD810" i="23"/>
  <c r="BD811" i="23"/>
  <c r="BD812" i="23"/>
  <c r="BD813" i="23"/>
  <c r="BD814" i="23"/>
  <c r="BD815" i="23"/>
  <c r="BD816" i="23"/>
  <c r="BD817" i="23"/>
  <c r="BD818" i="23"/>
  <c r="BD819" i="23"/>
  <c r="BD820" i="23"/>
  <c r="BD821" i="23"/>
  <c r="BD822" i="23"/>
  <c r="BD823" i="23"/>
  <c r="BD824" i="23"/>
  <c r="BD825" i="23"/>
  <c r="BD826" i="23"/>
  <c r="BD827" i="23"/>
  <c r="BD828" i="23"/>
  <c r="BD829" i="23"/>
  <c r="BD830" i="23"/>
  <c r="BD831" i="23"/>
  <c r="BD832" i="23"/>
  <c r="BD833" i="23"/>
  <c r="BD834" i="23"/>
  <c r="BD835" i="23"/>
  <c r="BD836" i="23"/>
  <c r="BD837" i="23"/>
  <c r="BD838" i="23"/>
  <c r="BD839" i="23"/>
  <c r="BD840" i="23"/>
  <c r="BD841" i="23"/>
  <c r="BD842" i="23"/>
  <c r="BD843" i="23"/>
  <c r="BD844" i="23"/>
  <c r="BD845" i="23"/>
  <c r="BD846" i="23"/>
  <c r="BD847" i="23"/>
  <c r="BD848" i="23"/>
  <c r="BD849" i="23"/>
  <c r="BD850" i="23"/>
  <c r="BD851" i="23"/>
  <c r="BD852" i="23"/>
  <c r="BD853" i="23"/>
  <c r="BD854" i="23"/>
  <c r="BD855" i="23"/>
  <c r="BD856" i="23"/>
  <c r="BD857" i="23"/>
  <c r="BD858" i="23"/>
  <c r="BD859" i="23"/>
  <c r="BD860" i="23"/>
  <c r="BD861" i="23"/>
  <c r="BD862" i="23"/>
  <c r="BD863" i="23"/>
  <c r="BD864" i="23"/>
  <c r="BD865" i="23"/>
  <c r="BD866" i="23"/>
  <c r="BD867" i="23"/>
  <c r="BD868" i="23"/>
  <c r="BD869" i="23"/>
  <c r="BD870" i="23"/>
  <c r="BD871" i="23"/>
  <c r="BD872" i="23"/>
  <c r="BD873" i="23"/>
  <c r="BD874" i="23"/>
  <c r="BD875" i="23"/>
  <c r="BD876" i="23"/>
  <c r="BD877" i="23"/>
  <c r="BD878" i="23"/>
  <c r="BD879" i="23"/>
  <c r="BD880" i="23"/>
  <c r="BD881" i="23"/>
  <c r="BD882" i="23"/>
  <c r="BD883" i="23"/>
  <c r="BD884" i="23"/>
  <c r="BD885" i="23"/>
  <c r="BD886" i="23"/>
  <c r="BD887" i="23"/>
  <c r="BD888" i="23"/>
  <c r="BD889" i="23"/>
  <c r="BD890" i="23"/>
  <c r="BD891" i="23"/>
  <c r="BD892" i="23"/>
  <c r="BD893" i="23"/>
  <c r="BD894" i="23"/>
  <c r="BD895" i="23"/>
  <c r="BD896" i="23"/>
  <c r="BD897" i="23"/>
  <c r="BD898" i="23"/>
  <c r="BD899" i="23"/>
  <c r="BD900" i="23"/>
  <c r="BD901" i="23"/>
  <c r="BD902" i="23"/>
  <c r="BD903" i="23"/>
  <c r="BD904" i="23"/>
  <c r="BD905" i="23"/>
  <c r="BD906" i="23"/>
  <c r="BD907" i="23"/>
  <c r="BD908" i="23"/>
  <c r="BD909" i="23"/>
  <c r="BD910" i="23"/>
  <c r="BD911" i="23"/>
  <c r="BD912" i="23"/>
  <c r="BD913" i="23"/>
  <c r="BD914" i="23"/>
  <c r="BD915" i="23"/>
  <c r="BD916" i="23"/>
  <c r="BD917" i="23"/>
  <c r="BD918" i="23"/>
  <c r="BD919" i="23"/>
  <c r="BD920" i="23"/>
  <c r="BD921" i="23"/>
  <c r="BD922" i="23"/>
  <c r="BD923" i="23"/>
  <c r="BD924" i="23"/>
  <c r="BD925" i="23"/>
  <c r="BD926" i="23"/>
  <c r="BD927" i="23"/>
  <c r="BD928" i="23"/>
  <c r="BD929" i="23"/>
  <c r="BD930" i="23"/>
  <c r="BD931" i="23"/>
  <c r="BD932" i="23"/>
  <c r="BD933" i="23"/>
  <c r="BD934" i="23"/>
  <c r="BD935" i="23"/>
  <c r="BD936" i="23"/>
  <c r="BD937" i="23"/>
  <c r="BD938" i="23"/>
  <c r="BD939" i="23"/>
  <c r="BD940" i="23"/>
  <c r="BD941" i="23"/>
  <c r="BD942" i="23"/>
  <c r="BD943" i="23"/>
  <c r="BD944" i="23"/>
  <c r="BD945" i="23"/>
  <c r="BD946" i="23"/>
  <c r="BD947" i="23"/>
  <c r="BD948" i="23"/>
  <c r="BD949" i="23"/>
  <c r="BD950" i="23"/>
  <c r="BD951" i="23"/>
  <c r="BD952" i="23"/>
  <c r="BD953" i="23"/>
  <c r="BD954" i="23"/>
  <c r="BD955" i="23"/>
  <c r="BD956" i="23"/>
  <c r="BD957" i="23"/>
  <c r="BD958" i="23"/>
  <c r="BD959" i="23"/>
  <c r="BD960" i="23"/>
  <c r="BD961" i="23"/>
  <c r="BD962" i="23"/>
  <c r="BD963" i="23"/>
  <c r="BD964" i="23"/>
  <c r="BD965" i="23"/>
  <c r="BD966" i="23"/>
  <c r="BD967" i="23"/>
  <c r="BD968" i="23"/>
  <c r="BD969" i="23"/>
  <c r="BD970" i="23"/>
  <c r="BD971" i="23"/>
  <c r="BD972" i="23"/>
  <c r="BD973" i="23"/>
  <c r="BD974" i="23"/>
  <c r="BD975" i="23"/>
  <c r="BD976" i="23"/>
  <c r="BD977" i="23"/>
  <c r="BD978" i="23"/>
  <c r="BD979" i="23"/>
  <c r="BD980" i="23"/>
  <c r="BD981" i="23"/>
  <c r="BD982" i="23"/>
  <c r="BD983" i="23"/>
  <c r="BD984" i="23"/>
  <c r="BD985" i="23"/>
  <c r="BD986" i="23"/>
  <c r="BD987" i="23"/>
  <c r="BD988" i="23"/>
  <c r="BD989" i="23"/>
  <c r="BD990" i="23"/>
  <c r="BD991" i="23"/>
  <c r="BD992" i="23"/>
  <c r="BD993" i="23"/>
  <c r="BD994" i="23"/>
  <c r="BD995" i="23"/>
  <c r="BD996" i="23"/>
  <c r="BD997" i="23"/>
  <c r="BD998" i="23"/>
  <c r="BD999" i="23"/>
  <c r="BD1000" i="23"/>
  <c r="BD1001" i="23"/>
  <c r="BD1002" i="23"/>
  <c r="BD1003" i="23"/>
  <c r="BD1004" i="23"/>
  <c r="BD1005" i="23"/>
  <c r="BD1006" i="23"/>
  <c r="BD1007" i="23"/>
  <c r="BD1008" i="23"/>
  <c r="BD1009" i="23"/>
  <c r="BD1010" i="23"/>
  <c r="BD1011" i="23"/>
  <c r="BD1012" i="23"/>
  <c r="BD1013" i="23"/>
  <c r="BD1014" i="23"/>
  <c r="BD1015" i="23"/>
  <c r="BD1016" i="23"/>
  <c r="BD1017" i="23"/>
  <c r="BD1018" i="23"/>
  <c r="BD1019" i="23"/>
  <c r="BD1020" i="23"/>
  <c r="BD1021" i="23"/>
  <c r="BD1022" i="23"/>
  <c r="BD1023" i="23"/>
  <c r="BD1024" i="23"/>
  <c r="BD1025" i="23"/>
  <c r="BD1026" i="23"/>
  <c r="BD1027" i="23"/>
  <c r="BD1028" i="23"/>
  <c r="BD1029" i="23"/>
  <c r="BD1030" i="23"/>
  <c r="BD1031" i="23"/>
  <c r="BD1032" i="23"/>
  <c r="BD1033" i="23"/>
  <c r="BD1034" i="23"/>
  <c r="BD1035" i="23"/>
  <c r="BD1036" i="23"/>
  <c r="BD1037" i="23"/>
  <c r="BD1038" i="23"/>
  <c r="BD1039" i="23"/>
  <c r="BD1040" i="23"/>
  <c r="BD1041" i="23"/>
  <c r="BD1042" i="23"/>
  <c r="BD1043" i="23"/>
  <c r="BD1044" i="23"/>
  <c r="BD1045" i="23"/>
  <c r="BD1046" i="23"/>
  <c r="BD1047" i="23"/>
  <c r="BD1048" i="23"/>
  <c r="BD1049" i="23"/>
  <c r="BD1050" i="23"/>
  <c r="BD1051" i="23"/>
  <c r="BD1052" i="23"/>
  <c r="BD1053" i="23"/>
  <c r="BD1054" i="23"/>
  <c r="BD1055" i="23"/>
  <c r="BD1056" i="23"/>
  <c r="BD1057" i="23"/>
  <c r="BD1058" i="23"/>
  <c r="BD1059" i="23"/>
  <c r="BD1060" i="23"/>
  <c r="BD1061" i="23"/>
  <c r="BD1062" i="23"/>
  <c r="BD1063" i="23"/>
  <c r="BD1064" i="23"/>
  <c r="BD1065" i="23"/>
  <c r="BD1066" i="23"/>
  <c r="BD1067" i="23"/>
  <c r="BD1068" i="23"/>
  <c r="BD1069" i="23"/>
  <c r="BD1070" i="23"/>
  <c r="BD1071" i="23"/>
  <c r="BD1072" i="23"/>
  <c r="BD1073" i="23"/>
  <c r="BD1074" i="23"/>
  <c r="BD1075" i="23"/>
  <c r="BD1076" i="23"/>
  <c r="BD1077" i="23"/>
  <c r="BD1078" i="23"/>
  <c r="BD1079" i="23"/>
  <c r="BD1080" i="23"/>
  <c r="BD1081" i="23"/>
  <c r="BD1082" i="23"/>
  <c r="BD1083" i="23"/>
  <c r="BD1084" i="23"/>
  <c r="BD1085" i="23"/>
  <c r="BD1086" i="23"/>
  <c r="BD1087" i="23"/>
  <c r="BD1088" i="23"/>
  <c r="BD1089" i="23"/>
  <c r="BD1090" i="23"/>
  <c r="BD1091" i="23"/>
  <c r="BD1092" i="23"/>
  <c r="BD1093" i="23"/>
  <c r="BD1094" i="23"/>
  <c r="BD1095" i="23"/>
  <c r="BD1096" i="23"/>
  <c r="BD1097" i="23"/>
  <c r="BD1098" i="23"/>
  <c r="BD1099" i="23"/>
  <c r="BD1100" i="23"/>
  <c r="BD1101" i="23"/>
  <c r="BD1102" i="23"/>
  <c r="BD1103" i="23"/>
  <c r="BD1104" i="23"/>
  <c r="BD1105" i="23"/>
  <c r="BD1106" i="23"/>
  <c r="BD1107" i="23"/>
  <c r="BD1108" i="23"/>
  <c r="BD1109" i="23"/>
  <c r="BD1110" i="23"/>
  <c r="BD1111" i="23"/>
  <c r="BD1112" i="23"/>
  <c r="BD1113" i="23"/>
  <c r="BD1114" i="23"/>
  <c r="BD1115" i="23"/>
  <c r="BD1116" i="23"/>
  <c r="BD1117" i="23"/>
  <c r="BD1118" i="23"/>
  <c r="BD1119" i="23"/>
  <c r="BD1120" i="23"/>
  <c r="BD1121" i="23"/>
  <c r="BD1122" i="23"/>
  <c r="BD1123" i="23"/>
  <c r="BD1124" i="23"/>
  <c r="BD1125" i="23"/>
  <c r="BD1126" i="23"/>
  <c r="BD1127" i="23"/>
  <c r="BD1128" i="23"/>
  <c r="BD1129" i="23"/>
  <c r="BD1130" i="23"/>
  <c r="BD1131" i="23"/>
  <c r="BD1132" i="23"/>
  <c r="BD1133" i="23"/>
  <c r="BD1134" i="23"/>
  <c r="BD1135" i="23"/>
  <c r="BD1136" i="23"/>
  <c r="BD1137" i="23"/>
  <c r="BD1138" i="23"/>
  <c r="BD1139" i="23"/>
  <c r="BD1140" i="23"/>
  <c r="BD1141" i="23"/>
  <c r="BD1142" i="23"/>
  <c r="BD1143" i="23"/>
  <c r="BD1144" i="23"/>
  <c r="BD1145" i="23"/>
  <c r="BD1146" i="23"/>
  <c r="BD1147" i="23"/>
  <c r="BD1148" i="23"/>
  <c r="BD1149" i="23"/>
  <c r="BD1150" i="23"/>
  <c r="BD1151" i="23"/>
  <c r="BD1152" i="23"/>
  <c r="BD1153" i="23"/>
  <c r="BD1154" i="23"/>
  <c r="BD1155" i="23"/>
  <c r="BD1156" i="23"/>
  <c r="BD1157" i="23"/>
  <c r="BD1158" i="23"/>
  <c r="BD1159" i="23"/>
  <c r="BD1160" i="23"/>
  <c r="BD1161" i="23"/>
  <c r="BD1162" i="23"/>
  <c r="BD1163" i="23"/>
  <c r="BD1164" i="23"/>
  <c r="BD1165" i="23"/>
  <c r="BD1166" i="23"/>
  <c r="BD1167" i="23"/>
  <c r="BD1168" i="23"/>
  <c r="BD1169" i="23"/>
  <c r="BD1170" i="23"/>
  <c r="BD1171" i="23"/>
  <c r="BD1172" i="23"/>
  <c r="BD1173" i="23"/>
  <c r="BD1174" i="23"/>
  <c r="BD1175" i="23"/>
  <c r="BD1176" i="23"/>
  <c r="BD1177" i="23"/>
  <c r="BD1178" i="23"/>
  <c r="BD1179" i="23"/>
  <c r="BD1180" i="23"/>
  <c r="BD1181" i="23"/>
  <c r="BD1182" i="23"/>
  <c r="BD1183" i="23"/>
  <c r="BD1184" i="23"/>
  <c r="BD1185" i="23"/>
  <c r="BD1186" i="23"/>
  <c r="BD1187" i="23"/>
  <c r="BD1188" i="23"/>
  <c r="BD1189" i="23"/>
  <c r="BD1190" i="23"/>
  <c r="BD1191" i="23"/>
  <c r="BD1192" i="23"/>
  <c r="BD1193" i="23"/>
  <c r="BD1194" i="23"/>
  <c r="BD1195" i="23"/>
  <c r="BD1196" i="23"/>
  <c r="BD1197" i="23"/>
  <c r="BD1198" i="23"/>
  <c r="BD1199" i="23"/>
  <c r="BD1200" i="23"/>
  <c r="BD1201" i="23"/>
  <c r="BD1202" i="23"/>
  <c r="BD1203" i="23"/>
  <c r="BD1204" i="23"/>
  <c r="BD1205" i="23"/>
  <c r="BD1206" i="23"/>
  <c r="BD1207" i="23"/>
  <c r="BD1208" i="23"/>
  <c r="BD1209" i="23"/>
  <c r="BD1210" i="23"/>
  <c r="BD1211" i="23"/>
  <c r="BD1212" i="23"/>
  <c r="BD1213" i="23"/>
  <c r="BD1214" i="23"/>
  <c r="BD1215" i="23"/>
  <c r="BD1216" i="23"/>
  <c r="BD1217" i="23"/>
  <c r="BD1218" i="23"/>
  <c r="BD1219" i="23"/>
  <c r="BD1220" i="23"/>
  <c r="BD1221" i="23"/>
  <c r="BD1222" i="23"/>
  <c r="BD1223" i="23"/>
  <c r="BD1224" i="23"/>
  <c r="BD1225" i="23"/>
  <c r="BD1226" i="23"/>
  <c r="BD1227" i="23"/>
  <c r="BD1228" i="23"/>
  <c r="BD1229" i="23"/>
  <c r="BD1230" i="23"/>
  <c r="BD1231" i="23"/>
  <c r="BD1232" i="23"/>
  <c r="BD1233" i="23"/>
  <c r="BD1234" i="23"/>
  <c r="BD1235" i="23"/>
  <c r="BD1236" i="23"/>
  <c r="BD1237" i="23"/>
  <c r="BD1238" i="23"/>
  <c r="BD1239" i="23"/>
  <c r="BD1240" i="23"/>
  <c r="BD1241" i="23"/>
  <c r="BD1242" i="23"/>
  <c r="BD1243" i="23"/>
  <c r="BD1244" i="23"/>
  <c r="BD1245" i="23"/>
  <c r="BD1246" i="23"/>
  <c r="BD1247" i="23"/>
  <c r="BD1248" i="23"/>
  <c r="BD1249" i="23"/>
  <c r="BD1250" i="23"/>
  <c r="BD1251" i="23"/>
  <c r="BD1252" i="23"/>
  <c r="BD1253" i="23"/>
  <c r="BD1254" i="23"/>
  <c r="BD1255" i="23"/>
  <c r="BD1256" i="23"/>
  <c r="BD1257" i="23"/>
  <c r="BD1258" i="23"/>
  <c r="BD1259" i="23"/>
  <c r="AR3" i="23"/>
  <c r="AS3" i="23"/>
  <c r="AT3" i="23"/>
  <c r="AR4" i="23"/>
  <c r="AS4" i="23"/>
  <c r="AT4" i="23"/>
  <c r="AR5" i="23"/>
  <c r="AS5" i="23"/>
  <c r="AT5" i="23"/>
  <c r="AR6" i="23"/>
  <c r="AS6" i="23"/>
  <c r="AT6" i="23"/>
  <c r="AR7" i="23"/>
  <c r="AS7" i="23"/>
  <c r="AT7" i="23"/>
  <c r="AR8" i="23"/>
  <c r="AS8" i="23"/>
  <c r="AT8" i="23"/>
  <c r="AR9" i="23"/>
  <c r="AS9" i="23"/>
  <c r="AT9" i="23"/>
  <c r="AR10" i="23"/>
  <c r="AS10" i="23"/>
  <c r="AT10" i="23"/>
  <c r="AR11" i="23"/>
  <c r="AS11" i="23"/>
  <c r="AT11" i="23"/>
  <c r="AR12" i="23"/>
  <c r="AS12" i="23"/>
  <c r="AT12" i="23"/>
  <c r="AR13" i="23"/>
  <c r="AS13" i="23"/>
  <c r="AT13" i="23"/>
  <c r="AR14" i="23"/>
  <c r="AS14" i="23"/>
  <c r="AT14" i="23"/>
  <c r="AR15" i="23"/>
  <c r="AS15" i="23"/>
  <c r="AT15" i="23"/>
  <c r="AR16" i="23"/>
  <c r="AS16" i="23"/>
  <c r="AT16" i="23"/>
  <c r="AR17" i="23"/>
  <c r="AS17" i="23"/>
  <c r="AT17" i="23"/>
  <c r="AR18" i="23"/>
  <c r="AS18" i="23"/>
  <c r="AT18" i="23"/>
  <c r="AR19" i="23"/>
  <c r="AS19" i="23"/>
  <c r="AT19" i="23"/>
  <c r="AR20" i="23"/>
  <c r="AS20" i="23"/>
  <c r="AT20" i="23"/>
  <c r="AR21" i="23"/>
  <c r="AS21" i="23"/>
  <c r="AT21" i="23"/>
  <c r="AR22" i="23"/>
  <c r="AS22" i="23"/>
  <c r="AT22" i="23"/>
  <c r="AR23" i="23"/>
  <c r="AS23" i="23"/>
  <c r="AT23" i="23"/>
  <c r="AR24" i="23"/>
  <c r="AS24" i="23"/>
  <c r="AT24" i="23"/>
  <c r="AR25" i="23"/>
  <c r="AS25" i="23"/>
  <c r="AT25" i="23"/>
  <c r="AR26" i="23"/>
  <c r="AS26" i="23"/>
  <c r="AT26" i="23"/>
  <c r="AR27" i="23"/>
  <c r="AS27" i="23"/>
  <c r="AT27" i="23"/>
  <c r="AR28" i="23"/>
  <c r="AS28" i="23"/>
  <c r="AT28" i="23"/>
  <c r="AR29" i="23"/>
  <c r="AS29" i="23"/>
  <c r="AT29" i="23"/>
  <c r="AR30" i="23"/>
  <c r="AS30" i="23"/>
  <c r="AT30" i="23"/>
  <c r="AR31" i="23"/>
  <c r="AS31" i="23"/>
  <c r="AT31" i="23"/>
  <c r="AR32" i="23"/>
  <c r="AS32" i="23"/>
  <c r="AT32" i="23"/>
  <c r="AR33" i="23"/>
  <c r="AS33" i="23"/>
  <c r="AT33" i="23"/>
  <c r="AR34" i="23"/>
  <c r="AS34" i="23"/>
  <c r="AT34" i="23"/>
  <c r="AR35" i="23"/>
  <c r="AS35" i="23"/>
  <c r="AT35" i="23"/>
  <c r="AR36" i="23"/>
  <c r="AS36" i="23"/>
  <c r="AT36" i="23"/>
  <c r="AR37" i="23"/>
  <c r="AS37" i="23"/>
  <c r="AT37" i="23"/>
  <c r="AR38" i="23"/>
  <c r="AS38" i="23"/>
  <c r="AT38" i="23"/>
  <c r="AR39" i="23"/>
  <c r="AS39" i="23"/>
  <c r="AT39" i="23"/>
  <c r="AR40" i="23"/>
  <c r="AS40" i="23"/>
  <c r="AT40" i="23"/>
  <c r="AR41" i="23"/>
  <c r="AS41" i="23"/>
  <c r="AT41" i="23"/>
  <c r="AR42" i="23"/>
  <c r="AS42" i="23"/>
  <c r="AT42" i="23"/>
  <c r="AR43" i="23"/>
  <c r="AS43" i="23"/>
  <c r="AT43" i="23"/>
  <c r="AR44" i="23"/>
  <c r="AS44" i="23"/>
  <c r="AT44" i="23"/>
  <c r="AR45" i="23"/>
  <c r="AS45" i="23"/>
  <c r="AT45" i="23"/>
  <c r="AR46" i="23"/>
  <c r="AS46" i="23"/>
  <c r="AT46" i="23"/>
  <c r="AR47" i="23"/>
  <c r="AS47" i="23"/>
  <c r="AT47" i="23"/>
  <c r="AR48" i="23"/>
  <c r="AS48" i="23"/>
  <c r="AT48" i="23"/>
  <c r="AR49" i="23"/>
  <c r="AS49" i="23"/>
  <c r="AT49" i="23"/>
  <c r="AR50" i="23"/>
  <c r="AS50" i="23"/>
  <c r="AT50" i="23"/>
  <c r="AR51" i="23"/>
  <c r="AS51" i="23"/>
  <c r="AT51" i="23"/>
  <c r="AR52" i="23"/>
  <c r="AS52" i="23"/>
  <c r="AT52" i="23"/>
  <c r="AR53" i="23"/>
  <c r="AS53" i="23"/>
  <c r="AT53" i="23"/>
  <c r="AR54" i="23"/>
  <c r="AS54" i="23"/>
  <c r="AT54" i="23"/>
  <c r="AR55" i="23"/>
  <c r="AS55" i="23"/>
  <c r="AT55" i="23"/>
  <c r="AR56" i="23"/>
  <c r="AS56" i="23"/>
  <c r="AT56" i="23"/>
  <c r="AR57" i="23"/>
  <c r="AS57" i="23"/>
  <c r="AT57" i="23"/>
  <c r="AR58" i="23"/>
  <c r="AS58" i="23"/>
  <c r="AT58" i="23"/>
  <c r="AR59" i="23"/>
  <c r="AS59" i="23"/>
  <c r="AT59" i="23"/>
  <c r="AR60" i="23"/>
  <c r="AS60" i="23"/>
  <c r="AT60" i="23"/>
  <c r="AR61" i="23"/>
  <c r="AS61" i="23"/>
  <c r="AT61" i="23"/>
  <c r="AR62" i="23"/>
  <c r="AS62" i="23"/>
  <c r="AT62" i="23"/>
  <c r="AR63" i="23"/>
  <c r="AS63" i="23"/>
  <c r="AT63" i="23"/>
  <c r="AR64" i="23"/>
  <c r="AS64" i="23"/>
  <c r="AT64" i="23"/>
  <c r="AR65" i="23"/>
  <c r="AS65" i="23"/>
  <c r="AT65" i="23"/>
  <c r="AR66" i="23"/>
  <c r="AS66" i="23"/>
  <c r="AT66" i="23"/>
  <c r="AR67" i="23"/>
  <c r="AS67" i="23"/>
  <c r="AT67" i="23"/>
  <c r="AR68" i="23"/>
  <c r="AS68" i="23"/>
  <c r="AT68" i="23"/>
  <c r="AR69" i="23"/>
  <c r="AS69" i="23"/>
  <c r="AT69" i="23"/>
  <c r="AR70" i="23"/>
  <c r="AS70" i="23"/>
  <c r="AT70" i="23"/>
  <c r="AR71" i="23"/>
  <c r="AS71" i="23"/>
  <c r="AT71" i="23"/>
  <c r="AR72" i="23"/>
  <c r="AS72" i="23"/>
  <c r="AT72" i="23"/>
  <c r="AR73" i="23"/>
  <c r="AS73" i="23"/>
  <c r="AT73" i="23"/>
  <c r="AR74" i="23"/>
  <c r="AS74" i="23"/>
  <c r="AT74" i="23"/>
  <c r="AR75" i="23"/>
  <c r="AS75" i="23"/>
  <c r="AT75" i="23"/>
  <c r="AR76" i="23"/>
  <c r="AS76" i="23"/>
  <c r="AT76" i="23"/>
  <c r="AR77" i="23"/>
  <c r="AS77" i="23"/>
  <c r="AT77" i="23"/>
  <c r="AR78" i="23"/>
  <c r="AS78" i="23"/>
  <c r="AT78" i="23"/>
  <c r="AR79" i="23"/>
  <c r="AS79" i="23"/>
  <c r="AT79" i="23"/>
  <c r="AR80" i="23"/>
  <c r="AS80" i="23"/>
  <c r="AT80" i="23"/>
  <c r="AR81" i="23"/>
  <c r="AS81" i="23"/>
  <c r="AT81" i="23"/>
  <c r="AR82" i="23"/>
  <c r="AS82" i="23"/>
  <c r="AT82" i="23"/>
  <c r="AR83" i="23"/>
  <c r="AS83" i="23"/>
  <c r="AT83" i="23"/>
  <c r="AR84" i="23"/>
  <c r="AS84" i="23"/>
  <c r="AT84" i="23"/>
  <c r="AR85" i="23"/>
  <c r="AS85" i="23"/>
  <c r="AT85" i="23"/>
  <c r="AR86" i="23"/>
  <c r="AS86" i="23"/>
  <c r="AT86" i="23"/>
  <c r="AR87" i="23"/>
  <c r="AS87" i="23"/>
  <c r="AT87" i="23"/>
  <c r="AR88" i="23"/>
  <c r="AS88" i="23"/>
  <c r="AT88" i="23"/>
  <c r="AR89" i="23"/>
  <c r="AS89" i="23"/>
  <c r="AT89" i="23"/>
  <c r="AR90" i="23"/>
  <c r="AS90" i="23"/>
  <c r="AT90" i="23"/>
  <c r="AR91" i="23"/>
  <c r="AS91" i="23"/>
  <c r="AT91" i="23"/>
  <c r="AR92" i="23"/>
  <c r="AS92" i="23"/>
  <c r="AT92" i="23"/>
  <c r="AR93" i="23"/>
  <c r="AS93" i="23"/>
  <c r="AT93" i="23"/>
  <c r="AR94" i="23"/>
  <c r="AS94" i="23"/>
  <c r="AT94" i="23"/>
  <c r="AR95" i="23"/>
  <c r="AS95" i="23"/>
  <c r="AT95" i="23"/>
  <c r="AR96" i="23"/>
  <c r="AS96" i="23"/>
  <c r="AT96" i="23"/>
  <c r="AR97" i="23"/>
  <c r="AS97" i="23"/>
  <c r="AT97" i="23"/>
  <c r="AR98" i="23"/>
  <c r="AS98" i="23"/>
  <c r="AT98" i="23"/>
  <c r="AR99" i="23"/>
  <c r="AS99" i="23"/>
  <c r="AT99" i="23"/>
  <c r="AR100" i="23"/>
  <c r="AS100" i="23"/>
  <c r="AT100" i="23"/>
  <c r="AR101" i="23"/>
  <c r="AS101" i="23"/>
  <c r="AT101" i="23"/>
  <c r="AR102" i="23"/>
  <c r="AS102" i="23"/>
  <c r="AT102" i="23"/>
  <c r="AR103" i="23"/>
  <c r="AS103" i="23"/>
  <c r="AT103" i="23"/>
  <c r="AR104" i="23"/>
  <c r="AS104" i="23"/>
  <c r="AT104" i="23"/>
  <c r="AR105" i="23"/>
  <c r="AS105" i="23"/>
  <c r="AT105" i="23"/>
  <c r="AR106" i="23"/>
  <c r="AS106" i="23"/>
  <c r="AT106" i="23"/>
  <c r="AR107" i="23"/>
  <c r="AS107" i="23"/>
  <c r="AT107" i="23"/>
  <c r="AR108" i="23"/>
  <c r="AS108" i="23"/>
  <c r="AT108" i="23"/>
  <c r="AR109" i="23"/>
  <c r="AS109" i="23"/>
  <c r="AT109" i="23"/>
  <c r="AR110" i="23"/>
  <c r="AS110" i="23"/>
  <c r="AT110" i="23"/>
  <c r="AR111" i="23"/>
  <c r="AS111" i="23"/>
  <c r="AT111" i="23"/>
  <c r="AR112" i="23"/>
  <c r="AS112" i="23"/>
  <c r="AT112" i="23"/>
  <c r="AR113" i="23"/>
  <c r="AS113" i="23"/>
  <c r="AT113" i="23"/>
  <c r="AR114" i="23"/>
  <c r="AS114" i="23"/>
  <c r="AT114" i="23"/>
  <c r="AR115" i="23"/>
  <c r="AS115" i="23"/>
  <c r="AT115" i="23"/>
  <c r="AR116" i="23"/>
  <c r="AS116" i="23"/>
  <c r="AT116" i="23"/>
  <c r="AR117" i="23"/>
  <c r="AS117" i="23"/>
  <c r="AT117" i="23"/>
  <c r="AR118" i="23"/>
  <c r="AS118" i="23"/>
  <c r="AT118" i="23"/>
  <c r="AR119" i="23"/>
  <c r="AS119" i="23"/>
  <c r="AT119" i="23"/>
  <c r="AR120" i="23"/>
  <c r="AS120" i="23"/>
  <c r="AT120" i="23"/>
  <c r="AR121" i="23"/>
  <c r="AS121" i="23"/>
  <c r="AT121" i="23"/>
  <c r="AR122" i="23"/>
  <c r="AS122" i="23"/>
  <c r="AT122" i="23"/>
  <c r="AR123" i="23"/>
  <c r="AS123" i="23"/>
  <c r="AT123" i="23"/>
  <c r="AR124" i="23"/>
  <c r="AS124" i="23"/>
  <c r="AT124" i="23"/>
  <c r="AR125" i="23"/>
  <c r="AS125" i="23"/>
  <c r="AT125" i="23"/>
  <c r="AR126" i="23"/>
  <c r="AS126" i="23"/>
  <c r="AT126" i="23"/>
  <c r="AR127" i="23"/>
  <c r="AS127" i="23"/>
  <c r="AT127" i="23"/>
  <c r="AR128" i="23"/>
  <c r="AS128" i="23"/>
  <c r="AT128" i="23"/>
  <c r="AR129" i="23"/>
  <c r="AS129" i="23"/>
  <c r="AT129" i="23"/>
  <c r="AR130" i="23"/>
  <c r="AS130" i="23"/>
  <c r="AT130" i="23"/>
  <c r="AR131" i="23"/>
  <c r="AS131" i="23"/>
  <c r="AT131" i="23"/>
  <c r="AR132" i="23"/>
  <c r="AS132" i="23"/>
  <c r="AT132" i="23"/>
  <c r="AR133" i="23"/>
  <c r="AS133" i="23"/>
  <c r="AT133" i="23"/>
  <c r="AR134" i="23"/>
  <c r="AS134" i="23"/>
  <c r="AT134" i="23"/>
  <c r="AR135" i="23"/>
  <c r="AS135" i="23"/>
  <c r="AT135" i="23"/>
  <c r="AR136" i="23"/>
  <c r="AS136" i="23"/>
  <c r="AT136" i="23"/>
  <c r="AR137" i="23"/>
  <c r="AS137" i="23"/>
  <c r="AT137" i="23"/>
  <c r="AR138" i="23"/>
  <c r="AS138" i="23"/>
  <c r="AT138" i="23"/>
  <c r="AR139" i="23"/>
  <c r="AS139" i="23"/>
  <c r="AT139" i="23"/>
  <c r="AR140" i="23"/>
  <c r="AS140" i="23"/>
  <c r="AT140" i="23"/>
  <c r="AR141" i="23"/>
  <c r="AS141" i="23"/>
  <c r="AT141" i="23"/>
  <c r="AR142" i="23"/>
  <c r="AS142" i="23"/>
  <c r="AT142" i="23"/>
  <c r="AR143" i="23"/>
  <c r="AS143" i="23"/>
  <c r="AT143" i="23"/>
  <c r="AR144" i="23"/>
  <c r="AS144" i="23"/>
  <c r="AT144" i="23"/>
  <c r="AR145" i="23"/>
  <c r="AS145" i="23"/>
  <c r="AT145" i="23"/>
  <c r="AR146" i="23"/>
  <c r="AS146" i="23"/>
  <c r="AT146" i="23"/>
  <c r="AR147" i="23"/>
  <c r="AS147" i="23"/>
  <c r="AT147" i="23"/>
  <c r="AR148" i="23"/>
  <c r="AS148" i="23"/>
  <c r="AT148" i="23"/>
  <c r="AR149" i="23"/>
  <c r="AS149" i="23"/>
  <c r="AT149" i="23"/>
  <c r="AR150" i="23"/>
  <c r="AS150" i="23"/>
  <c r="AT150" i="23"/>
  <c r="AR151" i="23"/>
  <c r="AS151" i="23"/>
  <c r="AT151" i="23"/>
  <c r="AR152" i="23"/>
  <c r="AS152" i="23"/>
  <c r="AT152" i="23"/>
  <c r="AR153" i="23"/>
  <c r="AS153" i="23"/>
  <c r="AT153" i="23"/>
  <c r="AR154" i="23"/>
  <c r="AS154" i="23"/>
  <c r="AT154" i="23"/>
  <c r="AR155" i="23"/>
  <c r="AS155" i="23"/>
  <c r="AT155" i="23"/>
  <c r="AR156" i="23"/>
  <c r="AS156" i="23"/>
  <c r="AT156" i="23"/>
  <c r="AR157" i="23"/>
  <c r="AS157" i="23"/>
  <c r="AT157" i="23"/>
  <c r="AR158" i="23"/>
  <c r="AS158" i="23"/>
  <c r="AT158" i="23"/>
  <c r="AR159" i="23"/>
  <c r="AS159" i="23"/>
  <c r="AT159" i="23"/>
  <c r="AR160" i="23"/>
  <c r="AS160" i="23"/>
  <c r="AT160" i="23"/>
  <c r="AR161" i="23"/>
  <c r="AS161" i="23"/>
  <c r="AT161" i="23"/>
  <c r="AR162" i="23"/>
  <c r="AS162" i="23"/>
  <c r="AT162" i="23"/>
  <c r="AR163" i="23"/>
  <c r="AS163" i="23"/>
  <c r="AT163" i="23"/>
  <c r="AR164" i="23"/>
  <c r="AS164" i="23"/>
  <c r="AT164" i="23"/>
  <c r="AR165" i="23"/>
  <c r="AS165" i="23"/>
  <c r="AT165" i="23"/>
  <c r="AR166" i="23"/>
  <c r="AS166" i="23"/>
  <c r="AT166" i="23"/>
  <c r="AR167" i="23"/>
  <c r="AS167" i="23"/>
  <c r="AT167" i="23"/>
  <c r="AR168" i="23"/>
  <c r="AS168" i="23"/>
  <c r="AT168" i="23"/>
  <c r="AR169" i="23"/>
  <c r="AS169" i="23"/>
  <c r="AT169" i="23"/>
  <c r="AR170" i="23"/>
  <c r="AS170" i="23"/>
  <c r="AT170" i="23"/>
  <c r="AR171" i="23"/>
  <c r="AS171" i="23"/>
  <c r="AT171" i="23"/>
  <c r="AR172" i="23"/>
  <c r="AS172" i="23"/>
  <c r="AT172" i="23"/>
  <c r="AR173" i="23"/>
  <c r="AS173" i="23"/>
  <c r="AT173" i="23"/>
  <c r="AR174" i="23"/>
  <c r="AS174" i="23"/>
  <c r="AT174" i="23"/>
  <c r="AR175" i="23"/>
  <c r="AS175" i="23"/>
  <c r="AT175" i="23"/>
  <c r="AR176" i="23"/>
  <c r="AS176" i="23"/>
  <c r="AT176" i="23"/>
  <c r="AR177" i="23"/>
  <c r="AS177" i="23"/>
  <c r="AT177" i="23"/>
  <c r="AR178" i="23"/>
  <c r="AS178" i="23"/>
  <c r="AT178" i="23"/>
  <c r="AR179" i="23"/>
  <c r="AS179" i="23"/>
  <c r="AT179" i="23"/>
  <c r="AR180" i="23"/>
  <c r="AS180" i="23"/>
  <c r="AT180" i="23"/>
  <c r="AR181" i="23"/>
  <c r="AS181" i="23"/>
  <c r="AT181" i="23"/>
  <c r="AR182" i="23"/>
  <c r="AS182" i="23"/>
  <c r="AT182" i="23"/>
  <c r="AR183" i="23"/>
  <c r="AS183" i="23"/>
  <c r="AT183" i="23"/>
  <c r="AR184" i="23"/>
  <c r="AS184" i="23"/>
  <c r="AT184" i="23"/>
  <c r="AR185" i="23"/>
  <c r="AS185" i="23"/>
  <c r="AT185" i="23"/>
  <c r="AR186" i="23"/>
  <c r="AS186" i="23"/>
  <c r="AT186" i="23"/>
  <c r="AR187" i="23"/>
  <c r="AS187" i="23"/>
  <c r="AT187" i="23"/>
  <c r="AR188" i="23"/>
  <c r="AS188" i="23"/>
  <c r="AT188" i="23"/>
  <c r="AR189" i="23"/>
  <c r="AS189" i="23"/>
  <c r="AT189" i="23"/>
  <c r="AR190" i="23"/>
  <c r="AS190" i="23"/>
  <c r="AT190" i="23"/>
  <c r="AR191" i="23"/>
  <c r="AS191" i="23"/>
  <c r="AT191" i="23"/>
  <c r="AR192" i="23"/>
  <c r="AS192" i="23"/>
  <c r="AT192" i="23"/>
  <c r="AR193" i="23"/>
  <c r="AS193" i="23"/>
  <c r="AT193" i="23"/>
  <c r="AR194" i="23"/>
  <c r="AS194" i="23"/>
  <c r="AT194" i="23"/>
  <c r="AR195" i="23"/>
  <c r="AS195" i="23"/>
  <c r="AT195" i="23"/>
  <c r="AR196" i="23"/>
  <c r="AS196" i="23"/>
  <c r="AT196" i="23"/>
  <c r="AR197" i="23"/>
  <c r="AS197" i="23"/>
  <c r="AT197" i="23"/>
  <c r="AR198" i="23"/>
  <c r="AS198" i="23"/>
  <c r="AT198" i="23"/>
  <c r="AR199" i="23"/>
  <c r="AS199" i="23"/>
  <c r="AT199" i="23"/>
  <c r="AR200" i="23"/>
  <c r="AS200" i="23"/>
  <c r="AT200" i="23"/>
  <c r="AR201" i="23"/>
  <c r="AS201" i="23"/>
  <c r="AT201" i="23"/>
  <c r="AR202" i="23"/>
  <c r="AS202" i="23"/>
  <c r="AT202" i="23"/>
  <c r="AR203" i="23"/>
  <c r="AS203" i="23"/>
  <c r="AT203" i="23"/>
  <c r="AR204" i="23"/>
  <c r="AS204" i="23"/>
  <c r="AT204" i="23"/>
  <c r="AR205" i="23"/>
  <c r="AS205" i="23"/>
  <c r="AT205" i="23"/>
  <c r="AR206" i="23"/>
  <c r="AS206" i="23"/>
  <c r="AT206" i="23"/>
  <c r="AR207" i="23"/>
  <c r="AS207" i="23"/>
  <c r="AT207" i="23"/>
  <c r="AR208" i="23"/>
  <c r="AS208" i="23"/>
  <c r="AT208" i="23"/>
  <c r="AR209" i="23"/>
  <c r="AS209" i="23"/>
  <c r="AT209" i="23"/>
  <c r="AR210" i="23"/>
  <c r="AS210" i="23"/>
  <c r="AT210" i="23"/>
  <c r="AR211" i="23"/>
  <c r="AS211" i="23"/>
  <c r="AT211" i="23"/>
  <c r="AR212" i="23"/>
  <c r="AS212" i="23"/>
  <c r="AT212" i="23"/>
  <c r="AR213" i="23"/>
  <c r="AS213" i="23"/>
  <c r="AT213" i="23"/>
  <c r="AR214" i="23"/>
  <c r="AS214" i="23"/>
  <c r="AT214" i="23"/>
  <c r="AR215" i="23"/>
  <c r="AS215" i="23"/>
  <c r="AT215" i="23"/>
  <c r="AR216" i="23"/>
  <c r="AS216" i="23"/>
  <c r="AT216" i="23"/>
  <c r="AR217" i="23"/>
  <c r="AS217" i="23"/>
  <c r="AT217" i="23"/>
  <c r="AR218" i="23"/>
  <c r="AS218" i="23"/>
  <c r="AT218" i="23"/>
  <c r="AR219" i="23"/>
  <c r="AS219" i="23"/>
  <c r="AT219" i="23"/>
  <c r="AR220" i="23"/>
  <c r="AS220" i="23"/>
  <c r="AT220" i="23"/>
  <c r="AR221" i="23"/>
  <c r="AS221" i="23"/>
  <c r="AT221" i="23"/>
  <c r="AR222" i="23"/>
  <c r="AS222" i="23"/>
  <c r="AT222" i="23"/>
  <c r="AR223" i="23"/>
  <c r="AS223" i="23"/>
  <c r="AT223" i="23"/>
  <c r="AR224" i="23"/>
  <c r="AS224" i="23"/>
  <c r="AT224" i="23"/>
  <c r="AR225" i="23"/>
  <c r="AS225" i="23"/>
  <c r="AT225" i="23"/>
  <c r="AR226" i="23"/>
  <c r="AS226" i="23"/>
  <c r="AT226" i="23"/>
  <c r="AR227" i="23"/>
  <c r="AS227" i="23"/>
  <c r="AT227" i="23"/>
  <c r="AR228" i="23"/>
  <c r="AS228" i="23"/>
  <c r="AT228" i="23"/>
  <c r="AR229" i="23"/>
  <c r="AS229" i="23"/>
  <c r="AT229" i="23"/>
  <c r="AR230" i="23"/>
  <c r="AS230" i="23"/>
  <c r="AT230" i="23"/>
  <c r="AR231" i="23"/>
  <c r="AS231" i="23"/>
  <c r="AT231" i="23"/>
  <c r="AR232" i="23"/>
  <c r="AS232" i="23"/>
  <c r="AT232" i="23"/>
  <c r="AR233" i="23"/>
  <c r="AS233" i="23"/>
  <c r="AT233" i="23"/>
  <c r="AR234" i="23"/>
  <c r="AS234" i="23"/>
  <c r="AT234" i="23"/>
  <c r="AR235" i="23"/>
  <c r="AS235" i="23"/>
  <c r="AT235" i="23"/>
  <c r="AR236" i="23"/>
  <c r="AS236" i="23"/>
  <c r="AT236" i="23"/>
  <c r="AR237" i="23"/>
  <c r="AS237" i="23"/>
  <c r="AT237" i="23"/>
  <c r="AR238" i="23"/>
  <c r="AS238" i="23"/>
  <c r="AT238" i="23"/>
  <c r="AR239" i="23"/>
  <c r="AS239" i="23"/>
  <c r="AT239" i="23"/>
  <c r="AR240" i="23"/>
  <c r="AS240" i="23"/>
  <c r="AT240" i="23"/>
  <c r="AR241" i="23"/>
  <c r="AS241" i="23"/>
  <c r="AT241" i="23"/>
  <c r="AR242" i="23"/>
  <c r="AS242" i="23"/>
  <c r="AT242" i="23"/>
  <c r="AR243" i="23"/>
  <c r="AS243" i="23"/>
  <c r="AT243" i="23"/>
  <c r="AR244" i="23"/>
  <c r="AS244" i="23"/>
  <c r="AT244" i="23"/>
  <c r="AR245" i="23"/>
  <c r="AS245" i="23"/>
  <c r="AT245" i="23"/>
  <c r="AR246" i="23"/>
  <c r="AS246" i="23"/>
  <c r="AT246" i="23"/>
  <c r="AR247" i="23"/>
  <c r="AS247" i="23"/>
  <c r="AT247" i="23"/>
  <c r="AR248" i="23"/>
  <c r="AS248" i="23"/>
  <c r="AT248" i="23"/>
  <c r="AR249" i="23"/>
  <c r="AS249" i="23"/>
  <c r="AT249" i="23"/>
  <c r="AR250" i="23"/>
  <c r="AS250" i="23"/>
  <c r="AT250" i="23"/>
  <c r="AR251" i="23"/>
  <c r="AS251" i="23"/>
  <c r="AT251" i="23"/>
  <c r="AR252" i="23"/>
  <c r="AS252" i="23"/>
  <c r="AT252" i="23"/>
  <c r="AR253" i="23"/>
  <c r="AS253" i="23"/>
  <c r="AT253" i="23"/>
  <c r="AR254" i="23"/>
  <c r="AS254" i="23"/>
  <c r="AT254" i="23"/>
  <c r="AR255" i="23"/>
  <c r="AS255" i="23"/>
  <c r="AT255" i="23"/>
  <c r="AR256" i="23"/>
  <c r="AS256" i="23"/>
  <c r="AT256" i="23"/>
  <c r="AR257" i="23"/>
  <c r="AS257" i="23"/>
  <c r="AT257" i="23"/>
  <c r="AR258" i="23"/>
  <c r="AS258" i="23"/>
  <c r="AT258" i="23"/>
  <c r="AR259" i="23"/>
  <c r="AS259" i="23"/>
  <c r="AT259" i="23"/>
  <c r="AR260" i="23"/>
  <c r="AS260" i="23"/>
  <c r="AT260" i="23"/>
  <c r="AR261" i="23"/>
  <c r="AS261" i="23"/>
  <c r="AT261" i="23"/>
  <c r="AR262" i="23"/>
  <c r="AS262" i="23"/>
  <c r="AT262" i="23"/>
  <c r="AR263" i="23"/>
  <c r="AS263" i="23"/>
  <c r="AT263" i="23"/>
  <c r="AR264" i="23"/>
  <c r="AS264" i="23"/>
  <c r="AT264" i="23"/>
  <c r="AR265" i="23"/>
  <c r="AS265" i="23"/>
  <c r="AT265" i="23"/>
  <c r="AR266" i="23"/>
  <c r="AS266" i="23"/>
  <c r="AT266" i="23"/>
  <c r="AR267" i="23"/>
  <c r="AS267" i="23"/>
  <c r="AT267" i="23"/>
  <c r="AR268" i="23"/>
  <c r="AS268" i="23"/>
  <c r="AT268" i="23"/>
  <c r="AR269" i="23"/>
  <c r="AS269" i="23"/>
  <c r="AT269" i="23"/>
  <c r="AR270" i="23"/>
  <c r="AS270" i="23"/>
  <c r="AT270" i="23"/>
  <c r="AR271" i="23"/>
  <c r="AS271" i="23"/>
  <c r="AT271" i="23"/>
  <c r="AR272" i="23"/>
  <c r="AS272" i="23"/>
  <c r="AT272" i="23"/>
  <c r="AR273" i="23"/>
  <c r="AS273" i="23"/>
  <c r="AT273" i="23"/>
  <c r="AR274" i="23"/>
  <c r="AS274" i="23"/>
  <c r="AT274" i="23"/>
  <c r="AR275" i="23"/>
  <c r="AS275" i="23"/>
  <c r="AT275" i="23"/>
  <c r="AR276" i="23"/>
  <c r="AS276" i="23"/>
  <c r="AT276" i="23"/>
  <c r="AR277" i="23"/>
  <c r="AS277" i="23"/>
  <c r="AT277" i="23"/>
  <c r="AR278" i="23"/>
  <c r="AS278" i="23"/>
  <c r="AT278" i="23"/>
  <c r="AR279" i="23"/>
  <c r="AS279" i="23"/>
  <c r="AT279" i="23"/>
  <c r="AR280" i="23"/>
  <c r="AS280" i="23"/>
  <c r="AT280" i="23"/>
  <c r="AR281" i="23"/>
  <c r="AS281" i="23"/>
  <c r="AT281" i="23"/>
  <c r="AR282" i="23"/>
  <c r="AS282" i="23"/>
  <c r="AT282" i="23"/>
  <c r="AR283" i="23"/>
  <c r="AS283" i="23"/>
  <c r="AT283" i="23"/>
  <c r="AR284" i="23"/>
  <c r="AS284" i="23"/>
  <c r="AT284" i="23"/>
  <c r="AR285" i="23"/>
  <c r="AS285" i="23"/>
  <c r="AT285" i="23"/>
  <c r="AR286" i="23"/>
  <c r="AS286" i="23"/>
  <c r="AT286" i="23"/>
  <c r="AR287" i="23"/>
  <c r="AS287" i="23"/>
  <c r="AT287" i="23"/>
  <c r="AR288" i="23"/>
  <c r="AS288" i="23"/>
  <c r="AT288" i="23"/>
  <c r="AR289" i="23"/>
  <c r="AS289" i="23"/>
  <c r="AT289" i="23"/>
  <c r="AR290" i="23"/>
  <c r="AS290" i="23"/>
  <c r="AT290" i="23"/>
  <c r="AR291" i="23"/>
  <c r="AS291" i="23"/>
  <c r="AT291" i="23"/>
  <c r="AR292" i="23"/>
  <c r="AS292" i="23"/>
  <c r="AT292" i="23"/>
  <c r="AR293" i="23"/>
  <c r="AS293" i="23"/>
  <c r="AT293" i="23"/>
  <c r="AR294" i="23"/>
  <c r="AS294" i="23"/>
  <c r="AT294" i="23"/>
  <c r="AR295" i="23"/>
  <c r="AS295" i="23"/>
  <c r="AT295" i="23"/>
  <c r="AR296" i="23"/>
  <c r="AS296" i="23"/>
  <c r="AT296" i="23"/>
  <c r="AR297" i="23"/>
  <c r="AS297" i="23"/>
  <c r="AT297" i="23"/>
  <c r="AR298" i="23"/>
  <c r="AS298" i="23"/>
  <c r="AT298" i="23"/>
  <c r="AR299" i="23"/>
  <c r="AS299" i="23"/>
  <c r="AT299" i="23"/>
  <c r="AR300" i="23"/>
  <c r="AS300" i="23"/>
  <c r="AT300" i="23"/>
  <c r="AR301" i="23"/>
  <c r="AS301" i="23"/>
  <c r="AT301" i="23"/>
  <c r="AR302" i="23"/>
  <c r="AS302" i="23"/>
  <c r="AT302" i="23"/>
  <c r="AR303" i="23"/>
  <c r="AS303" i="23"/>
  <c r="AT303" i="23"/>
  <c r="AR304" i="23"/>
  <c r="AS304" i="23"/>
  <c r="AT304" i="23"/>
  <c r="AR305" i="23"/>
  <c r="AS305" i="23"/>
  <c r="AT305" i="23"/>
  <c r="AR306" i="23"/>
  <c r="AS306" i="23"/>
  <c r="AT306" i="23"/>
  <c r="AR307" i="23"/>
  <c r="AS307" i="23"/>
  <c r="AT307" i="23"/>
  <c r="AR308" i="23"/>
  <c r="AS308" i="23"/>
  <c r="AT308" i="23"/>
  <c r="AR309" i="23"/>
  <c r="AS309" i="23"/>
  <c r="AT309" i="23"/>
  <c r="AR310" i="23"/>
  <c r="AS310" i="23"/>
  <c r="AT310" i="23"/>
  <c r="AR311" i="23"/>
  <c r="AS311" i="23"/>
  <c r="AT311" i="23"/>
  <c r="AR312" i="23"/>
  <c r="AS312" i="23"/>
  <c r="AT312" i="23"/>
  <c r="AR313" i="23"/>
  <c r="AS313" i="23"/>
  <c r="AT313" i="23"/>
  <c r="AR314" i="23"/>
  <c r="AS314" i="23"/>
  <c r="AT314" i="23"/>
  <c r="AR315" i="23"/>
  <c r="AS315" i="23"/>
  <c r="AT315" i="23"/>
  <c r="AR316" i="23"/>
  <c r="AS316" i="23"/>
  <c r="AT316" i="23"/>
  <c r="AR317" i="23"/>
  <c r="AS317" i="23"/>
  <c r="AT317" i="23"/>
  <c r="AR318" i="23"/>
  <c r="AS318" i="23"/>
  <c r="AT318" i="23"/>
  <c r="AR319" i="23"/>
  <c r="AS319" i="23"/>
  <c r="AT319" i="23"/>
  <c r="AR320" i="23"/>
  <c r="AS320" i="23"/>
  <c r="AT320" i="23"/>
  <c r="AR321" i="23"/>
  <c r="AS321" i="23"/>
  <c r="AT321" i="23"/>
  <c r="AR322" i="23"/>
  <c r="AS322" i="23"/>
  <c r="AT322" i="23"/>
  <c r="AR323" i="23"/>
  <c r="AS323" i="23"/>
  <c r="AT323" i="23"/>
  <c r="AR324" i="23"/>
  <c r="AS324" i="23"/>
  <c r="AT324" i="23"/>
  <c r="AR325" i="23"/>
  <c r="AS325" i="23"/>
  <c r="AT325" i="23"/>
  <c r="AR326" i="23"/>
  <c r="AS326" i="23"/>
  <c r="AT326" i="23"/>
  <c r="AR327" i="23"/>
  <c r="AS327" i="23"/>
  <c r="AT327" i="23"/>
  <c r="AR328" i="23"/>
  <c r="AS328" i="23"/>
  <c r="AT328" i="23"/>
  <c r="AR329" i="23"/>
  <c r="AS329" i="23"/>
  <c r="AT329" i="23"/>
  <c r="AR330" i="23"/>
  <c r="AS330" i="23"/>
  <c r="AT330" i="23"/>
  <c r="AR331" i="23"/>
  <c r="AS331" i="23"/>
  <c r="AT331" i="23"/>
  <c r="AR332" i="23"/>
  <c r="AS332" i="23"/>
  <c r="AT332" i="23"/>
  <c r="AR333" i="23"/>
  <c r="AS333" i="23"/>
  <c r="AT333" i="23"/>
  <c r="AR334" i="23"/>
  <c r="AS334" i="23"/>
  <c r="AT334" i="23"/>
  <c r="AR335" i="23"/>
  <c r="AS335" i="23"/>
  <c r="AT335" i="23"/>
  <c r="AR336" i="23"/>
  <c r="AS336" i="23"/>
  <c r="AT336" i="23"/>
  <c r="AR337" i="23"/>
  <c r="AS337" i="23"/>
  <c r="AT337" i="23"/>
  <c r="AR338" i="23"/>
  <c r="AS338" i="23"/>
  <c r="AT338" i="23"/>
  <c r="AR339" i="23"/>
  <c r="AS339" i="23"/>
  <c r="AT339" i="23"/>
  <c r="AR340" i="23"/>
  <c r="AS340" i="23"/>
  <c r="AT340" i="23"/>
  <c r="AR341" i="23"/>
  <c r="AS341" i="23"/>
  <c r="AT341" i="23"/>
  <c r="AR342" i="23"/>
  <c r="AS342" i="23"/>
  <c r="AT342" i="23"/>
  <c r="AR343" i="23"/>
  <c r="AS343" i="23"/>
  <c r="AT343" i="23"/>
  <c r="AR344" i="23"/>
  <c r="AS344" i="23"/>
  <c r="AT344" i="23"/>
  <c r="AR345" i="23"/>
  <c r="AS345" i="23"/>
  <c r="AT345" i="23"/>
  <c r="AR346" i="23"/>
  <c r="AS346" i="23"/>
  <c r="AT346" i="23"/>
  <c r="AR347" i="23"/>
  <c r="AS347" i="23"/>
  <c r="AT347" i="23"/>
  <c r="AR348" i="23"/>
  <c r="AS348" i="23"/>
  <c r="AT348" i="23"/>
  <c r="AR349" i="23"/>
  <c r="AS349" i="23"/>
  <c r="AT349" i="23"/>
  <c r="AR350" i="23"/>
  <c r="AS350" i="23"/>
  <c r="AT350" i="23"/>
  <c r="AR351" i="23"/>
  <c r="AS351" i="23"/>
  <c r="AT351" i="23"/>
  <c r="AR352" i="23"/>
  <c r="AS352" i="23"/>
  <c r="AT352" i="23"/>
  <c r="AR353" i="23"/>
  <c r="AS353" i="23"/>
  <c r="AT353" i="23"/>
  <c r="AR354" i="23"/>
  <c r="AS354" i="23"/>
  <c r="AT354" i="23"/>
  <c r="AR355" i="23"/>
  <c r="AS355" i="23"/>
  <c r="AT355" i="23"/>
  <c r="AR356" i="23"/>
  <c r="AS356" i="23"/>
  <c r="AT356" i="23"/>
  <c r="AR357" i="23"/>
  <c r="AS357" i="23"/>
  <c r="AT357" i="23"/>
  <c r="AR358" i="23"/>
  <c r="AS358" i="23"/>
  <c r="AT358" i="23"/>
  <c r="AR359" i="23"/>
  <c r="AS359" i="23"/>
  <c r="AT359" i="23"/>
  <c r="AR360" i="23"/>
  <c r="AS360" i="23"/>
  <c r="AT360" i="23"/>
  <c r="AR361" i="23"/>
  <c r="AS361" i="23"/>
  <c r="AT361" i="23"/>
  <c r="AR362" i="23"/>
  <c r="AS362" i="23"/>
  <c r="AT362" i="23"/>
  <c r="AR363" i="23"/>
  <c r="AS363" i="23"/>
  <c r="AT363" i="23"/>
  <c r="AR364" i="23"/>
  <c r="AS364" i="23"/>
  <c r="AT364" i="23"/>
  <c r="AR365" i="23"/>
  <c r="AS365" i="23"/>
  <c r="AT365" i="23"/>
  <c r="AR366" i="23"/>
  <c r="AS366" i="23"/>
  <c r="AT366" i="23"/>
  <c r="AR367" i="23"/>
  <c r="AS367" i="23"/>
  <c r="AT367" i="23"/>
  <c r="AR368" i="23"/>
  <c r="AS368" i="23"/>
  <c r="AT368" i="23"/>
  <c r="AR369" i="23"/>
  <c r="AS369" i="23"/>
  <c r="AT369" i="23"/>
  <c r="AR370" i="23"/>
  <c r="AS370" i="23"/>
  <c r="AT370" i="23"/>
  <c r="AR371" i="23"/>
  <c r="AS371" i="23"/>
  <c r="AT371" i="23"/>
  <c r="AR372" i="23"/>
  <c r="AS372" i="23"/>
  <c r="AT372" i="23"/>
  <c r="AR373" i="23"/>
  <c r="AS373" i="23"/>
  <c r="AT373" i="23"/>
  <c r="AR374" i="23"/>
  <c r="AS374" i="23"/>
  <c r="AT374" i="23"/>
  <c r="AR375" i="23"/>
  <c r="AS375" i="23"/>
  <c r="AT375" i="23"/>
  <c r="AR376" i="23"/>
  <c r="AS376" i="23"/>
  <c r="AT376" i="23"/>
  <c r="AR377" i="23"/>
  <c r="AS377" i="23"/>
  <c r="AT377" i="23"/>
  <c r="AR378" i="23"/>
  <c r="AS378" i="23"/>
  <c r="AT378" i="23"/>
  <c r="AR379" i="23"/>
  <c r="AS379" i="23"/>
  <c r="AT379" i="23"/>
  <c r="AR380" i="23"/>
  <c r="AS380" i="23"/>
  <c r="AT380" i="23"/>
  <c r="AR381" i="23"/>
  <c r="AS381" i="23"/>
  <c r="AT381" i="23"/>
  <c r="AR382" i="23"/>
  <c r="AS382" i="23"/>
  <c r="AT382" i="23"/>
  <c r="AR383" i="23"/>
  <c r="AS383" i="23"/>
  <c r="AT383" i="23"/>
  <c r="AR384" i="23"/>
  <c r="AS384" i="23"/>
  <c r="AT384" i="23"/>
  <c r="AR385" i="23"/>
  <c r="AS385" i="23"/>
  <c r="AT385" i="23"/>
  <c r="AR386" i="23"/>
  <c r="AS386" i="23"/>
  <c r="AT386" i="23"/>
  <c r="AR387" i="23"/>
  <c r="AS387" i="23"/>
  <c r="AT387" i="23"/>
  <c r="AR388" i="23"/>
  <c r="AS388" i="23"/>
  <c r="AT388" i="23"/>
  <c r="AR389" i="23"/>
  <c r="AS389" i="23"/>
  <c r="AT389" i="23"/>
  <c r="AR390" i="23"/>
  <c r="AS390" i="23"/>
  <c r="AT390" i="23"/>
  <c r="AR391" i="23"/>
  <c r="AS391" i="23"/>
  <c r="AT391" i="23"/>
  <c r="AR392" i="23"/>
  <c r="AS392" i="23"/>
  <c r="AT392" i="23"/>
  <c r="AR393" i="23"/>
  <c r="AS393" i="23"/>
  <c r="AT393" i="23"/>
  <c r="AR394" i="23"/>
  <c r="AS394" i="23"/>
  <c r="AT394" i="23"/>
  <c r="AR395" i="23"/>
  <c r="AS395" i="23"/>
  <c r="AT395" i="23"/>
  <c r="AR396" i="23"/>
  <c r="AS396" i="23"/>
  <c r="AT396" i="23"/>
  <c r="AR397" i="23"/>
  <c r="AS397" i="23"/>
  <c r="AT397" i="23"/>
  <c r="AR398" i="23"/>
  <c r="AS398" i="23"/>
  <c r="AT398" i="23"/>
  <c r="AR399" i="23"/>
  <c r="AS399" i="23"/>
  <c r="AT399" i="23"/>
  <c r="AR400" i="23"/>
  <c r="AS400" i="23"/>
  <c r="AT400" i="23"/>
  <c r="AR401" i="23"/>
  <c r="AS401" i="23"/>
  <c r="AT401" i="23"/>
  <c r="AR402" i="23"/>
  <c r="AS402" i="23"/>
  <c r="AT402" i="23"/>
  <c r="AR403" i="23"/>
  <c r="AS403" i="23"/>
  <c r="AT403" i="23"/>
  <c r="AR404" i="23"/>
  <c r="AS404" i="23"/>
  <c r="AT404" i="23"/>
  <c r="AR405" i="23"/>
  <c r="AS405" i="23"/>
  <c r="AT405" i="23"/>
  <c r="AR406" i="23"/>
  <c r="AS406" i="23"/>
  <c r="AT406" i="23"/>
  <c r="AR407" i="23"/>
  <c r="AS407" i="23"/>
  <c r="AT407" i="23"/>
  <c r="AR408" i="23"/>
  <c r="AS408" i="23"/>
  <c r="AT408" i="23"/>
  <c r="AR409" i="23"/>
  <c r="AS409" i="23"/>
  <c r="AT409" i="23"/>
  <c r="AR410" i="23"/>
  <c r="AS410" i="23"/>
  <c r="AT410" i="23"/>
  <c r="AR411" i="23"/>
  <c r="AS411" i="23"/>
  <c r="AT411" i="23"/>
  <c r="AR412" i="23"/>
  <c r="AS412" i="23"/>
  <c r="AT412" i="23"/>
  <c r="AR413" i="23"/>
  <c r="AS413" i="23"/>
  <c r="AT413" i="23"/>
  <c r="AR414" i="23"/>
  <c r="AS414" i="23"/>
  <c r="AT414" i="23"/>
  <c r="AR415" i="23"/>
  <c r="AS415" i="23"/>
  <c r="AT415" i="23"/>
  <c r="AR416" i="23"/>
  <c r="AS416" i="23"/>
  <c r="AT416" i="23"/>
  <c r="AR417" i="23"/>
  <c r="AS417" i="23"/>
  <c r="AT417" i="23"/>
  <c r="AR418" i="23"/>
  <c r="AS418" i="23"/>
  <c r="AT418" i="23"/>
  <c r="AR419" i="23"/>
  <c r="AS419" i="23"/>
  <c r="AT419" i="23"/>
  <c r="AR420" i="23"/>
  <c r="AS420" i="23"/>
  <c r="AT420" i="23"/>
  <c r="AR421" i="23"/>
  <c r="AS421" i="23"/>
  <c r="AT421" i="23"/>
  <c r="AR422" i="23"/>
  <c r="AS422" i="23"/>
  <c r="AT422" i="23"/>
  <c r="AR423" i="23"/>
  <c r="AS423" i="23"/>
  <c r="AT423" i="23"/>
  <c r="AR424" i="23"/>
  <c r="AS424" i="23"/>
  <c r="AT424" i="23"/>
  <c r="AR425" i="23"/>
  <c r="AS425" i="23"/>
  <c r="AT425" i="23"/>
  <c r="AR426" i="23"/>
  <c r="AS426" i="23"/>
  <c r="AT426" i="23"/>
  <c r="AR427" i="23"/>
  <c r="AS427" i="23"/>
  <c r="AT427" i="23"/>
  <c r="AR428" i="23"/>
  <c r="AS428" i="23"/>
  <c r="AT428" i="23"/>
  <c r="AR429" i="23"/>
  <c r="AS429" i="23"/>
  <c r="AT429" i="23"/>
  <c r="AR430" i="23"/>
  <c r="AS430" i="23"/>
  <c r="AT430" i="23"/>
  <c r="AR431" i="23"/>
  <c r="AS431" i="23"/>
  <c r="AT431" i="23"/>
  <c r="AR432" i="23"/>
  <c r="AS432" i="23"/>
  <c r="AT432" i="23"/>
  <c r="AR433" i="23"/>
  <c r="AS433" i="23"/>
  <c r="AT433" i="23"/>
  <c r="AR434" i="23"/>
  <c r="AS434" i="23"/>
  <c r="AT434" i="23"/>
  <c r="AR435" i="23"/>
  <c r="AS435" i="23"/>
  <c r="AT435" i="23"/>
  <c r="AR436" i="23"/>
  <c r="AS436" i="23"/>
  <c r="AT436" i="23"/>
  <c r="AR437" i="23"/>
  <c r="AS437" i="23"/>
  <c r="AT437" i="23"/>
  <c r="AR438" i="23"/>
  <c r="AS438" i="23"/>
  <c r="AT438" i="23"/>
  <c r="AR439" i="23"/>
  <c r="AS439" i="23"/>
  <c r="AT439" i="23"/>
  <c r="AR440" i="23"/>
  <c r="AS440" i="23"/>
  <c r="AT440" i="23"/>
  <c r="AR441" i="23"/>
  <c r="AS441" i="23"/>
  <c r="AT441" i="23"/>
  <c r="AR442" i="23"/>
  <c r="AS442" i="23"/>
  <c r="AT442" i="23"/>
  <c r="AR443" i="23"/>
  <c r="AS443" i="23"/>
  <c r="AT443" i="23"/>
  <c r="AR444" i="23"/>
  <c r="AS444" i="23"/>
  <c r="AT444" i="23"/>
  <c r="AR445" i="23"/>
  <c r="AS445" i="23"/>
  <c r="AT445" i="23"/>
  <c r="AR446" i="23"/>
  <c r="AS446" i="23"/>
  <c r="AT446" i="23"/>
  <c r="AR447" i="23"/>
  <c r="AS447" i="23"/>
  <c r="AT447" i="23"/>
  <c r="AR448" i="23"/>
  <c r="AS448" i="23"/>
  <c r="AT448" i="23"/>
  <c r="AR449" i="23"/>
  <c r="AS449" i="23"/>
  <c r="AT449" i="23"/>
  <c r="AR450" i="23"/>
  <c r="AS450" i="23"/>
  <c r="AT450" i="23"/>
  <c r="AR451" i="23"/>
  <c r="AS451" i="23"/>
  <c r="AT451" i="23"/>
  <c r="AR452" i="23"/>
  <c r="AS452" i="23"/>
  <c r="AT452" i="23"/>
  <c r="AR453" i="23"/>
  <c r="AS453" i="23"/>
  <c r="AT453" i="23"/>
  <c r="AR454" i="23"/>
  <c r="AS454" i="23"/>
  <c r="AT454" i="23"/>
  <c r="AR455" i="23"/>
  <c r="AS455" i="23"/>
  <c r="AT455" i="23"/>
  <c r="AR456" i="23"/>
  <c r="AS456" i="23"/>
  <c r="AT456" i="23"/>
  <c r="AR457" i="23"/>
  <c r="AS457" i="23"/>
  <c r="AT457" i="23"/>
  <c r="AR458" i="23"/>
  <c r="AS458" i="23"/>
  <c r="AT458" i="23"/>
  <c r="AR459" i="23"/>
  <c r="AS459" i="23"/>
  <c r="AT459" i="23"/>
  <c r="AR460" i="23"/>
  <c r="AS460" i="23"/>
  <c r="AT460" i="23"/>
  <c r="AR461" i="23"/>
  <c r="AS461" i="23"/>
  <c r="AT461" i="23"/>
  <c r="AR462" i="23"/>
  <c r="AS462" i="23"/>
  <c r="AT462" i="23"/>
  <c r="AR463" i="23"/>
  <c r="AS463" i="23"/>
  <c r="AT463" i="23"/>
  <c r="AR464" i="23"/>
  <c r="AS464" i="23"/>
  <c r="AT464" i="23"/>
  <c r="AR465" i="23"/>
  <c r="AS465" i="23"/>
  <c r="AT465" i="23"/>
  <c r="AR466" i="23"/>
  <c r="AS466" i="23"/>
  <c r="AT466" i="23"/>
  <c r="AR467" i="23"/>
  <c r="AS467" i="23"/>
  <c r="AT467" i="23"/>
  <c r="AR468" i="23"/>
  <c r="AS468" i="23"/>
  <c r="AT468" i="23"/>
  <c r="AR469" i="23"/>
  <c r="AS469" i="23"/>
  <c r="AT469" i="23"/>
  <c r="AR470" i="23"/>
  <c r="AS470" i="23"/>
  <c r="AT470" i="23"/>
  <c r="AR471" i="23"/>
  <c r="AS471" i="23"/>
  <c r="AT471" i="23"/>
  <c r="AR472" i="23"/>
  <c r="AS472" i="23"/>
  <c r="AT472" i="23"/>
  <c r="AR473" i="23"/>
  <c r="AS473" i="23"/>
  <c r="AT473" i="23"/>
  <c r="AR474" i="23"/>
  <c r="AS474" i="23"/>
  <c r="AT474" i="23"/>
  <c r="AR475" i="23"/>
  <c r="AS475" i="23"/>
  <c r="AT475" i="23"/>
  <c r="AR476" i="23"/>
  <c r="AS476" i="23"/>
  <c r="AT476" i="23"/>
  <c r="AR477" i="23"/>
  <c r="AS477" i="23"/>
  <c r="AT477" i="23"/>
  <c r="AR478" i="23"/>
  <c r="AS478" i="23"/>
  <c r="AT478" i="23"/>
  <c r="AR479" i="23"/>
  <c r="AS479" i="23"/>
  <c r="AT479" i="23"/>
  <c r="AR480" i="23"/>
  <c r="AS480" i="23"/>
  <c r="AT480" i="23"/>
  <c r="AR481" i="23"/>
  <c r="AS481" i="23"/>
  <c r="AT481" i="23"/>
  <c r="AR482" i="23"/>
  <c r="AS482" i="23"/>
  <c r="AT482" i="23"/>
  <c r="AR483" i="23"/>
  <c r="AS483" i="23"/>
  <c r="AT483" i="23"/>
  <c r="AR484" i="23"/>
  <c r="AS484" i="23"/>
  <c r="AT484" i="23"/>
  <c r="AR485" i="23"/>
  <c r="AS485" i="23"/>
  <c r="AT485" i="23"/>
  <c r="AR486" i="23"/>
  <c r="AS486" i="23"/>
  <c r="AT486" i="23"/>
  <c r="AR487" i="23"/>
  <c r="AS487" i="23"/>
  <c r="AT487" i="23"/>
  <c r="AR488" i="23"/>
  <c r="AS488" i="23"/>
  <c r="AT488" i="23"/>
  <c r="AR489" i="23"/>
  <c r="AS489" i="23"/>
  <c r="AT489" i="23"/>
  <c r="AR490" i="23"/>
  <c r="AS490" i="23"/>
  <c r="AT490" i="23"/>
  <c r="AR491" i="23"/>
  <c r="AS491" i="23"/>
  <c r="AT491" i="23"/>
  <c r="AR492" i="23"/>
  <c r="AS492" i="23"/>
  <c r="AT492" i="23"/>
  <c r="AR493" i="23"/>
  <c r="AS493" i="23"/>
  <c r="AT493" i="23"/>
  <c r="AR494" i="23"/>
  <c r="AS494" i="23"/>
  <c r="AT494" i="23"/>
  <c r="AR495" i="23"/>
  <c r="AS495" i="23"/>
  <c r="AT495" i="23"/>
  <c r="AR496" i="23"/>
  <c r="AS496" i="23"/>
  <c r="AT496" i="23"/>
  <c r="AR497" i="23"/>
  <c r="AS497" i="23"/>
  <c r="AT497" i="23"/>
  <c r="AR498" i="23"/>
  <c r="AS498" i="23"/>
  <c r="AT498" i="23"/>
  <c r="AR499" i="23"/>
  <c r="AS499" i="23"/>
  <c r="AT499" i="23"/>
  <c r="AR500" i="23"/>
  <c r="AS500" i="23"/>
  <c r="AT500" i="23"/>
  <c r="AR501" i="23"/>
  <c r="AS501" i="23"/>
  <c r="AT501" i="23"/>
  <c r="AR502" i="23"/>
  <c r="AS502" i="23"/>
  <c r="AT502" i="23"/>
  <c r="AR503" i="23"/>
  <c r="AS503" i="23"/>
  <c r="AT503" i="23"/>
  <c r="AR504" i="23"/>
  <c r="AS504" i="23"/>
  <c r="AT504" i="23"/>
  <c r="AR505" i="23"/>
  <c r="AS505" i="23"/>
  <c r="AT505" i="23"/>
  <c r="AR506" i="23"/>
  <c r="AS506" i="23"/>
  <c r="AT506" i="23"/>
  <c r="AR507" i="23"/>
  <c r="AS507" i="23"/>
  <c r="AT507" i="23"/>
  <c r="AR508" i="23"/>
  <c r="AS508" i="23"/>
  <c r="AT508" i="23"/>
  <c r="AR509" i="23"/>
  <c r="AS509" i="23"/>
  <c r="AT509" i="23"/>
  <c r="AR510" i="23"/>
  <c r="AS510" i="23"/>
  <c r="AT510" i="23"/>
  <c r="AR511" i="23"/>
  <c r="AS511" i="23"/>
  <c r="AT511" i="23"/>
  <c r="AR512" i="23"/>
  <c r="AS512" i="23"/>
  <c r="AT512" i="23"/>
  <c r="AR513" i="23"/>
  <c r="AS513" i="23"/>
  <c r="AT513" i="23"/>
  <c r="AR514" i="23"/>
  <c r="AS514" i="23"/>
  <c r="AT514" i="23"/>
  <c r="AR515" i="23"/>
  <c r="AS515" i="23"/>
  <c r="AT515" i="23"/>
  <c r="AR516" i="23"/>
  <c r="AS516" i="23"/>
  <c r="AT516" i="23"/>
  <c r="AR517" i="23"/>
  <c r="AS517" i="23"/>
  <c r="AT517" i="23"/>
  <c r="AR518" i="23"/>
  <c r="AS518" i="23"/>
  <c r="AT518" i="23"/>
  <c r="AR519" i="23"/>
  <c r="AS519" i="23"/>
  <c r="AT519" i="23"/>
  <c r="AR520" i="23"/>
  <c r="AS520" i="23"/>
  <c r="AT520" i="23"/>
  <c r="AR522" i="23"/>
  <c r="AS522" i="23"/>
  <c r="AT522" i="23"/>
  <c r="AR523" i="23"/>
  <c r="AS523" i="23"/>
  <c r="AT523" i="23"/>
  <c r="AR525" i="23"/>
  <c r="AS525" i="23"/>
  <c r="AT525" i="23"/>
  <c r="AR526" i="23"/>
  <c r="AS526" i="23"/>
  <c r="AT526" i="23"/>
  <c r="AR527" i="23"/>
  <c r="AS527" i="23"/>
  <c r="AT527" i="23"/>
  <c r="AR528" i="23"/>
  <c r="AS528" i="23"/>
  <c r="AT528" i="23"/>
  <c r="AR529" i="23"/>
  <c r="AS529" i="23"/>
  <c r="AT529" i="23"/>
  <c r="AR530" i="23"/>
  <c r="AS530" i="23"/>
  <c r="AT530" i="23"/>
  <c r="AR531" i="23"/>
  <c r="AS531" i="23"/>
  <c r="AT531" i="23"/>
  <c r="AR532" i="23"/>
  <c r="AS532" i="23"/>
  <c r="AT532" i="23"/>
  <c r="AR533" i="23"/>
  <c r="AS533" i="23"/>
  <c r="AT533" i="23"/>
  <c r="AR534" i="23"/>
  <c r="AS534" i="23"/>
  <c r="AT534" i="23"/>
  <c r="AR535" i="23"/>
  <c r="AS535" i="23"/>
  <c r="AT535" i="23"/>
  <c r="AR536" i="23"/>
  <c r="AS536" i="23"/>
  <c r="AT536" i="23"/>
  <c r="AR537" i="23"/>
  <c r="AS537" i="23"/>
  <c r="AT537" i="23"/>
  <c r="AR538" i="23"/>
  <c r="AS538" i="23"/>
  <c r="AT538" i="23"/>
  <c r="AR539" i="23"/>
  <c r="AS539" i="23"/>
  <c r="AT539" i="23"/>
  <c r="AR540" i="23"/>
  <c r="AS540" i="23"/>
  <c r="AT540" i="23"/>
  <c r="AR541" i="23"/>
  <c r="AS541" i="23"/>
  <c r="AT541" i="23"/>
  <c r="AR542" i="23"/>
  <c r="AS542" i="23"/>
  <c r="AT542" i="23"/>
  <c r="AR543" i="23"/>
  <c r="AS543" i="23"/>
  <c r="AT543" i="23"/>
  <c r="AR544" i="23"/>
  <c r="AS544" i="23"/>
  <c r="AT544" i="23"/>
  <c r="AR545" i="23"/>
  <c r="AS545" i="23"/>
  <c r="AT545" i="23"/>
  <c r="AR546" i="23"/>
  <c r="AS546" i="23"/>
  <c r="AT546" i="23"/>
  <c r="AR547" i="23"/>
  <c r="AS547" i="23"/>
  <c r="AT547" i="23"/>
  <c r="AR548" i="23"/>
  <c r="AS548" i="23"/>
  <c r="AT548" i="23"/>
  <c r="AR549" i="23"/>
  <c r="AS549" i="23"/>
  <c r="AT549" i="23"/>
  <c r="AR550" i="23"/>
  <c r="AS550" i="23"/>
  <c r="AT550" i="23"/>
  <c r="AR551" i="23"/>
  <c r="AS551" i="23"/>
  <c r="AT551" i="23"/>
  <c r="AR552" i="23"/>
  <c r="AS552" i="23"/>
  <c r="AT552" i="23"/>
  <c r="AR553" i="23"/>
  <c r="AS553" i="23"/>
  <c r="AT553" i="23"/>
  <c r="AR554" i="23"/>
  <c r="AS554" i="23"/>
  <c r="AT554" i="23"/>
  <c r="AR555" i="23"/>
  <c r="AS555" i="23"/>
  <c r="AT555" i="23"/>
  <c r="AR556" i="23"/>
  <c r="AS556" i="23"/>
  <c r="AT556" i="23"/>
  <c r="AR557" i="23"/>
  <c r="AS557" i="23"/>
  <c r="AT557" i="23"/>
  <c r="AR558" i="23"/>
  <c r="AS558" i="23"/>
  <c r="AT558" i="23"/>
  <c r="AR559" i="23"/>
  <c r="AS559" i="23"/>
  <c r="AT559" i="23"/>
  <c r="AR560" i="23"/>
  <c r="AS560" i="23"/>
  <c r="AT560" i="23"/>
  <c r="AR561" i="23"/>
  <c r="AS561" i="23"/>
  <c r="AT561" i="23"/>
  <c r="AR562" i="23"/>
  <c r="AS562" i="23"/>
  <c r="AT562" i="23"/>
  <c r="AR563" i="23"/>
  <c r="AS563" i="23"/>
  <c r="AT563" i="23"/>
  <c r="AR564" i="23"/>
  <c r="AS564" i="23"/>
  <c r="AT564" i="23"/>
  <c r="AR565" i="23"/>
  <c r="AS565" i="23"/>
  <c r="AT565" i="23"/>
  <c r="AR566" i="23"/>
  <c r="AS566" i="23"/>
  <c r="AT566" i="23"/>
  <c r="AR567" i="23"/>
  <c r="AS567" i="23"/>
  <c r="AT567" i="23"/>
  <c r="AR568" i="23"/>
  <c r="AS568" i="23"/>
  <c r="AT568" i="23"/>
  <c r="AR569" i="23"/>
  <c r="AS569" i="23"/>
  <c r="AT569" i="23"/>
  <c r="AR570" i="23"/>
  <c r="AS570" i="23"/>
  <c r="AT570" i="23"/>
  <c r="AR571" i="23"/>
  <c r="AS571" i="23"/>
  <c r="AT571" i="23"/>
  <c r="AR572" i="23"/>
  <c r="AS572" i="23"/>
  <c r="AT572" i="23"/>
  <c r="AR573" i="23"/>
  <c r="AS573" i="23"/>
  <c r="AT573" i="23"/>
  <c r="AR574" i="23"/>
  <c r="AS574" i="23"/>
  <c r="AT574" i="23"/>
  <c r="AR575" i="23"/>
  <c r="AS575" i="23"/>
  <c r="AT575" i="23"/>
  <c r="AR576" i="23"/>
  <c r="AS576" i="23"/>
  <c r="AT576" i="23"/>
  <c r="AR577" i="23"/>
  <c r="AS577" i="23"/>
  <c r="AT577" i="23"/>
  <c r="AR578" i="23"/>
  <c r="AS578" i="23"/>
  <c r="AT578" i="23"/>
  <c r="AR579" i="23"/>
  <c r="AS579" i="23"/>
  <c r="AT579" i="23"/>
  <c r="AR580" i="23"/>
  <c r="AS580" i="23"/>
  <c r="AT580" i="23"/>
  <c r="AR581" i="23"/>
  <c r="AS581" i="23"/>
  <c r="AT581" i="23"/>
  <c r="AR582" i="23"/>
  <c r="AS582" i="23"/>
  <c r="AT582" i="23"/>
  <c r="AR583" i="23"/>
  <c r="AS583" i="23"/>
  <c r="AT583" i="23"/>
  <c r="AR584" i="23"/>
  <c r="AS584" i="23"/>
  <c r="AT584" i="23"/>
  <c r="AR585" i="23"/>
  <c r="AS585" i="23"/>
  <c r="AT585" i="23"/>
  <c r="AR586" i="23"/>
  <c r="AS586" i="23"/>
  <c r="AT586" i="23"/>
  <c r="AR587" i="23"/>
  <c r="AS587" i="23"/>
  <c r="AT587" i="23"/>
  <c r="AR588" i="23"/>
  <c r="AS588" i="23"/>
  <c r="AT588" i="23"/>
  <c r="AR589" i="23"/>
  <c r="AS589" i="23"/>
  <c r="AT589" i="23"/>
  <c r="AR590" i="23"/>
  <c r="AS590" i="23"/>
  <c r="AT590" i="23"/>
  <c r="AR591" i="23"/>
  <c r="AS591" i="23"/>
  <c r="AT591" i="23"/>
  <c r="AR592" i="23"/>
  <c r="AS592" i="23"/>
  <c r="AT592" i="23"/>
  <c r="AR593" i="23"/>
  <c r="AS593" i="23"/>
  <c r="AT593" i="23"/>
  <c r="AR594" i="23"/>
  <c r="AS594" i="23"/>
  <c r="AT594" i="23"/>
  <c r="AR595" i="23"/>
  <c r="AS595" i="23"/>
  <c r="AT595" i="23"/>
  <c r="AR596" i="23"/>
  <c r="AS596" i="23"/>
  <c r="AT596" i="23"/>
  <c r="AR597" i="23"/>
  <c r="AS597" i="23"/>
  <c r="AT597" i="23"/>
  <c r="AR598" i="23"/>
  <c r="AS598" i="23"/>
  <c r="AT598" i="23"/>
  <c r="AR599" i="23"/>
  <c r="AS599" i="23"/>
  <c r="AT599" i="23"/>
  <c r="AR600" i="23"/>
  <c r="AS600" i="23"/>
  <c r="AT600" i="23"/>
  <c r="AR601" i="23"/>
  <c r="AS601" i="23"/>
  <c r="AT601" i="23"/>
  <c r="AR602" i="23"/>
  <c r="AS602" i="23"/>
  <c r="AT602" i="23"/>
  <c r="AR603" i="23"/>
  <c r="AS603" i="23"/>
  <c r="AT603" i="23"/>
  <c r="AR604" i="23"/>
  <c r="AS604" i="23"/>
  <c r="AT604" i="23"/>
  <c r="AR605" i="23"/>
  <c r="AS605" i="23"/>
  <c r="AT605" i="23"/>
  <c r="AR606" i="23"/>
  <c r="AS606" i="23"/>
  <c r="AT606" i="23"/>
  <c r="AR607" i="23"/>
  <c r="AS607" i="23"/>
  <c r="AT607" i="23"/>
  <c r="AR608" i="23"/>
  <c r="AS608" i="23"/>
  <c r="AT608" i="23"/>
  <c r="AR609" i="23"/>
  <c r="AS609" i="23"/>
  <c r="AT609" i="23"/>
  <c r="AR610" i="23"/>
  <c r="AS610" i="23"/>
  <c r="AT610" i="23"/>
  <c r="AR611" i="23"/>
  <c r="AS611" i="23"/>
  <c r="AT611" i="23"/>
  <c r="AR612" i="23"/>
  <c r="AS612" i="23"/>
  <c r="AT612" i="23"/>
  <c r="AR613" i="23"/>
  <c r="AS613" i="23"/>
  <c r="AT613" i="23"/>
  <c r="AR614" i="23"/>
  <c r="AS614" i="23"/>
  <c r="AT614" i="23"/>
  <c r="AR615" i="23"/>
  <c r="AS615" i="23"/>
  <c r="AT615" i="23"/>
  <c r="AR616" i="23"/>
  <c r="AS616" i="23"/>
  <c r="AT616" i="23"/>
  <c r="AR617" i="23"/>
  <c r="AS617" i="23"/>
  <c r="AT617" i="23"/>
  <c r="AR618" i="23"/>
  <c r="AS618" i="23"/>
  <c r="AT618" i="23"/>
  <c r="AR619" i="23"/>
  <c r="AS619" i="23"/>
  <c r="AT619" i="23"/>
  <c r="AR620" i="23"/>
  <c r="AS620" i="23"/>
  <c r="AT620" i="23"/>
  <c r="AR621" i="23"/>
  <c r="AS621" i="23"/>
  <c r="AT621" i="23"/>
  <c r="AR622" i="23"/>
  <c r="AS622" i="23"/>
  <c r="AT622" i="23"/>
  <c r="AR623" i="23"/>
  <c r="AS623" i="23"/>
  <c r="AT623" i="23"/>
  <c r="AR624" i="23"/>
  <c r="AS624" i="23"/>
  <c r="AT624" i="23"/>
  <c r="AR625" i="23"/>
  <c r="AS625" i="23"/>
  <c r="AT625" i="23"/>
  <c r="AR626" i="23"/>
  <c r="AS626" i="23"/>
  <c r="AT626" i="23"/>
  <c r="AR627" i="23"/>
  <c r="AS627" i="23"/>
  <c r="AT627" i="23"/>
  <c r="AR628" i="23"/>
  <c r="AS628" i="23"/>
  <c r="AT628" i="23"/>
  <c r="AR629" i="23"/>
  <c r="AS629" i="23"/>
  <c r="AT629" i="23"/>
  <c r="AR630" i="23"/>
  <c r="AS630" i="23"/>
  <c r="AT630" i="23"/>
  <c r="AR631" i="23"/>
  <c r="AS631" i="23"/>
  <c r="AT631" i="23"/>
  <c r="AR632" i="23"/>
  <c r="AS632" i="23"/>
  <c r="AT632" i="23"/>
  <c r="AR633" i="23"/>
  <c r="AS633" i="23"/>
  <c r="AT633" i="23"/>
  <c r="AR634" i="23"/>
  <c r="AS634" i="23"/>
  <c r="AT634" i="23"/>
  <c r="AR635" i="23"/>
  <c r="AS635" i="23"/>
  <c r="AT635" i="23"/>
  <c r="AR636" i="23"/>
  <c r="AS636" i="23"/>
  <c r="AT636" i="23"/>
  <c r="AR637" i="23"/>
  <c r="AS637" i="23"/>
  <c r="AT637" i="23"/>
  <c r="AR638" i="23"/>
  <c r="AS638" i="23"/>
  <c r="AT638" i="23"/>
  <c r="AR639" i="23"/>
  <c r="AS639" i="23"/>
  <c r="AT639" i="23"/>
  <c r="AR640" i="23"/>
  <c r="AS640" i="23"/>
  <c r="AT640" i="23"/>
  <c r="AR641" i="23"/>
  <c r="AS641" i="23"/>
  <c r="AT641" i="23"/>
  <c r="AR642" i="23"/>
  <c r="AS642" i="23"/>
  <c r="AT642" i="23"/>
  <c r="AR643" i="23"/>
  <c r="AS643" i="23"/>
  <c r="AT643" i="23"/>
  <c r="AR644" i="23"/>
  <c r="AS644" i="23"/>
  <c r="AT644" i="23"/>
  <c r="AR645" i="23"/>
  <c r="AS645" i="23"/>
  <c r="AT645" i="23"/>
  <c r="AR646" i="23"/>
  <c r="AS646" i="23"/>
  <c r="AT646" i="23"/>
  <c r="AR647" i="23"/>
  <c r="AS647" i="23"/>
  <c r="AT647" i="23"/>
  <c r="AR648" i="23"/>
  <c r="AS648" i="23"/>
  <c r="AT648" i="23"/>
  <c r="AR649" i="23"/>
  <c r="AS649" i="23"/>
  <c r="AT649" i="23"/>
  <c r="AR650" i="23"/>
  <c r="AS650" i="23"/>
  <c r="AT650" i="23"/>
  <c r="AR651" i="23"/>
  <c r="AS651" i="23"/>
  <c r="AT651" i="23"/>
  <c r="AR652" i="23"/>
  <c r="AS652" i="23"/>
  <c r="AT652" i="23"/>
  <c r="AR653" i="23"/>
  <c r="AS653" i="23"/>
  <c r="AT653" i="23"/>
  <c r="AR654" i="23"/>
  <c r="AS654" i="23"/>
  <c r="AT654" i="23"/>
  <c r="AR655" i="23"/>
  <c r="AS655" i="23"/>
  <c r="AT655" i="23"/>
  <c r="AR656" i="23"/>
  <c r="AS656" i="23"/>
  <c r="AT656" i="23"/>
  <c r="AR657" i="23"/>
  <c r="AS657" i="23"/>
  <c r="AT657" i="23"/>
  <c r="AR658" i="23"/>
  <c r="AS658" i="23"/>
  <c r="AT658" i="23"/>
  <c r="AR659" i="23"/>
  <c r="AS659" i="23"/>
  <c r="AT659" i="23"/>
  <c r="AR660" i="23"/>
  <c r="AS660" i="23"/>
  <c r="AT660" i="23"/>
  <c r="AR661" i="23"/>
  <c r="AS661" i="23"/>
  <c r="AT661" i="23"/>
  <c r="AR662" i="23"/>
  <c r="AS662" i="23"/>
  <c r="AT662" i="23"/>
  <c r="AR663" i="23"/>
  <c r="AS663" i="23"/>
  <c r="AT663" i="23"/>
  <c r="AR664" i="23"/>
  <c r="AS664" i="23"/>
  <c r="AT664" i="23"/>
  <c r="AR665" i="23"/>
  <c r="AS665" i="23"/>
  <c r="AT665" i="23"/>
  <c r="AR666" i="23"/>
  <c r="AS666" i="23"/>
  <c r="AT666" i="23"/>
  <c r="AR667" i="23"/>
  <c r="AS667" i="23"/>
  <c r="AT667" i="23"/>
  <c r="AR668" i="23"/>
  <c r="AS668" i="23"/>
  <c r="AT668" i="23"/>
  <c r="AR669" i="23"/>
  <c r="AS669" i="23"/>
  <c r="AT669" i="23"/>
  <c r="AR670" i="23"/>
  <c r="AS670" i="23"/>
  <c r="AT670" i="23"/>
  <c r="AR671" i="23"/>
  <c r="AS671" i="23"/>
  <c r="AT671" i="23"/>
  <c r="AR672" i="23"/>
  <c r="AS672" i="23"/>
  <c r="AT672" i="23"/>
  <c r="AR673" i="23"/>
  <c r="AS673" i="23"/>
  <c r="AT673" i="23"/>
  <c r="AR674" i="23"/>
  <c r="AS674" i="23"/>
  <c r="AT674" i="23"/>
  <c r="AR675" i="23"/>
  <c r="AS675" i="23"/>
  <c r="AT675" i="23"/>
  <c r="AR676" i="23"/>
  <c r="AS676" i="23"/>
  <c r="AT676" i="23"/>
  <c r="AR677" i="23"/>
  <c r="AS677" i="23"/>
  <c r="AT677" i="23"/>
  <c r="AR678" i="23"/>
  <c r="AS678" i="23"/>
  <c r="AT678" i="23"/>
  <c r="AR679" i="23"/>
  <c r="AS679" i="23"/>
  <c r="AT679" i="23"/>
  <c r="AR680" i="23"/>
  <c r="AS680" i="23"/>
  <c r="AT680" i="23"/>
  <c r="AR681" i="23"/>
  <c r="AS681" i="23"/>
  <c r="AT681" i="23"/>
  <c r="AR682" i="23"/>
  <c r="AS682" i="23"/>
  <c r="AT682" i="23"/>
  <c r="AR683" i="23"/>
  <c r="AS683" i="23"/>
  <c r="AT683" i="23"/>
  <c r="AR684" i="23"/>
  <c r="AS684" i="23"/>
  <c r="AT684" i="23"/>
  <c r="AR685" i="23"/>
  <c r="AS685" i="23"/>
  <c r="AT685" i="23"/>
  <c r="AR686" i="23"/>
  <c r="AS686" i="23"/>
  <c r="AT686" i="23"/>
  <c r="AR687" i="23"/>
  <c r="AS687" i="23"/>
  <c r="AT687" i="23"/>
  <c r="AR688" i="23"/>
  <c r="AS688" i="23"/>
  <c r="AT688" i="23"/>
  <c r="AR689" i="23"/>
  <c r="AS689" i="23"/>
  <c r="AT689" i="23"/>
  <c r="AR690" i="23"/>
  <c r="AS690" i="23"/>
  <c r="AT690" i="23"/>
  <c r="AR691" i="23"/>
  <c r="AS691" i="23"/>
  <c r="AT691" i="23"/>
  <c r="AR692" i="23"/>
  <c r="AS692" i="23"/>
  <c r="AT692" i="23"/>
  <c r="AR693" i="23"/>
  <c r="AS693" i="23"/>
  <c r="AT693" i="23"/>
  <c r="AR694" i="23"/>
  <c r="AS694" i="23"/>
  <c r="AT694" i="23"/>
  <c r="AR695" i="23"/>
  <c r="AS695" i="23"/>
  <c r="AT695" i="23"/>
  <c r="AR696" i="23"/>
  <c r="AS696" i="23"/>
  <c r="AT696" i="23"/>
  <c r="AR697" i="23"/>
  <c r="AS697" i="23"/>
  <c r="AT697" i="23"/>
  <c r="AR698" i="23"/>
  <c r="AS698" i="23"/>
  <c r="AT698" i="23"/>
  <c r="AR699" i="23"/>
  <c r="AS699" i="23"/>
  <c r="AT699" i="23"/>
  <c r="AR700" i="23"/>
  <c r="AS700" i="23"/>
  <c r="AT700" i="23"/>
  <c r="AR701" i="23"/>
  <c r="AS701" i="23"/>
  <c r="AT701" i="23"/>
  <c r="AR702" i="23"/>
  <c r="AS702" i="23"/>
  <c r="AT702" i="23"/>
  <c r="AR703" i="23"/>
  <c r="AS703" i="23"/>
  <c r="AT703" i="23"/>
  <c r="AR704" i="23"/>
  <c r="AS704" i="23"/>
  <c r="AT704" i="23"/>
  <c r="AR705" i="23"/>
  <c r="AS705" i="23"/>
  <c r="AT705" i="23"/>
  <c r="AR706" i="23"/>
  <c r="AS706" i="23"/>
  <c r="AT706" i="23"/>
  <c r="AR707" i="23"/>
  <c r="AS707" i="23"/>
  <c r="AT707" i="23"/>
  <c r="AR708" i="23"/>
  <c r="AS708" i="23"/>
  <c r="AT708" i="23"/>
  <c r="AR709" i="23"/>
  <c r="AS709" i="23"/>
  <c r="AT709" i="23"/>
  <c r="AR710" i="23"/>
  <c r="AS710" i="23"/>
  <c r="AT710" i="23"/>
  <c r="AR711" i="23"/>
  <c r="AS711" i="23"/>
  <c r="AT711" i="23"/>
  <c r="AR712" i="23"/>
  <c r="AS712" i="23"/>
  <c r="AT712" i="23"/>
  <c r="AR713" i="23"/>
  <c r="AS713" i="23"/>
  <c r="AT713" i="23"/>
  <c r="AR714" i="23"/>
  <c r="AS714" i="23"/>
  <c r="AT714" i="23"/>
  <c r="AR715" i="23"/>
  <c r="AS715" i="23"/>
  <c r="AT715" i="23"/>
  <c r="AR716" i="23"/>
  <c r="AS716" i="23"/>
  <c r="AT716" i="23"/>
  <c r="AR717" i="23"/>
  <c r="AS717" i="23"/>
  <c r="AT717" i="23"/>
  <c r="AR718" i="23"/>
  <c r="AS718" i="23"/>
  <c r="AT718" i="23"/>
  <c r="AR719" i="23"/>
  <c r="AS719" i="23"/>
  <c r="AT719" i="23"/>
  <c r="AR720" i="23"/>
  <c r="AS720" i="23"/>
  <c r="AT720" i="23"/>
  <c r="AR721" i="23"/>
  <c r="AS721" i="23"/>
  <c r="AT721" i="23"/>
  <c r="AR722" i="23"/>
  <c r="AS722" i="23"/>
  <c r="AT722" i="23"/>
  <c r="AR723" i="23"/>
  <c r="AS723" i="23"/>
  <c r="AT723" i="23"/>
  <c r="AR724" i="23"/>
  <c r="AS724" i="23"/>
  <c r="AT724" i="23"/>
  <c r="AR725" i="23"/>
  <c r="AS725" i="23"/>
  <c r="AT725" i="23"/>
  <c r="AR726" i="23"/>
  <c r="AS726" i="23"/>
  <c r="AT726" i="23"/>
  <c r="AR727" i="23"/>
  <c r="AS727" i="23"/>
  <c r="AT727" i="23"/>
  <c r="AR728" i="23"/>
  <c r="AS728" i="23"/>
  <c r="AT728" i="23"/>
  <c r="AR729" i="23"/>
  <c r="AS729" i="23"/>
  <c r="AT729" i="23"/>
  <c r="AR730" i="23"/>
  <c r="AS730" i="23"/>
  <c r="AT730" i="23"/>
  <c r="AR731" i="23"/>
  <c r="AS731" i="23"/>
  <c r="AT731" i="23"/>
  <c r="AR732" i="23"/>
  <c r="AS732" i="23"/>
  <c r="AT732" i="23"/>
  <c r="AR733" i="23"/>
  <c r="AS733" i="23"/>
  <c r="AT733" i="23"/>
  <c r="AR734" i="23"/>
  <c r="AS734" i="23"/>
  <c r="AT734" i="23"/>
  <c r="AR735" i="23"/>
  <c r="AS735" i="23"/>
  <c r="AT735" i="23"/>
  <c r="AR736" i="23"/>
  <c r="AS736" i="23"/>
  <c r="AT736" i="23"/>
  <c r="AR737" i="23"/>
  <c r="AS737" i="23"/>
  <c r="AT737" i="23"/>
  <c r="AR738" i="23"/>
  <c r="AS738" i="23"/>
  <c r="AT738" i="23"/>
  <c r="AR739" i="23"/>
  <c r="AS739" i="23"/>
  <c r="AT739" i="23"/>
  <c r="AR740" i="23"/>
  <c r="AS740" i="23"/>
  <c r="AT740" i="23"/>
  <c r="AR741" i="23"/>
  <c r="AS741" i="23"/>
  <c r="AT741" i="23"/>
  <c r="AR742" i="23"/>
  <c r="AS742" i="23"/>
  <c r="AT742" i="23"/>
  <c r="AR743" i="23"/>
  <c r="AS743" i="23"/>
  <c r="AT743" i="23"/>
  <c r="AR744" i="23"/>
  <c r="AS744" i="23"/>
  <c r="AT744" i="23"/>
  <c r="AR745" i="23"/>
  <c r="AS745" i="23"/>
  <c r="AT745" i="23"/>
  <c r="AR746" i="23"/>
  <c r="AS746" i="23"/>
  <c r="AT746" i="23"/>
  <c r="AR747" i="23"/>
  <c r="AS747" i="23"/>
  <c r="AT747" i="23"/>
  <c r="AR748" i="23"/>
  <c r="AS748" i="23"/>
  <c r="AT748" i="23"/>
  <c r="AR749" i="23"/>
  <c r="AS749" i="23"/>
  <c r="AT749" i="23"/>
  <c r="AR750" i="23"/>
  <c r="AS750" i="23"/>
  <c r="AT750" i="23"/>
  <c r="AR751" i="23"/>
  <c r="AS751" i="23"/>
  <c r="AT751" i="23"/>
  <c r="AR752" i="23"/>
  <c r="AS752" i="23"/>
  <c r="AT752" i="23"/>
  <c r="AR753" i="23"/>
  <c r="AS753" i="23"/>
  <c r="AT753" i="23"/>
  <c r="AR754" i="23"/>
  <c r="AS754" i="23"/>
  <c r="AT754" i="23"/>
  <c r="AR755" i="23"/>
  <c r="AS755" i="23"/>
  <c r="AT755" i="23"/>
  <c r="AR756" i="23"/>
  <c r="AS756" i="23"/>
  <c r="AT756" i="23"/>
  <c r="AR757" i="23"/>
  <c r="AS757" i="23"/>
  <c r="AT757" i="23"/>
  <c r="AR758" i="23"/>
  <c r="AS758" i="23"/>
  <c r="AT758" i="23"/>
  <c r="AR759" i="23"/>
  <c r="AS759" i="23"/>
  <c r="AT759" i="23"/>
  <c r="AR760" i="23"/>
  <c r="AS760" i="23"/>
  <c r="AT760" i="23"/>
  <c r="AR761" i="23"/>
  <c r="AS761" i="23"/>
  <c r="AT761" i="23"/>
  <c r="AR762" i="23"/>
  <c r="AS762" i="23"/>
  <c r="AT762" i="23"/>
  <c r="AR763" i="23"/>
  <c r="AS763" i="23"/>
  <c r="AT763" i="23"/>
  <c r="AR764" i="23"/>
  <c r="AS764" i="23"/>
  <c r="AT764" i="23"/>
  <c r="AR765" i="23"/>
  <c r="AS765" i="23"/>
  <c r="AT765" i="23"/>
  <c r="AR766" i="23"/>
  <c r="AS766" i="23"/>
  <c r="AT766" i="23"/>
  <c r="AR767" i="23"/>
  <c r="AS767" i="23"/>
  <c r="AT767" i="23"/>
  <c r="AR768" i="23"/>
  <c r="AS768" i="23"/>
  <c r="AT768" i="23"/>
  <c r="AR769" i="23"/>
  <c r="AS769" i="23"/>
  <c r="AT769" i="23"/>
  <c r="AR770" i="23"/>
  <c r="AS770" i="23"/>
  <c r="AT770" i="23"/>
  <c r="AR771" i="23"/>
  <c r="AS771" i="23"/>
  <c r="AT771" i="23"/>
  <c r="AR772" i="23"/>
  <c r="AS772" i="23"/>
  <c r="AT772" i="23"/>
  <c r="AR773" i="23"/>
  <c r="AS773" i="23"/>
  <c r="AT773" i="23"/>
  <c r="AR774" i="23"/>
  <c r="AS774" i="23"/>
  <c r="AT774" i="23"/>
  <c r="AR775" i="23"/>
  <c r="AS775" i="23"/>
  <c r="AT775" i="23"/>
  <c r="AR776" i="23"/>
  <c r="AS776" i="23"/>
  <c r="AT776" i="23"/>
  <c r="AR777" i="23"/>
  <c r="AS777" i="23"/>
  <c r="AT777" i="23"/>
  <c r="AR778" i="23"/>
  <c r="AS778" i="23"/>
  <c r="AT778" i="23"/>
  <c r="AR779" i="23"/>
  <c r="AS779" i="23"/>
  <c r="AT779" i="23"/>
  <c r="AR780" i="23"/>
  <c r="AS780" i="23"/>
  <c r="AT780" i="23"/>
  <c r="AR781" i="23"/>
  <c r="AS781" i="23"/>
  <c r="AT781" i="23"/>
  <c r="AR782" i="23"/>
  <c r="AS782" i="23"/>
  <c r="AT782" i="23"/>
  <c r="AR783" i="23"/>
  <c r="AS783" i="23"/>
  <c r="AT783" i="23"/>
  <c r="AR784" i="23"/>
  <c r="AS784" i="23"/>
  <c r="AT784" i="23"/>
  <c r="AR785" i="23"/>
  <c r="AS785" i="23"/>
  <c r="AT785" i="23"/>
  <c r="AR786" i="23"/>
  <c r="AS786" i="23"/>
  <c r="AT786" i="23"/>
  <c r="AR787" i="23"/>
  <c r="AS787" i="23"/>
  <c r="AT787" i="23"/>
  <c r="AR788" i="23"/>
  <c r="AS788" i="23"/>
  <c r="AT788" i="23"/>
  <c r="AR789" i="23"/>
  <c r="AS789" i="23"/>
  <c r="AT789" i="23"/>
  <c r="AR790" i="23"/>
  <c r="AS790" i="23"/>
  <c r="AT790" i="23"/>
  <c r="AR791" i="23"/>
  <c r="AS791" i="23"/>
  <c r="AT791" i="23"/>
  <c r="AR792" i="23"/>
  <c r="AS792" i="23"/>
  <c r="AT792" i="23"/>
  <c r="AR793" i="23"/>
  <c r="AS793" i="23"/>
  <c r="AT793" i="23"/>
  <c r="AR794" i="23"/>
  <c r="AS794" i="23"/>
  <c r="AT794" i="23"/>
  <c r="AR795" i="23"/>
  <c r="AS795" i="23"/>
  <c r="AT795" i="23"/>
  <c r="AR796" i="23"/>
  <c r="AS796" i="23"/>
  <c r="AT796" i="23"/>
  <c r="AR797" i="23"/>
  <c r="AS797" i="23"/>
  <c r="AT797" i="23"/>
  <c r="AR798" i="23"/>
  <c r="AS798" i="23"/>
  <c r="AT798" i="23"/>
  <c r="AR799" i="23"/>
  <c r="AS799" i="23"/>
  <c r="AT799" i="23"/>
  <c r="AR800" i="23"/>
  <c r="AS800" i="23"/>
  <c r="AT800" i="23"/>
  <c r="AR801" i="23"/>
  <c r="AS801" i="23"/>
  <c r="AT801" i="23"/>
  <c r="AR802" i="23"/>
  <c r="AS802" i="23"/>
  <c r="AT802" i="23"/>
  <c r="AR803" i="23"/>
  <c r="AS803" i="23"/>
  <c r="AT803" i="23"/>
  <c r="AR804" i="23"/>
  <c r="AS804" i="23"/>
  <c r="AT804" i="23"/>
  <c r="AR805" i="23"/>
  <c r="AS805" i="23"/>
  <c r="AT805" i="23"/>
  <c r="AR806" i="23"/>
  <c r="AS806" i="23"/>
  <c r="AT806" i="23"/>
  <c r="AR807" i="23"/>
  <c r="AS807" i="23"/>
  <c r="AT807" i="23"/>
  <c r="AR808" i="23"/>
  <c r="AS808" i="23"/>
  <c r="AT808" i="23"/>
  <c r="AR809" i="23"/>
  <c r="AS809" i="23"/>
  <c r="AT809" i="23"/>
  <c r="AR810" i="23"/>
  <c r="AS810" i="23"/>
  <c r="AT810" i="23"/>
  <c r="AR811" i="23"/>
  <c r="AS811" i="23"/>
  <c r="AT811" i="23"/>
  <c r="AR812" i="23"/>
  <c r="AS812" i="23"/>
  <c r="AT812" i="23"/>
  <c r="AR813" i="23"/>
  <c r="AS813" i="23"/>
  <c r="AT813" i="23"/>
  <c r="AR814" i="23"/>
  <c r="AS814" i="23"/>
  <c r="AT814" i="23"/>
  <c r="AR815" i="23"/>
  <c r="AS815" i="23"/>
  <c r="AT815" i="23"/>
  <c r="AR816" i="23"/>
  <c r="AS816" i="23"/>
  <c r="AT816" i="23"/>
  <c r="AR817" i="23"/>
  <c r="AS817" i="23"/>
  <c r="AT817" i="23"/>
  <c r="AR818" i="23"/>
  <c r="AS818" i="23"/>
  <c r="AT818" i="23"/>
  <c r="AR819" i="23"/>
  <c r="AS819" i="23"/>
  <c r="AT819" i="23"/>
  <c r="AR820" i="23"/>
  <c r="AS820" i="23"/>
  <c r="AT820" i="23"/>
  <c r="AR821" i="23"/>
  <c r="AS821" i="23"/>
  <c r="AT821" i="23"/>
  <c r="AR822" i="23"/>
  <c r="AS822" i="23"/>
  <c r="AT822" i="23"/>
  <c r="AR823" i="23"/>
  <c r="AS823" i="23"/>
  <c r="AT823" i="23"/>
  <c r="AR824" i="23"/>
  <c r="AS824" i="23"/>
  <c r="AT824" i="23"/>
  <c r="AR825" i="23"/>
  <c r="AS825" i="23"/>
  <c r="AT825" i="23"/>
  <c r="AR826" i="23"/>
  <c r="AS826" i="23"/>
  <c r="AT826" i="23"/>
  <c r="AR827" i="23"/>
  <c r="AS827" i="23"/>
  <c r="AT827" i="23"/>
  <c r="AR828" i="23"/>
  <c r="AS828" i="23"/>
  <c r="AT828" i="23"/>
  <c r="AR829" i="23"/>
  <c r="AS829" i="23"/>
  <c r="AT829" i="23"/>
  <c r="AR830" i="23"/>
  <c r="AS830" i="23"/>
  <c r="AT830" i="23"/>
  <c r="AR831" i="23"/>
  <c r="AS831" i="23"/>
  <c r="AT831" i="23"/>
  <c r="AR832" i="23"/>
  <c r="AS832" i="23"/>
  <c r="AT832" i="23"/>
  <c r="AR833" i="23"/>
  <c r="AS833" i="23"/>
  <c r="AT833" i="23"/>
  <c r="AR834" i="23"/>
  <c r="AS834" i="23"/>
  <c r="AT834" i="23"/>
  <c r="AR835" i="23"/>
  <c r="AS835" i="23"/>
  <c r="AT835" i="23"/>
  <c r="AR836" i="23"/>
  <c r="AS836" i="23"/>
  <c r="AT836" i="23"/>
  <c r="AR837" i="23"/>
  <c r="AS837" i="23"/>
  <c r="AT837" i="23"/>
  <c r="AR838" i="23"/>
  <c r="AS838" i="23"/>
  <c r="AT838" i="23"/>
  <c r="AR839" i="23"/>
  <c r="AS839" i="23"/>
  <c r="AT839" i="23"/>
  <c r="AR840" i="23"/>
  <c r="AS840" i="23"/>
  <c r="AT840" i="23"/>
  <c r="AR841" i="23"/>
  <c r="AS841" i="23"/>
  <c r="AT841" i="23"/>
  <c r="AR842" i="23"/>
  <c r="AS842" i="23"/>
  <c r="AT842" i="23"/>
  <c r="AR843" i="23"/>
  <c r="AS843" i="23"/>
  <c r="AT843" i="23"/>
  <c r="AR844" i="23"/>
  <c r="AS844" i="23"/>
  <c r="AT844" i="23"/>
  <c r="AR845" i="23"/>
  <c r="AS845" i="23"/>
  <c r="AT845" i="23"/>
  <c r="AR846" i="23"/>
  <c r="AS846" i="23"/>
  <c r="AT846" i="23"/>
  <c r="AR847" i="23"/>
  <c r="AS847" i="23"/>
  <c r="AT847" i="23"/>
  <c r="AR848" i="23"/>
  <c r="AS848" i="23"/>
  <c r="AT848" i="23"/>
  <c r="AR849" i="23"/>
  <c r="AS849" i="23"/>
  <c r="AT849" i="23"/>
  <c r="AR850" i="23"/>
  <c r="AS850" i="23"/>
  <c r="AT850" i="23"/>
  <c r="AR851" i="23"/>
  <c r="AS851" i="23"/>
  <c r="AT851" i="23"/>
  <c r="AR852" i="23"/>
  <c r="AS852" i="23"/>
  <c r="AT852" i="23"/>
  <c r="AR853" i="23"/>
  <c r="AS853" i="23"/>
  <c r="AT853" i="23"/>
  <c r="AR854" i="23"/>
  <c r="AS854" i="23"/>
  <c r="AT854" i="23"/>
  <c r="AR855" i="23"/>
  <c r="AS855" i="23"/>
  <c r="AT855" i="23"/>
  <c r="AR856" i="23"/>
  <c r="AS856" i="23"/>
  <c r="AT856" i="23"/>
  <c r="AR857" i="23"/>
  <c r="AS857" i="23"/>
  <c r="AT857" i="23"/>
  <c r="AR858" i="23"/>
  <c r="AS858" i="23"/>
  <c r="AT858" i="23"/>
  <c r="AR859" i="23"/>
  <c r="AS859" i="23"/>
  <c r="AT859" i="23"/>
  <c r="AR860" i="23"/>
  <c r="AS860" i="23"/>
  <c r="AT860" i="23"/>
  <c r="AR861" i="23"/>
  <c r="AS861" i="23"/>
  <c r="AT861" i="23"/>
  <c r="AR862" i="23"/>
  <c r="AS862" i="23"/>
  <c r="AT862" i="23"/>
  <c r="AR863" i="23"/>
  <c r="AS863" i="23"/>
  <c r="AT863" i="23"/>
  <c r="AR864" i="23"/>
  <c r="AS864" i="23"/>
  <c r="AT864" i="23"/>
  <c r="AR865" i="23"/>
  <c r="AS865" i="23"/>
  <c r="AT865" i="23"/>
  <c r="AR866" i="23"/>
  <c r="AS866" i="23"/>
  <c r="AT866" i="23"/>
  <c r="AR867" i="23"/>
  <c r="AS867" i="23"/>
  <c r="AT867" i="23"/>
  <c r="AR868" i="23"/>
  <c r="AS868" i="23"/>
  <c r="AT868" i="23"/>
  <c r="AR869" i="23"/>
  <c r="AS869" i="23"/>
  <c r="AT869" i="23"/>
  <c r="AR870" i="23"/>
  <c r="AS870" i="23"/>
  <c r="AT870" i="23"/>
  <c r="AR871" i="23"/>
  <c r="AS871" i="23"/>
  <c r="AT871" i="23"/>
  <c r="AR872" i="23"/>
  <c r="AS872" i="23"/>
  <c r="AT872" i="23"/>
  <c r="AR873" i="23"/>
  <c r="AS873" i="23"/>
  <c r="AT873" i="23"/>
  <c r="AR874" i="23"/>
  <c r="AS874" i="23"/>
  <c r="AT874" i="23"/>
  <c r="AR875" i="23"/>
  <c r="AS875" i="23"/>
  <c r="AT875" i="23"/>
  <c r="AR876" i="23"/>
  <c r="AS876" i="23"/>
  <c r="AT876" i="23"/>
  <c r="AR877" i="23"/>
  <c r="AS877" i="23"/>
  <c r="AT877" i="23"/>
  <c r="AR878" i="23"/>
  <c r="AS878" i="23"/>
  <c r="AT878" i="23"/>
  <c r="AR879" i="23"/>
  <c r="AS879" i="23"/>
  <c r="AT879" i="23"/>
  <c r="AR880" i="23"/>
  <c r="AS880" i="23"/>
  <c r="AT880" i="23"/>
  <c r="AR881" i="23"/>
  <c r="AS881" i="23"/>
  <c r="AT881" i="23"/>
  <c r="AR882" i="23"/>
  <c r="AS882" i="23"/>
  <c r="AT882" i="23"/>
  <c r="AR883" i="23"/>
  <c r="AS883" i="23"/>
  <c r="AT883" i="23"/>
  <c r="AR884" i="23"/>
  <c r="AS884" i="23"/>
  <c r="AT884" i="23"/>
  <c r="AR885" i="23"/>
  <c r="AS885" i="23"/>
  <c r="AT885" i="23"/>
  <c r="AR886" i="23"/>
  <c r="AS886" i="23"/>
  <c r="AT886" i="23"/>
  <c r="AR887" i="23"/>
  <c r="AS887" i="23"/>
  <c r="AT887" i="23"/>
  <c r="AR888" i="23"/>
  <c r="AS888" i="23"/>
  <c r="AT888" i="23"/>
  <c r="AR889" i="23"/>
  <c r="AS889" i="23"/>
  <c r="AT889" i="23"/>
  <c r="AR890" i="23"/>
  <c r="AS890" i="23"/>
  <c r="AT890" i="23"/>
  <c r="AR891" i="23"/>
  <c r="AS891" i="23"/>
  <c r="AT891" i="23"/>
  <c r="AR892" i="23"/>
  <c r="AS892" i="23"/>
  <c r="AT892" i="23"/>
  <c r="AR893" i="23"/>
  <c r="AS893" i="23"/>
  <c r="AT893" i="23"/>
  <c r="AR894" i="23"/>
  <c r="AS894" i="23"/>
  <c r="AT894" i="23"/>
  <c r="AR895" i="23"/>
  <c r="AS895" i="23"/>
  <c r="AT895" i="23"/>
  <c r="AR896" i="23"/>
  <c r="AS896" i="23"/>
  <c r="AT896" i="23"/>
  <c r="AR897" i="23"/>
  <c r="AS897" i="23"/>
  <c r="AT897" i="23"/>
  <c r="AR898" i="23"/>
  <c r="AS898" i="23"/>
  <c r="AT898" i="23"/>
  <c r="AR899" i="23"/>
  <c r="AS899" i="23"/>
  <c r="AT899" i="23"/>
  <c r="AR900" i="23"/>
  <c r="AS900" i="23"/>
  <c r="AT900" i="23"/>
  <c r="AR901" i="23"/>
  <c r="AS901" i="23"/>
  <c r="AT901" i="23"/>
  <c r="AR902" i="23"/>
  <c r="AS902" i="23"/>
  <c r="AT902" i="23"/>
  <c r="AR903" i="23"/>
  <c r="AS903" i="23"/>
  <c r="AT903" i="23"/>
  <c r="AR904" i="23"/>
  <c r="AS904" i="23"/>
  <c r="AT904" i="23"/>
  <c r="AR905" i="23"/>
  <c r="AS905" i="23"/>
  <c r="AT905" i="23"/>
  <c r="AR906" i="23"/>
  <c r="AS906" i="23"/>
  <c r="AT906" i="23"/>
  <c r="AR907" i="23"/>
  <c r="AS907" i="23"/>
  <c r="AT907" i="23"/>
  <c r="AR908" i="23"/>
  <c r="AS908" i="23"/>
  <c r="AT908" i="23"/>
  <c r="AR909" i="23"/>
  <c r="AS909" i="23"/>
  <c r="AT909" i="23"/>
  <c r="AR910" i="23"/>
  <c r="AS910" i="23"/>
  <c r="AT910" i="23"/>
  <c r="AR911" i="23"/>
  <c r="AS911" i="23"/>
  <c r="AT911" i="23"/>
  <c r="AR912" i="23"/>
  <c r="AS912" i="23"/>
  <c r="AT912" i="23"/>
  <c r="AR913" i="23"/>
  <c r="AS913" i="23"/>
  <c r="AT913" i="23"/>
  <c r="AR914" i="23"/>
  <c r="AS914" i="23"/>
  <c r="AT914" i="23"/>
  <c r="AR915" i="23"/>
  <c r="AS915" i="23"/>
  <c r="AT915" i="23"/>
  <c r="AR916" i="23"/>
  <c r="AS916" i="23"/>
  <c r="AT916" i="23"/>
  <c r="AR917" i="23"/>
  <c r="AS917" i="23"/>
  <c r="AT917" i="23"/>
  <c r="AR918" i="23"/>
  <c r="AS918" i="23"/>
  <c r="AT918" i="23"/>
  <c r="AR919" i="23"/>
  <c r="AS919" i="23"/>
  <c r="AT919" i="23"/>
  <c r="AR920" i="23"/>
  <c r="AS920" i="23"/>
  <c r="AT920" i="23"/>
  <c r="AR921" i="23"/>
  <c r="AS921" i="23"/>
  <c r="AT921" i="23"/>
  <c r="AR922" i="23"/>
  <c r="AS922" i="23"/>
  <c r="AT922" i="23"/>
  <c r="AR923" i="23"/>
  <c r="AS923" i="23"/>
  <c r="AT923" i="23"/>
  <c r="AR924" i="23"/>
  <c r="AS924" i="23"/>
  <c r="AT924" i="23"/>
  <c r="AR925" i="23"/>
  <c r="AS925" i="23"/>
  <c r="AT925" i="23"/>
  <c r="AR926" i="23"/>
  <c r="AS926" i="23"/>
  <c r="AT926" i="23"/>
  <c r="AR927" i="23"/>
  <c r="AS927" i="23"/>
  <c r="AT927" i="23"/>
  <c r="AR928" i="23"/>
  <c r="AS928" i="23"/>
  <c r="AT928" i="23"/>
  <c r="AR929" i="23"/>
  <c r="AS929" i="23"/>
  <c r="AT929" i="23"/>
  <c r="AR930" i="23"/>
  <c r="AS930" i="23"/>
  <c r="AT930" i="23"/>
  <c r="AR931" i="23"/>
  <c r="AS931" i="23"/>
  <c r="AT931" i="23"/>
  <c r="AR932" i="23"/>
  <c r="AS932" i="23"/>
  <c r="AT932" i="23"/>
  <c r="AR933" i="23"/>
  <c r="AS933" i="23"/>
  <c r="AT933" i="23"/>
  <c r="AR934" i="23"/>
  <c r="AS934" i="23"/>
  <c r="AT934" i="23"/>
  <c r="AR935" i="23"/>
  <c r="AS935" i="23"/>
  <c r="AT935" i="23"/>
  <c r="AR936" i="23"/>
  <c r="AS936" i="23"/>
  <c r="AT936" i="23"/>
  <c r="AR937" i="23"/>
  <c r="AS937" i="23"/>
  <c r="AT937" i="23"/>
  <c r="AR938" i="23"/>
  <c r="AS938" i="23"/>
  <c r="AT938" i="23"/>
  <c r="AR939" i="23"/>
  <c r="AS939" i="23"/>
  <c r="AT939" i="23"/>
  <c r="AR940" i="23"/>
  <c r="AS940" i="23"/>
  <c r="AT940" i="23"/>
  <c r="AR941" i="23"/>
  <c r="AS941" i="23"/>
  <c r="AT941" i="23"/>
  <c r="AR942" i="23"/>
  <c r="AS942" i="23"/>
  <c r="AT942" i="23"/>
  <c r="AR943" i="23"/>
  <c r="AS943" i="23"/>
  <c r="AT943" i="23"/>
  <c r="AR944" i="23"/>
  <c r="AS944" i="23"/>
  <c r="AT944" i="23"/>
  <c r="AR945" i="23"/>
  <c r="AS945" i="23"/>
  <c r="AT945" i="23"/>
  <c r="AR946" i="23"/>
  <c r="AS946" i="23"/>
  <c r="AT946" i="23"/>
  <c r="AR947" i="23"/>
  <c r="AS947" i="23"/>
  <c r="AT947" i="23"/>
  <c r="AR948" i="23"/>
  <c r="AS948" i="23"/>
  <c r="AT948" i="23"/>
  <c r="AR949" i="23"/>
  <c r="AS949" i="23"/>
  <c r="AT949" i="23"/>
  <c r="AR950" i="23"/>
  <c r="AS950" i="23"/>
  <c r="AT950" i="23"/>
  <c r="AR951" i="23"/>
  <c r="AS951" i="23"/>
  <c r="AT951" i="23"/>
  <c r="AR952" i="23"/>
  <c r="AS952" i="23"/>
  <c r="AT952" i="23"/>
  <c r="AR953" i="23"/>
  <c r="AS953" i="23"/>
  <c r="AT953" i="23"/>
  <c r="AR954" i="23"/>
  <c r="AS954" i="23"/>
  <c r="AT954" i="23"/>
  <c r="AR955" i="23"/>
  <c r="AS955" i="23"/>
  <c r="AT955" i="23"/>
  <c r="AR956" i="23"/>
  <c r="AS956" i="23"/>
  <c r="AT956" i="23"/>
  <c r="AR957" i="23"/>
  <c r="AS957" i="23"/>
  <c r="AT957" i="23"/>
  <c r="AR958" i="23"/>
  <c r="AS958" i="23"/>
  <c r="AT958" i="23"/>
  <c r="AR959" i="23"/>
  <c r="AS959" i="23"/>
  <c r="AT959" i="23"/>
  <c r="AR960" i="23"/>
  <c r="AS960" i="23"/>
  <c r="AT960" i="23"/>
  <c r="AR961" i="23"/>
  <c r="AS961" i="23"/>
  <c r="AT961" i="23"/>
  <c r="AR962" i="23"/>
  <c r="AS962" i="23"/>
  <c r="AT962" i="23"/>
  <c r="AR963" i="23"/>
  <c r="AS963" i="23"/>
  <c r="AT963" i="23"/>
  <c r="AR964" i="23"/>
  <c r="AS964" i="23"/>
  <c r="AT964" i="23"/>
  <c r="AR965" i="23"/>
  <c r="AS965" i="23"/>
  <c r="AT965" i="23"/>
  <c r="AR966" i="23"/>
  <c r="AS966" i="23"/>
  <c r="AT966" i="23"/>
  <c r="AR967" i="23"/>
  <c r="AS967" i="23"/>
  <c r="AT967" i="23"/>
  <c r="AR968" i="23"/>
  <c r="AS968" i="23"/>
  <c r="AT968" i="23"/>
  <c r="AR969" i="23"/>
  <c r="AS969" i="23"/>
  <c r="AT969" i="23"/>
  <c r="AR970" i="23"/>
  <c r="AS970" i="23"/>
  <c r="AT970" i="23"/>
  <c r="AR971" i="23"/>
  <c r="AS971" i="23"/>
  <c r="AT971" i="23"/>
  <c r="AR972" i="23"/>
  <c r="AS972" i="23"/>
  <c r="AT972" i="23"/>
  <c r="AR973" i="23"/>
  <c r="AS973" i="23"/>
  <c r="AT973" i="23"/>
  <c r="AR974" i="23"/>
  <c r="AS974" i="23"/>
  <c r="AT974" i="23"/>
  <c r="AR975" i="23"/>
  <c r="AS975" i="23"/>
  <c r="AT975" i="23"/>
  <c r="AR976" i="23"/>
  <c r="AS976" i="23"/>
  <c r="AT976" i="23"/>
  <c r="AR977" i="23"/>
  <c r="AS977" i="23"/>
  <c r="AT977" i="23"/>
  <c r="AR978" i="23"/>
  <c r="AS978" i="23"/>
  <c r="AT978" i="23"/>
  <c r="AR979" i="23"/>
  <c r="AS979" i="23"/>
  <c r="AT979" i="23"/>
  <c r="AR980" i="23"/>
  <c r="AS980" i="23"/>
  <c r="AT980" i="23"/>
  <c r="AR981" i="23"/>
  <c r="AS981" i="23"/>
  <c r="AT981" i="23"/>
  <c r="AR982" i="23"/>
  <c r="AS982" i="23"/>
  <c r="AT982" i="23"/>
  <c r="AR983" i="23"/>
  <c r="AS983" i="23"/>
  <c r="AT983" i="23"/>
  <c r="AR984" i="23"/>
  <c r="AS984" i="23"/>
  <c r="AT984" i="23"/>
  <c r="AR985" i="23"/>
  <c r="AS985" i="23"/>
  <c r="AT985" i="23"/>
  <c r="AR986" i="23"/>
  <c r="AS986" i="23"/>
  <c r="AT986" i="23"/>
  <c r="AR987" i="23"/>
  <c r="AS987" i="23"/>
  <c r="AT987" i="23"/>
  <c r="AR988" i="23"/>
  <c r="AS988" i="23"/>
  <c r="AT988" i="23"/>
  <c r="AR989" i="23"/>
  <c r="AS989" i="23"/>
  <c r="AT989" i="23"/>
  <c r="AR990" i="23"/>
  <c r="AS990" i="23"/>
  <c r="AT990" i="23"/>
  <c r="AR991" i="23"/>
  <c r="AS991" i="23"/>
  <c r="AT991" i="23"/>
  <c r="AR992" i="23"/>
  <c r="AS992" i="23"/>
  <c r="AT992" i="23"/>
  <c r="AR993" i="23"/>
  <c r="AS993" i="23"/>
  <c r="AT993" i="23"/>
  <c r="AR994" i="23"/>
  <c r="AS994" i="23"/>
  <c r="AT994" i="23"/>
  <c r="AR995" i="23"/>
  <c r="AS995" i="23"/>
  <c r="AT995" i="23"/>
  <c r="AR996" i="23"/>
  <c r="AS996" i="23"/>
  <c r="AT996" i="23"/>
  <c r="AR997" i="23"/>
  <c r="AS997" i="23"/>
  <c r="AT997" i="23"/>
  <c r="AR998" i="23"/>
  <c r="AS998" i="23"/>
  <c r="AT998" i="23"/>
  <c r="AR999" i="23"/>
  <c r="AS999" i="23"/>
  <c r="AT999" i="23"/>
  <c r="AR1000" i="23"/>
  <c r="AS1000" i="23"/>
  <c r="AT1000" i="23"/>
  <c r="AR1001" i="23"/>
  <c r="AS1001" i="23"/>
  <c r="AT1001" i="23"/>
  <c r="AR1002" i="23"/>
  <c r="AS1002" i="23"/>
  <c r="AT1002" i="23"/>
  <c r="AR1003" i="23"/>
  <c r="AS1003" i="23"/>
  <c r="AT1003" i="23"/>
  <c r="AR1004" i="23"/>
  <c r="AS1004" i="23"/>
  <c r="AT1004" i="23"/>
  <c r="AR1005" i="23"/>
  <c r="AS1005" i="23"/>
  <c r="AT1005" i="23"/>
  <c r="AR1006" i="23"/>
  <c r="AS1006" i="23"/>
  <c r="AT1006" i="23"/>
  <c r="AR1007" i="23"/>
  <c r="AS1007" i="23"/>
  <c r="AT1007" i="23"/>
  <c r="AR1008" i="23"/>
  <c r="AS1008" i="23"/>
  <c r="AT1008" i="23"/>
  <c r="AR1009" i="23"/>
  <c r="AS1009" i="23"/>
  <c r="AT1009" i="23"/>
  <c r="AR1010" i="23"/>
  <c r="AS1010" i="23"/>
  <c r="AT1010" i="23"/>
  <c r="AR1011" i="23"/>
  <c r="AS1011" i="23"/>
  <c r="AT1011" i="23"/>
  <c r="AR1012" i="23"/>
  <c r="AS1012" i="23"/>
  <c r="AT1012" i="23"/>
  <c r="AR1013" i="23"/>
  <c r="AS1013" i="23"/>
  <c r="AT1013" i="23"/>
  <c r="AR1014" i="23"/>
  <c r="AS1014" i="23"/>
  <c r="AT1014" i="23"/>
  <c r="AR1015" i="23"/>
  <c r="AS1015" i="23"/>
  <c r="AT1015" i="23"/>
  <c r="AR1016" i="23"/>
  <c r="AS1016" i="23"/>
  <c r="AT1016" i="23"/>
  <c r="AR1017" i="23"/>
  <c r="AS1017" i="23"/>
  <c r="AT1017" i="23"/>
  <c r="AR1018" i="23"/>
  <c r="AS1018" i="23"/>
  <c r="AT1018" i="23"/>
  <c r="AR1019" i="23"/>
  <c r="AS1019" i="23"/>
  <c r="AT1019" i="23"/>
  <c r="AR1020" i="23"/>
  <c r="AS1020" i="23"/>
  <c r="AT1020" i="23"/>
  <c r="AR1021" i="23"/>
  <c r="AS1021" i="23"/>
  <c r="AT1021" i="23"/>
  <c r="AR1022" i="23"/>
  <c r="AS1022" i="23"/>
  <c r="AT1022" i="23"/>
  <c r="AR1023" i="23"/>
  <c r="AS1023" i="23"/>
  <c r="AT1023" i="23"/>
  <c r="AR1024" i="23"/>
  <c r="AS1024" i="23"/>
  <c r="AT1024" i="23"/>
  <c r="AR1025" i="23"/>
  <c r="AS1025" i="23"/>
  <c r="AT1025" i="23"/>
  <c r="AR1026" i="23"/>
  <c r="AS1026" i="23"/>
  <c r="AT1026" i="23"/>
  <c r="AR1027" i="23"/>
  <c r="AS1027" i="23"/>
  <c r="AT1027" i="23"/>
  <c r="AR1028" i="23"/>
  <c r="AS1028" i="23"/>
  <c r="AT1028" i="23"/>
  <c r="AR1029" i="23"/>
  <c r="AS1029" i="23"/>
  <c r="AT1029" i="23"/>
  <c r="AR1030" i="23"/>
  <c r="AS1030" i="23"/>
  <c r="AT1030" i="23"/>
  <c r="AR1031" i="23"/>
  <c r="AS1031" i="23"/>
  <c r="AT1031" i="23"/>
  <c r="AR1032" i="23"/>
  <c r="AS1032" i="23"/>
  <c r="AT1032" i="23"/>
  <c r="AR1033" i="23"/>
  <c r="AS1033" i="23"/>
  <c r="AT1033" i="23"/>
  <c r="AR1034" i="23"/>
  <c r="AS1034" i="23"/>
  <c r="AT1034" i="23"/>
  <c r="AR1035" i="23"/>
  <c r="AS1035" i="23"/>
  <c r="AT1035" i="23"/>
  <c r="AR1036" i="23"/>
  <c r="AS1036" i="23"/>
  <c r="AT1036" i="23"/>
  <c r="AR1037" i="23"/>
  <c r="AS1037" i="23"/>
  <c r="AT1037" i="23"/>
  <c r="AR1038" i="23"/>
  <c r="AS1038" i="23"/>
  <c r="AT1038" i="23"/>
  <c r="AR1039" i="23"/>
  <c r="AS1039" i="23"/>
  <c r="AT1039" i="23"/>
  <c r="AR1040" i="23"/>
  <c r="AS1040" i="23"/>
  <c r="AT1040" i="23"/>
  <c r="AR1041" i="23"/>
  <c r="AS1041" i="23"/>
  <c r="AT1041" i="23"/>
  <c r="AR1042" i="23"/>
  <c r="AS1042" i="23"/>
  <c r="AT1042" i="23"/>
  <c r="AR1043" i="23"/>
  <c r="AS1043" i="23"/>
  <c r="AT1043" i="23"/>
  <c r="AR1044" i="23"/>
  <c r="AS1044" i="23"/>
  <c r="AT1044" i="23"/>
  <c r="AR1045" i="23"/>
  <c r="AS1045" i="23"/>
  <c r="AT1045" i="23"/>
  <c r="AR1046" i="23"/>
  <c r="AS1046" i="23"/>
  <c r="AT1046" i="23"/>
  <c r="AR1047" i="23"/>
  <c r="AS1047" i="23"/>
  <c r="AT1047" i="23"/>
  <c r="AR1048" i="23"/>
  <c r="AS1048" i="23"/>
  <c r="AT1048" i="23"/>
  <c r="AR1049" i="23"/>
  <c r="AS1049" i="23"/>
  <c r="AT1049" i="23"/>
  <c r="AR1050" i="23"/>
  <c r="AS1050" i="23"/>
  <c r="AT1050" i="23"/>
  <c r="AR1051" i="23"/>
  <c r="AS1051" i="23"/>
  <c r="AT1051" i="23"/>
  <c r="AR1052" i="23"/>
  <c r="AS1052" i="23"/>
  <c r="AT1052" i="23"/>
  <c r="AR1053" i="23"/>
  <c r="AS1053" i="23"/>
  <c r="AT1053" i="23"/>
  <c r="AR1054" i="23"/>
  <c r="AS1054" i="23"/>
  <c r="AT1054" i="23"/>
  <c r="AR1055" i="23"/>
  <c r="AS1055" i="23"/>
  <c r="AT1055" i="23"/>
  <c r="AR1056" i="23"/>
  <c r="AS1056" i="23"/>
  <c r="AT1056" i="23"/>
  <c r="AR1057" i="23"/>
  <c r="AS1057" i="23"/>
  <c r="AT1057" i="23"/>
  <c r="AR1058" i="23"/>
  <c r="AS1058" i="23"/>
  <c r="AT1058" i="23"/>
  <c r="AR1059" i="23"/>
  <c r="AS1059" i="23"/>
  <c r="AT1059" i="23"/>
  <c r="AR1060" i="23"/>
  <c r="AS1060" i="23"/>
  <c r="AT1060" i="23"/>
  <c r="AR1061" i="23"/>
  <c r="AS1061" i="23"/>
  <c r="AT1061" i="23"/>
  <c r="AR1062" i="23"/>
  <c r="AS1062" i="23"/>
  <c r="AT1062" i="23"/>
  <c r="AR1063" i="23"/>
  <c r="AS1063" i="23"/>
  <c r="AT1063" i="23"/>
  <c r="AR1064" i="23"/>
  <c r="AS1064" i="23"/>
  <c r="AT1064" i="23"/>
  <c r="AR1065" i="23"/>
  <c r="AS1065" i="23"/>
  <c r="AT1065" i="23"/>
  <c r="AR1066" i="23"/>
  <c r="AS1066" i="23"/>
  <c r="AT1066" i="23"/>
  <c r="AR1067" i="23"/>
  <c r="AS1067" i="23"/>
  <c r="AT1067" i="23"/>
  <c r="AR1068" i="23"/>
  <c r="AS1068" i="23"/>
  <c r="AT1068" i="23"/>
  <c r="AR1069" i="23"/>
  <c r="AS1069" i="23"/>
  <c r="AT1069" i="23"/>
  <c r="AR1070" i="23"/>
  <c r="AS1070" i="23"/>
  <c r="AT1070" i="23"/>
  <c r="AR1071" i="23"/>
  <c r="AS1071" i="23"/>
  <c r="AT1071" i="23"/>
  <c r="AR1072" i="23"/>
  <c r="AS1072" i="23"/>
  <c r="AT1072" i="23"/>
  <c r="AR1073" i="23"/>
  <c r="AS1073" i="23"/>
  <c r="AT1073" i="23"/>
  <c r="AR1074" i="23"/>
  <c r="AS1074" i="23"/>
  <c r="AT1074" i="23"/>
  <c r="AR1075" i="23"/>
  <c r="AS1075" i="23"/>
  <c r="AT1075" i="23"/>
  <c r="AR1076" i="23"/>
  <c r="AS1076" i="23"/>
  <c r="AT1076" i="23"/>
  <c r="AR1077" i="23"/>
  <c r="AS1077" i="23"/>
  <c r="AT1077" i="23"/>
  <c r="AR1078" i="23"/>
  <c r="AS1078" i="23"/>
  <c r="AT1078" i="23"/>
  <c r="AR1079" i="23"/>
  <c r="AS1079" i="23"/>
  <c r="AT1079" i="23"/>
  <c r="AR1080" i="23"/>
  <c r="AS1080" i="23"/>
  <c r="AT1080" i="23"/>
  <c r="AR1081" i="23"/>
  <c r="AS1081" i="23"/>
  <c r="AT1081" i="23"/>
  <c r="AR1082" i="23"/>
  <c r="AS1082" i="23"/>
  <c r="AT1082" i="23"/>
  <c r="AR1083" i="23"/>
  <c r="AS1083" i="23"/>
  <c r="AT1083" i="23"/>
  <c r="AR1084" i="23"/>
  <c r="AS1084" i="23"/>
  <c r="AT1084" i="23"/>
  <c r="AR1085" i="23"/>
  <c r="AS1085" i="23"/>
  <c r="AT1085" i="23"/>
  <c r="AR1086" i="23"/>
  <c r="AS1086" i="23"/>
  <c r="AT1086" i="23"/>
  <c r="AR1087" i="23"/>
  <c r="AS1087" i="23"/>
  <c r="AT1087" i="23"/>
  <c r="AR1088" i="23"/>
  <c r="AS1088" i="23"/>
  <c r="AT1088" i="23"/>
  <c r="AR1089" i="23"/>
  <c r="AS1089" i="23"/>
  <c r="AT1089" i="23"/>
  <c r="AR1090" i="23"/>
  <c r="AS1090" i="23"/>
  <c r="AT1090" i="23"/>
  <c r="AR1091" i="23"/>
  <c r="AS1091" i="23"/>
  <c r="AT1091" i="23"/>
  <c r="AR1092" i="23"/>
  <c r="AS1092" i="23"/>
  <c r="AT1092" i="23"/>
  <c r="AR1093" i="23"/>
  <c r="AS1093" i="23"/>
  <c r="AT1093" i="23"/>
  <c r="AR1094" i="23"/>
  <c r="AS1094" i="23"/>
  <c r="AT1094" i="23"/>
  <c r="AR1095" i="23"/>
  <c r="AS1095" i="23"/>
  <c r="AT1095" i="23"/>
  <c r="AR1096" i="23"/>
  <c r="AS1096" i="23"/>
  <c r="AT1096" i="23"/>
  <c r="AR1097" i="23"/>
  <c r="AS1097" i="23"/>
  <c r="AT1097" i="23"/>
  <c r="AR1098" i="23"/>
  <c r="AS1098" i="23"/>
  <c r="AT1098" i="23"/>
  <c r="AR1099" i="23"/>
  <c r="AS1099" i="23"/>
  <c r="AT1099" i="23"/>
  <c r="AR1100" i="23"/>
  <c r="AS1100" i="23"/>
  <c r="AT1100" i="23"/>
  <c r="AR1101" i="23"/>
  <c r="AS1101" i="23"/>
  <c r="AT1101" i="23"/>
  <c r="AR1102" i="23"/>
  <c r="AS1102" i="23"/>
  <c r="AT1102" i="23"/>
  <c r="AR1103" i="23"/>
  <c r="AS1103" i="23"/>
  <c r="AT1103" i="23"/>
  <c r="AR1104" i="23"/>
  <c r="AS1104" i="23"/>
  <c r="AT1104" i="23"/>
  <c r="AR1105" i="23"/>
  <c r="AS1105" i="23"/>
  <c r="AT1105" i="23"/>
  <c r="AR1106" i="23"/>
  <c r="AS1106" i="23"/>
  <c r="AT1106" i="23"/>
  <c r="AR1107" i="23"/>
  <c r="AS1107" i="23"/>
  <c r="AT1107" i="23"/>
  <c r="AR1108" i="23"/>
  <c r="AS1108" i="23"/>
  <c r="AT1108" i="23"/>
  <c r="AR1109" i="23"/>
  <c r="AS1109" i="23"/>
  <c r="AT1109" i="23"/>
  <c r="AR1110" i="23"/>
  <c r="AS1110" i="23"/>
  <c r="AT1110" i="23"/>
  <c r="AR1111" i="23"/>
  <c r="AS1111" i="23"/>
  <c r="AT1111" i="23"/>
  <c r="AR1112" i="23"/>
  <c r="AS1112" i="23"/>
  <c r="AT1112" i="23"/>
  <c r="AR1113" i="23"/>
  <c r="AS1113" i="23"/>
  <c r="AT1113" i="23"/>
  <c r="AR1114" i="23"/>
  <c r="AS1114" i="23"/>
  <c r="AT1114" i="23"/>
  <c r="AR1115" i="23"/>
  <c r="AS1115" i="23"/>
  <c r="AT1115" i="23"/>
  <c r="AR1116" i="23"/>
  <c r="AS1116" i="23"/>
  <c r="AT1116" i="23"/>
  <c r="AR1117" i="23"/>
  <c r="AS1117" i="23"/>
  <c r="AT1117" i="23"/>
  <c r="AR1118" i="23"/>
  <c r="AS1118" i="23"/>
  <c r="AT1118" i="23"/>
  <c r="AR1119" i="23"/>
  <c r="AS1119" i="23"/>
  <c r="AT1119" i="23"/>
  <c r="AR1120" i="23"/>
  <c r="AS1120" i="23"/>
  <c r="AT1120" i="23"/>
  <c r="AR1121" i="23"/>
  <c r="AS1121" i="23"/>
  <c r="AT1121" i="23"/>
  <c r="AR1122" i="23"/>
  <c r="AS1122" i="23"/>
  <c r="AT1122" i="23"/>
  <c r="AR1123" i="23"/>
  <c r="AS1123" i="23"/>
  <c r="AT1123" i="23"/>
  <c r="AR1124" i="23"/>
  <c r="AS1124" i="23"/>
  <c r="AT1124" i="23"/>
  <c r="AR1125" i="23"/>
  <c r="AS1125" i="23"/>
  <c r="AT1125" i="23"/>
  <c r="AR1126" i="23"/>
  <c r="AS1126" i="23"/>
  <c r="AT1126" i="23"/>
  <c r="AR1127" i="23"/>
  <c r="AS1127" i="23"/>
  <c r="AT1127" i="23"/>
  <c r="AR1128" i="23"/>
  <c r="AS1128" i="23"/>
  <c r="AT1128" i="23"/>
  <c r="AR1129" i="23"/>
  <c r="AS1129" i="23"/>
  <c r="AT1129" i="23"/>
  <c r="AR1130" i="23"/>
  <c r="AS1130" i="23"/>
  <c r="AT1130" i="23"/>
  <c r="AR1131" i="23"/>
  <c r="AS1131" i="23"/>
  <c r="AT1131" i="23"/>
  <c r="AR1132" i="23"/>
  <c r="AS1132" i="23"/>
  <c r="AT1132" i="23"/>
  <c r="AR1133" i="23"/>
  <c r="AS1133" i="23"/>
  <c r="AT1133" i="23"/>
  <c r="AR1134" i="23"/>
  <c r="AS1134" i="23"/>
  <c r="AT1134" i="23"/>
  <c r="AR1135" i="23"/>
  <c r="AS1135" i="23"/>
  <c r="AT1135" i="23"/>
  <c r="AR1136" i="23"/>
  <c r="AS1136" i="23"/>
  <c r="AT1136" i="23"/>
  <c r="AR1137" i="23"/>
  <c r="AS1137" i="23"/>
  <c r="AT1137" i="23"/>
  <c r="AR1138" i="23"/>
  <c r="AS1138" i="23"/>
  <c r="AT1138" i="23"/>
  <c r="AR1139" i="23"/>
  <c r="AS1139" i="23"/>
  <c r="AT1139" i="23"/>
  <c r="AR1140" i="23"/>
  <c r="AS1140" i="23"/>
  <c r="AT1140" i="23"/>
  <c r="AR1141" i="23"/>
  <c r="AS1141" i="23"/>
  <c r="AT1141" i="23"/>
  <c r="AR1142" i="23"/>
  <c r="AS1142" i="23"/>
  <c r="AT1142" i="23"/>
  <c r="AR1143" i="23"/>
  <c r="AS1143" i="23"/>
  <c r="AT1143" i="23"/>
  <c r="AR1144" i="23"/>
  <c r="AS1144" i="23"/>
  <c r="AT1144" i="23"/>
  <c r="AR1145" i="23"/>
  <c r="AS1145" i="23"/>
  <c r="AT1145" i="23"/>
  <c r="AR1146" i="23"/>
  <c r="AS1146" i="23"/>
  <c r="AT1146" i="23"/>
  <c r="AR1147" i="23"/>
  <c r="AS1147" i="23"/>
  <c r="AT1147" i="23"/>
  <c r="AR1148" i="23"/>
  <c r="AS1148" i="23"/>
  <c r="AT1148" i="23"/>
  <c r="AR1149" i="23"/>
  <c r="AS1149" i="23"/>
  <c r="AT1149" i="23"/>
  <c r="AR1150" i="23"/>
  <c r="AS1150" i="23"/>
  <c r="AT1150" i="23"/>
  <c r="AR1151" i="23"/>
  <c r="AS1151" i="23"/>
  <c r="AT1151" i="23"/>
  <c r="AR1152" i="23"/>
  <c r="AS1152" i="23"/>
  <c r="AT1152" i="23"/>
  <c r="AR1153" i="23"/>
  <c r="AS1153" i="23"/>
  <c r="AT1153" i="23"/>
  <c r="AR1154" i="23"/>
  <c r="AS1154" i="23"/>
  <c r="AT1154" i="23"/>
  <c r="AR1155" i="23"/>
  <c r="AS1155" i="23"/>
  <c r="AT1155" i="23"/>
  <c r="AR1156" i="23"/>
  <c r="AS1156" i="23"/>
  <c r="AT1156" i="23"/>
  <c r="AR1157" i="23"/>
  <c r="AS1157" i="23"/>
  <c r="AT1157" i="23"/>
  <c r="AR1158" i="23"/>
  <c r="AS1158" i="23"/>
  <c r="AT1158" i="23"/>
  <c r="AR1159" i="23"/>
  <c r="AS1159" i="23"/>
  <c r="AT1159" i="23"/>
  <c r="AR1160" i="23"/>
  <c r="AS1160" i="23"/>
  <c r="AT1160" i="23"/>
  <c r="AR1161" i="23"/>
  <c r="AS1161" i="23"/>
  <c r="AT1161" i="23"/>
  <c r="AR1162" i="23"/>
  <c r="AS1162" i="23"/>
  <c r="AT1162" i="23"/>
  <c r="AR1163" i="23"/>
  <c r="AS1163" i="23"/>
  <c r="AT1163" i="23"/>
  <c r="AR1164" i="23"/>
  <c r="AS1164" i="23"/>
  <c r="AT1164" i="23"/>
  <c r="AR1165" i="23"/>
  <c r="AS1165" i="23"/>
  <c r="AT1165" i="23"/>
  <c r="AR1166" i="23"/>
  <c r="AS1166" i="23"/>
  <c r="AT1166" i="23"/>
  <c r="AR1167" i="23"/>
  <c r="AS1167" i="23"/>
  <c r="AT1167" i="23"/>
  <c r="AR1168" i="23"/>
  <c r="AS1168" i="23"/>
  <c r="AT1168" i="23"/>
  <c r="AR1169" i="23"/>
  <c r="AS1169" i="23"/>
  <c r="AT1169" i="23"/>
  <c r="AR1170" i="23"/>
  <c r="AS1170" i="23"/>
  <c r="AT1170" i="23"/>
  <c r="AR1171" i="23"/>
  <c r="AS1171" i="23"/>
  <c r="AT1171" i="23"/>
  <c r="AR1172" i="23"/>
  <c r="AS1172" i="23"/>
  <c r="AT1172" i="23"/>
  <c r="AR1173" i="23"/>
  <c r="AS1173" i="23"/>
  <c r="AT1173" i="23"/>
  <c r="AR1174" i="23"/>
  <c r="AS1174" i="23"/>
  <c r="AT1174" i="23"/>
  <c r="AR1175" i="23"/>
  <c r="AS1175" i="23"/>
  <c r="AT1175" i="23"/>
  <c r="AR1176" i="23"/>
  <c r="AS1176" i="23"/>
  <c r="AT1176" i="23"/>
  <c r="AR1177" i="23"/>
  <c r="AS1177" i="23"/>
  <c r="AT1177" i="23"/>
  <c r="AR1178" i="23"/>
  <c r="AS1178" i="23"/>
  <c r="AT1178" i="23"/>
  <c r="AR1179" i="23"/>
  <c r="AS1179" i="23"/>
  <c r="AT1179" i="23"/>
  <c r="AR1180" i="23"/>
  <c r="AS1180" i="23"/>
  <c r="AT1180" i="23"/>
  <c r="AR1181" i="23"/>
  <c r="AS1181" i="23"/>
  <c r="AT1181" i="23"/>
  <c r="AR1182" i="23"/>
  <c r="AS1182" i="23"/>
  <c r="AT1182" i="23"/>
  <c r="AR1183" i="23"/>
  <c r="AS1183" i="23"/>
  <c r="AT1183" i="23"/>
  <c r="AR1184" i="23"/>
  <c r="AS1184" i="23"/>
  <c r="AT1184" i="23"/>
  <c r="AR1185" i="23"/>
  <c r="AS1185" i="23"/>
  <c r="AT1185" i="23"/>
  <c r="AR1186" i="23"/>
  <c r="AS1186" i="23"/>
  <c r="AT1186" i="23"/>
  <c r="AR1187" i="23"/>
  <c r="AS1187" i="23"/>
  <c r="AT1187" i="23"/>
  <c r="AR1188" i="23"/>
  <c r="AS1188" i="23"/>
  <c r="AT1188" i="23"/>
  <c r="AR1189" i="23"/>
  <c r="AS1189" i="23"/>
  <c r="AT1189" i="23"/>
  <c r="AR1190" i="23"/>
  <c r="AS1190" i="23"/>
  <c r="AT1190" i="23"/>
  <c r="AR1191" i="23"/>
  <c r="AS1191" i="23"/>
  <c r="AT1191" i="23"/>
  <c r="AR1192" i="23"/>
  <c r="AS1192" i="23"/>
  <c r="AT1192" i="23"/>
  <c r="AR1193" i="23"/>
  <c r="AS1193" i="23"/>
  <c r="AT1193" i="23"/>
  <c r="AR1194" i="23"/>
  <c r="AS1194" i="23"/>
  <c r="AT1194" i="23"/>
  <c r="AR1195" i="23"/>
  <c r="AS1195" i="23"/>
  <c r="AT1195" i="23"/>
  <c r="AR1196" i="23"/>
  <c r="AS1196" i="23"/>
  <c r="AT1196" i="23"/>
  <c r="AR1197" i="23"/>
  <c r="AS1197" i="23"/>
  <c r="AT1197" i="23"/>
  <c r="AR1198" i="23"/>
  <c r="AS1198" i="23"/>
  <c r="AT1198" i="23"/>
  <c r="AR1199" i="23"/>
  <c r="AS1199" i="23"/>
  <c r="AT1199" i="23"/>
  <c r="AR1200" i="23"/>
  <c r="AS1200" i="23"/>
  <c r="AT1200" i="23"/>
  <c r="AR1201" i="23"/>
  <c r="AS1201" i="23"/>
  <c r="AT1201" i="23"/>
  <c r="AR1202" i="23"/>
  <c r="AS1202" i="23"/>
  <c r="AT1202" i="23"/>
  <c r="AR1203" i="23"/>
  <c r="AS1203" i="23"/>
  <c r="AT1203" i="23"/>
  <c r="AR1204" i="23"/>
  <c r="AS1204" i="23"/>
  <c r="AT1204" i="23"/>
  <c r="AR1205" i="23"/>
  <c r="AS1205" i="23"/>
  <c r="AT1205" i="23"/>
  <c r="AR1206" i="23"/>
  <c r="AS1206" i="23"/>
  <c r="AT1206" i="23"/>
  <c r="AR1207" i="23"/>
  <c r="AS1207" i="23"/>
  <c r="AT1207" i="23"/>
  <c r="AR1208" i="23"/>
  <c r="AS1208" i="23"/>
  <c r="AT1208" i="23"/>
  <c r="AR1209" i="23"/>
  <c r="AS1209" i="23"/>
  <c r="AT1209" i="23"/>
  <c r="AR1210" i="23"/>
  <c r="AS1210" i="23"/>
  <c r="AT1210" i="23"/>
  <c r="AR1211" i="23"/>
  <c r="AS1211" i="23"/>
  <c r="AT1211" i="23"/>
  <c r="AR1212" i="23"/>
  <c r="AS1212" i="23"/>
  <c r="AT1212" i="23"/>
  <c r="AR1213" i="23"/>
  <c r="AS1213" i="23"/>
  <c r="AT1213" i="23"/>
  <c r="AR1214" i="23"/>
  <c r="AS1214" i="23"/>
  <c r="AT1214" i="23"/>
  <c r="AR1215" i="23"/>
  <c r="AS1215" i="23"/>
  <c r="AT1215" i="23"/>
  <c r="AR1216" i="23"/>
  <c r="AS1216" i="23"/>
  <c r="AT1216" i="23"/>
  <c r="AR1217" i="23"/>
  <c r="AS1217" i="23"/>
  <c r="AT1217" i="23"/>
  <c r="AR1218" i="23"/>
  <c r="AS1218" i="23"/>
  <c r="AT1218" i="23"/>
  <c r="AR1219" i="23"/>
  <c r="AS1219" i="23"/>
  <c r="AT1219" i="23"/>
  <c r="AR1220" i="23"/>
  <c r="AS1220" i="23"/>
  <c r="AT1220" i="23"/>
  <c r="AR1221" i="23"/>
  <c r="AS1221" i="23"/>
  <c r="AT1221" i="23"/>
  <c r="AR1222" i="23"/>
  <c r="AS1222" i="23"/>
  <c r="AT1222" i="23"/>
  <c r="AR1223" i="23"/>
  <c r="AS1223" i="23"/>
  <c r="AT1223" i="23"/>
  <c r="AR1224" i="23"/>
  <c r="AS1224" i="23"/>
  <c r="AT1224" i="23"/>
  <c r="AR1225" i="23"/>
  <c r="AS1225" i="23"/>
  <c r="AT1225" i="23"/>
  <c r="AR1226" i="23"/>
  <c r="AS1226" i="23"/>
  <c r="AT1226" i="23"/>
  <c r="AR1227" i="23"/>
  <c r="AS1227" i="23"/>
  <c r="AT1227" i="23"/>
  <c r="AR1228" i="23"/>
  <c r="AS1228" i="23"/>
  <c r="AT1228" i="23"/>
  <c r="AR1229" i="23"/>
  <c r="AS1229" i="23"/>
  <c r="AT1229" i="23"/>
  <c r="AR1230" i="23"/>
  <c r="AS1230" i="23"/>
  <c r="AT1230" i="23"/>
  <c r="AR1231" i="23"/>
  <c r="AS1231" i="23"/>
  <c r="AT1231" i="23"/>
  <c r="AR1232" i="23"/>
  <c r="AS1232" i="23"/>
  <c r="AT1232" i="23"/>
  <c r="AR1233" i="23"/>
  <c r="AS1233" i="23"/>
  <c r="AT1233" i="23"/>
  <c r="AR1234" i="23"/>
  <c r="AS1234" i="23"/>
  <c r="AT1234" i="23"/>
  <c r="AR1235" i="23"/>
  <c r="AS1235" i="23"/>
  <c r="AT1235" i="23"/>
  <c r="AR1236" i="23"/>
  <c r="AS1236" i="23"/>
  <c r="AT1236" i="23"/>
  <c r="AR1237" i="23"/>
  <c r="AS1237" i="23"/>
  <c r="AT1237" i="23"/>
  <c r="AR1238" i="23"/>
  <c r="AS1238" i="23"/>
  <c r="AT1238" i="23"/>
  <c r="AR1239" i="23"/>
  <c r="AS1239" i="23"/>
  <c r="AT1239" i="23"/>
  <c r="AR1240" i="23"/>
  <c r="AS1240" i="23"/>
  <c r="AT1240" i="23"/>
  <c r="AR1241" i="23"/>
  <c r="AS1241" i="23"/>
  <c r="AT1241" i="23"/>
  <c r="AR1242" i="23"/>
  <c r="AS1242" i="23"/>
  <c r="AT1242" i="23"/>
  <c r="AR1243" i="23"/>
  <c r="AS1243" i="23"/>
  <c r="AT1243" i="23"/>
  <c r="AR1244" i="23"/>
  <c r="AS1244" i="23"/>
  <c r="AT1244" i="23"/>
  <c r="AR1245" i="23"/>
  <c r="AS1245" i="23"/>
  <c r="AT1245" i="23"/>
  <c r="AR1246" i="23"/>
  <c r="AS1246" i="23"/>
  <c r="AT1246" i="23"/>
  <c r="AR1247" i="23"/>
  <c r="AS1247" i="23"/>
  <c r="AT1247" i="23"/>
  <c r="AR1248" i="23"/>
  <c r="AS1248" i="23"/>
  <c r="AT1248" i="23"/>
  <c r="AR1249" i="23"/>
  <c r="AS1249" i="23"/>
  <c r="AT1249" i="23"/>
  <c r="AR1250" i="23"/>
  <c r="AS1250" i="23"/>
  <c r="AT1250" i="23"/>
  <c r="AR1251" i="23"/>
  <c r="AS1251" i="23"/>
  <c r="AT1251" i="23"/>
  <c r="AR1252" i="23"/>
  <c r="AS1252" i="23"/>
  <c r="AT1252" i="23"/>
  <c r="AR1253" i="23"/>
  <c r="AS1253" i="23"/>
  <c r="AT1253" i="23"/>
  <c r="AR1254" i="23"/>
  <c r="AS1254" i="23"/>
  <c r="AT1254" i="23"/>
  <c r="AR1255" i="23"/>
  <c r="AS1255" i="23"/>
  <c r="AT1255" i="23"/>
  <c r="AR1256" i="23"/>
  <c r="AS1256" i="23"/>
  <c r="AT1256" i="23"/>
  <c r="AR1257" i="23"/>
  <c r="AS1257" i="23"/>
  <c r="AT1257" i="23"/>
  <c r="AR1258" i="23"/>
  <c r="AS1258" i="23"/>
  <c r="AT1258" i="23"/>
  <c r="AT1777" i="23"/>
  <c r="AS1777" i="23"/>
  <c r="AR1777" i="23"/>
  <c r="AT1776" i="23"/>
  <c r="AS1776" i="23"/>
  <c r="AR1776" i="23"/>
  <c r="AT1775" i="23"/>
  <c r="AS1775" i="23"/>
  <c r="AR1775" i="23"/>
  <c r="AT1774" i="23"/>
  <c r="AS1774" i="23"/>
  <c r="AR1774" i="23"/>
  <c r="AT1773" i="23"/>
  <c r="AS1773" i="23"/>
  <c r="AR1773" i="23"/>
  <c r="AT1772" i="23"/>
  <c r="AS1772" i="23"/>
  <c r="AR1772" i="23"/>
  <c r="AT1771" i="23"/>
  <c r="AS1771" i="23"/>
  <c r="AR1771" i="23"/>
  <c r="AT1770" i="23"/>
  <c r="AS1770" i="23"/>
  <c r="AR1770" i="23"/>
  <c r="AT1769" i="23"/>
  <c r="AS1769" i="23"/>
  <c r="AR1769" i="23"/>
  <c r="AT1768" i="23"/>
  <c r="AS1768" i="23"/>
  <c r="AR1768" i="23"/>
  <c r="AT1767" i="23"/>
  <c r="AS1767" i="23"/>
  <c r="AR1767" i="23"/>
  <c r="AT1766" i="23"/>
  <c r="AS1766" i="23"/>
  <c r="AR1766" i="23"/>
  <c r="AT1765" i="23"/>
  <c r="AS1765" i="23"/>
  <c r="AR1765" i="23"/>
  <c r="AT1764" i="23"/>
  <c r="AS1764" i="23"/>
  <c r="AR1764" i="23"/>
  <c r="AT1763" i="23"/>
  <c r="AS1763" i="23"/>
  <c r="AR1763" i="23"/>
  <c r="AT1762" i="23"/>
  <c r="AS1762" i="23"/>
  <c r="AR1762" i="23"/>
  <c r="AT1761" i="23"/>
  <c r="AS1761" i="23"/>
  <c r="AR1761" i="23"/>
  <c r="AT1760" i="23"/>
  <c r="AS1760" i="23"/>
  <c r="AR1760" i="23"/>
  <c r="AT1759" i="23"/>
  <c r="AS1759" i="23"/>
  <c r="AR1759" i="23"/>
  <c r="AT1758" i="23"/>
  <c r="AS1758" i="23"/>
  <c r="AR1758" i="23"/>
  <c r="AT1757" i="23"/>
  <c r="AS1757" i="23"/>
  <c r="AR1757" i="23"/>
  <c r="AT1756" i="23"/>
  <c r="AS1756" i="23"/>
  <c r="AR1756" i="23"/>
  <c r="AT1755" i="23"/>
  <c r="AS1755" i="23"/>
  <c r="AR1755" i="23"/>
  <c r="AT1754" i="23"/>
  <c r="AS1754" i="23"/>
  <c r="AR1754" i="23"/>
  <c r="AT1753" i="23"/>
  <c r="AS1753" i="23"/>
  <c r="AR1753" i="23"/>
  <c r="AT1752" i="23"/>
  <c r="AS1752" i="23"/>
  <c r="AR1752" i="23"/>
  <c r="AT1751" i="23"/>
  <c r="AS1751" i="23"/>
  <c r="AR1751" i="23"/>
  <c r="AT1750" i="23"/>
  <c r="AS1750" i="23"/>
  <c r="AR1750" i="23"/>
  <c r="AT1749" i="23"/>
  <c r="AS1749" i="23"/>
  <c r="AR1749" i="23"/>
  <c r="AT1748" i="23"/>
  <c r="AS1748" i="23"/>
  <c r="AR1748" i="23"/>
  <c r="AT1747" i="23"/>
  <c r="AS1747" i="23"/>
  <c r="AR1747" i="23"/>
  <c r="AT1746" i="23"/>
  <c r="AS1746" i="23"/>
  <c r="AR1746" i="23"/>
  <c r="AT1745" i="23"/>
  <c r="AS1745" i="23"/>
  <c r="AR1745" i="23"/>
  <c r="AT1744" i="23"/>
  <c r="AS1744" i="23"/>
  <c r="AR1744" i="23"/>
  <c r="AT1743" i="23"/>
  <c r="AS1743" i="23"/>
  <c r="AR1743" i="23"/>
  <c r="AT1742" i="23"/>
  <c r="AS1742" i="23"/>
  <c r="AR1742" i="23"/>
  <c r="AT1741" i="23"/>
  <c r="AS1741" i="23"/>
  <c r="AR1741" i="23"/>
  <c r="AT1740" i="23"/>
  <c r="AS1740" i="23"/>
  <c r="AR1740" i="23"/>
  <c r="AT1739" i="23"/>
  <c r="AS1739" i="23"/>
  <c r="AR1739" i="23"/>
  <c r="AT1738" i="23"/>
  <c r="AS1738" i="23"/>
  <c r="AR1738" i="23"/>
  <c r="AT1737" i="23"/>
  <c r="AS1737" i="23"/>
  <c r="AR1737" i="23"/>
  <c r="AT1736" i="23"/>
  <c r="AS1736" i="23"/>
  <c r="AR1736" i="23"/>
  <c r="AT1735" i="23"/>
  <c r="AS1735" i="23"/>
  <c r="AR1735" i="23"/>
  <c r="AT1734" i="23"/>
  <c r="AS1734" i="23"/>
  <c r="AR1734" i="23"/>
  <c r="AT1733" i="23"/>
  <c r="AS1733" i="23"/>
  <c r="AR1733" i="23"/>
  <c r="AT1732" i="23"/>
  <c r="AS1732" i="23"/>
  <c r="AR1732" i="23"/>
  <c r="AT1731" i="23"/>
  <c r="AS1731" i="23"/>
  <c r="AR1731" i="23"/>
  <c r="AT1730" i="23"/>
  <c r="AS1730" i="23"/>
  <c r="AR1730" i="23"/>
  <c r="AT1729" i="23"/>
  <c r="AS1729" i="23"/>
  <c r="AR1729" i="23"/>
  <c r="AT1728" i="23"/>
  <c r="AS1728" i="23"/>
  <c r="AR1728" i="23"/>
  <c r="AT1727" i="23"/>
  <c r="AS1727" i="23"/>
  <c r="AR1727" i="23"/>
  <c r="AT1726" i="23"/>
  <c r="AS1726" i="23"/>
  <c r="AR1726" i="23"/>
  <c r="AT1725" i="23"/>
  <c r="AS1725" i="23"/>
  <c r="AR1725" i="23"/>
  <c r="AT1724" i="23"/>
  <c r="AS1724" i="23"/>
  <c r="AR1724" i="23"/>
  <c r="AT1723" i="23"/>
  <c r="AS1723" i="23"/>
  <c r="AR1723" i="23"/>
  <c r="AT1722" i="23"/>
  <c r="AS1722" i="23"/>
  <c r="AR1722" i="23"/>
  <c r="AT1721" i="23"/>
  <c r="AS1721" i="23"/>
  <c r="AR1721" i="23"/>
  <c r="AT1720" i="23"/>
  <c r="AS1720" i="23"/>
  <c r="AR1720" i="23"/>
  <c r="AT1719" i="23"/>
  <c r="AS1719" i="23"/>
  <c r="AR1719" i="23"/>
  <c r="AT1718" i="23"/>
  <c r="AS1718" i="23"/>
  <c r="AR1718" i="23"/>
  <c r="AT1717" i="23"/>
  <c r="AS1717" i="23"/>
  <c r="AR1717" i="23"/>
  <c r="AT1716" i="23"/>
  <c r="AS1716" i="23"/>
  <c r="AR1716" i="23"/>
  <c r="AT1715" i="23"/>
  <c r="AS1715" i="23"/>
  <c r="AR1715" i="23"/>
  <c r="AT1714" i="23"/>
  <c r="AS1714" i="23"/>
  <c r="AR1714" i="23"/>
  <c r="AT1713" i="23"/>
  <c r="AS1713" i="23"/>
  <c r="AR1713" i="23"/>
  <c r="AT1712" i="23"/>
  <c r="AS1712" i="23"/>
  <c r="AR1712" i="23"/>
  <c r="AT1711" i="23"/>
  <c r="AS1711" i="23"/>
  <c r="AR1711" i="23"/>
  <c r="AT1710" i="23"/>
  <c r="AS1710" i="23"/>
  <c r="AR1710" i="23"/>
  <c r="AT1709" i="23"/>
  <c r="AS1709" i="23"/>
  <c r="AR1709" i="23"/>
  <c r="AT1708" i="23"/>
  <c r="AS1708" i="23"/>
  <c r="AR1708" i="23"/>
  <c r="AT1707" i="23"/>
  <c r="AS1707" i="23"/>
  <c r="AR1707" i="23"/>
  <c r="AT1706" i="23"/>
  <c r="AS1706" i="23"/>
  <c r="AR1706" i="23"/>
  <c r="AT1705" i="23"/>
  <c r="AS1705" i="23"/>
  <c r="AR1705" i="23"/>
  <c r="AT1704" i="23"/>
  <c r="AS1704" i="23"/>
  <c r="AR1704" i="23"/>
  <c r="AT1703" i="23"/>
  <c r="AS1703" i="23"/>
  <c r="AR1703" i="23"/>
  <c r="AT1702" i="23"/>
  <c r="AS1702" i="23"/>
  <c r="AR1702" i="23"/>
  <c r="AT1701" i="23"/>
  <c r="AS1701" i="23"/>
  <c r="AR1701" i="23"/>
  <c r="AT1700" i="23"/>
  <c r="AS1700" i="23"/>
  <c r="AR1700" i="23"/>
  <c r="AT1699" i="23"/>
  <c r="AS1699" i="23"/>
  <c r="AR1699" i="23"/>
  <c r="AT1698" i="23"/>
  <c r="AS1698" i="23"/>
  <c r="AR1698" i="23"/>
  <c r="AT1697" i="23"/>
  <c r="AS1697" i="23"/>
  <c r="AR1697" i="23"/>
  <c r="AT1696" i="23"/>
  <c r="AS1696" i="23"/>
  <c r="AR1696" i="23"/>
  <c r="AT1695" i="23"/>
  <c r="AS1695" i="23"/>
  <c r="AR1695" i="23"/>
  <c r="AT1694" i="23"/>
  <c r="AS1694" i="23"/>
  <c r="AR1694" i="23"/>
  <c r="AT1693" i="23"/>
  <c r="AS1693" i="23"/>
  <c r="AR1693" i="23"/>
  <c r="AT1692" i="23"/>
  <c r="AS1692" i="23"/>
  <c r="AR1692" i="23"/>
  <c r="AT1691" i="23"/>
  <c r="AS1691" i="23"/>
  <c r="AR1691" i="23"/>
  <c r="AT1690" i="23"/>
  <c r="AS1690" i="23"/>
  <c r="AR1690" i="23"/>
  <c r="AT1689" i="23"/>
  <c r="AS1689" i="23"/>
  <c r="AR1689" i="23"/>
  <c r="AT1688" i="23"/>
  <c r="AS1688" i="23"/>
  <c r="AR1688" i="23"/>
  <c r="AT1687" i="23"/>
  <c r="AS1687" i="23"/>
  <c r="AR1687" i="23"/>
  <c r="AT1686" i="23"/>
  <c r="AS1686" i="23"/>
  <c r="AR1686" i="23"/>
  <c r="AT1685" i="23"/>
  <c r="AS1685" i="23"/>
  <c r="AR1685" i="23"/>
  <c r="AT1684" i="23"/>
  <c r="AS1684" i="23"/>
  <c r="AR1684" i="23"/>
  <c r="AT1683" i="23"/>
  <c r="AS1683" i="23"/>
  <c r="AR1683" i="23"/>
  <c r="AT1682" i="23"/>
  <c r="AS1682" i="23"/>
  <c r="AR1682" i="23"/>
  <c r="AT1681" i="23"/>
  <c r="AS1681" i="23"/>
  <c r="AR1681" i="23"/>
  <c r="AT1680" i="23"/>
  <c r="AS1680" i="23"/>
  <c r="AR1680" i="23"/>
  <c r="AT1679" i="23"/>
  <c r="AS1679" i="23"/>
  <c r="AR1679" i="23"/>
  <c r="AT1678" i="23"/>
  <c r="AS1678" i="23"/>
  <c r="AR1678" i="23"/>
  <c r="AT1677" i="23"/>
  <c r="AS1677" i="23"/>
  <c r="AR1677" i="23"/>
  <c r="AT1676" i="23"/>
  <c r="AS1676" i="23"/>
  <c r="AR1676" i="23"/>
  <c r="AT1675" i="23"/>
  <c r="AS1675" i="23"/>
  <c r="AR1675" i="23"/>
  <c r="AT1674" i="23"/>
  <c r="AS1674" i="23"/>
  <c r="AR1674" i="23"/>
  <c r="AT1673" i="23"/>
  <c r="AS1673" i="23"/>
  <c r="AR1673" i="23"/>
  <c r="AT1672" i="23"/>
  <c r="AS1672" i="23"/>
  <c r="AR1672" i="23"/>
  <c r="AT1671" i="23"/>
  <c r="AS1671" i="23"/>
  <c r="AR1671" i="23"/>
  <c r="AT1670" i="23"/>
  <c r="AS1670" i="23"/>
  <c r="AR1670" i="23"/>
  <c r="AT1669" i="23"/>
  <c r="AS1669" i="23"/>
  <c r="AR1669" i="23"/>
  <c r="AT1668" i="23"/>
  <c r="AS1668" i="23"/>
  <c r="AR1668" i="23"/>
  <c r="AT1667" i="23"/>
  <c r="AS1667" i="23"/>
  <c r="AR1667" i="23"/>
  <c r="AT1666" i="23"/>
  <c r="AS1666" i="23"/>
  <c r="AR1666" i="23"/>
  <c r="AT1665" i="23"/>
  <c r="AS1665" i="23"/>
  <c r="AR1665" i="23"/>
  <c r="AT1664" i="23"/>
  <c r="AS1664" i="23"/>
  <c r="AR1664" i="23"/>
  <c r="AT1663" i="23"/>
  <c r="AS1663" i="23"/>
  <c r="AR1663" i="23"/>
  <c r="AT1662" i="23"/>
  <c r="AS1662" i="23"/>
  <c r="AR1662" i="23"/>
  <c r="AT1661" i="23"/>
  <c r="AS1661" i="23"/>
  <c r="AR1661" i="23"/>
  <c r="AT1660" i="23"/>
  <c r="AS1660" i="23"/>
  <c r="AR1660" i="23"/>
  <c r="AT1659" i="23"/>
  <c r="AS1659" i="23"/>
  <c r="AR1659" i="23"/>
  <c r="AT1658" i="23"/>
  <c r="AS1658" i="23"/>
  <c r="AR1658" i="23"/>
  <c r="AT1657" i="23"/>
  <c r="AS1657" i="23"/>
  <c r="AR1657" i="23"/>
  <c r="AT1656" i="23"/>
  <c r="AS1656" i="23"/>
  <c r="AR1656" i="23"/>
  <c r="AT1655" i="23"/>
  <c r="AS1655" i="23"/>
  <c r="AR1655" i="23"/>
  <c r="AT1654" i="23"/>
  <c r="AS1654" i="23"/>
  <c r="AR1654" i="23"/>
  <c r="AT1653" i="23"/>
  <c r="AS1653" i="23"/>
  <c r="AR1653" i="23"/>
  <c r="AT1652" i="23"/>
  <c r="AS1652" i="23"/>
  <c r="AR1652" i="23"/>
  <c r="AT1651" i="23"/>
  <c r="AS1651" i="23"/>
  <c r="AR1651" i="23"/>
  <c r="AT1650" i="23"/>
  <c r="AS1650" i="23"/>
  <c r="AR1650" i="23"/>
  <c r="AT1649" i="23"/>
  <c r="AS1649" i="23"/>
  <c r="AR1649" i="23"/>
  <c r="AT1648" i="23"/>
  <c r="AS1648" i="23"/>
  <c r="AR1648" i="23"/>
  <c r="AT1647" i="23"/>
  <c r="AS1647" i="23"/>
  <c r="AR1647" i="23"/>
  <c r="AT1646" i="23"/>
  <c r="AS1646" i="23"/>
  <c r="AR1646" i="23"/>
  <c r="AT1645" i="23"/>
  <c r="AS1645" i="23"/>
  <c r="AR1645" i="23"/>
  <c r="AT1644" i="23"/>
  <c r="AS1644" i="23"/>
  <c r="AR1644" i="23"/>
  <c r="AT1643" i="23"/>
  <c r="AS1643" i="23"/>
  <c r="AR1643" i="23"/>
  <c r="AT1642" i="23"/>
  <c r="AS1642" i="23"/>
  <c r="AR1642" i="23"/>
  <c r="AT1641" i="23"/>
  <c r="AS1641" i="23"/>
  <c r="AR1641" i="23"/>
  <c r="AT1640" i="23"/>
  <c r="AS1640" i="23"/>
  <c r="AR1640" i="23"/>
  <c r="AT1639" i="23"/>
  <c r="AS1639" i="23"/>
  <c r="AR1639" i="23"/>
  <c r="AT1638" i="23"/>
  <c r="AS1638" i="23"/>
  <c r="AR1638" i="23"/>
  <c r="AT1637" i="23"/>
  <c r="AS1637" i="23"/>
  <c r="AR1637" i="23"/>
  <c r="AT1636" i="23"/>
  <c r="AS1636" i="23"/>
  <c r="AR1636" i="23"/>
  <c r="AT1635" i="23"/>
  <c r="AS1635" i="23"/>
  <c r="AR1635" i="23"/>
  <c r="AT1634" i="23"/>
  <c r="AS1634" i="23"/>
  <c r="AR1634" i="23"/>
  <c r="AT1633" i="23"/>
  <c r="AS1633" i="23"/>
  <c r="AR1633" i="23"/>
  <c r="AT1632" i="23"/>
  <c r="AS1632" i="23"/>
  <c r="AR1632" i="23"/>
  <c r="AT1631" i="23"/>
  <c r="AS1631" i="23"/>
  <c r="AR1631" i="23"/>
  <c r="AT1630" i="23"/>
  <c r="AS1630" i="23"/>
  <c r="AR1630" i="23"/>
  <c r="AT1629" i="23"/>
  <c r="AS1629" i="23"/>
  <c r="AR1629" i="23"/>
  <c r="AT1628" i="23"/>
  <c r="AS1628" i="23"/>
  <c r="AR1628" i="23"/>
  <c r="AT1627" i="23"/>
  <c r="AS1627" i="23"/>
  <c r="AR1627" i="23"/>
  <c r="AT1626" i="23"/>
  <c r="AS1626" i="23"/>
  <c r="AR1626" i="23"/>
  <c r="AT1625" i="23"/>
  <c r="AS1625" i="23"/>
  <c r="AR1625" i="23"/>
  <c r="AT1624" i="23"/>
  <c r="AS1624" i="23"/>
  <c r="AR1624" i="23"/>
  <c r="AT1623" i="23"/>
  <c r="AS1623" i="23"/>
  <c r="AR1623" i="23"/>
  <c r="AT1622" i="23"/>
  <c r="AS1622" i="23"/>
  <c r="AR1622" i="23"/>
  <c r="AT1621" i="23"/>
  <c r="AS1621" i="23"/>
  <c r="AR1621" i="23"/>
  <c r="AT1620" i="23"/>
  <c r="AS1620" i="23"/>
  <c r="AR1620" i="23"/>
  <c r="AT1619" i="23"/>
  <c r="AS1619" i="23"/>
  <c r="AR1619" i="23"/>
  <c r="AT1618" i="23"/>
  <c r="AS1618" i="23"/>
  <c r="AR1618" i="23"/>
  <c r="AT1617" i="23"/>
  <c r="AS1617" i="23"/>
  <c r="AR1617" i="23"/>
  <c r="AT1616" i="23"/>
  <c r="AS1616" i="23"/>
  <c r="AR1616" i="23"/>
  <c r="AT1615" i="23"/>
  <c r="AS1615" i="23"/>
  <c r="AR1615" i="23"/>
  <c r="AT1614" i="23"/>
  <c r="AS1614" i="23"/>
  <c r="AR1614" i="23"/>
  <c r="AT1613" i="23"/>
  <c r="AS1613" i="23"/>
  <c r="AR1613" i="23"/>
  <c r="AT1612" i="23"/>
  <c r="AS1612" i="23"/>
  <c r="AR1612" i="23"/>
  <c r="AT1611" i="23"/>
  <c r="AS1611" i="23"/>
  <c r="AR1611" i="23"/>
  <c r="AT1610" i="23"/>
  <c r="AS1610" i="23"/>
  <c r="AR1610" i="23"/>
  <c r="AT1609" i="23"/>
  <c r="AS1609" i="23"/>
  <c r="AR1609" i="23"/>
  <c r="AT1608" i="23"/>
  <c r="AS1608" i="23"/>
  <c r="AR1608" i="23"/>
  <c r="AT1607" i="23"/>
  <c r="AS1607" i="23"/>
  <c r="AR1607" i="23"/>
  <c r="AT1606" i="23"/>
  <c r="AS1606" i="23"/>
  <c r="AR1606" i="23"/>
  <c r="AT1605" i="23"/>
  <c r="AS1605" i="23"/>
  <c r="AR1605" i="23"/>
  <c r="AT1604" i="23"/>
  <c r="AS1604" i="23"/>
  <c r="AR1604" i="23"/>
  <c r="AT1603" i="23"/>
  <c r="AS1603" i="23"/>
  <c r="AR1603" i="23"/>
  <c r="AT1602" i="23"/>
  <c r="AS1602" i="23"/>
  <c r="AR1602" i="23"/>
  <c r="AT1601" i="23"/>
  <c r="AS1601" i="23"/>
  <c r="AR1601" i="23"/>
  <c r="AT1600" i="23"/>
  <c r="AS1600" i="23"/>
  <c r="AR1600" i="23"/>
  <c r="AT1599" i="23"/>
  <c r="AS1599" i="23"/>
  <c r="AR1599" i="23"/>
  <c r="AT1598" i="23"/>
  <c r="AS1598" i="23"/>
  <c r="AR1598" i="23"/>
  <c r="AT1597" i="23"/>
  <c r="AS1597" i="23"/>
  <c r="AR1597" i="23"/>
  <c r="AT1596" i="23"/>
  <c r="AS1596" i="23"/>
  <c r="AR1596" i="23"/>
  <c r="AT1595" i="23"/>
  <c r="AS1595" i="23"/>
  <c r="AR1595" i="23"/>
  <c r="AT1594" i="23"/>
  <c r="AS1594" i="23"/>
  <c r="AR1594" i="23"/>
  <c r="AT1593" i="23"/>
  <c r="AS1593" i="23"/>
  <c r="AR1593" i="23"/>
  <c r="AT1592" i="23"/>
  <c r="AS1592" i="23"/>
  <c r="AR1592" i="23"/>
  <c r="AT1591" i="23"/>
  <c r="AS1591" i="23"/>
  <c r="AR1591" i="23"/>
  <c r="AT1590" i="23"/>
  <c r="AS1590" i="23"/>
  <c r="AR1590" i="23"/>
  <c r="AT1589" i="23"/>
  <c r="AS1589" i="23"/>
  <c r="AR1589" i="23"/>
  <c r="AT1588" i="23"/>
  <c r="AS1588" i="23"/>
  <c r="AR1588" i="23"/>
  <c r="AT1587" i="23"/>
  <c r="AS1587" i="23"/>
  <c r="AR1587" i="23"/>
  <c r="AT1586" i="23"/>
  <c r="AS1586" i="23"/>
  <c r="AR1586" i="23"/>
  <c r="AT1585" i="23"/>
  <c r="AS1585" i="23"/>
  <c r="AR1585" i="23"/>
  <c r="AT1584" i="23"/>
  <c r="AS1584" i="23"/>
  <c r="AR1584" i="23"/>
  <c r="AT1583" i="23"/>
  <c r="AS1583" i="23"/>
  <c r="AR1583" i="23"/>
  <c r="AT1582" i="23"/>
  <c r="AS1582" i="23"/>
  <c r="AR1582" i="23"/>
  <c r="AT1581" i="23"/>
  <c r="AS1581" i="23"/>
  <c r="AR1581" i="23"/>
  <c r="AT1580" i="23"/>
  <c r="AS1580" i="23"/>
  <c r="AR1580" i="23"/>
  <c r="AT1579" i="23"/>
  <c r="AS1579" i="23"/>
  <c r="AR1579" i="23"/>
  <c r="AT1578" i="23"/>
  <c r="AS1578" i="23"/>
  <c r="AR1578" i="23"/>
  <c r="AT1577" i="23"/>
  <c r="AS1577" i="23"/>
  <c r="AR1577" i="23"/>
  <c r="AT1576" i="23"/>
  <c r="AS1576" i="23"/>
  <c r="AR1576" i="23"/>
  <c r="AT1575" i="23"/>
  <c r="AS1575" i="23"/>
  <c r="AR1575" i="23"/>
  <c r="AT1574" i="23"/>
  <c r="AS1574" i="23"/>
  <c r="AR1574" i="23"/>
  <c r="AT1573" i="23"/>
  <c r="AS1573" i="23"/>
  <c r="AR1573" i="23"/>
  <c r="AT1572" i="23"/>
  <c r="AS1572" i="23"/>
  <c r="AR1572" i="23"/>
  <c r="AT1571" i="23"/>
  <c r="AS1571" i="23"/>
  <c r="AR1571" i="23"/>
  <c r="AT1570" i="23"/>
  <c r="AS1570" i="23"/>
  <c r="AR1570" i="23"/>
  <c r="AT1569" i="23"/>
  <c r="AS1569" i="23"/>
  <c r="AR1569" i="23"/>
  <c r="AT1568" i="23"/>
  <c r="AS1568" i="23"/>
  <c r="AR1568" i="23"/>
  <c r="AT1567" i="23"/>
  <c r="AS1567" i="23"/>
  <c r="AR1567" i="23"/>
  <c r="AT1566" i="23"/>
  <c r="AS1566" i="23"/>
  <c r="AR1566" i="23"/>
  <c r="AT1565" i="23"/>
  <c r="AS1565" i="23"/>
  <c r="AR1565" i="23"/>
  <c r="AT1564" i="23"/>
  <c r="AS1564" i="23"/>
  <c r="AR1564" i="23"/>
  <c r="AT1563" i="23"/>
  <c r="AS1563" i="23"/>
  <c r="AR1563" i="23"/>
  <c r="AT1562" i="23"/>
  <c r="AS1562" i="23"/>
  <c r="AR1562" i="23"/>
  <c r="AT1561" i="23"/>
  <c r="AS1561" i="23"/>
  <c r="AR1561" i="23"/>
  <c r="AT1560" i="23"/>
  <c r="AS1560" i="23"/>
  <c r="AR1560" i="23"/>
  <c r="AT1559" i="23"/>
  <c r="AS1559" i="23"/>
  <c r="AR1559" i="23"/>
  <c r="AT1558" i="23"/>
  <c r="AS1558" i="23"/>
  <c r="AR1558" i="23"/>
  <c r="AT1557" i="23"/>
  <c r="AS1557" i="23"/>
  <c r="AR1557" i="23"/>
  <c r="AT1556" i="23"/>
  <c r="AS1556" i="23"/>
  <c r="AR1556" i="23"/>
  <c r="AT1555" i="23"/>
  <c r="AS1555" i="23"/>
  <c r="AR1555" i="23"/>
  <c r="AT1554" i="23"/>
  <c r="AS1554" i="23"/>
  <c r="AR1554" i="23"/>
  <c r="AT1553" i="23"/>
  <c r="AS1553" i="23"/>
  <c r="AR1553" i="23"/>
  <c r="AT1552" i="23"/>
  <c r="AS1552" i="23"/>
  <c r="AR1552" i="23"/>
  <c r="AT1551" i="23"/>
  <c r="AS1551" i="23"/>
  <c r="AR1551" i="23"/>
  <c r="AT1550" i="23"/>
  <c r="AS1550" i="23"/>
  <c r="AR1550" i="23"/>
  <c r="AT1549" i="23"/>
  <c r="AS1549" i="23"/>
  <c r="AR1549" i="23"/>
  <c r="AT1548" i="23"/>
  <c r="AS1548" i="23"/>
  <c r="AR1548" i="23"/>
  <c r="AT1547" i="23"/>
  <c r="AS1547" i="23"/>
  <c r="AR1547" i="23"/>
  <c r="AT1546" i="23"/>
  <c r="AS1546" i="23"/>
  <c r="AR1546" i="23"/>
  <c r="AT1545" i="23"/>
  <c r="AS1545" i="23"/>
  <c r="AR1545" i="23"/>
  <c r="AT1544" i="23"/>
  <c r="AS1544" i="23"/>
  <c r="AR1544" i="23"/>
  <c r="AT1543" i="23"/>
  <c r="AS1543" i="23"/>
  <c r="AR1543" i="23"/>
  <c r="AT1542" i="23"/>
  <c r="AS1542" i="23"/>
  <c r="AR1542" i="23"/>
  <c r="AT1541" i="23"/>
  <c r="AS1541" i="23"/>
  <c r="AR1541" i="23"/>
  <c r="AT1540" i="23"/>
  <c r="AS1540" i="23"/>
  <c r="AR1540" i="23"/>
  <c r="AT1539" i="23"/>
  <c r="AS1539" i="23"/>
  <c r="AR1539" i="23"/>
  <c r="AT1538" i="23"/>
  <c r="AS1538" i="23"/>
  <c r="AR1538" i="23"/>
  <c r="AT1537" i="23"/>
  <c r="AS1537" i="23"/>
  <c r="AR1537" i="23"/>
  <c r="AT1536" i="23"/>
  <c r="AS1536" i="23"/>
  <c r="AR1536" i="23"/>
  <c r="AT1535" i="23"/>
  <c r="AS1535" i="23"/>
  <c r="AR1535" i="23"/>
  <c r="AT1534" i="23"/>
  <c r="AS1534" i="23"/>
  <c r="AR1534" i="23"/>
  <c r="AT1533" i="23"/>
  <c r="AS1533" i="23"/>
  <c r="AR1533" i="23"/>
  <c r="AT1532" i="23"/>
  <c r="AS1532" i="23"/>
  <c r="AR1532" i="23"/>
  <c r="AT1531" i="23"/>
  <c r="AS1531" i="23"/>
  <c r="AR1531" i="23"/>
  <c r="AT1530" i="23"/>
  <c r="AS1530" i="23"/>
  <c r="AR1530" i="23"/>
  <c r="AT1529" i="23"/>
  <c r="AS1529" i="23"/>
  <c r="AR1529" i="23"/>
  <c r="AT1528" i="23"/>
  <c r="AS1528" i="23"/>
  <c r="AR1528" i="23"/>
  <c r="AT1527" i="23"/>
  <c r="AS1527" i="23"/>
  <c r="AR1527" i="23"/>
  <c r="AT1526" i="23"/>
  <c r="AS1526" i="23"/>
  <c r="AR1526" i="23"/>
  <c r="AT1525" i="23"/>
  <c r="AS1525" i="23"/>
  <c r="AR1525" i="23"/>
  <c r="AT1524" i="23"/>
  <c r="AS1524" i="23"/>
  <c r="AR1524" i="23"/>
  <c r="AT1523" i="23"/>
  <c r="AS1523" i="23"/>
  <c r="AR1523" i="23"/>
  <c r="AT1522" i="23"/>
  <c r="AS1522" i="23"/>
  <c r="AR1522" i="23"/>
  <c r="AT1521" i="23"/>
  <c r="AS1521" i="23"/>
  <c r="AR1521" i="23"/>
  <c r="AT1520" i="23"/>
  <c r="AS1520" i="23"/>
  <c r="AR1520" i="23"/>
  <c r="AT1519" i="23"/>
  <c r="AS1519" i="23"/>
  <c r="AR1519" i="23"/>
  <c r="AT1518" i="23"/>
  <c r="AS1518" i="23"/>
  <c r="AR1518" i="23"/>
  <c r="AT1517" i="23"/>
  <c r="AS1517" i="23"/>
  <c r="AR1517" i="23"/>
  <c r="AT1516" i="23"/>
  <c r="AS1516" i="23"/>
  <c r="AR1516" i="23"/>
  <c r="AT1515" i="23"/>
  <c r="AS1515" i="23"/>
  <c r="AR1515" i="23"/>
  <c r="AT1514" i="23"/>
  <c r="AS1514" i="23"/>
  <c r="AR1514" i="23"/>
  <c r="AT1513" i="23"/>
  <c r="AS1513" i="23"/>
  <c r="AR1513" i="23"/>
  <c r="AT1512" i="23"/>
  <c r="AS1512" i="23"/>
  <c r="AR1512" i="23"/>
  <c r="AT1511" i="23"/>
  <c r="AS1511" i="23"/>
  <c r="AR1511" i="23"/>
  <c r="AT1510" i="23"/>
  <c r="AS1510" i="23"/>
  <c r="AR1510" i="23"/>
  <c r="AT1509" i="23"/>
  <c r="AS1509" i="23"/>
  <c r="AR1509" i="23"/>
  <c r="AT1508" i="23"/>
  <c r="AS1508" i="23"/>
  <c r="AR1508" i="23"/>
  <c r="AT1507" i="23"/>
  <c r="AS1507" i="23"/>
  <c r="AR1507" i="23"/>
  <c r="AT1506" i="23"/>
  <c r="AS1506" i="23"/>
  <c r="AR1506" i="23"/>
  <c r="AT1505" i="23"/>
  <c r="AS1505" i="23"/>
  <c r="AR1505" i="23"/>
  <c r="AT1504" i="23"/>
  <c r="AS1504" i="23"/>
  <c r="AR1504" i="23"/>
  <c r="AT1503" i="23"/>
  <c r="AS1503" i="23"/>
  <c r="AR1503" i="23"/>
  <c r="AT1502" i="23"/>
  <c r="AS1502" i="23"/>
  <c r="AR1502" i="23"/>
  <c r="AT1501" i="23"/>
  <c r="AS1501" i="23"/>
  <c r="AR1501" i="23"/>
  <c r="AT1500" i="23"/>
  <c r="AS1500" i="23"/>
  <c r="AR1500" i="23"/>
  <c r="AT1499" i="23"/>
  <c r="AS1499" i="23"/>
  <c r="AR1499" i="23"/>
  <c r="AT1498" i="23"/>
  <c r="AS1498" i="23"/>
  <c r="AR1498" i="23"/>
  <c r="AT1497" i="23"/>
  <c r="AS1497" i="23"/>
  <c r="AR1497" i="23"/>
  <c r="AT1496" i="23"/>
  <c r="AS1496" i="23"/>
  <c r="AR1496" i="23"/>
  <c r="AT1495" i="23"/>
  <c r="AS1495" i="23"/>
  <c r="AR1495" i="23"/>
  <c r="AT1494" i="23"/>
  <c r="AS1494" i="23"/>
  <c r="AR1494" i="23"/>
  <c r="AT1493" i="23"/>
  <c r="AS1493" i="23"/>
  <c r="AR1493" i="23"/>
  <c r="AT1492" i="23"/>
  <c r="AS1492" i="23"/>
  <c r="AR1492" i="23"/>
  <c r="AT1491" i="23"/>
  <c r="AS1491" i="23"/>
  <c r="AR1491" i="23"/>
  <c r="AT1490" i="23"/>
  <c r="AS1490" i="23"/>
  <c r="AR1490" i="23"/>
  <c r="AT1489" i="23"/>
  <c r="AS1489" i="23"/>
  <c r="AR1489" i="23"/>
  <c r="AT1488" i="23"/>
  <c r="AS1488" i="23"/>
  <c r="AR1488" i="23"/>
  <c r="AT1487" i="23"/>
  <c r="AS1487" i="23"/>
  <c r="AR1487" i="23"/>
  <c r="AT1486" i="23"/>
  <c r="AS1486" i="23"/>
  <c r="AR1486" i="23"/>
  <c r="AT1485" i="23"/>
  <c r="AS1485" i="23"/>
  <c r="AR1485" i="23"/>
  <c r="AT1484" i="23"/>
  <c r="AS1484" i="23"/>
  <c r="AR1484" i="23"/>
  <c r="AT1483" i="23"/>
  <c r="AS1483" i="23"/>
  <c r="AR1483" i="23"/>
  <c r="AT1482" i="23"/>
  <c r="AS1482" i="23"/>
  <c r="AR1482" i="23"/>
  <c r="AT1481" i="23"/>
  <c r="AS1481" i="23"/>
  <c r="AR1481" i="23"/>
  <c r="AT1480" i="23"/>
  <c r="AS1480" i="23"/>
  <c r="AR1480" i="23"/>
  <c r="AT1479" i="23"/>
  <c r="AS1479" i="23"/>
  <c r="AR1479" i="23"/>
  <c r="AT1478" i="23"/>
  <c r="AS1478" i="23"/>
  <c r="AR1478" i="23"/>
  <c r="AT1477" i="23"/>
  <c r="AS1477" i="23"/>
  <c r="AR1477" i="23"/>
  <c r="AT1476" i="23"/>
  <c r="AS1476" i="23"/>
  <c r="AR1476" i="23"/>
  <c r="AT1475" i="23"/>
  <c r="AS1475" i="23"/>
  <c r="AR1475" i="23"/>
  <c r="AT1474" i="23"/>
  <c r="AS1474" i="23"/>
  <c r="AR1474" i="23"/>
  <c r="AT1473" i="23"/>
  <c r="AS1473" i="23"/>
  <c r="AR1473" i="23"/>
  <c r="AT1472" i="23"/>
  <c r="AS1472" i="23"/>
  <c r="AR1472" i="23"/>
  <c r="AT1471" i="23"/>
  <c r="AS1471" i="23"/>
  <c r="AR1471" i="23"/>
  <c r="AT1470" i="23"/>
  <c r="AS1470" i="23"/>
  <c r="AR1470" i="23"/>
  <c r="AT1469" i="23"/>
  <c r="AS1469" i="23"/>
  <c r="AR1469" i="23"/>
  <c r="AT1468" i="23"/>
  <c r="AS1468" i="23"/>
  <c r="AR1468" i="23"/>
  <c r="AT1467" i="23"/>
  <c r="AS1467" i="23"/>
  <c r="AR1467" i="23"/>
  <c r="AT1466" i="23"/>
  <c r="AS1466" i="23"/>
  <c r="AR1466" i="23"/>
  <c r="AT1465" i="23"/>
  <c r="AS1465" i="23"/>
  <c r="AR1465" i="23"/>
  <c r="AT1464" i="23"/>
  <c r="AS1464" i="23"/>
  <c r="AR1464" i="23"/>
  <c r="AT1463" i="23"/>
  <c r="AS1463" i="23"/>
  <c r="AR1463" i="23"/>
  <c r="AT1462" i="23"/>
  <c r="AS1462" i="23"/>
  <c r="AR1462" i="23"/>
  <c r="AT1461" i="23"/>
  <c r="AS1461" i="23"/>
  <c r="AR1461" i="23"/>
  <c r="AT1460" i="23"/>
  <c r="AS1460" i="23"/>
  <c r="AR1460" i="23"/>
  <c r="AT1459" i="23"/>
  <c r="AS1459" i="23"/>
  <c r="AR1459" i="23"/>
  <c r="AT1458" i="23"/>
  <c r="AS1458" i="23"/>
  <c r="AR1458" i="23"/>
  <c r="AT1457" i="23"/>
  <c r="AS1457" i="23"/>
  <c r="AR1457" i="23"/>
  <c r="AT1456" i="23"/>
  <c r="AS1456" i="23"/>
  <c r="AR1456" i="23"/>
  <c r="AT1455" i="23"/>
  <c r="AS1455" i="23"/>
  <c r="AR1455" i="23"/>
  <c r="AT1454" i="23"/>
  <c r="AS1454" i="23"/>
  <c r="AR1454" i="23"/>
  <c r="AT1453" i="23"/>
  <c r="AS1453" i="23"/>
  <c r="AR1453" i="23"/>
  <c r="AT1452" i="23"/>
  <c r="AS1452" i="23"/>
  <c r="AR1452" i="23"/>
  <c r="AT1451" i="23"/>
  <c r="AS1451" i="23"/>
  <c r="AR1451" i="23"/>
  <c r="AT1450" i="23"/>
  <c r="AS1450" i="23"/>
  <c r="AR1450" i="23"/>
  <c r="AT1449" i="23"/>
  <c r="AS1449" i="23"/>
  <c r="AR1449" i="23"/>
  <c r="AT1448" i="23"/>
  <c r="AS1448" i="23"/>
  <c r="AR1448" i="23"/>
  <c r="AT1447" i="23"/>
  <c r="AS1447" i="23"/>
  <c r="AR1447" i="23"/>
  <c r="AT1446" i="23"/>
  <c r="AS1446" i="23"/>
  <c r="AR1446" i="23"/>
  <c r="AT1445" i="23"/>
  <c r="AS1445" i="23"/>
  <c r="AR1445" i="23"/>
  <c r="AT1444" i="23"/>
  <c r="AS1444" i="23"/>
  <c r="AR1444" i="23"/>
  <c r="AT1443" i="23"/>
  <c r="AS1443" i="23"/>
  <c r="AR1443" i="23"/>
  <c r="AT1442" i="23"/>
  <c r="AS1442" i="23"/>
  <c r="AR1442" i="23"/>
  <c r="AT1441" i="23"/>
  <c r="AS1441" i="23"/>
  <c r="AR1441" i="23"/>
  <c r="AT1440" i="23"/>
  <c r="AS1440" i="23"/>
  <c r="AR1440" i="23"/>
  <c r="AT1439" i="23"/>
  <c r="AS1439" i="23"/>
  <c r="AR1439" i="23"/>
  <c r="AT1438" i="23"/>
  <c r="AS1438" i="23"/>
  <c r="AR1438" i="23"/>
  <c r="AT1437" i="23"/>
  <c r="AS1437" i="23"/>
  <c r="AR1437" i="23"/>
  <c r="AT1436" i="23"/>
  <c r="AS1436" i="23"/>
  <c r="AR1436" i="23"/>
  <c r="AT1435" i="23"/>
  <c r="AS1435" i="23"/>
  <c r="AR1435" i="23"/>
  <c r="AT1434" i="23"/>
  <c r="AS1434" i="23"/>
  <c r="AR1434" i="23"/>
  <c r="AT1433" i="23"/>
  <c r="AS1433" i="23"/>
  <c r="AR1433" i="23"/>
  <c r="AT1432" i="23"/>
  <c r="AS1432" i="23"/>
  <c r="AR1432" i="23"/>
  <c r="AT1431" i="23"/>
  <c r="AS1431" i="23"/>
  <c r="AR1431" i="23"/>
  <c r="AT1430" i="23"/>
  <c r="AS1430" i="23"/>
  <c r="AR1430" i="23"/>
  <c r="AT1429" i="23"/>
  <c r="AS1429" i="23"/>
  <c r="AR1429" i="23"/>
  <c r="AT1428" i="23"/>
  <c r="AS1428" i="23"/>
  <c r="AR1428" i="23"/>
  <c r="AT1427" i="23"/>
  <c r="AS1427" i="23"/>
  <c r="AR1427" i="23"/>
  <c r="AT1426" i="23"/>
  <c r="AS1426" i="23"/>
  <c r="AR1426" i="23"/>
  <c r="AT1425" i="23"/>
  <c r="AS1425" i="23"/>
  <c r="AR1425" i="23"/>
  <c r="AT1424" i="23"/>
  <c r="AS1424" i="23"/>
  <c r="AR1424" i="23"/>
  <c r="AT1423" i="23"/>
  <c r="AS1423" i="23"/>
  <c r="AR1423" i="23"/>
  <c r="AT1422" i="23"/>
  <c r="AS1422" i="23"/>
  <c r="AR1422" i="23"/>
  <c r="AT1421" i="23"/>
  <c r="AS1421" i="23"/>
  <c r="AR1421" i="23"/>
  <c r="AT1420" i="23"/>
  <c r="AS1420" i="23"/>
  <c r="AR1420" i="23"/>
  <c r="AT1419" i="23"/>
  <c r="AS1419" i="23"/>
  <c r="AR1419" i="23"/>
  <c r="AT1418" i="23"/>
  <c r="AS1418" i="23"/>
  <c r="AR1418" i="23"/>
  <c r="AT1417" i="23"/>
  <c r="AS1417" i="23"/>
  <c r="AR1417" i="23"/>
  <c r="AT1416" i="23"/>
  <c r="AS1416" i="23"/>
  <c r="AR1416" i="23"/>
  <c r="AT1415" i="23"/>
  <c r="AS1415" i="23"/>
  <c r="AR1415" i="23"/>
  <c r="AT1414" i="23"/>
  <c r="AS1414" i="23"/>
  <c r="AR1414" i="23"/>
  <c r="AT1413" i="23"/>
  <c r="AS1413" i="23"/>
  <c r="AR1413" i="23"/>
  <c r="AT1412" i="23"/>
  <c r="AS1412" i="23"/>
  <c r="AR1412" i="23"/>
  <c r="AT1411" i="23"/>
  <c r="AS1411" i="23"/>
  <c r="AR1411" i="23"/>
  <c r="AT1410" i="23"/>
  <c r="AS1410" i="23"/>
  <c r="AR1410" i="23"/>
  <c r="AT1409" i="23"/>
  <c r="AS1409" i="23"/>
  <c r="AR1409" i="23"/>
  <c r="AT1408" i="23"/>
  <c r="AS1408" i="23"/>
  <c r="AR1408" i="23"/>
  <c r="AT1407" i="23"/>
  <c r="AS1407" i="23"/>
  <c r="AR1407" i="23"/>
  <c r="AT1406" i="23"/>
  <c r="AS1406" i="23"/>
  <c r="AR1406" i="23"/>
  <c r="AT1405" i="23"/>
  <c r="AS1405" i="23"/>
  <c r="AR1405" i="23"/>
  <c r="AT1404" i="23"/>
  <c r="AS1404" i="23"/>
  <c r="AR1404" i="23"/>
  <c r="AT1403" i="23"/>
  <c r="AS1403" i="23"/>
  <c r="AR1403" i="23"/>
  <c r="AT1402" i="23"/>
  <c r="AS1402" i="23"/>
  <c r="AR1402" i="23"/>
  <c r="AT1401" i="23"/>
  <c r="AS1401" i="23"/>
  <c r="AR1401" i="23"/>
  <c r="AT1400" i="23"/>
  <c r="AS1400" i="23"/>
  <c r="AR1400" i="23"/>
  <c r="AT1399" i="23"/>
  <c r="AS1399" i="23"/>
  <c r="AR1399" i="23"/>
  <c r="AT1398" i="23"/>
  <c r="AS1398" i="23"/>
  <c r="AR1398" i="23"/>
  <c r="AT1397" i="23"/>
  <c r="AS1397" i="23"/>
  <c r="AR1397" i="23"/>
  <c r="AT1396" i="23"/>
  <c r="AS1396" i="23"/>
  <c r="AR1396" i="23"/>
  <c r="AT1395" i="23"/>
  <c r="AS1395" i="23"/>
  <c r="AR1395" i="23"/>
  <c r="AT1394" i="23"/>
  <c r="AS1394" i="23"/>
  <c r="AR1394" i="23"/>
  <c r="AT1393" i="23"/>
  <c r="AS1393" i="23"/>
  <c r="AR1393" i="23"/>
  <c r="AT1392" i="23"/>
  <c r="AS1392" i="23"/>
  <c r="AR1392" i="23"/>
  <c r="AT1391" i="23"/>
  <c r="AS1391" i="23"/>
  <c r="AR1391" i="23"/>
  <c r="AT1390" i="23"/>
  <c r="AS1390" i="23"/>
  <c r="AR1390" i="23"/>
  <c r="AT1389" i="23"/>
  <c r="AS1389" i="23"/>
  <c r="AR1389" i="23"/>
  <c r="AT1388" i="23"/>
  <c r="AS1388" i="23"/>
  <c r="AR1388" i="23"/>
  <c r="AT1387" i="23"/>
  <c r="AS1387" i="23"/>
  <c r="AR1387" i="23"/>
  <c r="AT1386" i="23"/>
  <c r="AS1386" i="23"/>
  <c r="AR1386" i="23"/>
  <c r="AT1385" i="23"/>
  <c r="AS1385" i="23"/>
  <c r="AR1385" i="23"/>
  <c r="AT1384" i="23"/>
  <c r="AS1384" i="23"/>
  <c r="AR1384" i="23"/>
  <c r="AT1383" i="23"/>
  <c r="AS1383" i="23"/>
  <c r="AR1383" i="23"/>
  <c r="AT1382" i="23"/>
  <c r="AS1382" i="23"/>
  <c r="AR1382" i="23"/>
  <c r="AT1381" i="23"/>
  <c r="AS1381" i="23"/>
  <c r="AR1381" i="23"/>
  <c r="AT1380" i="23"/>
  <c r="AS1380" i="23"/>
  <c r="AR1380" i="23"/>
  <c r="AT1379" i="23"/>
  <c r="AS1379" i="23"/>
  <c r="AR1379" i="23"/>
  <c r="AT1378" i="23"/>
  <c r="AS1378" i="23"/>
  <c r="AR1378" i="23"/>
  <c r="AT1377" i="23"/>
  <c r="AS1377" i="23"/>
  <c r="AR1377" i="23"/>
  <c r="AT1376" i="23"/>
  <c r="AS1376" i="23"/>
  <c r="AR1376" i="23"/>
  <c r="AT1375" i="23"/>
  <c r="AS1375" i="23"/>
  <c r="AR1375" i="23"/>
  <c r="AT1374" i="23"/>
  <c r="AS1374" i="23"/>
  <c r="AR1374" i="23"/>
  <c r="AT1373" i="23"/>
  <c r="AS1373" i="23"/>
  <c r="AR1373" i="23"/>
  <c r="AT1372" i="23"/>
  <c r="AS1372" i="23"/>
  <c r="AR1372" i="23"/>
  <c r="AT1371" i="23"/>
  <c r="AS1371" i="23"/>
  <c r="AR1371" i="23"/>
  <c r="AT1370" i="23"/>
  <c r="AS1370" i="23"/>
  <c r="AR1370" i="23"/>
  <c r="AT1369" i="23"/>
  <c r="AS1369" i="23"/>
  <c r="AR1369" i="23"/>
  <c r="AT1368" i="23"/>
  <c r="AS1368" i="23"/>
  <c r="AR1368" i="23"/>
  <c r="AT1367" i="23"/>
  <c r="AS1367" i="23"/>
  <c r="AR1367" i="23"/>
  <c r="AT1366" i="23"/>
  <c r="AS1366" i="23"/>
  <c r="AR1366" i="23"/>
  <c r="AT1365" i="23"/>
  <c r="AS1365" i="23"/>
  <c r="AR1365" i="23"/>
  <c r="AT1364" i="23"/>
  <c r="AS1364" i="23"/>
  <c r="AR1364" i="23"/>
  <c r="AT1363" i="23"/>
  <c r="AS1363" i="23"/>
  <c r="AR1363" i="23"/>
  <c r="AT1362" i="23"/>
  <c r="AS1362" i="23"/>
  <c r="AR1362" i="23"/>
  <c r="AT1361" i="23"/>
  <c r="AS1361" i="23"/>
  <c r="AR1361" i="23"/>
  <c r="AT1360" i="23"/>
  <c r="AS1360" i="23"/>
  <c r="AR1360" i="23"/>
  <c r="AT1359" i="23"/>
  <c r="AS1359" i="23"/>
  <c r="AR1359" i="23"/>
  <c r="AT1358" i="23"/>
  <c r="AS1358" i="23"/>
  <c r="AR1358" i="23"/>
  <c r="AT1357" i="23"/>
  <c r="AS1357" i="23"/>
  <c r="AR1357" i="23"/>
  <c r="AT1356" i="23"/>
  <c r="AS1356" i="23"/>
  <c r="AR1356" i="23"/>
  <c r="AT1355" i="23"/>
  <c r="AS1355" i="23"/>
  <c r="AR1355" i="23"/>
  <c r="AT1354" i="23"/>
  <c r="AS1354" i="23"/>
  <c r="AR1354" i="23"/>
  <c r="AT1353" i="23"/>
  <c r="AS1353" i="23"/>
  <c r="AR1353" i="23"/>
  <c r="AT1352" i="23"/>
  <c r="AS1352" i="23"/>
  <c r="AR1352" i="23"/>
  <c r="AT1351" i="23"/>
  <c r="AS1351" i="23"/>
  <c r="AR1351" i="23"/>
  <c r="AT1350" i="23"/>
  <c r="AS1350" i="23"/>
  <c r="AR1350" i="23"/>
  <c r="AT1349" i="23"/>
  <c r="AS1349" i="23"/>
  <c r="AR1349" i="23"/>
  <c r="AT1348" i="23"/>
  <c r="AS1348" i="23"/>
  <c r="AR1348" i="23"/>
  <c r="AT1347" i="23"/>
  <c r="AS1347" i="23"/>
  <c r="AR1347" i="23"/>
  <c r="AT1346" i="23"/>
  <c r="AS1346" i="23"/>
  <c r="AR1346" i="23"/>
  <c r="AT1345" i="23"/>
  <c r="AS1345" i="23"/>
  <c r="AR1345" i="23"/>
  <c r="AT1344" i="23"/>
  <c r="AS1344" i="23"/>
  <c r="AR1344" i="23"/>
  <c r="AT1343" i="23"/>
  <c r="AS1343" i="23"/>
  <c r="AR1343" i="23"/>
  <c r="AT1342" i="23"/>
  <c r="AS1342" i="23"/>
  <c r="AR1342" i="23"/>
  <c r="AT1341" i="23"/>
  <c r="AS1341" i="23"/>
  <c r="AR1341" i="23"/>
  <c r="AT1340" i="23"/>
  <c r="AS1340" i="23"/>
  <c r="AR1340" i="23"/>
  <c r="AT1339" i="23"/>
  <c r="AS1339" i="23"/>
  <c r="AR1339" i="23"/>
  <c r="AT1338" i="23"/>
  <c r="AS1338" i="23"/>
  <c r="AR1338" i="23"/>
  <c r="AT1337" i="23"/>
  <c r="AS1337" i="23"/>
  <c r="AR1337" i="23"/>
  <c r="AT1336" i="23"/>
  <c r="AS1336" i="23"/>
  <c r="AR1336" i="23"/>
  <c r="AT1335" i="23"/>
  <c r="AS1335" i="23"/>
  <c r="AR1335" i="23"/>
  <c r="AT1334" i="23"/>
  <c r="AS1334" i="23"/>
  <c r="AR1334" i="23"/>
  <c r="AT1333" i="23"/>
  <c r="AS1333" i="23"/>
  <c r="AR1333" i="23"/>
  <c r="AT1332" i="23"/>
  <c r="AS1332" i="23"/>
  <c r="AR1332" i="23"/>
  <c r="AT1331" i="23"/>
  <c r="AS1331" i="23"/>
  <c r="AR1331" i="23"/>
  <c r="AT1330" i="23"/>
  <c r="AS1330" i="23"/>
  <c r="AR1330" i="23"/>
  <c r="AT1329" i="23"/>
  <c r="AS1329" i="23"/>
  <c r="AR1329" i="23"/>
  <c r="AT1328" i="23"/>
  <c r="AS1328" i="23"/>
  <c r="AR1328" i="23"/>
  <c r="AT1327" i="23"/>
  <c r="AS1327" i="23"/>
  <c r="AR1327" i="23"/>
  <c r="AT1326" i="23"/>
  <c r="AS1326" i="23"/>
  <c r="AR1326" i="23"/>
  <c r="AT1325" i="23"/>
  <c r="AS1325" i="23"/>
  <c r="AR1325" i="23"/>
  <c r="AT1324" i="23"/>
  <c r="AS1324" i="23"/>
  <c r="AR1324" i="23"/>
  <c r="AT1323" i="23"/>
  <c r="AS1323" i="23"/>
  <c r="AR1323" i="23"/>
  <c r="AT1322" i="23"/>
  <c r="AS1322" i="23"/>
  <c r="AR1322" i="23"/>
  <c r="AT1321" i="23"/>
  <c r="AS1321" i="23"/>
  <c r="AR1321" i="23"/>
  <c r="AT1320" i="23"/>
  <c r="AS1320" i="23"/>
  <c r="AR1320" i="23"/>
  <c r="AT1319" i="23"/>
  <c r="AS1319" i="23"/>
  <c r="AR1319" i="23"/>
  <c r="AT1318" i="23"/>
  <c r="AS1318" i="23"/>
  <c r="AR1318" i="23"/>
  <c r="AT1317" i="23"/>
  <c r="AS1317" i="23"/>
  <c r="AR1317" i="23"/>
  <c r="AT1316" i="23"/>
  <c r="AS1316" i="23"/>
  <c r="AR1316" i="23"/>
  <c r="AT1315" i="23"/>
  <c r="AS1315" i="23"/>
  <c r="AR1315" i="23"/>
  <c r="AT1314" i="23"/>
  <c r="AS1314" i="23"/>
  <c r="AR1314" i="23"/>
  <c r="AT1313" i="23"/>
  <c r="AS1313" i="23"/>
  <c r="AR1313" i="23"/>
  <c r="AT1312" i="23"/>
  <c r="AS1312" i="23"/>
  <c r="AR1312" i="23"/>
  <c r="AT1311" i="23"/>
  <c r="AS1311" i="23"/>
  <c r="AR1311" i="23"/>
  <c r="AT1310" i="23"/>
  <c r="AS1310" i="23"/>
  <c r="AR1310" i="23"/>
  <c r="AT1309" i="23"/>
  <c r="AS1309" i="23"/>
  <c r="AR1309" i="23"/>
  <c r="AT1308" i="23"/>
  <c r="AS1308" i="23"/>
  <c r="AR1308" i="23"/>
  <c r="AT1307" i="23"/>
  <c r="AS1307" i="23"/>
  <c r="AR1307" i="23"/>
  <c r="AT1306" i="23"/>
  <c r="AS1306" i="23"/>
  <c r="AR1306" i="23"/>
  <c r="AT1305" i="23"/>
  <c r="AS1305" i="23"/>
  <c r="AR1305" i="23"/>
  <c r="AT1304" i="23"/>
  <c r="AS1304" i="23"/>
  <c r="AR1304" i="23"/>
  <c r="AT1303" i="23"/>
  <c r="AS1303" i="23"/>
  <c r="AR1303" i="23"/>
  <c r="AT1302" i="23"/>
  <c r="AS1302" i="23"/>
  <c r="AR1302" i="23"/>
  <c r="AT1301" i="23"/>
  <c r="AS1301" i="23"/>
  <c r="AR1301" i="23"/>
  <c r="AT1300" i="23"/>
  <c r="AS1300" i="23"/>
  <c r="AR1300" i="23"/>
  <c r="AT1299" i="23"/>
  <c r="AS1299" i="23"/>
  <c r="AR1299" i="23"/>
  <c r="AT1298" i="23"/>
  <c r="AS1298" i="23"/>
  <c r="AR1298" i="23"/>
  <c r="AT1297" i="23"/>
  <c r="AS1297" i="23"/>
  <c r="AR1297" i="23"/>
  <c r="AT1296" i="23"/>
  <c r="AS1296" i="23"/>
  <c r="AR1296" i="23"/>
  <c r="AT1295" i="23"/>
  <c r="AS1295" i="23"/>
  <c r="AR1295" i="23"/>
  <c r="AT1294" i="23"/>
  <c r="AS1294" i="23"/>
  <c r="AR1294" i="23"/>
  <c r="AT1293" i="23"/>
  <c r="AS1293" i="23"/>
  <c r="AR1293" i="23"/>
  <c r="AT1292" i="23"/>
  <c r="AS1292" i="23"/>
  <c r="AR1292" i="23"/>
  <c r="AT1291" i="23"/>
  <c r="AS1291" i="23"/>
  <c r="AR1291" i="23"/>
  <c r="AT1290" i="23"/>
  <c r="AS1290" i="23"/>
  <c r="AR1290" i="23"/>
  <c r="AT1289" i="23"/>
  <c r="AS1289" i="23"/>
  <c r="AR1289" i="23"/>
  <c r="AT1288" i="23"/>
  <c r="AS1288" i="23"/>
  <c r="AR1288" i="23"/>
  <c r="AT1287" i="23"/>
  <c r="AS1287" i="23"/>
  <c r="AR1287" i="23"/>
  <c r="AT1286" i="23"/>
  <c r="AS1286" i="23"/>
  <c r="AR1286" i="23"/>
  <c r="AT1285" i="23"/>
  <c r="AS1285" i="23"/>
  <c r="AR1285" i="23"/>
  <c r="AT1284" i="23"/>
  <c r="AS1284" i="23"/>
  <c r="AR1284" i="23"/>
  <c r="AT1283" i="23"/>
  <c r="AS1283" i="23"/>
  <c r="AR1283" i="23"/>
  <c r="AT1282" i="23"/>
  <c r="AS1282" i="23"/>
  <c r="AR1282" i="23"/>
  <c r="AT1281" i="23"/>
  <c r="AS1281" i="23"/>
  <c r="AR1281" i="23"/>
  <c r="AT1280" i="23"/>
  <c r="AS1280" i="23"/>
  <c r="AR1280" i="23"/>
  <c r="AT1279" i="23"/>
  <c r="AS1279" i="23"/>
  <c r="AR1279" i="23"/>
  <c r="AT1278" i="23"/>
  <c r="AS1278" i="23"/>
  <c r="AR1278" i="23"/>
  <c r="AT1277" i="23"/>
  <c r="AS1277" i="23"/>
  <c r="AR1277" i="23"/>
  <c r="AT1276" i="23"/>
  <c r="AS1276" i="23"/>
  <c r="AR1276" i="23"/>
  <c r="AT1275" i="23"/>
  <c r="AS1275" i="23"/>
  <c r="AR1275" i="23"/>
  <c r="AT1274" i="23"/>
  <c r="AS1274" i="23"/>
  <c r="AR1274" i="23"/>
  <c r="AT1273" i="23"/>
  <c r="AS1273" i="23"/>
  <c r="AR1273" i="23"/>
  <c r="AT1272" i="23"/>
  <c r="AS1272" i="23"/>
  <c r="AR1272" i="23"/>
  <c r="AT1271" i="23"/>
  <c r="AS1271" i="23"/>
  <c r="AR1271" i="23"/>
  <c r="AT1270" i="23"/>
  <c r="AS1270" i="23"/>
  <c r="AR1270" i="23"/>
  <c r="AT1269" i="23"/>
  <c r="AS1269" i="23"/>
  <c r="AR1269" i="23"/>
  <c r="AT1268" i="23"/>
  <c r="AS1268" i="23"/>
  <c r="AR1268" i="23"/>
  <c r="AT1267" i="23"/>
  <c r="AS1267" i="23"/>
  <c r="AR1267" i="23"/>
  <c r="AT1266" i="23"/>
  <c r="AS1266" i="23"/>
  <c r="AR1266" i="23"/>
  <c r="AT1265" i="23"/>
  <c r="AS1265" i="23"/>
  <c r="AR1265" i="23"/>
  <c r="AT1264" i="23"/>
  <c r="AS1264" i="23"/>
  <c r="AR1264" i="23"/>
  <c r="AT1263" i="23"/>
  <c r="AS1263" i="23"/>
  <c r="AR1263" i="23"/>
  <c r="AT1262" i="23"/>
  <c r="AS1262" i="23"/>
  <c r="AR1262" i="23"/>
  <c r="AT1261" i="23"/>
  <c r="AS1261" i="23"/>
  <c r="AR1261" i="23"/>
  <c r="AT1260" i="23"/>
  <c r="AS1260" i="23"/>
  <c r="AR1260" i="23"/>
  <c r="AT1259" i="23"/>
  <c r="AS1259" i="23"/>
  <c r="AR1259" i="23"/>
  <c r="BD37" i="23"/>
  <c r="BD38" i="23"/>
  <c r="BD39" i="23"/>
  <c r="BD40" i="23"/>
  <c r="BD41" i="23"/>
  <c r="BD42" i="23"/>
  <c r="BD43" i="23"/>
  <c r="BD44" i="23"/>
  <c r="BD45" i="23"/>
  <c r="BD46" i="23"/>
  <c r="BD47" i="23"/>
  <c r="BD48" i="23"/>
  <c r="BD49" i="23"/>
  <c r="BD50" i="23"/>
  <c r="BD51" i="23"/>
  <c r="BD52" i="23"/>
  <c r="BD53" i="23"/>
  <c r="BD54" i="23"/>
  <c r="BD55" i="23"/>
  <c r="BD56" i="23"/>
  <c r="BD57" i="23"/>
  <c r="BD58" i="23"/>
  <c r="BD59" i="23"/>
  <c r="BD60" i="23"/>
  <c r="BD61" i="23"/>
  <c r="BD62" i="23"/>
  <c r="BD63" i="23"/>
  <c r="BD64" i="23"/>
  <c r="BD65" i="23"/>
  <c r="BD66" i="23"/>
  <c r="BD67" i="23"/>
  <c r="BD68" i="23"/>
  <c r="BD69" i="23"/>
  <c r="BD70" i="23"/>
  <c r="BD71" i="23"/>
  <c r="BD72" i="23"/>
  <c r="BD73" i="23"/>
  <c r="BD74" i="23"/>
  <c r="BD75" i="23"/>
  <c r="BD76" i="23"/>
  <c r="BD77" i="23"/>
  <c r="BD78" i="23"/>
  <c r="BD79" i="23"/>
  <c r="BD80" i="23"/>
  <c r="BD81" i="23"/>
  <c r="BD82" i="23"/>
  <c r="BD83" i="23"/>
  <c r="BD84" i="23"/>
  <c r="BD85" i="23"/>
  <c r="BD86" i="23"/>
  <c r="BD87" i="23"/>
  <c r="BD88" i="23"/>
  <c r="BD89" i="23"/>
  <c r="BD90" i="23"/>
  <c r="BD91" i="23"/>
  <c r="BD92" i="23"/>
  <c r="BD93" i="23"/>
  <c r="BD94" i="23"/>
  <c r="BD95" i="23"/>
  <c r="BD96" i="23"/>
  <c r="BD97" i="23"/>
  <c r="BD98" i="23"/>
  <c r="BD99" i="23"/>
  <c r="BD100" i="23"/>
  <c r="BD101" i="23"/>
  <c r="BD102" i="23"/>
  <c r="BD103" i="23"/>
  <c r="BD104" i="23"/>
  <c r="BD105" i="23"/>
  <c r="BD106" i="23"/>
  <c r="BD107" i="23"/>
  <c r="BD109" i="23"/>
  <c r="BD110" i="23"/>
  <c r="BD111" i="23"/>
  <c r="BD112" i="23"/>
  <c r="BD113" i="23"/>
  <c r="BD114" i="23"/>
  <c r="BD115" i="23"/>
  <c r="BD116" i="23"/>
  <c r="BD117" i="23"/>
  <c r="BD118" i="23"/>
  <c r="BD119" i="23"/>
  <c r="BD120" i="23"/>
  <c r="BD121" i="23"/>
  <c r="BD122" i="23"/>
  <c r="BD123" i="23"/>
  <c r="BD124" i="23"/>
  <c r="BD125" i="23"/>
  <c r="BD126" i="23"/>
  <c r="BD127" i="23"/>
  <c r="BD128" i="23"/>
  <c r="BD129" i="23"/>
  <c r="BD130" i="23"/>
  <c r="BD131" i="23"/>
  <c r="BD132" i="23"/>
  <c r="BD133" i="23"/>
  <c r="BD134" i="23"/>
  <c r="BD135" i="23"/>
  <c r="BD136" i="23"/>
  <c r="BD137" i="23"/>
  <c r="BD138" i="23"/>
  <c r="BD139" i="23"/>
  <c r="BD140" i="23"/>
  <c r="BD141" i="23"/>
  <c r="BD142" i="23"/>
  <c r="BD143" i="23"/>
  <c r="BD144" i="23"/>
  <c r="BD145" i="23"/>
  <c r="BD146" i="23"/>
  <c r="BD147" i="23"/>
  <c r="BD148" i="23"/>
  <c r="BD149" i="23"/>
  <c r="BD150" i="23"/>
  <c r="BD151" i="23"/>
  <c r="BD152" i="23"/>
  <c r="BD153" i="23"/>
  <c r="BD154" i="23"/>
  <c r="BD155" i="23"/>
  <c r="BD156" i="23"/>
  <c r="BD157" i="23"/>
  <c r="BD158" i="23"/>
  <c r="BD159" i="23"/>
  <c r="BD160" i="23"/>
  <c r="BD161" i="23"/>
  <c r="BD162" i="23"/>
  <c r="BD163" i="23"/>
  <c r="BD164" i="23"/>
  <c r="BD165" i="23"/>
  <c r="BD166" i="23"/>
  <c r="BD167" i="23"/>
  <c r="BD168" i="23"/>
  <c r="BD169" i="23"/>
  <c r="BD170" i="23"/>
  <c r="BD171" i="23"/>
  <c r="BD172" i="23"/>
  <c r="BD173" i="23"/>
  <c r="BD174" i="23"/>
  <c r="BD175" i="23"/>
  <c r="BD176" i="23"/>
  <c r="BD177" i="23"/>
  <c r="BD178" i="23"/>
  <c r="BD179" i="23"/>
  <c r="BD180" i="23"/>
  <c r="BD181" i="23"/>
  <c r="BD182" i="23"/>
  <c r="BD183" i="23"/>
  <c r="BD184" i="23"/>
  <c r="BD185" i="23"/>
  <c r="BD186" i="23"/>
  <c r="BD187" i="23"/>
  <c r="BD188" i="23"/>
  <c r="BD189" i="23"/>
  <c r="BD190" i="23"/>
  <c r="BD191" i="23"/>
  <c r="BD192" i="23"/>
  <c r="BD193" i="23"/>
  <c r="BD194" i="23"/>
  <c r="BD195" i="23"/>
  <c r="BD196" i="23"/>
  <c r="BD197" i="23"/>
  <c r="BD198" i="23"/>
  <c r="BD199" i="23"/>
  <c r="BD200" i="23"/>
  <c r="BD201" i="23"/>
  <c r="BD202" i="23"/>
  <c r="BD203" i="23"/>
  <c r="BD204" i="23"/>
  <c r="BD205" i="23"/>
  <c r="BD206" i="23"/>
  <c r="BD207" i="23"/>
  <c r="BD208" i="23"/>
  <c r="BD209" i="23"/>
  <c r="BD210" i="23"/>
  <c r="BD211" i="23"/>
  <c r="BD212" i="23"/>
  <c r="BD213" i="23"/>
  <c r="BD214" i="23"/>
  <c r="BD215" i="23"/>
  <c r="BD216" i="23"/>
  <c r="BD217" i="23"/>
  <c r="BD218" i="23"/>
  <c r="BD219" i="23"/>
  <c r="BD220" i="23"/>
  <c r="BD221" i="23"/>
  <c r="BD222" i="23"/>
  <c r="BD223" i="23"/>
  <c r="BD224" i="23"/>
  <c r="BD225" i="23"/>
  <c r="BD226" i="23"/>
  <c r="BD227" i="23"/>
  <c r="BD228" i="23"/>
  <c r="BD229" i="23"/>
  <c r="BD230" i="23"/>
  <c r="BD231" i="23"/>
  <c r="BD232" i="23"/>
  <c r="BD233" i="23"/>
  <c r="BD234" i="23"/>
  <c r="BD235" i="23"/>
  <c r="BD236" i="23"/>
  <c r="BD237" i="23"/>
  <c r="BD238" i="23"/>
  <c r="BD239" i="23"/>
  <c r="BD240" i="23"/>
  <c r="BD241" i="23"/>
  <c r="BD242" i="23"/>
  <c r="BD243" i="23"/>
  <c r="BD244" i="23"/>
  <c r="BD245" i="23"/>
  <c r="BD246" i="23"/>
  <c r="BD247" i="23"/>
  <c r="BD248" i="23"/>
  <c r="BD249" i="23"/>
  <c r="BD250" i="23"/>
  <c r="BD251" i="23"/>
  <c r="BD252" i="23"/>
  <c r="BD253" i="23"/>
  <c r="BD254" i="23"/>
  <c r="BD255" i="23"/>
  <c r="BD256" i="23"/>
  <c r="BD257" i="23"/>
  <c r="BD258" i="23"/>
  <c r="BD259" i="23"/>
  <c r="BD260" i="23"/>
  <c r="BD261" i="23"/>
  <c r="BD262" i="23"/>
  <c r="BD263" i="23"/>
  <c r="BD264" i="23"/>
  <c r="BD265" i="23"/>
  <c r="BD266" i="23"/>
  <c r="BD267" i="23"/>
  <c r="BD268" i="23"/>
  <c r="BD269" i="23"/>
  <c r="BD270" i="23"/>
  <c r="BD271" i="23"/>
  <c r="BD272" i="23"/>
  <c r="BD273" i="23"/>
  <c r="BD274" i="23"/>
  <c r="BD275" i="23"/>
  <c r="BD276" i="23"/>
  <c r="BD277" i="23"/>
  <c r="BD278" i="23"/>
  <c r="BD279" i="23"/>
  <c r="BD280" i="23"/>
  <c r="BD281" i="23"/>
  <c r="BD282" i="23"/>
  <c r="BD283" i="23"/>
  <c r="BD284" i="23"/>
  <c r="BD285" i="23"/>
  <c r="BD286" i="23"/>
  <c r="BD287" i="23"/>
  <c r="BD288" i="23"/>
  <c r="BD289" i="23"/>
  <c r="BD290" i="23"/>
  <c r="BD291" i="23"/>
  <c r="BD292" i="23"/>
  <c r="BD293" i="23"/>
  <c r="BD294" i="23"/>
  <c r="BD295" i="23"/>
  <c r="BD296" i="23"/>
  <c r="BD297" i="23"/>
  <c r="BD298" i="23"/>
  <c r="BD299" i="23"/>
  <c r="BD300" i="23"/>
  <c r="BD301" i="23"/>
  <c r="BD302" i="23"/>
  <c r="BD303" i="23"/>
  <c r="BD304" i="23"/>
  <c r="BD305" i="23"/>
  <c r="BD306" i="23"/>
  <c r="BD307" i="23"/>
  <c r="BD308" i="23"/>
  <c r="BD309" i="23"/>
  <c r="BD310" i="23"/>
  <c r="BD311" i="23"/>
  <c r="BD312" i="23"/>
  <c r="BD313" i="23"/>
  <c r="BD314" i="23"/>
  <c r="BD315" i="23"/>
  <c r="BD316" i="23"/>
  <c r="BD317" i="23"/>
  <c r="BD318" i="23"/>
  <c r="BD319" i="23"/>
  <c r="BD320" i="23"/>
  <c r="BD321" i="23"/>
  <c r="BD322" i="23"/>
  <c r="BD323" i="23"/>
  <c r="BD324" i="23"/>
  <c r="BD325" i="23"/>
  <c r="BD326" i="23"/>
  <c r="BD327" i="23"/>
  <c r="BD328" i="23"/>
  <c r="BD329" i="23"/>
  <c r="BD330" i="23"/>
  <c r="BD331" i="23"/>
  <c r="BD332" i="23"/>
  <c r="BD333" i="23"/>
  <c r="BD334" i="23"/>
  <c r="BD335" i="23"/>
  <c r="BD336" i="23"/>
  <c r="BD337" i="23"/>
  <c r="BD338" i="23"/>
  <c r="BD339" i="23"/>
  <c r="BD340" i="23"/>
  <c r="BD341" i="23"/>
  <c r="BD342" i="23"/>
  <c r="BD343" i="23"/>
  <c r="BD344" i="23"/>
  <c r="BD345" i="23"/>
  <c r="BD346" i="23"/>
  <c r="BD347" i="23"/>
  <c r="BD348" i="23"/>
  <c r="BD349" i="23"/>
  <c r="BD350" i="23"/>
  <c r="BD351" i="23"/>
  <c r="BD352" i="23"/>
  <c r="BD353" i="23"/>
  <c r="BD354" i="23"/>
  <c r="BD355" i="23"/>
  <c r="BD356" i="23"/>
  <c r="BD357" i="23"/>
  <c r="BD358" i="23"/>
  <c r="BD359" i="23"/>
  <c r="BD360" i="23"/>
  <c r="BD361" i="23"/>
  <c r="BD362" i="23"/>
  <c r="BD363" i="23"/>
  <c r="BD364" i="23"/>
  <c r="BD365" i="23"/>
  <c r="BD366" i="23"/>
  <c r="BD367" i="23"/>
  <c r="BD368" i="23"/>
  <c r="BD369" i="23"/>
  <c r="BD370" i="23"/>
  <c r="BD371" i="23"/>
  <c r="BD372" i="23"/>
  <c r="BD373" i="23"/>
  <c r="BD374" i="23"/>
  <c r="BD375" i="23"/>
  <c r="BD376" i="23"/>
  <c r="BD377" i="23"/>
  <c r="BD378" i="23"/>
  <c r="BD379" i="23"/>
  <c r="BD380" i="23"/>
  <c r="BD381" i="23"/>
  <c r="BD382" i="23"/>
  <c r="BD383" i="23"/>
  <c r="BD384" i="23"/>
  <c r="BD385" i="23"/>
  <c r="BD386" i="23"/>
  <c r="BD387" i="23"/>
  <c r="BD388" i="23"/>
  <c r="BD389" i="23"/>
  <c r="BD390" i="23"/>
  <c r="BD391" i="23"/>
  <c r="BD392" i="23"/>
  <c r="BD393" i="23"/>
  <c r="BD394" i="23"/>
  <c r="BD395" i="23"/>
  <c r="BD396" i="23"/>
  <c r="BD397" i="23"/>
  <c r="BD398" i="23"/>
  <c r="BD399" i="23"/>
  <c r="BD400" i="23"/>
  <c r="BD401" i="23"/>
  <c r="BD402" i="23"/>
  <c r="BD403" i="23"/>
  <c r="BD404" i="23"/>
  <c r="BD405" i="23"/>
  <c r="BD406" i="23"/>
  <c r="BD407" i="23"/>
  <c r="BD410" i="23"/>
  <c r="BD411" i="23"/>
  <c r="BD412" i="23"/>
  <c r="BD413" i="23"/>
  <c r="BD414" i="23"/>
  <c r="BD415" i="23"/>
  <c r="BD416" i="23"/>
  <c r="BD417" i="23"/>
  <c r="BD418" i="23"/>
  <c r="BD419" i="23"/>
  <c r="BD420" i="23"/>
  <c r="BD421" i="23"/>
  <c r="BD422" i="23"/>
  <c r="BD423" i="23"/>
  <c r="BD424" i="23"/>
  <c r="BD425" i="23"/>
  <c r="BD426" i="23"/>
  <c r="BD427" i="23"/>
  <c r="BD428" i="23"/>
  <c r="BD429" i="23"/>
  <c r="BD430" i="23"/>
  <c r="BD431" i="23"/>
  <c r="BD432" i="23"/>
  <c r="BD433" i="23"/>
  <c r="BD434" i="23"/>
  <c r="BD435" i="23"/>
  <c r="BD436" i="23"/>
  <c r="BD437" i="23"/>
  <c r="BD438" i="23"/>
  <c r="BD439" i="23"/>
  <c r="BD440" i="23"/>
  <c r="BD441" i="23"/>
  <c r="BD442" i="23"/>
  <c r="BD443" i="23"/>
  <c r="BD444" i="23"/>
  <c r="BD445" i="23"/>
  <c r="BD446" i="23"/>
  <c r="BD447" i="23"/>
  <c r="BD448" i="23"/>
  <c r="BD449" i="23"/>
  <c r="BD450" i="23"/>
  <c r="BD451" i="23"/>
  <c r="BD452" i="23"/>
  <c r="BD453" i="23"/>
  <c r="BD454" i="23"/>
  <c r="BD455" i="23"/>
  <c r="BD456" i="23"/>
  <c r="BD457" i="23"/>
  <c r="BD458" i="23"/>
  <c r="BD459" i="23"/>
  <c r="BD460" i="23"/>
  <c r="BD461" i="23"/>
  <c r="BD462" i="23"/>
  <c r="BD463" i="23"/>
  <c r="BD464" i="23"/>
  <c r="BD465" i="23"/>
  <c r="BD466" i="23"/>
  <c r="BD467" i="23"/>
  <c r="BD468" i="23"/>
  <c r="BD469" i="23"/>
  <c r="BD470" i="23"/>
  <c r="BD471" i="23"/>
  <c r="BD472" i="23"/>
  <c r="BD473" i="23"/>
  <c r="BD474" i="23"/>
  <c r="BD475" i="23"/>
  <c r="BD476" i="23"/>
  <c r="BD477" i="23"/>
  <c r="BD478" i="23"/>
  <c r="BD479" i="23"/>
  <c r="BD480" i="23"/>
  <c r="BD481" i="23"/>
  <c r="BD482" i="23"/>
  <c r="BD483" i="23"/>
  <c r="BD484" i="23"/>
  <c r="BD485" i="23"/>
  <c r="BD486" i="23"/>
  <c r="BD487" i="23"/>
  <c r="BD488" i="23"/>
  <c r="BD489" i="23"/>
  <c r="BD490" i="23"/>
  <c r="BD491" i="23"/>
  <c r="BD492" i="23"/>
  <c r="BD493" i="23"/>
  <c r="BD494" i="23"/>
  <c r="BD495" i="23"/>
  <c r="BD496" i="23"/>
  <c r="E5" i="24"/>
  <c r="F5" i="24" s="1"/>
  <c r="E6" i="24"/>
  <c r="F6" i="24" s="1"/>
  <c r="E7" i="24"/>
  <c r="F7" i="24" s="1"/>
  <c r="E8" i="24"/>
  <c r="F8" i="24" s="1"/>
  <c r="E9" i="24"/>
  <c r="F9" i="24" s="1"/>
  <c r="E10" i="24"/>
  <c r="F10" i="24" s="1"/>
  <c r="E11" i="24"/>
  <c r="F11" i="24" s="1"/>
  <c r="E12" i="24"/>
  <c r="F12" i="24" s="1"/>
  <c r="E13" i="24"/>
  <c r="F13" i="24" s="1"/>
  <c r="E14" i="24"/>
  <c r="F14" i="24" s="1"/>
  <c r="BD14" i="23" l="1"/>
  <c r="BD13" i="23"/>
  <c r="BD12" i="23"/>
  <c r="BD35" i="23"/>
  <c r="BD11" i="23"/>
  <c r="BD32" i="23"/>
  <c r="BD8" i="23"/>
  <c r="BD31" i="23"/>
  <c r="BD7" i="23"/>
  <c r="BD30" i="23"/>
  <c r="BD6" i="23"/>
  <c r="BD29" i="23"/>
  <c r="BD28" i="23"/>
  <c r="BD4" i="23"/>
  <c r="BD36" i="23"/>
  <c r="BD5" i="23"/>
  <c r="BD27" i="23"/>
  <c r="BD26" i="23"/>
  <c r="BD34" i="23"/>
  <c r="BD10" i="23"/>
  <c r="BD25" i="23"/>
  <c r="BD24" i="23"/>
  <c r="BD23" i="23"/>
  <c r="BD22" i="23"/>
  <c r="BD21" i="23"/>
  <c r="BD19" i="23"/>
  <c r="BD9" i="23"/>
  <c r="BD20" i="23"/>
  <c r="BD18" i="23"/>
  <c r="BD3" i="23"/>
  <c r="BD17" i="23"/>
  <c r="BD33" i="23"/>
  <c r="BD16" i="23"/>
  <c r="BD15" i="23"/>
  <c r="S404" i="23" l="1"/>
  <c r="S418" i="23" l="1"/>
  <c r="S400" i="23" l="1"/>
  <c r="S399" i="23"/>
  <c r="U370" i="23" l="1"/>
  <c r="U366" i="23" l="1"/>
  <c r="U364" i="23"/>
  <c r="Z263" i="23" l="1"/>
  <c r="Z218" i="23" l="1"/>
  <c r="D3" i="23" l="1"/>
  <c r="D4" i="23" s="1"/>
  <c r="D5" i="23" s="1"/>
  <c r="D6" i="23" s="1"/>
  <c r="D7" i="23" s="1"/>
  <c r="D8" i="23" s="1"/>
  <c r="D9" i="23" s="1"/>
  <c r="D10" i="23" s="1"/>
  <c r="S2003" i="23" l="1"/>
  <c r="S2002" i="23"/>
  <c r="S2001" i="23"/>
  <c r="S2000" i="23"/>
  <c r="S1999" i="23"/>
  <c r="S1998" i="23"/>
  <c r="S1997" i="23"/>
  <c r="S1996" i="23"/>
  <c r="S1995" i="23"/>
  <c r="S1994" i="23"/>
  <c r="S1993" i="23"/>
  <c r="S1992" i="23"/>
  <c r="S1991" i="23"/>
  <c r="S1990" i="23"/>
  <c r="S1989" i="23"/>
  <c r="S1988" i="23"/>
  <c r="S1987" i="23"/>
  <c r="S1986" i="23"/>
  <c r="S1985" i="23"/>
  <c r="S1984" i="23"/>
  <c r="S1983" i="23"/>
  <c r="S1982" i="23"/>
  <c r="S1981" i="23"/>
  <c r="S1980" i="23"/>
  <c r="S1979" i="23"/>
  <c r="S1978" i="23"/>
  <c r="S1977" i="23"/>
  <c r="S1976" i="23"/>
  <c r="S1975" i="23"/>
  <c r="S1974" i="23"/>
  <c r="S1973" i="23"/>
  <c r="S1972" i="23"/>
  <c r="S1971" i="23"/>
  <c r="S1970" i="23"/>
  <c r="S1969" i="23"/>
  <c r="S1968" i="23"/>
  <c r="S1967" i="23"/>
  <c r="S1966" i="23"/>
  <c r="S1965" i="23"/>
  <c r="S1964" i="23"/>
  <c r="S1963" i="23"/>
  <c r="S1962" i="23"/>
  <c r="S1961" i="23"/>
  <c r="S1960" i="23"/>
  <c r="S1959" i="23"/>
  <c r="S1958" i="23"/>
  <c r="S1957" i="23"/>
  <c r="S1956" i="23"/>
  <c r="S1955" i="23"/>
  <c r="S1954" i="23"/>
  <c r="S1953" i="23"/>
  <c r="S1952" i="23"/>
  <c r="S1951" i="23"/>
  <c r="S1950" i="23"/>
  <c r="S1949" i="23"/>
  <c r="S1948" i="23"/>
  <c r="S1947" i="23"/>
  <c r="S1946" i="23"/>
  <c r="S1945" i="23"/>
  <c r="S1944" i="23"/>
  <c r="S1943" i="23"/>
  <c r="S1942" i="23"/>
  <c r="S1941" i="23"/>
  <c r="S1940" i="23"/>
  <c r="S1939" i="23"/>
  <c r="S1938" i="23"/>
  <c r="S1937" i="23"/>
  <c r="S1936" i="23"/>
  <c r="S1935" i="23"/>
  <c r="S1934" i="23"/>
  <c r="S1933" i="23"/>
  <c r="S1932" i="23"/>
  <c r="S1931" i="23"/>
  <c r="S1930" i="23"/>
  <c r="S1929" i="23"/>
  <c r="S1928" i="23"/>
  <c r="S1927" i="23"/>
  <c r="S1926" i="23"/>
  <c r="S1925" i="23"/>
  <c r="S1924" i="23"/>
  <c r="S1923" i="23"/>
  <c r="S1922" i="23"/>
  <c r="S1921" i="23"/>
  <c r="S1920" i="23"/>
  <c r="S1919" i="23"/>
  <c r="S1918" i="23"/>
  <c r="S1917" i="23"/>
  <c r="S1916" i="23"/>
  <c r="S1915" i="23"/>
  <c r="S1914" i="23"/>
  <c r="S1913" i="23"/>
  <c r="S1912" i="23"/>
  <c r="S1911" i="23"/>
  <c r="S1910" i="23"/>
  <c r="S1909" i="23"/>
  <c r="S1908" i="23"/>
  <c r="S1907" i="23"/>
  <c r="S1906" i="23"/>
  <c r="S1905" i="23"/>
  <c r="S1904" i="23"/>
  <c r="S1903" i="23"/>
  <c r="S1902" i="23"/>
  <c r="S1901" i="23"/>
  <c r="S1900" i="23"/>
  <c r="S1899" i="23"/>
  <c r="S1898" i="23"/>
  <c r="S1897" i="23"/>
  <c r="S1896" i="23"/>
  <c r="S1895" i="23"/>
  <c r="S1894" i="23"/>
  <c r="S1893" i="23"/>
  <c r="S1892" i="23"/>
  <c r="S1891" i="23"/>
  <c r="S1890" i="23"/>
  <c r="S1889" i="23"/>
  <c r="S1888" i="23"/>
  <c r="S1887" i="23"/>
  <c r="S1886" i="23"/>
  <c r="S1885" i="23"/>
  <c r="S1884" i="23"/>
  <c r="S1883" i="23"/>
  <c r="S1882" i="23"/>
  <c r="S1881" i="23"/>
  <c r="S1880" i="23"/>
  <c r="S1879" i="23"/>
  <c r="S1878" i="23"/>
  <c r="S1877" i="23"/>
  <c r="S1876" i="23"/>
  <c r="S1875" i="23"/>
  <c r="S1874" i="23"/>
  <c r="S1873" i="23"/>
  <c r="S1872" i="23"/>
  <c r="S1871" i="23"/>
  <c r="S1870" i="23"/>
  <c r="S1869" i="23"/>
  <c r="S1868" i="23"/>
  <c r="S1867" i="23"/>
  <c r="S1866" i="23"/>
  <c r="S1865" i="23"/>
  <c r="S1864" i="23"/>
  <c r="S1863" i="23"/>
  <c r="S1862" i="23"/>
  <c r="S1861" i="23"/>
  <c r="S1860" i="23"/>
  <c r="S1859" i="23"/>
  <c r="S1858" i="23"/>
  <c r="S1857" i="23"/>
  <c r="S1856" i="23"/>
  <c r="S1855" i="23"/>
  <c r="S1854" i="23"/>
  <c r="S1853" i="23"/>
  <c r="S1852" i="23"/>
  <c r="S1851" i="23"/>
  <c r="S1850" i="23"/>
  <c r="S1849" i="23"/>
  <c r="S1848" i="23"/>
  <c r="S1847" i="23"/>
  <c r="S1846" i="23"/>
  <c r="S1845" i="23"/>
  <c r="S1844" i="23"/>
  <c r="S1843" i="23"/>
  <c r="S1842" i="23"/>
  <c r="S1841" i="23"/>
  <c r="S1840" i="23"/>
  <c r="S1839" i="23"/>
  <c r="S1838" i="23"/>
  <c r="S1837" i="23"/>
  <c r="S1836" i="23"/>
  <c r="S1835" i="23"/>
  <c r="S1834" i="23"/>
  <c r="S1833" i="23"/>
  <c r="S1832" i="23"/>
  <c r="S1831" i="23"/>
  <c r="S1830" i="23"/>
  <c r="S1829" i="23"/>
  <c r="S1828" i="23"/>
  <c r="S1827" i="23"/>
  <c r="S1826" i="23"/>
  <c r="S1825" i="23"/>
  <c r="S1824" i="23"/>
  <c r="S1823" i="23"/>
  <c r="S1822" i="23"/>
  <c r="S1821" i="23"/>
  <c r="S1820" i="23"/>
  <c r="S1819" i="23"/>
  <c r="S1818" i="23"/>
  <c r="S1817" i="23"/>
  <c r="S1816" i="23"/>
  <c r="S1815" i="23"/>
  <c r="S1814" i="23"/>
  <c r="S1813" i="23"/>
  <c r="S1812" i="23"/>
  <c r="S1811" i="23"/>
  <c r="S1810" i="23"/>
  <c r="S1809" i="23"/>
  <c r="S1808" i="23"/>
  <c r="S1807" i="23"/>
  <c r="S1806" i="23"/>
  <c r="S1805" i="23"/>
  <c r="S1804" i="23"/>
  <c r="S1803" i="23"/>
  <c r="S1802" i="23"/>
  <c r="S1801" i="23"/>
  <c r="S1800" i="23"/>
  <c r="S1799" i="23"/>
  <c r="S1798" i="23"/>
  <c r="S1797" i="23"/>
  <c r="S1796" i="23"/>
  <c r="S1795" i="23"/>
  <c r="S1794" i="23"/>
  <c r="S1793" i="23"/>
  <c r="S1792" i="23"/>
  <c r="S1791" i="23"/>
  <c r="S1790" i="23"/>
  <c r="S1789" i="23"/>
  <c r="S1788" i="23"/>
  <c r="S1787" i="23"/>
  <c r="S1786" i="23"/>
  <c r="S1785" i="23"/>
  <c r="S1784" i="23"/>
  <c r="S1783" i="23"/>
  <c r="S1782" i="23"/>
  <c r="S1781" i="23"/>
  <c r="S1780" i="23"/>
  <c r="S1779" i="23"/>
  <c r="S1778" i="23"/>
  <c r="S1777" i="23"/>
  <c r="S1776" i="23"/>
  <c r="S1775" i="23"/>
  <c r="S1774" i="23"/>
  <c r="S1773" i="23"/>
  <c r="S1772" i="23"/>
  <c r="S1771" i="23"/>
  <c r="S1770" i="23"/>
  <c r="S1769" i="23"/>
  <c r="S1768" i="23"/>
  <c r="S1767" i="23"/>
  <c r="S1766" i="23"/>
  <c r="S1765" i="23"/>
  <c r="S1764" i="23"/>
  <c r="S1763" i="23"/>
  <c r="S1762" i="23"/>
  <c r="S1761" i="23"/>
  <c r="S1760" i="23"/>
  <c r="S1759" i="23"/>
  <c r="S1758" i="23"/>
  <c r="S1757" i="23"/>
  <c r="S1756" i="23"/>
  <c r="S1755" i="23"/>
  <c r="S1754" i="23"/>
  <c r="S1753" i="23"/>
  <c r="S1752" i="23"/>
  <c r="S1751" i="23"/>
  <c r="S1750" i="23"/>
  <c r="S1749" i="23"/>
  <c r="S1748" i="23"/>
  <c r="S1747" i="23"/>
  <c r="S1746" i="23"/>
  <c r="S1745" i="23"/>
  <c r="S1744" i="23"/>
  <c r="S1743" i="23"/>
  <c r="S1742" i="23"/>
  <c r="S1741" i="23"/>
  <c r="S1740" i="23"/>
  <c r="S1739" i="23"/>
  <c r="S1738" i="23"/>
  <c r="S1737" i="23"/>
  <c r="S1736" i="23"/>
  <c r="S1735" i="23"/>
  <c r="S1734" i="23"/>
  <c r="S1733" i="23"/>
  <c r="S1732" i="23"/>
  <c r="S1731" i="23"/>
  <c r="S1730" i="23"/>
  <c r="S1729" i="23"/>
  <c r="S1728" i="23"/>
  <c r="S1727" i="23"/>
  <c r="S1726" i="23"/>
  <c r="S1725" i="23"/>
  <c r="S1724" i="23"/>
  <c r="S1723" i="23"/>
  <c r="S1722" i="23"/>
  <c r="S1721" i="23"/>
  <c r="S1720" i="23"/>
  <c r="S1719" i="23"/>
  <c r="S1718" i="23"/>
  <c r="S1717" i="23"/>
  <c r="S1716" i="23"/>
  <c r="S1715" i="23"/>
  <c r="S1714" i="23"/>
  <c r="S1713" i="23"/>
  <c r="S1712" i="23"/>
  <c r="S1711" i="23"/>
  <c r="S1710" i="23"/>
  <c r="S1709" i="23"/>
  <c r="S1708" i="23"/>
  <c r="S1707" i="23"/>
  <c r="S1706" i="23"/>
  <c r="S1705" i="23"/>
  <c r="S1704" i="23"/>
  <c r="S1703" i="23"/>
  <c r="S1702" i="23"/>
  <c r="S1701" i="23"/>
  <c r="S1700" i="23"/>
  <c r="S1699" i="23"/>
  <c r="S1698" i="23"/>
  <c r="S1697" i="23"/>
  <c r="S1696" i="23"/>
  <c r="S1695" i="23"/>
  <c r="S1694" i="23"/>
  <c r="S1693" i="23"/>
  <c r="S1692" i="23"/>
  <c r="S1691" i="23"/>
  <c r="S1690" i="23"/>
  <c r="S1689" i="23"/>
  <c r="S1688" i="23"/>
  <c r="S1687" i="23"/>
  <c r="S1686" i="23"/>
  <c r="S1685" i="23"/>
  <c r="S1684" i="23"/>
  <c r="S1683" i="23"/>
  <c r="S1682" i="23"/>
  <c r="S1681" i="23"/>
  <c r="S1680" i="23"/>
  <c r="S1679" i="23"/>
  <c r="S1678" i="23"/>
  <c r="S1677" i="23"/>
  <c r="S1676" i="23"/>
  <c r="S1675" i="23"/>
  <c r="S1674" i="23"/>
  <c r="S1673" i="23"/>
  <c r="S1672" i="23"/>
  <c r="S1671" i="23"/>
  <c r="S1670" i="23"/>
  <c r="S1669" i="23"/>
  <c r="S1668" i="23"/>
  <c r="S1667" i="23"/>
  <c r="S1666" i="23"/>
  <c r="S1665" i="23"/>
  <c r="S1664" i="23"/>
  <c r="S1663" i="23"/>
  <c r="S1662" i="23"/>
  <c r="S1661" i="23"/>
  <c r="S1660" i="23"/>
  <c r="S1659" i="23"/>
  <c r="S1658" i="23"/>
  <c r="S1657" i="23"/>
  <c r="S1656" i="23"/>
  <c r="S1655" i="23"/>
  <c r="S1654" i="23"/>
  <c r="S1653" i="23"/>
  <c r="S1652" i="23"/>
  <c r="S1651" i="23"/>
  <c r="S1650" i="23"/>
  <c r="S1649" i="23"/>
  <c r="S1648" i="23"/>
  <c r="S1647" i="23"/>
  <c r="S1646" i="23"/>
  <c r="S1645" i="23"/>
  <c r="S1644" i="23"/>
  <c r="S1643" i="23"/>
  <c r="S1642" i="23"/>
  <c r="S1641" i="23"/>
  <c r="S1640" i="23"/>
  <c r="S1639" i="23"/>
  <c r="S1638" i="23"/>
  <c r="S1637" i="23"/>
  <c r="S1636" i="23"/>
  <c r="S1635" i="23"/>
  <c r="S1634" i="23"/>
  <c r="S1633" i="23"/>
  <c r="S1632" i="23"/>
  <c r="S1631" i="23"/>
  <c r="S1630" i="23"/>
  <c r="S1629" i="23"/>
  <c r="S1628" i="23"/>
  <c r="S1627" i="23"/>
  <c r="S1626" i="23"/>
  <c r="S1625" i="23"/>
  <c r="S1624" i="23"/>
  <c r="S1623" i="23"/>
  <c r="S1622" i="23"/>
  <c r="S1621" i="23"/>
  <c r="S1620" i="23"/>
  <c r="S1619" i="23"/>
  <c r="S1618" i="23"/>
  <c r="S1617" i="23"/>
  <c r="S1616" i="23"/>
  <c r="S1615" i="23"/>
  <c r="S1614" i="23"/>
  <c r="S1613" i="23"/>
  <c r="S1612" i="23"/>
  <c r="S1611" i="23"/>
  <c r="S1610" i="23"/>
  <c r="S1609" i="23"/>
  <c r="S1608" i="23"/>
  <c r="S1607" i="23"/>
  <c r="S1606" i="23"/>
  <c r="S1605" i="23"/>
  <c r="S1604" i="23"/>
  <c r="S1603" i="23"/>
  <c r="S1602" i="23"/>
  <c r="S1601" i="23"/>
  <c r="S1600" i="23"/>
  <c r="S1599" i="23"/>
  <c r="S1598" i="23"/>
  <c r="S1597" i="23"/>
  <c r="S1596" i="23"/>
  <c r="S1595" i="23"/>
  <c r="S1594" i="23"/>
  <c r="S1593" i="23"/>
  <c r="S1592" i="23"/>
  <c r="S1591" i="23"/>
  <c r="S1590" i="23"/>
  <c r="S1589" i="23"/>
  <c r="S1588" i="23"/>
  <c r="S1587" i="23"/>
  <c r="S1586" i="23"/>
  <c r="S1585" i="23"/>
  <c r="S1584" i="23"/>
  <c r="S1583" i="23"/>
  <c r="S1582" i="23"/>
  <c r="S1581" i="23"/>
  <c r="S1580" i="23"/>
  <c r="S1579" i="23"/>
  <c r="S1578" i="23"/>
  <c r="S1577" i="23"/>
  <c r="S1576" i="23"/>
  <c r="S1575" i="23"/>
  <c r="S1574" i="23"/>
  <c r="S1573" i="23"/>
  <c r="S1572" i="23"/>
  <c r="S1571" i="23"/>
  <c r="S1570" i="23"/>
  <c r="S1569" i="23"/>
  <c r="S1568" i="23"/>
  <c r="S1567" i="23"/>
  <c r="S1566" i="23"/>
  <c r="S1565" i="23"/>
  <c r="S1564" i="23"/>
  <c r="S1563" i="23"/>
  <c r="S1562" i="23"/>
  <c r="S1561" i="23"/>
  <c r="S1560" i="23"/>
  <c r="S1559" i="23"/>
  <c r="S1558" i="23"/>
  <c r="S1557" i="23"/>
  <c r="S1556" i="23"/>
  <c r="S1555" i="23"/>
  <c r="S1554" i="23"/>
  <c r="S1553" i="23"/>
  <c r="S1552" i="23"/>
  <c r="S1551" i="23"/>
  <c r="S1550" i="23"/>
  <c r="S1549" i="23"/>
  <c r="S1548" i="23"/>
  <c r="S1547" i="23"/>
  <c r="S1546" i="23"/>
  <c r="S1545" i="23"/>
  <c r="S1544" i="23"/>
  <c r="S1543" i="23"/>
  <c r="S1542" i="23"/>
  <c r="S1541" i="23"/>
  <c r="S1540" i="23"/>
  <c r="S1539" i="23"/>
  <c r="S1538" i="23"/>
  <c r="S1537" i="23"/>
  <c r="S1536" i="23"/>
  <c r="S1535" i="23"/>
  <c r="S1534" i="23"/>
  <c r="S1533" i="23"/>
  <c r="S1532" i="23"/>
  <c r="S1531" i="23"/>
  <c r="S1530" i="23"/>
  <c r="S1529" i="23"/>
  <c r="S1528" i="23"/>
  <c r="S1527" i="23"/>
  <c r="S1526" i="23"/>
  <c r="S1525" i="23"/>
  <c r="S1524" i="23"/>
  <c r="S1523" i="23"/>
  <c r="S1522" i="23"/>
  <c r="S1521" i="23"/>
  <c r="S1520" i="23"/>
  <c r="S1519" i="23"/>
  <c r="S1518" i="23"/>
  <c r="S1517" i="23"/>
  <c r="S1516" i="23"/>
  <c r="S1515" i="23"/>
  <c r="S1514" i="23"/>
  <c r="S1513" i="23"/>
  <c r="S1512" i="23"/>
  <c r="S1511" i="23"/>
  <c r="S1510" i="23"/>
  <c r="S1509" i="23"/>
  <c r="S1508" i="23"/>
  <c r="S1507" i="23"/>
  <c r="S1506" i="23"/>
  <c r="S1505" i="23"/>
  <c r="S1504" i="23"/>
  <c r="S1503" i="23"/>
  <c r="S1502" i="23"/>
  <c r="S1501" i="23"/>
  <c r="S1500" i="23"/>
  <c r="S1499" i="23"/>
  <c r="S1498" i="23"/>
  <c r="S1497" i="23"/>
  <c r="S1496" i="23"/>
  <c r="S1495" i="23"/>
  <c r="S1494" i="23"/>
  <c r="S1493" i="23"/>
  <c r="S1492" i="23"/>
  <c r="S1491" i="23"/>
  <c r="S1490" i="23"/>
  <c r="S1489" i="23"/>
  <c r="S1488" i="23"/>
  <c r="S1487" i="23"/>
  <c r="S1486" i="23"/>
  <c r="S1485" i="23"/>
  <c r="S1484" i="23"/>
  <c r="S1483" i="23"/>
  <c r="S1482" i="23"/>
  <c r="S1481" i="23"/>
  <c r="S1480" i="23"/>
  <c r="S1479" i="23"/>
  <c r="S1478" i="23"/>
  <c r="S1477" i="23"/>
  <c r="S1476" i="23"/>
  <c r="S1475" i="23"/>
  <c r="S1474" i="23"/>
  <c r="S1473" i="23"/>
  <c r="S1472" i="23"/>
  <c r="S1471" i="23"/>
  <c r="S1470" i="23"/>
  <c r="S1469" i="23"/>
  <c r="S1468" i="23"/>
  <c r="S1467" i="23"/>
  <c r="S1466" i="23"/>
  <c r="S1465" i="23"/>
  <c r="S1464" i="23"/>
  <c r="S1463" i="23"/>
  <c r="S1462" i="23"/>
  <c r="S1461" i="23"/>
  <c r="S1460" i="23"/>
  <c r="S1459" i="23"/>
  <c r="S1458" i="23"/>
  <c r="S1457" i="23"/>
  <c r="S1456" i="23"/>
  <c r="S1455" i="23"/>
  <c r="S1454" i="23"/>
  <c r="S1453" i="23"/>
  <c r="S1452" i="23"/>
  <c r="S1451" i="23"/>
  <c r="S1450" i="23"/>
  <c r="S1449" i="23"/>
  <c r="S1448" i="23"/>
  <c r="S1447" i="23"/>
  <c r="S1446" i="23"/>
  <c r="S1445" i="23"/>
  <c r="S1444" i="23"/>
  <c r="S1443" i="23"/>
  <c r="S1442" i="23"/>
  <c r="S1441" i="23"/>
  <c r="S1440" i="23"/>
  <c r="S1439" i="23"/>
  <c r="S1438" i="23"/>
  <c r="S1437" i="23"/>
  <c r="S1436" i="23"/>
  <c r="S1435" i="23"/>
  <c r="S1434" i="23"/>
  <c r="S1433" i="23"/>
  <c r="S1432" i="23"/>
  <c r="S1431" i="23"/>
  <c r="S1430" i="23"/>
  <c r="S1429" i="23"/>
  <c r="S1428" i="23"/>
  <c r="S1427" i="23"/>
  <c r="S1426" i="23"/>
  <c r="S1425" i="23"/>
  <c r="S1424" i="23"/>
  <c r="S1423" i="23"/>
  <c r="S1422" i="23"/>
  <c r="S1421" i="23"/>
  <c r="S1420" i="23"/>
  <c r="S1419" i="23"/>
  <c r="S1418" i="23"/>
  <c r="S1417" i="23"/>
  <c r="S1416" i="23"/>
  <c r="S1415" i="23"/>
  <c r="S1414" i="23"/>
  <c r="S1413" i="23"/>
  <c r="S1412" i="23"/>
  <c r="S1411" i="23"/>
  <c r="S1410" i="23"/>
  <c r="S1409" i="23"/>
  <c r="S1408" i="23"/>
  <c r="S1407" i="23"/>
  <c r="S1406" i="23"/>
  <c r="S1405" i="23"/>
  <c r="S1404" i="23"/>
  <c r="S1403" i="23"/>
  <c r="S1402" i="23"/>
  <c r="S1401" i="23"/>
  <c r="S1400" i="23"/>
  <c r="S1399" i="23"/>
  <c r="S1398" i="23"/>
  <c r="S1397" i="23"/>
  <c r="S1396" i="23"/>
  <c r="S1395" i="23"/>
  <c r="S1394" i="23"/>
  <c r="S1393" i="23"/>
  <c r="S1392" i="23"/>
  <c r="S1391" i="23"/>
  <c r="S1390" i="23"/>
  <c r="S1389" i="23"/>
  <c r="S1388" i="23"/>
  <c r="S1387" i="23"/>
  <c r="S1386" i="23"/>
  <c r="S1385" i="23"/>
  <c r="S1384" i="23"/>
  <c r="S1383" i="23"/>
  <c r="S1382" i="23"/>
  <c r="S1381" i="23"/>
  <c r="S1380" i="23"/>
  <c r="S1379" i="23"/>
  <c r="S1378" i="23"/>
  <c r="S1377" i="23"/>
  <c r="S1376" i="23"/>
  <c r="S1375" i="23"/>
  <c r="S1374" i="23"/>
  <c r="S1373" i="23"/>
  <c r="S1372" i="23"/>
  <c r="S1371" i="23"/>
  <c r="S1370" i="23"/>
  <c r="S1369" i="23"/>
  <c r="S1368" i="23"/>
  <c r="S1367" i="23"/>
  <c r="S1366" i="23"/>
  <c r="S1365" i="23"/>
  <c r="S1364" i="23"/>
  <c r="S1363" i="23"/>
  <c r="S1362" i="23"/>
  <c r="S1361" i="23"/>
  <c r="S1360" i="23"/>
  <c r="S1359" i="23"/>
  <c r="S1358" i="23"/>
  <c r="S1357" i="23"/>
  <c r="S1356" i="23"/>
  <c r="S1355" i="23"/>
  <c r="S1354" i="23"/>
  <c r="S1353" i="23"/>
  <c r="S1352" i="23"/>
  <c r="S1351" i="23"/>
  <c r="S1350" i="23"/>
  <c r="S1349" i="23"/>
  <c r="S1348" i="23"/>
  <c r="S1347" i="23"/>
  <c r="S1346" i="23"/>
  <c r="S1345" i="23"/>
  <c r="S1344" i="23"/>
  <c r="S1343" i="23"/>
  <c r="S1342" i="23"/>
  <c r="S1341" i="23"/>
  <c r="S1340" i="23"/>
  <c r="S1339" i="23"/>
  <c r="S1338" i="23"/>
  <c r="S1337" i="23"/>
  <c r="S1336" i="23"/>
  <c r="S1335" i="23"/>
  <c r="S1334" i="23"/>
  <c r="S1333" i="23"/>
  <c r="S1332" i="23"/>
  <c r="S1331" i="23"/>
  <c r="S1330" i="23"/>
  <c r="S1329" i="23"/>
  <c r="S1328" i="23"/>
  <c r="S1327" i="23"/>
  <c r="S1326" i="23"/>
  <c r="S1325" i="23"/>
  <c r="S1324" i="23"/>
  <c r="S1323" i="23"/>
  <c r="S1322" i="23"/>
  <c r="S1321" i="23"/>
  <c r="S1320" i="23"/>
  <c r="S1319" i="23"/>
  <c r="S1318" i="23"/>
  <c r="S1317" i="23"/>
  <c r="S1316" i="23"/>
  <c r="S1315" i="23"/>
  <c r="S1314" i="23"/>
  <c r="S1313" i="23"/>
  <c r="S1312" i="23"/>
  <c r="S1311" i="23"/>
  <c r="S1310" i="23"/>
  <c r="S1309" i="23"/>
  <c r="S1308" i="23"/>
  <c r="S1307" i="23"/>
  <c r="S1306" i="23"/>
  <c r="S1305" i="23"/>
  <c r="S1304" i="23"/>
  <c r="S1303" i="23"/>
  <c r="S1302" i="23"/>
  <c r="S1301" i="23"/>
  <c r="S1300" i="23"/>
  <c r="S1299" i="23"/>
  <c r="S1298" i="23"/>
  <c r="S1297" i="23"/>
  <c r="S1296" i="23"/>
  <c r="S1295" i="23"/>
  <c r="S1294" i="23"/>
  <c r="S1293" i="23"/>
  <c r="S1292" i="23"/>
  <c r="S1291" i="23"/>
  <c r="S1290" i="23"/>
  <c r="S1289" i="23"/>
  <c r="S1288" i="23"/>
  <c r="S1287" i="23"/>
  <c r="S1286" i="23"/>
  <c r="S1285" i="23"/>
  <c r="S1284" i="23"/>
  <c r="S1283" i="23"/>
  <c r="S1282" i="23"/>
  <c r="S1281" i="23"/>
  <c r="S1280" i="23"/>
  <c r="S1279" i="23"/>
  <c r="S1278" i="23"/>
  <c r="S1277" i="23"/>
  <c r="S1276" i="23"/>
  <c r="S1275" i="23"/>
  <c r="S1274" i="23"/>
  <c r="S1273" i="23"/>
  <c r="S1272" i="23"/>
  <c r="S1271" i="23"/>
  <c r="S1270" i="23"/>
  <c r="S1269" i="23"/>
  <c r="S1268" i="23"/>
  <c r="S1267" i="23"/>
  <c r="S1266" i="23"/>
  <c r="S1265" i="23"/>
  <c r="S1264" i="23"/>
  <c r="S1263" i="23"/>
  <c r="S1262" i="23"/>
  <c r="S1261" i="23"/>
  <c r="S1260" i="23"/>
  <c r="S1259" i="23"/>
  <c r="S1258" i="23"/>
  <c r="S1257" i="23"/>
  <c r="S1256" i="23"/>
  <c r="S1255" i="23"/>
  <c r="S1254" i="23"/>
  <c r="S1253" i="23"/>
  <c r="S1252" i="23"/>
  <c r="S1251" i="23"/>
  <c r="S1250" i="23"/>
  <c r="S1249" i="23"/>
  <c r="S1248" i="23"/>
  <c r="S1247" i="23"/>
  <c r="S1246" i="23"/>
  <c r="S1245" i="23"/>
  <c r="S1244" i="23"/>
  <c r="S1243" i="23"/>
  <c r="S1242" i="23"/>
  <c r="S1241" i="23"/>
  <c r="S1240" i="23"/>
  <c r="S1239" i="23"/>
  <c r="S1238" i="23"/>
  <c r="S1237" i="23"/>
  <c r="S1236" i="23"/>
  <c r="S1235" i="23"/>
  <c r="S1234" i="23"/>
  <c r="S1233" i="23"/>
  <c r="S1232" i="23"/>
  <c r="S1231" i="23"/>
  <c r="S1230" i="23"/>
  <c r="S1229" i="23"/>
  <c r="S1228" i="23"/>
  <c r="S1227" i="23"/>
  <c r="S1226" i="23"/>
  <c r="S1225" i="23"/>
  <c r="S1224" i="23"/>
  <c r="S1223" i="23"/>
  <c r="S1222" i="23"/>
  <c r="S1221" i="23"/>
  <c r="S1220" i="23"/>
  <c r="S1219" i="23"/>
  <c r="S1218" i="23"/>
  <c r="S1217" i="23"/>
  <c r="S1216" i="23"/>
  <c r="S1215" i="23"/>
  <c r="S1214" i="23"/>
  <c r="S1213" i="23"/>
  <c r="S1212" i="23"/>
  <c r="S1211" i="23"/>
  <c r="S1210" i="23"/>
  <c r="S1209" i="23"/>
  <c r="S1208" i="23"/>
  <c r="S1207" i="23"/>
  <c r="S1206" i="23"/>
  <c r="S1205" i="23"/>
  <c r="S1204" i="23"/>
  <c r="S1203" i="23"/>
  <c r="S1202" i="23"/>
  <c r="S1201" i="23"/>
  <c r="S1200" i="23"/>
  <c r="S1199" i="23"/>
  <c r="S1198" i="23"/>
  <c r="S1197" i="23"/>
  <c r="S1196" i="23"/>
  <c r="S1195" i="23"/>
  <c r="S1194" i="23"/>
  <c r="S1193" i="23"/>
  <c r="S1192" i="23"/>
  <c r="S1191" i="23"/>
  <c r="S1190" i="23"/>
  <c r="S1189" i="23"/>
  <c r="S1188" i="23"/>
  <c r="S1187" i="23"/>
  <c r="S1186" i="23"/>
  <c r="S1185" i="23"/>
  <c r="S1184" i="23"/>
  <c r="S1183" i="23"/>
  <c r="S1182" i="23"/>
  <c r="S1181" i="23"/>
  <c r="S1180" i="23"/>
  <c r="S1179" i="23"/>
  <c r="S1178" i="23"/>
  <c r="S1177" i="23"/>
  <c r="S1176" i="23"/>
  <c r="S1175" i="23"/>
  <c r="S1174" i="23"/>
  <c r="S1173" i="23"/>
  <c r="S1172" i="23"/>
  <c r="S1171" i="23"/>
  <c r="S1170" i="23"/>
  <c r="S1169" i="23"/>
  <c r="S1168" i="23"/>
  <c r="S1167" i="23"/>
  <c r="S1166" i="23"/>
  <c r="S1165" i="23"/>
  <c r="S1164" i="23"/>
  <c r="S1163" i="23"/>
  <c r="S1162" i="23"/>
  <c r="S1161" i="23"/>
  <c r="S1160" i="23"/>
  <c r="S1159" i="23"/>
  <c r="S1158" i="23"/>
  <c r="S1157" i="23"/>
  <c r="S1156" i="23"/>
  <c r="S1155" i="23"/>
  <c r="S1154" i="23"/>
  <c r="S1153" i="23"/>
  <c r="S1152" i="23"/>
  <c r="S1151" i="23"/>
  <c r="S1150" i="23"/>
  <c r="S1149" i="23"/>
  <c r="S1148" i="23"/>
  <c r="S1147" i="23"/>
  <c r="S1146" i="23"/>
  <c r="S1145" i="23"/>
  <c r="S1144" i="23"/>
  <c r="S1143" i="23"/>
  <c r="S1142" i="23"/>
  <c r="S1141" i="23"/>
  <c r="S1140" i="23"/>
  <c r="S1139" i="23"/>
  <c r="S1138" i="23"/>
  <c r="S1137" i="23"/>
  <c r="S1136" i="23"/>
  <c r="S1135" i="23"/>
  <c r="S1134" i="23"/>
  <c r="S1133" i="23"/>
  <c r="S1132" i="23"/>
  <c r="S1131" i="23"/>
  <c r="S1130" i="23"/>
  <c r="S1129" i="23"/>
  <c r="S1128" i="23"/>
  <c r="S1127" i="23"/>
  <c r="S1126" i="23"/>
  <c r="S1125" i="23"/>
  <c r="S1124" i="23"/>
  <c r="S1123" i="23"/>
  <c r="S1122" i="23"/>
  <c r="S1121" i="23"/>
  <c r="S1120" i="23"/>
  <c r="S1119" i="23"/>
  <c r="S1118" i="23"/>
  <c r="S1117" i="23"/>
  <c r="S1116" i="23"/>
  <c r="S1115" i="23"/>
  <c r="S1114" i="23"/>
  <c r="S1113" i="23"/>
  <c r="S1112" i="23"/>
  <c r="S1111" i="23"/>
  <c r="S1110" i="23"/>
  <c r="S1109" i="23"/>
  <c r="S1108" i="23"/>
  <c r="S1107" i="23"/>
  <c r="S1106" i="23"/>
  <c r="S1105" i="23"/>
  <c r="S1104" i="23"/>
  <c r="S1103" i="23"/>
  <c r="S1102" i="23"/>
  <c r="S1101" i="23"/>
  <c r="S1100" i="23"/>
  <c r="S1099" i="23"/>
  <c r="S1098" i="23"/>
  <c r="S1097" i="23"/>
  <c r="S1096" i="23"/>
  <c r="S1095" i="23"/>
  <c r="S1094" i="23"/>
  <c r="S1093" i="23"/>
  <c r="S1092" i="23"/>
  <c r="S1091" i="23"/>
  <c r="S1090" i="23"/>
  <c r="S1089" i="23"/>
  <c r="S1088" i="23"/>
  <c r="S1087" i="23"/>
  <c r="S1086" i="23"/>
  <c r="S1085" i="23"/>
  <c r="S1084" i="23"/>
  <c r="S1083" i="23"/>
  <c r="S1082" i="23"/>
  <c r="S1081" i="23"/>
  <c r="S1080" i="23"/>
  <c r="S1079" i="23"/>
  <c r="S1078" i="23"/>
  <c r="S1077" i="23"/>
  <c r="S1076" i="23"/>
  <c r="S1075" i="23"/>
  <c r="S1074" i="23"/>
  <c r="S1073" i="23"/>
  <c r="S1072" i="23"/>
  <c r="S1071" i="23"/>
  <c r="S1070" i="23"/>
  <c r="S1069" i="23"/>
  <c r="S1068" i="23"/>
  <c r="S1067" i="23"/>
  <c r="S1066" i="23"/>
  <c r="S1065" i="23"/>
  <c r="S1064" i="23"/>
  <c r="S1063" i="23"/>
  <c r="S1062" i="23"/>
  <c r="S1061" i="23"/>
  <c r="S1060" i="23"/>
  <c r="S1059" i="23"/>
  <c r="S1058" i="23"/>
  <c r="S1057" i="23"/>
  <c r="S1056" i="23"/>
  <c r="S1055" i="23"/>
  <c r="S1054" i="23"/>
  <c r="S1053" i="23"/>
  <c r="S1052" i="23"/>
  <c r="S1051" i="23"/>
  <c r="S1050" i="23"/>
  <c r="S1049" i="23"/>
  <c r="S1048" i="23"/>
  <c r="S1047" i="23"/>
  <c r="S1046" i="23"/>
  <c r="S1045" i="23"/>
  <c r="S1044" i="23"/>
  <c r="S1043" i="23"/>
  <c r="S1042" i="23"/>
  <c r="S1041" i="23"/>
  <c r="S1040" i="23"/>
  <c r="S1039" i="23"/>
  <c r="S1038" i="23"/>
  <c r="S1037" i="23"/>
  <c r="S1036" i="23"/>
  <c r="S1035" i="23"/>
  <c r="S1034" i="23"/>
  <c r="S1033" i="23"/>
  <c r="S1032" i="23"/>
  <c r="S1031" i="23"/>
  <c r="S1030" i="23"/>
  <c r="S1029" i="23"/>
  <c r="S1028" i="23"/>
  <c r="S1027" i="23"/>
  <c r="S1026" i="23"/>
  <c r="S1025" i="23"/>
  <c r="S1024" i="23"/>
  <c r="S1023" i="23"/>
  <c r="S1022" i="23"/>
  <c r="S1021" i="23"/>
  <c r="S1020" i="23"/>
  <c r="S1019" i="23"/>
  <c r="S1018" i="23"/>
  <c r="S1017" i="23"/>
  <c r="S1016" i="23"/>
  <c r="S1015" i="23"/>
  <c r="S1014" i="23"/>
  <c r="S1013" i="23"/>
  <c r="S1012" i="23"/>
  <c r="S1011" i="23"/>
  <c r="S1010" i="23"/>
  <c r="S1009" i="23"/>
  <c r="S1008" i="23"/>
  <c r="S1007" i="23"/>
  <c r="S1006" i="23"/>
  <c r="S1005" i="23"/>
  <c r="S1004" i="23"/>
  <c r="S1003" i="23"/>
  <c r="S1002" i="23"/>
  <c r="S1001" i="23"/>
  <c r="S1000" i="23"/>
  <c r="S999" i="23"/>
  <c r="S998" i="23"/>
  <c r="S997" i="23"/>
  <c r="S996" i="23"/>
  <c r="S995" i="23"/>
  <c r="S994" i="23"/>
  <c r="S993" i="23"/>
  <c r="S992" i="23"/>
  <c r="S991" i="23"/>
  <c r="S990" i="23"/>
  <c r="S989" i="23"/>
  <c r="S988" i="23"/>
  <c r="S987" i="23"/>
  <c r="S986" i="23"/>
  <c r="S985" i="23"/>
  <c r="S984" i="23"/>
  <c r="S983" i="23"/>
  <c r="S982" i="23"/>
  <c r="S981" i="23"/>
  <c r="S980" i="23"/>
  <c r="S979" i="23"/>
  <c r="S978" i="23"/>
  <c r="S977" i="23"/>
  <c r="S976" i="23"/>
  <c r="S975" i="23"/>
  <c r="S974" i="23"/>
  <c r="S973" i="23"/>
  <c r="S972" i="23"/>
  <c r="S971" i="23"/>
  <c r="S970" i="23"/>
  <c r="S969" i="23"/>
  <c r="S968" i="23"/>
  <c r="S967" i="23"/>
  <c r="S966" i="23"/>
  <c r="S965" i="23"/>
  <c r="S964" i="23"/>
  <c r="S963" i="23"/>
  <c r="S962" i="23"/>
  <c r="S961" i="23"/>
  <c r="S960" i="23"/>
  <c r="S959" i="23"/>
  <c r="S958" i="23"/>
  <c r="S957" i="23"/>
  <c r="S956" i="23"/>
  <c r="S955" i="23"/>
  <c r="S954" i="23"/>
  <c r="S953" i="23"/>
  <c r="S952" i="23"/>
  <c r="S951" i="23"/>
  <c r="S950" i="23"/>
  <c r="S949" i="23"/>
  <c r="S948" i="23"/>
  <c r="S947" i="23"/>
  <c r="S946" i="23"/>
  <c r="S945" i="23"/>
  <c r="S944" i="23"/>
  <c r="S943" i="23"/>
  <c r="S942" i="23"/>
  <c r="S941" i="23"/>
  <c r="S940" i="23"/>
  <c r="S939" i="23"/>
  <c r="S938" i="23"/>
  <c r="S937" i="23"/>
  <c r="S936" i="23"/>
  <c r="S935" i="23"/>
  <c r="S934" i="23"/>
  <c r="S933" i="23"/>
  <c r="S932" i="23"/>
  <c r="S931" i="23"/>
  <c r="S930" i="23"/>
  <c r="S929" i="23"/>
  <c r="S928" i="23"/>
  <c r="S927" i="23"/>
  <c r="S926" i="23"/>
  <c r="S925" i="23"/>
  <c r="S924" i="23"/>
  <c r="S923" i="23"/>
  <c r="S922" i="23"/>
  <c r="S921" i="23"/>
  <c r="S920" i="23"/>
  <c r="S919" i="23"/>
  <c r="S918" i="23"/>
  <c r="S917" i="23"/>
  <c r="S916" i="23"/>
  <c r="S915" i="23"/>
  <c r="S914" i="23"/>
  <c r="S913" i="23"/>
  <c r="S912" i="23"/>
  <c r="S911" i="23"/>
  <c r="S910" i="23"/>
  <c r="S909" i="23"/>
  <c r="S908" i="23"/>
  <c r="S907" i="23"/>
  <c r="S906" i="23"/>
  <c r="S905" i="23"/>
  <c r="S904" i="23"/>
  <c r="S903" i="23"/>
  <c r="S902" i="23"/>
  <c r="S901" i="23"/>
  <c r="S900" i="23"/>
  <c r="S899" i="23"/>
  <c r="S898" i="23"/>
  <c r="S897" i="23"/>
  <c r="S896" i="23"/>
  <c r="S895" i="23"/>
  <c r="S894" i="23"/>
  <c r="S893" i="23"/>
  <c r="S892" i="23"/>
  <c r="S891" i="23"/>
  <c r="S890" i="23"/>
  <c r="S889" i="23"/>
  <c r="S888" i="23"/>
  <c r="S887" i="23"/>
  <c r="S886" i="23"/>
  <c r="S885" i="23"/>
  <c r="S884" i="23"/>
  <c r="S883" i="23"/>
  <c r="S882" i="23"/>
  <c r="S881" i="23"/>
  <c r="S880" i="23"/>
  <c r="S879" i="23"/>
  <c r="S878" i="23"/>
  <c r="S877" i="23"/>
  <c r="S876" i="23"/>
  <c r="S875" i="23"/>
  <c r="S874" i="23"/>
  <c r="S873" i="23"/>
  <c r="S872" i="23"/>
  <c r="S871" i="23"/>
  <c r="S870" i="23"/>
  <c r="S869" i="23"/>
  <c r="S868" i="23"/>
  <c r="S867" i="23"/>
  <c r="S866" i="23"/>
  <c r="S865" i="23"/>
  <c r="S864" i="23"/>
  <c r="S863" i="23"/>
  <c r="S862" i="23"/>
  <c r="S861" i="23"/>
  <c r="S860" i="23"/>
  <c r="S859" i="23"/>
  <c r="S858" i="23"/>
  <c r="S857" i="23"/>
  <c r="S856" i="23"/>
  <c r="S855" i="23"/>
  <c r="S854" i="23"/>
  <c r="S853" i="23"/>
  <c r="S852" i="23"/>
  <c r="S851" i="23"/>
  <c r="S850" i="23"/>
  <c r="S849" i="23"/>
  <c r="S848" i="23"/>
  <c r="S847" i="23"/>
  <c r="S846" i="23"/>
  <c r="S845" i="23"/>
  <c r="S844" i="23"/>
  <c r="S843" i="23"/>
  <c r="S842" i="23"/>
  <c r="S841" i="23"/>
  <c r="S840" i="23"/>
  <c r="S839" i="23"/>
  <c r="S838" i="23"/>
  <c r="S837" i="23"/>
  <c r="S836" i="23"/>
  <c r="S835" i="23"/>
  <c r="S834" i="23"/>
  <c r="S833" i="23"/>
  <c r="S832" i="23"/>
  <c r="S831" i="23"/>
  <c r="S830" i="23"/>
  <c r="S829" i="23"/>
  <c r="S828" i="23"/>
  <c r="S827" i="23"/>
  <c r="S826" i="23"/>
  <c r="S825" i="23"/>
  <c r="S824" i="23"/>
  <c r="S823" i="23"/>
  <c r="S822" i="23"/>
  <c r="S821" i="23"/>
  <c r="S820" i="23"/>
  <c r="S819" i="23"/>
  <c r="S818" i="23"/>
  <c r="S817" i="23"/>
  <c r="S816" i="23"/>
  <c r="S815" i="23"/>
  <c r="S814" i="23"/>
  <c r="S813" i="23"/>
  <c r="S812" i="23"/>
  <c r="S811" i="23"/>
  <c r="S810" i="23"/>
  <c r="S809" i="23"/>
  <c r="S808" i="23"/>
  <c r="S807" i="23"/>
  <c r="S806" i="23"/>
  <c r="S805" i="23"/>
  <c r="S804" i="23"/>
  <c r="S803" i="23"/>
  <c r="S802" i="23"/>
  <c r="S801" i="23"/>
  <c r="S800" i="23"/>
  <c r="S799" i="23"/>
  <c r="S798" i="23"/>
  <c r="S797" i="23"/>
  <c r="S796" i="23"/>
  <c r="S795" i="23"/>
  <c r="S794" i="23"/>
  <c r="S793" i="23"/>
  <c r="S792" i="23"/>
  <c r="S791" i="23"/>
  <c r="S790" i="23"/>
  <c r="S789" i="23"/>
  <c r="S788" i="23"/>
  <c r="S787" i="23"/>
  <c r="S786" i="23"/>
  <c r="S785" i="23"/>
  <c r="S784" i="23"/>
  <c r="S783" i="23"/>
  <c r="S782" i="23"/>
  <c r="S781" i="23"/>
  <c r="S780" i="23"/>
  <c r="S779" i="23"/>
  <c r="S778" i="23"/>
  <c r="S777" i="23"/>
  <c r="S776" i="23"/>
  <c r="S775" i="23"/>
  <c r="S774" i="23"/>
  <c r="S773" i="23"/>
  <c r="S772" i="23"/>
  <c r="S771" i="23"/>
  <c r="S770" i="23"/>
  <c r="S769" i="23"/>
  <c r="S768" i="23"/>
  <c r="S767" i="23"/>
  <c r="S766" i="23"/>
  <c r="S765" i="23"/>
  <c r="S764" i="23"/>
  <c r="S763" i="23"/>
  <c r="S762" i="23"/>
  <c r="S761" i="23"/>
  <c r="S760" i="23"/>
  <c r="S759" i="23"/>
  <c r="S758" i="23"/>
  <c r="S757" i="23"/>
  <c r="S756" i="23"/>
  <c r="S755" i="23"/>
  <c r="S754" i="23"/>
  <c r="S753" i="23"/>
  <c r="S752" i="23"/>
  <c r="S751" i="23"/>
  <c r="S750" i="23"/>
  <c r="S749" i="23"/>
  <c r="S748" i="23"/>
  <c r="S747" i="23"/>
  <c r="S746" i="23"/>
  <c r="S745" i="23"/>
  <c r="S744" i="23"/>
  <c r="S743" i="23"/>
  <c r="S742" i="23"/>
  <c r="S741" i="23"/>
  <c r="S740" i="23"/>
  <c r="S739" i="23"/>
  <c r="S738" i="23"/>
  <c r="S737" i="23"/>
  <c r="S736" i="23"/>
  <c r="S735" i="23"/>
  <c r="S734" i="23"/>
  <c r="S733" i="23"/>
  <c r="S732" i="23"/>
  <c r="S731" i="23"/>
  <c r="S730" i="23"/>
  <c r="S729" i="23"/>
  <c r="S728" i="23"/>
  <c r="S727" i="23"/>
  <c r="S726" i="23"/>
  <c r="S725" i="23"/>
  <c r="S724" i="23"/>
  <c r="S723" i="23"/>
  <c r="S722" i="23"/>
  <c r="S721" i="23"/>
  <c r="S720" i="23"/>
  <c r="S719" i="23"/>
  <c r="S718" i="23"/>
  <c r="S717" i="23"/>
  <c r="S716" i="23"/>
  <c r="S715" i="23"/>
  <c r="S714" i="23"/>
  <c r="S713" i="23"/>
  <c r="S712" i="23"/>
  <c r="S711" i="23"/>
  <c r="S710" i="23"/>
  <c r="S709" i="23"/>
  <c r="S708" i="23"/>
  <c r="S707" i="23"/>
  <c r="S706" i="23"/>
  <c r="S705" i="23"/>
  <c r="S704" i="23"/>
  <c r="S703" i="23"/>
  <c r="S702" i="23"/>
  <c r="S701" i="23"/>
  <c r="S700" i="23"/>
  <c r="S699" i="23"/>
  <c r="S698" i="23"/>
  <c r="S697" i="23"/>
  <c r="S696" i="23"/>
  <c r="S695" i="23"/>
  <c r="S694" i="23"/>
  <c r="S693" i="23"/>
  <c r="S692" i="23"/>
  <c r="S691" i="23"/>
  <c r="S690" i="23"/>
  <c r="S689" i="23"/>
  <c r="S688" i="23"/>
  <c r="S687" i="23"/>
  <c r="S686" i="23"/>
  <c r="S685" i="23"/>
  <c r="S684" i="23"/>
  <c r="S683" i="23"/>
  <c r="S682" i="23"/>
  <c r="S681" i="23"/>
  <c r="S680" i="23"/>
  <c r="S679" i="23"/>
  <c r="S678" i="23"/>
  <c r="S677" i="23"/>
  <c r="S676" i="23"/>
  <c r="S675" i="23"/>
  <c r="S674" i="23"/>
  <c r="S673" i="23"/>
  <c r="S672" i="23"/>
  <c r="S671" i="23"/>
  <c r="S670" i="23"/>
  <c r="S669" i="23"/>
  <c r="S668" i="23"/>
  <c r="S667" i="23"/>
  <c r="S666" i="23"/>
  <c r="S665" i="23"/>
  <c r="S664" i="23"/>
  <c r="S663" i="23"/>
  <c r="S662" i="23"/>
  <c r="S661" i="23"/>
  <c r="S660" i="23"/>
  <c r="S659" i="23"/>
  <c r="S658" i="23"/>
  <c r="S657" i="23"/>
  <c r="S656" i="23"/>
  <c r="S655" i="23"/>
  <c r="S654" i="23"/>
  <c r="S653" i="23"/>
  <c r="S652" i="23"/>
  <c r="S651" i="23"/>
  <c r="S650" i="23"/>
  <c r="S649" i="23"/>
  <c r="S648" i="23"/>
  <c r="S647" i="23"/>
  <c r="S646" i="23"/>
  <c r="S645" i="23"/>
  <c r="S644" i="23"/>
  <c r="S643" i="23"/>
  <c r="S642" i="23"/>
  <c r="S641" i="23"/>
  <c r="S640" i="23"/>
  <c r="S639" i="23"/>
  <c r="S638" i="23"/>
  <c r="S637" i="23"/>
  <c r="S636" i="23"/>
  <c r="S634" i="23"/>
  <c r="S633" i="23"/>
  <c r="S632" i="23"/>
  <c r="S631" i="23"/>
  <c r="S630" i="23"/>
  <c r="S629" i="23"/>
  <c r="S627" i="23"/>
  <c r="S626" i="23"/>
  <c r="S625" i="23"/>
  <c r="S624" i="23"/>
  <c r="S623" i="23"/>
  <c r="S622" i="23"/>
  <c r="S621" i="23"/>
  <c r="S620" i="23"/>
  <c r="S619" i="23"/>
  <c r="S618" i="23"/>
  <c r="S617" i="23"/>
  <c r="S616" i="23"/>
  <c r="S615" i="23"/>
  <c r="S614" i="23"/>
  <c r="S613" i="23"/>
  <c r="S612" i="23"/>
  <c r="S611" i="23"/>
  <c r="S610" i="23"/>
  <c r="S609" i="23"/>
  <c r="S608" i="23"/>
  <c r="S607" i="23"/>
  <c r="S606" i="23"/>
  <c r="S605" i="23"/>
  <c r="S604" i="23"/>
  <c r="S603" i="23"/>
  <c r="S602" i="23"/>
  <c r="S601" i="23"/>
  <c r="S600" i="23"/>
  <c r="S599" i="23"/>
  <c r="S595" i="23"/>
  <c r="S594" i="23"/>
  <c r="S593" i="23"/>
  <c r="S592" i="23"/>
  <c r="S591" i="23"/>
  <c r="S590" i="23"/>
  <c r="S589" i="23"/>
  <c r="S588" i="23"/>
  <c r="S587" i="23"/>
  <c r="S586" i="23"/>
  <c r="S585" i="23"/>
  <c r="S584" i="23"/>
  <c r="S583" i="23"/>
  <c r="S582" i="23"/>
  <c r="S581" i="23"/>
  <c r="S580" i="23"/>
  <c r="S579" i="23"/>
  <c r="S578" i="23"/>
  <c r="S577" i="23"/>
  <c r="S576" i="23"/>
  <c r="S575" i="23"/>
  <c r="S574" i="23"/>
  <c r="S573" i="23"/>
  <c r="S572" i="23"/>
  <c r="S571" i="23"/>
  <c r="S570" i="23"/>
  <c r="S569" i="23"/>
  <c r="S568" i="23"/>
  <c r="S567" i="23"/>
  <c r="S566" i="23"/>
  <c r="S565" i="23"/>
  <c r="S564" i="23"/>
  <c r="S563" i="23"/>
  <c r="S562" i="23"/>
  <c r="S561" i="23"/>
  <c r="S560" i="23"/>
  <c r="S559" i="23"/>
  <c r="S558" i="23"/>
  <c r="S557" i="23"/>
  <c r="S556" i="23"/>
  <c r="S555" i="23"/>
  <c r="S554" i="23"/>
  <c r="S553" i="23"/>
  <c r="S551" i="23"/>
  <c r="S550" i="23"/>
  <c r="S549" i="23"/>
  <c r="S548" i="23"/>
  <c r="S547" i="23"/>
  <c r="S546" i="23"/>
  <c r="S545" i="23"/>
  <c r="S544" i="23"/>
  <c r="S543" i="23"/>
  <c r="S542" i="23"/>
  <c r="S541" i="23"/>
  <c r="S540" i="23"/>
  <c r="S539" i="23"/>
  <c r="S538" i="23"/>
  <c r="S537" i="23"/>
  <c r="S536" i="23"/>
  <c r="S535" i="23"/>
  <c r="S534" i="23"/>
  <c r="S533" i="23"/>
  <c r="S532" i="23"/>
  <c r="S531" i="23"/>
  <c r="S530" i="23"/>
  <c r="S529" i="23"/>
  <c r="S528" i="23"/>
  <c r="S527" i="23"/>
  <c r="S526" i="23"/>
  <c r="S525" i="23"/>
  <c r="S523" i="23"/>
  <c r="S522" i="23"/>
  <c r="S520" i="23"/>
  <c r="S519" i="23"/>
  <c r="S518" i="23"/>
  <c r="S517" i="23"/>
  <c r="S507" i="23"/>
  <c r="S506" i="23"/>
  <c r="S505" i="23"/>
  <c r="S504" i="23"/>
  <c r="S503" i="23"/>
  <c r="S502" i="23"/>
  <c r="S501" i="23"/>
  <c r="S500" i="23"/>
  <c r="S499" i="23"/>
  <c r="S498" i="23"/>
  <c r="S497" i="23"/>
  <c r="S496" i="23"/>
  <c r="S495" i="23"/>
  <c r="S494" i="23"/>
  <c r="S493" i="23"/>
  <c r="S492" i="23"/>
  <c r="S491" i="23"/>
  <c r="S490" i="23"/>
  <c r="S489" i="23"/>
  <c r="S488" i="23"/>
  <c r="S487" i="23"/>
  <c r="S486" i="23"/>
  <c r="S485" i="23"/>
  <c r="S483" i="23"/>
  <c r="S481" i="23"/>
  <c r="S480" i="23"/>
  <c r="S479" i="23"/>
  <c r="S478" i="23"/>
  <c r="S477" i="23"/>
  <c r="S476" i="23"/>
  <c r="S475" i="23"/>
  <c r="S474" i="23"/>
  <c r="S473" i="23"/>
  <c r="S472" i="23"/>
  <c r="S471" i="23"/>
  <c r="S470" i="23"/>
  <c r="S469" i="23"/>
  <c r="S468" i="23"/>
  <c r="S467" i="23"/>
  <c r="S466" i="23"/>
  <c r="S465" i="23"/>
  <c r="S464" i="23"/>
  <c r="S463" i="23"/>
  <c r="S462" i="23"/>
  <c r="S461" i="23"/>
  <c r="S460" i="23"/>
  <c r="S459" i="23"/>
  <c r="S458" i="23"/>
  <c r="S457" i="23"/>
  <c r="S456" i="23"/>
  <c r="S455" i="23"/>
  <c r="S454" i="23"/>
  <c r="S453" i="23"/>
  <c r="S452" i="23"/>
  <c r="S451" i="23"/>
  <c r="S450" i="23"/>
  <c r="S449" i="23"/>
  <c r="S448" i="23"/>
  <c r="S447" i="23"/>
  <c r="S446" i="23"/>
  <c r="S445" i="23"/>
  <c r="S444" i="23"/>
  <c r="S443" i="23"/>
  <c r="S441" i="23"/>
  <c r="S440" i="23"/>
  <c r="S438" i="23"/>
  <c r="S437" i="23"/>
  <c r="S436" i="23"/>
  <c r="S435" i="23"/>
  <c r="S434" i="23"/>
  <c r="S433" i="23"/>
  <c r="S432" i="23"/>
  <c r="S431" i="23"/>
  <c r="S430" i="23"/>
  <c r="S429" i="23"/>
  <c r="S428" i="23"/>
  <c r="S427" i="23"/>
  <c r="S426" i="23"/>
  <c r="S425" i="23"/>
  <c r="S424" i="23"/>
  <c r="S423" i="23"/>
  <c r="S422" i="23"/>
  <c r="S421" i="23"/>
  <c r="S420" i="23"/>
  <c r="S419" i="23"/>
  <c r="S417" i="23"/>
  <c r="S416" i="23"/>
  <c r="S415" i="23"/>
  <c r="S414" i="23"/>
  <c r="S413" i="23"/>
  <c r="S412" i="23"/>
  <c r="S411" i="23"/>
  <c r="S410" i="23"/>
  <c r="S409" i="23"/>
  <c r="S408" i="23"/>
  <c r="S407" i="23"/>
  <c r="S406" i="23"/>
  <c r="S405" i="23"/>
  <c r="S403" i="23"/>
  <c r="S402" i="23"/>
  <c r="S401" i="23"/>
  <c r="S397" i="23"/>
  <c r="S396" i="23"/>
  <c r="S395" i="23"/>
  <c r="S394" i="23"/>
  <c r="S393" i="23"/>
  <c r="S392" i="23"/>
  <c r="S389" i="23"/>
  <c r="S388" i="23"/>
  <c r="S387" i="23"/>
  <c r="S386" i="23"/>
  <c r="S385" i="23"/>
  <c r="S384" i="23"/>
  <c r="S383" i="23"/>
  <c r="S382" i="23"/>
  <c r="S381" i="23"/>
  <c r="S380" i="23"/>
  <c r="S379" i="23"/>
  <c r="S378" i="23"/>
  <c r="S377" i="23"/>
  <c r="S376" i="23"/>
  <c r="S375" i="23"/>
  <c r="S374" i="23"/>
  <c r="S373" i="23"/>
  <c r="S372" i="23"/>
  <c r="S371" i="23"/>
  <c r="S370" i="23"/>
  <c r="S369" i="23"/>
  <c r="S368" i="23"/>
  <c r="S367" i="23"/>
  <c r="S366" i="23"/>
  <c r="S365" i="23"/>
  <c r="S364" i="23"/>
  <c r="S363" i="23"/>
  <c r="S362" i="23"/>
  <c r="S361" i="23"/>
  <c r="S360" i="23"/>
  <c r="AQ3" i="23" l="1"/>
  <c r="AQ6" i="23" l="1"/>
  <c r="AQ4" i="23"/>
  <c r="V4" i="22" l="1"/>
  <c r="T4" i="22"/>
  <c r="R4" i="22"/>
  <c r="P4" i="22"/>
  <c r="Q4" i="22"/>
  <c r="P6" i="22" l="1"/>
  <c r="P5" i="22"/>
  <c r="T6" i="22" l="1"/>
  <c r="T5" i="22"/>
  <c r="R6" i="22" l="1"/>
  <c r="R5" i="22"/>
  <c r="Q6" i="22" l="1"/>
  <c r="Q5" i="22"/>
  <c r="AB2" i="22" l="1"/>
  <c r="AC2" i="22"/>
  <c r="AD2" i="22"/>
  <c r="AB1" i="22" l="1"/>
  <c r="AA2" i="22" l="1"/>
  <c r="Y2" i="22" l="1"/>
  <c r="M2" i="22"/>
  <c r="V6" i="22" l="1"/>
  <c r="V5" i="22"/>
  <c r="W2" i="22" l="1"/>
  <c r="Y1" i="22" s="1"/>
  <c r="Z2" i="22" l="1"/>
  <c r="X2" i="22" l="1"/>
  <c r="AD1" i="22" l="1"/>
</calcChain>
</file>

<file path=xl/comments1.xml><?xml version="1.0" encoding="utf-8"?>
<comments xmlns="http://schemas.openxmlformats.org/spreadsheetml/2006/main">
  <authors>
    <author>REITZEL - Thibaud MAYARD</author>
  </authors>
  <commentList>
    <comment ref="I2" authorId="0">
      <text>
        <r>
          <rPr>
            <b/>
            <sz val="8"/>
            <color indexed="81"/>
            <rFont val="Tahoma"/>
            <family val="2"/>
          </rPr>
          <t xml:space="preserve">Thibault MAYARD : </t>
        </r>
        <r>
          <rPr>
            <sz val="8"/>
            <color indexed="81"/>
            <rFont val="Tahoma"/>
            <family val="2"/>
          </rPr>
          <t xml:space="preserve">temps d'ouverture de ligne par lot = temps de production +temps de changement de lot et de format affecté selon règles
</t>
        </r>
      </text>
    </comment>
    <comment ref="J2" authorId="0">
      <text>
        <r>
          <rPr>
            <b/>
            <sz val="8"/>
            <color indexed="81"/>
            <rFont val="Tahoma"/>
            <family val="2"/>
          </rPr>
          <t>Thibault MAYARD :</t>
        </r>
        <r>
          <rPr>
            <sz val="8"/>
            <color indexed="81"/>
            <rFont val="Tahoma"/>
            <family val="2"/>
          </rPr>
          <t xml:space="preserve">
temps de production sans affectation des changements de lot et de format</t>
        </r>
      </text>
    </comment>
  </commentList>
</comments>
</file>

<file path=xl/sharedStrings.xml><?xml version="1.0" encoding="utf-8"?>
<sst xmlns="http://schemas.openxmlformats.org/spreadsheetml/2006/main" count="2289" uniqueCount="834">
  <si>
    <t>Date</t>
  </si>
  <si>
    <t>Container</t>
  </si>
  <si>
    <t>Observations</t>
  </si>
  <si>
    <t>Mois</t>
  </si>
  <si>
    <t>Bocal</t>
  </si>
  <si>
    <t>Produits fabriqués</t>
  </si>
  <si>
    <t>Calibre</t>
  </si>
  <si>
    <t>Déchets vidage</t>
  </si>
  <si>
    <t>Déchets tri</t>
  </si>
  <si>
    <t>Déchets tasseur</t>
  </si>
  <si>
    <t>heures main d'œuvre</t>
  </si>
  <si>
    <t>Pertes en bocaux</t>
  </si>
  <si>
    <t>Masse de MP vidées et pesées</t>
  </si>
  <si>
    <t>Colonne à renseigner avec liste déroulante</t>
  </si>
  <si>
    <r>
      <t xml:space="preserve">P.N.E                 </t>
    </r>
    <r>
      <rPr>
        <b/>
        <sz val="20"/>
        <color theme="0"/>
        <rFont val="Arial"/>
        <family val="2"/>
      </rPr>
      <t xml:space="preserve"> </t>
    </r>
    <r>
      <rPr>
        <b/>
        <sz val="20"/>
        <color rgb="FFFF0000"/>
        <rFont val="Arial"/>
        <family val="2"/>
      </rPr>
      <t>A</t>
    </r>
  </si>
  <si>
    <r>
      <t xml:space="preserve">Poids MP principale              </t>
    </r>
    <r>
      <rPr>
        <b/>
        <sz val="20"/>
        <color rgb="FFFF0000"/>
        <rFont val="Arial"/>
        <family val="2"/>
      </rPr>
      <t>B</t>
    </r>
  </si>
  <si>
    <r>
      <t xml:space="preserve">Poids oignons                   </t>
    </r>
    <r>
      <rPr>
        <b/>
        <sz val="20"/>
        <color rgb="FFFF0000"/>
        <rFont val="Arial"/>
        <family val="2"/>
      </rPr>
      <t>G</t>
    </r>
  </si>
  <si>
    <r>
      <t xml:space="preserve">Nb de fûts              </t>
    </r>
    <r>
      <rPr>
        <b/>
        <sz val="20"/>
        <color rgb="FFFF0000"/>
        <rFont val="Arial"/>
        <family val="2"/>
      </rPr>
      <t>C</t>
    </r>
  </si>
  <si>
    <r>
      <t xml:space="preserve">Poids fût                   </t>
    </r>
    <r>
      <rPr>
        <b/>
        <sz val="20"/>
        <color rgb="FFFF0000"/>
        <rFont val="Arial"/>
        <family val="2"/>
      </rPr>
      <t>D</t>
    </r>
  </si>
  <si>
    <t>Calcul automatique</t>
  </si>
  <si>
    <r>
      <t xml:space="preserve">Poids théorique MP Principale                     </t>
    </r>
    <r>
      <rPr>
        <b/>
        <sz val="20"/>
        <color rgb="FFFF0000"/>
        <rFont val="Arial"/>
        <family val="2"/>
      </rPr>
      <t>B x F</t>
    </r>
  </si>
  <si>
    <r>
      <t xml:space="preserve">Poids réélvidé en MP Principale
</t>
    </r>
    <r>
      <rPr>
        <b/>
        <sz val="20"/>
        <color rgb="FFFF0000"/>
        <rFont val="Arial"/>
        <family val="2"/>
      </rPr>
      <t>C x D</t>
    </r>
    <r>
      <rPr>
        <sz val="12"/>
        <rFont val="Arial"/>
        <family val="2"/>
      </rPr>
      <t xml:space="preserve">     
</t>
    </r>
  </si>
  <si>
    <r>
      <t xml:space="preserve">PNE théorique Fabriqué                                         </t>
    </r>
    <r>
      <rPr>
        <b/>
        <sz val="20"/>
        <color rgb="FFFF0000"/>
        <rFont val="Arial"/>
        <family val="2"/>
      </rPr>
      <t>A x F</t>
    </r>
  </si>
  <si>
    <t>Informations automatiques avec Recherche V</t>
  </si>
  <si>
    <r>
      <t xml:space="preserve">PNE réél fabriqué balance                                                  </t>
    </r>
    <r>
      <rPr>
        <b/>
        <sz val="20"/>
        <color rgb="FFFF0000"/>
        <rFont val="Arial"/>
        <family val="2"/>
      </rPr>
      <t>E X F</t>
    </r>
  </si>
  <si>
    <r>
      <t xml:space="preserve">PNE de la balance                 </t>
    </r>
    <r>
      <rPr>
        <b/>
        <sz val="20"/>
        <color rgb="FFFF0000"/>
        <rFont val="Arial"/>
        <family val="2"/>
      </rPr>
      <t>E</t>
    </r>
  </si>
  <si>
    <t xml:space="preserve">Poids réél d'oignons vidés  </t>
  </si>
  <si>
    <r>
      <t xml:space="preserve">Poids théorique en oignons                    </t>
    </r>
    <r>
      <rPr>
        <b/>
        <sz val="20"/>
        <color rgb="FFFF0000"/>
        <rFont val="Arial"/>
        <family val="2"/>
      </rPr>
      <t>G X F</t>
    </r>
  </si>
  <si>
    <r>
      <t xml:space="preserve">Quantité fabriquée                   </t>
    </r>
    <r>
      <rPr>
        <b/>
        <sz val="20"/>
        <color rgb="FFFF0000"/>
        <rFont val="Arial"/>
        <family val="2"/>
      </rPr>
      <t>F</t>
    </r>
  </si>
  <si>
    <t>Temps réel de production sur le lot</t>
  </si>
  <si>
    <t>Quantité étiquetée</t>
  </si>
  <si>
    <t>Désallé??</t>
  </si>
  <si>
    <t>Client</t>
  </si>
  <si>
    <t>Cadence</t>
  </si>
  <si>
    <t>Saisie manuelle des valeurs</t>
  </si>
  <si>
    <t>Client (détenteur de marque)</t>
  </si>
  <si>
    <t>Marque</t>
  </si>
  <si>
    <t>Cadence réelle</t>
  </si>
  <si>
    <t>Cadence standard (TRG)</t>
  </si>
  <si>
    <t>Cadence standard sans dégradation (12000)</t>
  </si>
  <si>
    <r>
      <t xml:space="preserve">P.N.E                 </t>
    </r>
    <r>
      <rPr>
        <b/>
        <sz val="20"/>
        <color theme="0"/>
        <rFont val="Arial"/>
        <family val="2"/>
      </rPr>
      <t xml:space="preserve"> </t>
    </r>
  </si>
  <si>
    <t xml:space="preserve">Nb de fûts              </t>
  </si>
  <si>
    <t xml:space="preserve">Poids fût                   </t>
  </si>
  <si>
    <t>Code Divalto</t>
  </si>
  <si>
    <t>Désignation Divalto</t>
  </si>
  <si>
    <t xml:space="preserve">Quantité fabriquée bocaux                   </t>
  </si>
  <si>
    <t xml:space="preserve">Poids MP principale/uvc       </t>
  </si>
  <si>
    <t xml:space="preserve">Poids oignons/uvc                </t>
  </si>
  <si>
    <t>Efficience standard</t>
  </si>
  <si>
    <t xml:space="preserve">Poids théorique MP Principale                     </t>
  </si>
  <si>
    <r>
      <t>Poids réélvidé en MP Principale</t>
    </r>
    <r>
      <rPr>
        <sz val="12"/>
        <rFont val="Arial"/>
        <family val="2"/>
      </rPr>
      <t xml:space="preserve"> 
</t>
    </r>
  </si>
  <si>
    <t xml:space="preserve">PNE théorique Fabriqué                          </t>
  </si>
  <si>
    <t xml:space="preserve">PNE réél fabriqué balance                                 </t>
  </si>
  <si>
    <t xml:space="preserve">Poids théorique en oignons              </t>
  </si>
  <si>
    <t>TRG</t>
  </si>
  <si>
    <t>Déchets tasseur kg</t>
  </si>
  <si>
    <t xml:space="preserve">PNE de la balance g                </t>
  </si>
  <si>
    <t>Produits fabriqués (code ou désignation de prod) liste fermée</t>
  </si>
  <si>
    <t>A saisir</t>
  </si>
  <si>
    <t>En relation avec l'article</t>
  </si>
  <si>
    <t>Eléments calculés</t>
  </si>
  <si>
    <t>Productivité</t>
  </si>
  <si>
    <t>MOD std totale</t>
  </si>
  <si>
    <t>Autres</t>
  </si>
  <si>
    <t>Famille de produit</t>
  </si>
  <si>
    <t>Semaine</t>
  </si>
  <si>
    <t>Commentaires</t>
  </si>
  <si>
    <t>Nb personnes standard MOD</t>
  </si>
  <si>
    <t>Nb personnes standard MOI planning</t>
  </si>
  <si>
    <t>Usine</t>
  </si>
  <si>
    <t>Ligne</t>
  </si>
  <si>
    <t>Oignons 22,8cl Grand Jury</t>
  </si>
  <si>
    <t>ORTI 15/10</t>
  </si>
  <si>
    <t>Corn EF 22,8cl Grand Jury</t>
  </si>
  <si>
    <t>RIN1 15/127</t>
  </si>
  <si>
    <t>Corn EF 37cl Grand Jury</t>
  </si>
  <si>
    <t>RIN1 15/129</t>
  </si>
  <si>
    <t>Corn EF 37cl Carrefour</t>
  </si>
  <si>
    <t>Corn EF 37cl Trader Joe's</t>
  </si>
  <si>
    <t>Corn F 72 cl Casino</t>
  </si>
  <si>
    <t>EXO1 15/160</t>
  </si>
  <si>
    <t>VRD1 15/157</t>
  </si>
  <si>
    <t>Corn EF 72cl Système U</t>
  </si>
  <si>
    <t>MUR1 15/193</t>
  </si>
  <si>
    <t>MUR1 15/194</t>
  </si>
  <si>
    <t>GOO1 15/206</t>
  </si>
  <si>
    <t>EXO1 15/224</t>
  </si>
  <si>
    <t>Corn EF 37cl Fallot</t>
  </si>
  <si>
    <t>VRD1 15/208</t>
  </si>
  <si>
    <t>Corn EF 37cl Système U</t>
  </si>
  <si>
    <t>BNA1 15/196</t>
  </si>
  <si>
    <t>BNA1 15/197</t>
  </si>
  <si>
    <t>Corn EF 106,2 cl Carrefour</t>
  </si>
  <si>
    <t>RIN115/130</t>
  </si>
  <si>
    <t>Corn TF 58 cl No Name</t>
  </si>
  <si>
    <t>SAT1 15/168</t>
  </si>
  <si>
    <t>Oignons 58 cl No Name</t>
  </si>
  <si>
    <t>ORTI 15/07</t>
  </si>
  <si>
    <t>Corn EF 72cl Régalo - ALDI</t>
  </si>
  <si>
    <t>EXO1 15/200</t>
  </si>
  <si>
    <t>EXO1 15/229</t>
  </si>
  <si>
    <t>MUR1 15/256</t>
  </si>
  <si>
    <t>Corn Mini 72cl Carrefour</t>
  </si>
  <si>
    <t>RIN2 15/91</t>
  </si>
  <si>
    <t>Corn EF 72cl Carrefour</t>
  </si>
  <si>
    <t>RIN1 15/130</t>
  </si>
  <si>
    <t>RIN1 15/93</t>
  </si>
  <si>
    <t>Corn EF 72cl Auchan aux 5 aromates</t>
  </si>
  <si>
    <t>Corn Mini 72cl Auchan</t>
  </si>
  <si>
    <t>Corn EF 72cl Charbonneaux</t>
  </si>
  <si>
    <t>GAP1 15/245</t>
  </si>
  <si>
    <t>RIN1 15/273</t>
  </si>
  <si>
    <t>MUR1 15/257</t>
  </si>
  <si>
    <t>EXO1 15/246</t>
  </si>
  <si>
    <t>RIN2 15/33</t>
  </si>
  <si>
    <t>RIN1 15/96</t>
  </si>
  <si>
    <t>RIN2 15/30</t>
  </si>
  <si>
    <t>RIN1 15/95</t>
  </si>
  <si>
    <t>MUR1 15/258</t>
  </si>
  <si>
    <t>GAP1 15/228</t>
  </si>
  <si>
    <t>RIN2 15/31</t>
  </si>
  <si>
    <t>RIN1 15/71</t>
  </si>
  <si>
    <t>RIN2 15/32</t>
  </si>
  <si>
    <t>CAPS 15/01</t>
  </si>
  <si>
    <t>Oignons 22,8cl Fallot</t>
  </si>
  <si>
    <t>Corn EF 37cl Auchan</t>
  </si>
  <si>
    <t>GAP1 15/227</t>
  </si>
  <si>
    <t>Corn TF 37cl Auchan</t>
  </si>
  <si>
    <t>EXO1 15/310</t>
  </si>
  <si>
    <t>MUR1 15/174</t>
  </si>
  <si>
    <t xml:space="preserve">Corn Fins 37 cl Tous les Jours </t>
  </si>
  <si>
    <t>MAH1 15/149</t>
  </si>
  <si>
    <t>Oignons 37 cl Système u</t>
  </si>
  <si>
    <t>ORTI 15/08</t>
  </si>
  <si>
    <t xml:space="preserve">Corn Mini Balsamique JO </t>
  </si>
  <si>
    <t>RSRIN2 14/06</t>
  </si>
  <si>
    <t>Corn Mini Hot JO</t>
  </si>
  <si>
    <t>RIN1  15/273</t>
  </si>
  <si>
    <t>Corn Mini 72 cl Christ</t>
  </si>
  <si>
    <t>RIN1 15/91</t>
  </si>
  <si>
    <t>RIN1 15/284</t>
  </si>
  <si>
    <t>Corn EF 72cl 3 Herbes JO</t>
  </si>
  <si>
    <t>Corn EF 72 cl 2 Vinaigres et Balamique JO</t>
  </si>
  <si>
    <t>GAP1 15/299</t>
  </si>
  <si>
    <t>9770 Bx bloqués</t>
  </si>
  <si>
    <t>Oignons 42,5 cl Auchan</t>
  </si>
  <si>
    <t>124 Bx Vrac</t>
  </si>
  <si>
    <t>Corn Mini 42,5 Franprix</t>
  </si>
  <si>
    <t>RSRIN2 14/07</t>
  </si>
  <si>
    <t>Corn EF 42,5 Carrefour</t>
  </si>
  <si>
    <t>RIN1 15/94</t>
  </si>
  <si>
    <t>Corn EF 42,5 Bouton d'Or</t>
  </si>
  <si>
    <t>Corn EF 72 cl Regalo</t>
  </si>
  <si>
    <t>GAP1 15/244</t>
  </si>
  <si>
    <t>MUR1 15/270</t>
  </si>
  <si>
    <t>GOO1 15/277</t>
  </si>
  <si>
    <t>EXO1 15/309</t>
  </si>
  <si>
    <t>Corn EF 72 cl Casino</t>
  </si>
  <si>
    <t>EXO1 15/289</t>
  </si>
  <si>
    <t>Corn EF 72 cl Bouton d'Or</t>
  </si>
  <si>
    <t>GAP1 15/301</t>
  </si>
  <si>
    <t>MUR1 15/292</t>
  </si>
  <si>
    <t>EXO1 15/287</t>
  </si>
  <si>
    <t>90 kg pris pour essai 50/50</t>
  </si>
  <si>
    <t>GOO1 15/278</t>
  </si>
  <si>
    <t>GAP1 15/295</t>
  </si>
  <si>
    <t>EXO1 15/201</t>
  </si>
  <si>
    <t>MUR1  15/184</t>
  </si>
  <si>
    <t>Corn Fins 72 cl Netto</t>
  </si>
  <si>
    <t>Corn TF 72 cl Systeme U</t>
  </si>
  <si>
    <t>Corn TF 72 cl Carrefour</t>
  </si>
  <si>
    <t>MUR1 15/267</t>
  </si>
  <si>
    <t>GOO1 15/198</t>
  </si>
  <si>
    <t>Corn Mini 72 cl Auchan</t>
  </si>
  <si>
    <t>RIN1 15/120</t>
  </si>
  <si>
    <t>RIN1 15/121</t>
  </si>
  <si>
    <t>RIN1 15/124</t>
  </si>
  <si>
    <t>Corn MF 72 cl Top Budget</t>
  </si>
  <si>
    <t>MAH1 15/225</t>
  </si>
  <si>
    <t>EXO1 15/306</t>
  </si>
  <si>
    <t>Corn MF 72 cl Tous les Jours</t>
  </si>
  <si>
    <t>EXO1 15/311</t>
  </si>
  <si>
    <t>EXO1 15/230</t>
  </si>
  <si>
    <t>MUR1 15/282</t>
  </si>
  <si>
    <t>MUR1 15/308</t>
  </si>
  <si>
    <t>Corn EF 106,2 cl Système U</t>
  </si>
  <si>
    <t>MAH1 15/87</t>
  </si>
  <si>
    <t>RIN1 15/122</t>
  </si>
  <si>
    <t>Corn EF 106,2 cl Bouton d'Or</t>
  </si>
  <si>
    <t>MUR1 15/293</t>
  </si>
  <si>
    <t>RIN1 15/123</t>
  </si>
  <si>
    <t>Câpres SurF 10,6cl Système U</t>
  </si>
  <si>
    <t>Corn EF 37 cl Monoprix</t>
  </si>
  <si>
    <t>MUR1 15/307</t>
  </si>
  <si>
    <t>Corn EF 37 cl 3 Petits Cochons</t>
  </si>
  <si>
    <t>REPRISE DU 29/01/2016</t>
  </si>
  <si>
    <t>MUR1 15/303</t>
  </si>
  <si>
    <t>Corn 37 EF cl Netto</t>
  </si>
  <si>
    <t>Corn Fins 37 cl Coup de Pouce</t>
  </si>
  <si>
    <t>MUR1 15/279</t>
  </si>
  <si>
    <t>Corn 37 EF cl Casino</t>
  </si>
  <si>
    <t>Corn 37 cl EF Bouton d'Or</t>
  </si>
  <si>
    <t>GAP1 15/297</t>
  </si>
  <si>
    <t>Corn 37 cl EF Franprix</t>
  </si>
  <si>
    <t>Corn Fins 72 cl Bouton d'Or</t>
  </si>
  <si>
    <t>SAT1 15/169</t>
  </si>
  <si>
    <t>Corn Fins 72 cl Auchan</t>
  </si>
  <si>
    <t>VRD1 15/166</t>
  </si>
  <si>
    <t>RIV1 15/170</t>
  </si>
  <si>
    <t>Corn MF 72 cl Coup de Pouce</t>
  </si>
  <si>
    <t>MUR1 15/281</t>
  </si>
  <si>
    <t>MUR1 15/294</t>
  </si>
  <si>
    <t>Corn Mini 72 cl Carrefour</t>
  </si>
  <si>
    <t>RS RIN2 14/07</t>
  </si>
  <si>
    <t>RS RIN2 14/09</t>
  </si>
  <si>
    <t>Corn MF 72 cl Bien Vu</t>
  </si>
  <si>
    <t>Corn EF 72 cl Monoprix</t>
  </si>
  <si>
    <t>EXO1 15/291</t>
  </si>
  <si>
    <t>GAP1 15/298</t>
  </si>
  <si>
    <t xml:space="preserve">3162 bx bloqués </t>
  </si>
  <si>
    <t>Corn EF 37 cl Grand Jury</t>
  </si>
  <si>
    <t>RIN1 15/152</t>
  </si>
  <si>
    <t>Corn Fins 170 cl Auchan</t>
  </si>
  <si>
    <t xml:space="preserve">RIV1 15/170 </t>
  </si>
  <si>
    <t>Corn Fins 170 cl Netto</t>
  </si>
  <si>
    <t>MUR1 15/195</t>
  </si>
  <si>
    <t>Corn Fins 170 cl Bouton d'Or</t>
  </si>
  <si>
    <t>MUR1 15/242</t>
  </si>
  <si>
    <t>MUR1 15/243</t>
  </si>
  <si>
    <t>RIN1 15/151</t>
  </si>
  <si>
    <t>SAT1 15/220</t>
  </si>
  <si>
    <t>27308 bx NEUTRE</t>
  </si>
  <si>
    <t>MUR1 15/134</t>
  </si>
  <si>
    <t>MUR1 15/131</t>
  </si>
  <si>
    <t>GAP1 15/300</t>
  </si>
  <si>
    <t>GAP2 15/60</t>
  </si>
  <si>
    <t>MUR2 15/46</t>
  </si>
  <si>
    <t>MUR1  15/233</t>
  </si>
  <si>
    <t>RIN1 15/178</t>
  </si>
  <si>
    <t>MUR2 15/47</t>
  </si>
  <si>
    <t>4434 Bx Mauvais "avec estragon"</t>
  </si>
  <si>
    <t>4404 bx neutre et"produits bloqués pas le poid dans les bx"</t>
  </si>
  <si>
    <t>Corn EF 106,2 cl Auchan</t>
  </si>
  <si>
    <t>GAP2 15/44</t>
  </si>
  <si>
    <t>GAP2 15/43</t>
  </si>
  <si>
    <t>RIN1 15/180</t>
  </si>
  <si>
    <t>Reprise 2120 bx du 29/01/2016 reste 2530 bx neutre</t>
  </si>
  <si>
    <t>Reprise 2896 bx du 29/01/2016 reste 840 bx neutre</t>
  </si>
  <si>
    <t>GAP2 15/61</t>
  </si>
  <si>
    <t>GAP2 15/42</t>
  </si>
  <si>
    <t>EXO1 15/199</t>
  </si>
  <si>
    <t>MUR1 15/233</t>
  </si>
  <si>
    <t>MUR2 15/49</t>
  </si>
  <si>
    <t>VRD1 15/186</t>
  </si>
  <si>
    <t xml:space="preserve">Corn Fins 72 cl DUCROS </t>
  </si>
  <si>
    <t>MUR2 15/48</t>
  </si>
  <si>
    <t>Année</t>
  </si>
  <si>
    <t>(vide)</t>
  </si>
  <si>
    <t>Total général</t>
  </si>
  <si>
    <t>(Tous)</t>
  </si>
  <si>
    <t>nb heure MOD</t>
  </si>
  <si>
    <t>n° de production</t>
  </si>
  <si>
    <t>MUR2 15/62</t>
  </si>
  <si>
    <t>RIN1 15/179</t>
  </si>
  <si>
    <t>Libéré par la qualite le 24/02/2016</t>
  </si>
  <si>
    <t>Corn EF 37 cl Ducros</t>
  </si>
  <si>
    <t>GAP2 15/70</t>
  </si>
  <si>
    <t>GAP2 15/69</t>
  </si>
  <si>
    <t>Corn EF 37cl Auchan aux 5 aromates</t>
  </si>
  <si>
    <t>RIN2 15/35</t>
  </si>
  <si>
    <t>MUR1 15/184</t>
  </si>
  <si>
    <t>DONT 10176 PORTUGAL</t>
  </si>
  <si>
    <t>Câpres Capucines 10,6cl DUCROS</t>
  </si>
  <si>
    <t>MUR2 15/92</t>
  </si>
  <si>
    <t>GAP2 15/105</t>
  </si>
  <si>
    <t>MUR2 15/74</t>
  </si>
  <si>
    <t>GAP2 15/106</t>
  </si>
  <si>
    <t>GAP2 15/104</t>
  </si>
  <si>
    <t>MUR2 15/73</t>
  </si>
  <si>
    <t xml:space="preserve"> + REPRISE 832 bx du 29/01/2016</t>
  </si>
  <si>
    <t>MUR1 15/238</t>
  </si>
  <si>
    <t>VRD1 15/236</t>
  </si>
  <si>
    <t>MUR2 15/75</t>
  </si>
  <si>
    <t>RIN1 15/274</t>
  </si>
  <si>
    <t>GAP2 15/71</t>
  </si>
  <si>
    <t>RIV2 15/67</t>
  </si>
  <si>
    <t>SAF 15/09</t>
  </si>
  <si>
    <t>MUR1 15/214</t>
  </si>
  <si>
    <t>Oignons 37 cl Bouton d'Or</t>
  </si>
  <si>
    <t>ORTI 15/13</t>
  </si>
  <si>
    <t>20,5 Verre Enfant</t>
  </si>
  <si>
    <t>RIN1 15/190</t>
  </si>
  <si>
    <t>Corn TF 72 cl Crespo</t>
  </si>
  <si>
    <t>REPRISE DU 12/02/2016</t>
  </si>
  <si>
    <t>MUR1 15/212</t>
  </si>
  <si>
    <t>MUR2 15/76</t>
  </si>
  <si>
    <t>MUR2 15/77</t>
  </si>
  <si>
    <t>MUR2 15/78</t>
  </si>
  <si>
    <t>RIN2 15/102</t>
  </si>
  <si>
    <t>MUR2 15/72</t>
  </si>
  <si>
    <t>RIV2 15/113</t>
  </si>
  <si>
    <t>GAP2 15/117</t>
  </si>
  <si>
    <t>RIN1 15/218</t>
  </si>
  <si>
    <t>GAP2 15/124</t>
  </si>
  <si>
    <t>GAP2 15/116</t>
  </si>
  <si>
    <t>MUR2 15/96</t>
  </si>
  <si>
    <t>GAP2 15/97</t>
  </si>
  <si>
    <t>Corn EF 72cl Fallot</t>
  </si>
  <si>
    <t>RIN2 15/51</t>
  </si>
  <si>
    <t>RIN2 15/52</t>
  </si>
  <si>
    <t>Corn EF 22,8cl Charbonneaux</t>
  </si>
  <si>
    <t>Corn EF 22,8 cl Fallot</t>
  </si>
  <si>
    <t>RIN2 15/53</t>
  </si>
  <si>
    <t>Corn EF 37 Charbonneaux</t>
  </si>
  <si>
    <t>RIV2 15/114</t>
  </si>
  <si>
    <t>GAP2 15/109</t>
  </si>
  <si>
    <t>GAP2 15/110</t>
  </si>
  <si>
    <t>Corn EF 37 Crespo</t>
  </si>
  <si>
    <t>RIN2 15/54</t>
  </si>
  <si>
    <t>GAP2 15/111</t>
  </si>
  <si>
    <t>GAP2 15/123</t>
  </si>
  <si>
    <t>RIN2 15/190</t>
  </si>
  <si>
    <t>RIN1 15/209</t>
  </si>
  <si>
    <t>RIN2 15/128</t>
  </si>
  <si>
    <t>RIN2 15/55</t>
  </si>
  <si>
    <t>Corn/Oignons 72 DUO JO</t>
  </si>
  <si>
    <t>RIN2 15/56</t>
  </si>
  <si>
    <t>DONT 4596 BX BLOQUES PAR ALINE</t>
  </si>
  <si>
    <t xml:space="preserve">Corn Mini Basilic JO </t>
  </si>
  <si>
    <t>GAP2 15/112</t>
  </si>
  <si>
    <t>REPRISE 2325 BX DU 24/07/15 ET 16918 DU 19/01/16</t>
  </si>
  <si>
    <t>REPRISE 9312 BX DU 12/11/15</t>
  </si>
  <si>
    <t>REPRISE 6696 BX DU 19/01/16</t>
  </si>
  <si>
    <t>GOO1 16/13</t>
  </si>
  <si>
    <t>GAP2 15/118</t>
  </si>
  <si>
    <t>RIN1 15/204</t>
  </si>
  <si>
    <t>REPRISE 2608 BX DU 29/01/2018</t>
  </si>
  <si>
    <t>Corn EF 37 cl Tête noire</t>
  </si>
  <si>
    <t>GAP2 15/119</t>
  </si>
  <si>
    <t>RIN1 15/205</t>
  </si>
  <si>
    <t>ORTI 15/14</t>
  </si>
  <si>
    <t>Oignons 37 cl Ducros</t>
  </si>
  <si>
    <t>REPRISE 1896 BX DU 12/11/15 ET 948 BX DU 19/01/16</t>
  </si>
  <si>
    <t>GAP2 15/115</t>
  </si>
  <si>
    <t>GAP2 15/120</t>
  </si>
  <si>
    <t>GAP2 15/121</t>
  </si>
  <si>
    <t>RIN1 16/23</t>
  </si>
  <si>
    <t>MUR2 15/50</t>
  </si>
  <si>
    <t>BNA1 16/26</t>
  </si>
  <si>
    <t>BNA1 16/27</t>
  </si>
  <si>
    <t>REPRISE 1728 BX DU 12/11/15 ET 276 BX DU 24/07/15</t>
  </si>
  <si>
    <t>SANS GENCOD</t>
  </si>
  <si>
    <t>DONT 4356BX ANCIENNES ETIQ</t>
  </si>
  <si>
    <t>RIV2 15/126</t>
  </si>
  <si>
    <t>REPRISE 600BX DU 4/12/15 ET 8124 DU 15/02/16</t>
  </si>
  <si>
    <t>REPRISE 960 BX DU 4/12/15</t>
  </si>
  <si>
    <t>RIN2 15/94</t>
  </si>
  <si>
    <t>RIN2 15/65</t>
  </si>
  <si>
    <t>RIN1 15/222</t>
  </si>
  <si>
    <t>RIN2 15/57</t>
  </si>
  <si>
    <t>4752 LOTS DU 4/04/16 ET 2538 LOTS DU 5/04/16</t>
  </si>
  <si>
    <t>GAP2 15/130</t>
  </si>
  <si>
    <t>RIV2 15/127</t>
  </si>
  <si>
    <t>Corn EF 72cl Système U LOT DE 2</t>
  </si>
  <si>
    <t>10 PALETTES + 50 COLIS DU 05/04/2016</t>
  </si>
  <si>
    <t>7 PALETTES + 31 COLIS DU 07/04/2016</t>
  </si>
  <si>
    <t>9 PALETTES + 63 COLIS DU 04/04/2016</t>
  </si>
  <si>
    <t>5 PALETTES + 18 COLIS DU 05/04/2016</t>
  </si>
  <si>
    <t>GAP2 15/133</t>
  </si>
  <si>
    <t>GAP2 15/132</t>
  </si>
  <si>
    <t>RIV2 15/64</t>
  </si>
  <si>
    <t>MUR2 15/63</t>
  </si>
  <si>
    <t>MUR 2 15/50</t>
  </si>
  <si>
    <t>9234 LOTS DU 7/04/16</t>
  </si>
  <si>
    <t>2430 LOTS DU 7/04/16</t>
  </si>
  <si>
    <t>GAP2 15/131</t>
  </si>
  <si>
    <t>VRD1 15/187</t>
  </si>
  <si>
    <t>8262 LOTS DU 7/04/16</t>
  </si>
  <si>
    <t>MUR1 16/02</t>
  </si>
  <si>
    <t>8748 LOTS DU 7/04/16</t>
  </si>
  <si>
    <t>RIND1 15/205</t>
  </si>
  <si>
    <t>RIND1 15/283</t>
  </si>
  <si>
    <t>5832 LOTS DU 7/04/16</t>
  </si>
  <si>
    <t>7020 LOTS DU 7/04/16</t>
  </si>
  <si>
    <t>MUR1 16/01</t>
  </si>
  <si>
    <t>MUR2 15/134</t>
  </si>
  <si>
    <t>GAP2 15/98</t>
  </si>
  <si>
    <t>Corn TF 72 cl Tete Noire</t>
  </si>
  <si>
    <t>MUR1 16/10</t>
  </si>
  <si>
    <t>MUR1 16/03</t>
  </si>
  <si>
    <t>GAP1 16/07</t>
  </si>
  <si>
    <t>MUR1 16/04</t>
  </si>
  <si>
    <t>Corn Fins 37 cl Prix Gagnant</t>
  </si>
  <si>
    <t>Corn 37 Mini Tete Noire</t>
  </si>
  <si>
    <t>RIN1 16/33</t>
  </si>
  <si>
    <t>MUR2 15/95</t>
  </si>
  <si>
    <t>REPRISE 1370 BX DU 19/01/2016</t>
  </si>
  <si>
    <t>REPRISE 1374 BX DU 19/01/2016</t>
  </si>
  <si>
    <t>VRD1 15/207</t>
  </si>
  <si>
    <t>RIN1 15/283</t>
  </si>
  <si>
    <t>RIN1 15/252</t>
  </si>
  <si>
    <t>Corn EF 72cl Système U 5 Aromates</t>
  </si>
  <si>
    <t>Corn EF 37cl Système U 5 Aromates</t>
  </si>
  <si>
    <t>MUR1 16/11</t>
  </si>
  <si>
    <t>MUR1 16/14</t>
  </si>
  <si>
    <t>MUR1 16/09</t>
  </si>
  <si>
    <t>GOO1 16/29</t>
  </si>
  <si>
    <t>BNA1 16/28</t>
  </si>
  <si>
    <t>Oignons 37 cl Netto</t>
  </si>
  <si>
    <t>BNA1 16/67</t>
  </si>
  <si>
    <t>BNA1 16/51</t>
  </si>
  <si>
    <t>GAP1 16/08</t>
  </si>
  <si>
    <t>MUR1 15/275</t>
  </si>
  <si>
    <t>GAP1 16/06</t>
  </si>
  <si>
    <t>GAP1 16/12</t>
  </si>
  <si>
    <t>Temps d'ouverture de ligne</t>
  </si>
  <si>
    <t>Temps réel de production</t>
  </si>
  <si>
    <t>Désignation</t>
  </si>
  <si>
    <t>Changement de lot</t>
  </si>
  <si>
    <t>Changement de format</t>
  </si>
  <si>
    <t>nb réel de personnes MOD</t>
  </si>
  <si>
    <t>nb réel de personnes MOI planning</t>
  </si>
  <si>
    <t>RIN2 15/99</t>
  </si>
  <si>
    <t>GAP2 15/108</t>
  </si>
  <si>
    <t>BNA1 16/82</t>
  </si>
  <si>
    <t>RIN1 16/42</t>
  </si>
  <si>
    <t>GAP1 16/05</t>
  </si>
  <si>
    <t>GAP1 16/18</t>
  </si>
  <si>
    <t>RIN1 15/264</t>
  </si>
  <si>
    <t>GAP1 16/17</t>
  </si>
  <si>
    <t>Corn EF 72cl Leader Price</t>
  </si>
  <si>
    <t>GAP1  16/25</t>
  </si>
  <si>
    <t>GAP1 16/24</t>
  </si>
  <si>
    <t>RIN2 15/34</t>
  </si>
  <si>
    <t>RIN2 15/101</t>
  </si>
  <si>
    <t>RIN2 15/100</t>
  </si>
  <si>
    <t>MUR1 16/15</t>
  </si>
  <si>
    <t>Corn Fins 72 cl Auchan 5 Aromates</t>
  </si>
  <si>
    <t>GAP2 15/107</t>
  </si>
  <si>
    <t>GAP2 15/135</t>
  </si>
  <si>
    <t>GAP2 15/122</t>
  </si>
  <si>
    <t>Corn Fins 170 cl Auchan 5 Aromates</t>
  </si>
  <si>
    <t>GAP2 15/136</t>
  </si>
  <si>
    <t>Corn 37 EF cl Leader Price</t>
  </si>
  <si>
    <t>MUR1 16/49</t>
  </si>
  <si>
    <t>MUR1 16/72</t>
  </si>
  <si>
    <t>MUR1 16/73</t>
  </si>
  <si>
    <t>RIN1 16/63</t>
  </si>
  <si>
    <t>BNA1 16/124</t>
  </si>
  <si>
    <t>2060 BX DU 20/01/2016 ET 599BX DU 15/02/2016</t>
  </si>
  <si>
    <t>BNA1 16/80</t>
  </si>
  <si>
    <t>BNA1 16/81</t>
  </si>
  <si>
    <t>MUR1 16/71</t>
  </si>
  <si>
    <t>GOO1 16/55</t>
  </si>
  <si>
    <t>VRD1 16/89</t>
  </si>
  <si>
    <t>Somme de Temps d'ouverture de ligne</t>
  </si>
  <si>
    <t>Valeurs</t>
  </si>
  <si>
    <t>Somme de Temps d'ouverture de ligne2</t>
  </si>
  <si>
    <t>Calibre oignons de couverture</t>
  </si>
  <si>
    <t>-</t>
  </si>
  <si>
    <t>Corn EF 37 cl Casino</t>
  </si>
  <si>
    <t>Corn F 37 cl Tous les jours</t>
  </si>
  <si>
    <t>Corn F 37 cl Prix Gagnant</t>
  </si>
  <si>
    <t>Corn MF 72 cl Tous les jours</t>
  </si>
  <si>
    <t>Oignons 37 cl Système U</t>
  </si>
  <si>
    <t>Corn TF 72 cl Système U</t>
  </si>
  <si>
    <t>Corn F 72cl Système U 5 Aromates</t>
  </si>
  <si>
    <t>Corn F 106,2 cl Système U 5 Aromates</t>
  </si>
  <si>
    <t>Corn F 106,2cl Système U 5 Aromates</t>
  </si>
  <si>
    <t>Corn EF 106,2cl Système U</t>
  </si>
  <si>
    <t xml:space="preserve">Somme de TRG </t>
  </si>
  <si>
    <t>test TRG</t>
  </si>
  <si>
    <t>(Plusieurs éléments)</t>
  </si>
  <si>
    <t xml:space="preserve">Somme de Quantité fabriquée bocaux                   </t>
  </si>
  <si>
    <t>Somme de qté std fab</t>
  </si>
  <si>
    <t>qté théorique</t>
  </si>
  <si>
    <t>Somme de qté théorique</t>
  </si>
  <si>
    <t>Moyenne de Cadence standard (TRG)</t>
  </si>
  <si>
    <t>Somme de heures main d'œuvre</t>
  </si>
  <si>
    <t>Somme de h/bocal</t>
  </si>
  <si>
    <t>Somme de min/bocal</t>
  </si>
  <si>
    <t>MUR1 16/16</t>
  </si>
  <si>
    <t>RIN1 16/35</t>
  </si>
  <si>
    <t>RIN2 15/129</t>
  </si>
  <si>
    <t>BNA1 16/66</t>
  </si>
  <si>
    <t>Temps d'ouverture de ligne hh:mm</t>
  </si>
  <si>
    <t>Temps réel de production hh:mm</t>
  </si>
  <si>
    <t>MUR1 16/31</t>
  </si>
  <si>
    <t>Corn MF 72 cl LE PRIX GAGNANT</t>
  </si>
  <si>
    <t>GOO1 16/84</t>
  </si>
  <si>
    <t>RIV1 16/53</t>
  </si>
  <si>
    <t>GAP2 15/103</t>
  </si>
  <si>
    <t>VRD1 16/88</t>
  </si>
  <si>
    <t>Corn TF 106,2 cl Système U</t>
  </si>
  <si>
    <t>EXO 15/290</t>
  </si>
  <si>
    <t>RIN1 16/43</t>
  </si>
  <si>
    <t>MUR1 15/135</t>
  </si>
  <si>
    <t>MUR1 16/92</t>
  </si>
  <si>
    <t>MUR1 16/30</t>
  </si>
  <si>
    <t>Corn TF 37 cl Auchan</t>
  </si>
  <si>
    <t>Corn F 37 cl Coup de Pouce</t>
  </si>
  <si>
    <t>Corn EF 37 cl Bouton d'Or</t>
  </si>
  <si>
    <t>Corn EF 37 cl Franprix</t>
  </si>
  <si>
    <t>Corn EF 37  cl Leader Price</t>
  </si>
  <si>
    <t>Corn EF 37  cl Netto</t>
  </si>
  <si>
    <t>Corn Mini 37 Tete Noire</t>
  </si>
  <si>
    <t xml:space="preserve">Corn Mini 37 cl Balsamique JO </t>
  </si>
  <si>
    <t xml:space="preserve">Corn Mini 37 cl Basilic JO </t>
  </si>
  <si>
    <t>Corn Mini 37 cl Hot JO</t>
  </si>
  <si>
    <t>Corn Mini 37 cl piquants 3 petits Cochons</t>
  </si>
  <si>
    <t>RIN1 16/97</t>
  </si>
  <si>
    <t>RIN1 16/40</t>
  </si>
  <si>
    <t>BNA1  16/79</t>
  </si>
  <si>
    <t>MUR1 16/21</t>
  </si>
  <si>
    <t>MUR1 16/19</t>
  </si>
  <si>
    <t>RIN1 16/41</t>
  </si>
  <si>
    <t>RIN1 16/39</t>
  </si>
  <si>
    <t>RIN2 15/18</t>
  </si>
  <si>
    <t>MUR1 16/74</t>
  </si>
  <si>
    <t>MUR1 16/70</t>
  </si>
  <si>
    <t>GOO1 16/144</t>
  </si>
  <si>
    <t>SAT1 16/121</t>
  </si>
  <si>
    <t>MUR1 16/115</t>
  </si>
  <si>
    <t>VRD1 16/133</t>
  </si>
  <si>
    <t>MUR1 16/69</t>
  </si>
  <si>
    <t>VECO 16/02</t>
  </si>
  <si>
    <t>VECO 16/01</t>
  </si>
  <si>
    <t>RIN1 16/46</t>
  </si>
  <si>
    <t>MUR1 16/47</t>
  </si>
  <si>
    <t>RIN1 16/34</t>
  </si>
  <si>
    <t>MAH1 16/86</t>
  </si>
  <si>
    <t>GAP1 16/37</t>
  </si>
  <si>
    <t>REPRISE DU 17/03/2016</t>
  </si>
  <si>
    <t>REPRISE DU 15/02/2016</t>
  </si>
  <si>
    <t>REPRISE DU 26/04/2016</t>
  </si>
  <si>
    <t>GAP1 16/38</t>
  </si>
  <si>
    <t>MUR1 16/22</t>
  </si>
  <si>
    <t>MUR1 16/94</t>
  </si>
  <si>
    <t>MUR1 16/95</t>
  </si>
  <si>
    <t>MUR1 16/20</t>
  </si>
  <si>
    <t>GAP1 16/65</t>
  </si>
  <si>
    <t>SAT2 15/125</t>
  </si>
  <si>
    <t>MUR1 16/32</t>
  </si>
  <si>
    <t>BNA1 16/52</t>
  </si>
  <si>
    <t>MUR1 16/50</t>
  </si>
  <si>
    <t>GAP1 16/36</t>
  </si>
  <si>
    <t>MUR1 16/48</t>
  </si>
  <si>
    <t>BNA1 16/108</t>
  </si>
  <si>
    <t>REPRISE DU 15/02/2016 4104 BX</t>
  </si>
  <si>
    <t>VRD1 16/90</t>
  </si>
  <si>
    <t>BNA1 16/83</t>
  </si>
  <si>
    <t>RIN1 16/76</t>
  </si>
  <si>
    <t>RIN1 16/75</t>
  </si>
  <si>
    <t>SAT1 16/78</t>
  </si>
  <si>
    <t>KRU1 16/162</t>
  </si>
  <si>
    <t>CAP 16/02</t>
  </si>
  <si>
    <t>CAPSULAGE FABRICATION DU 17/06/2016</t>
  </si>
  <si>
    <t>SAF 15/13</t>
  </si>
  <si>
    <t>KRU1 16/161</t>
  </si>
  <si>
    <t>Câpres Capucines 37 cl DUCROS</t>
  </si>
  <si>
    <t>MUR1 16/93</t>
  </si>
  <si>
    <t>TOP 15/14</t>
  </si>
  <si>
    <t>TOP 15/15</t>
  </si>
  <si>
    <t>GAP1  16/127</t>
  </si>
  <si>
    <t>PRODUITS BLOQUES</t>
  </si>
  <si>
    <t>RIN1 16/184</t>
  </si>
  <si>
    <t>GAP1 16/127</t>
  </si>
  <si>
    <t>MUR1 16/109</t>
  </si>
  <si>
    <t>RIN1 16/44</t>
  </si>
  <si>
    <t>Corn F 106,2cl LEADER PRICE</t>
  </si>
  <si>
    <t>BNA1 16/125</t>
  </si>
  <si>
    <t>RIN1 16/45</t>
  </si>
  <si>
    <t>GAP1 15/302</t>
  </si>
  <si>
    <t>EXO1 15/290</t>
  </si>
  <si>
    <t>CAPL 16/01</t>
  </si>
  <si>
    <t>Corn Mini 72cl Hugo Reitzel</t>
  </si>
  <si>
    <t>RIN1 16/96</t>
  </si>
  <si>
    <t>RIN1 16/77</t>
  </si>
  <si>
    <t>BNA1 16/102</t>
  </si>
  <si>
    <t>RIN1 16/87</t>
  </si>
  <si>
    <t>RIN1 16/99</t>
  </si>
  <si>
    <t>reprise marqueur du 18/03/2016</t>
  </si>
  <si>
    <t>REPRISE ETIQUETAGE DU 26/04/2016</t>
  </si>
  <si>
    <t>RIV1 16/107</t>
  </si>
  <si>
    <t>BNA1 16/106</t>
  </si>
  <si>
    <t>BNA1 16/170</t>
  </si>
  <si>
    <t>MUR1 16/189</t>
  </si>
  <si>
    <t>BNA1 16/105</t>
  </si>
  <si>
    <t>GOO1 16/123</t>
  </si>
  <si>
    <t>RIN1 16/138</t>
  </si>
  <si>
    <t>GAP2 15/137</t>
  </si>
  <si>
    <t>VRD1 16/132</t>
  </si>
  <si>
    <t>MUR1 16/91</t>
  </si>
  <si>
    <t>MUR1 16/119</t>
  </si>
  <si>
    <t>MUR1 16/117</t>
  </si>
  <si>
    <t>BNA1 16/146</t>
  </si>
  <si>
    <t>Dénomination Di Valto</t>
  </si>
  <si>
    <t>Référence Di Valto</t>
  </si>
  <si>
    <t>N° de jus</t>
  </si>
  <si>
    <t>Nb UVC par colis</t>
  </si>
  <si>
    <t>Type bocal</t>
  </si>
  <si>
    <t>Vinaigre d'alcool à 14 ° (L/T)</t>
  </si>
  <si>
    <t>Moutarde noire (g)</t>
  </si>
  <si>
    <t>Produit</t>
  </si>
  <si>
    <t>Référence interne</t>
  </si>
  <si>
    <t>Fichier</t>
  </si>
  <si>
    <t>Adresse réseau</t>
  </si>
  <si>
    <t>Répertoire de sauvegarde</t>
  </si>
  <si>
    <t>Détenteur de Marque</t>
  </si>
  <si>
    <t>Nature du colis</t>
  </si>
  <si>
    <t>Reitzel</t>
  </si>
  <si>
    <t>Fichier de stockage fichier original</t>
  </si>
  <si>
    <t>\\reitzel-datas\Commun TSE\Donnees\Industrie\4 - BASES DE DONNEES\BASES ARTICLES\</t>
  </si>
  <si>
    <t>\\reitzel-datas\Commun TSE\Donnees\Industrie\4 - BASES DE DONNEES\SAUVEGARDES\BASE MD2\</t>
  </si>
  <si>
    <r>
      <t xml:space="preserve">Vinaigre alcool 14° 
</t>
    </r>
    <r>
      <rPr>
        <b/>
        <sz val="10"/>
        <rFont val="Arial"/>
        <family val="2"/>
      </rPr>
      <t>L</t>
    </r>
  </si>
  <si>
    <r>
      <t xml:space="preserve">Vinaigre vin 10°      
</t>
    </r>
    <r>
      <rPr>
        <b/>
        <sz val="10"/>
        <rFont val="Arial"/>
        <family val="2"/>
      </rPr>
      <t>L</t>
    </r>
  </si>
  <si>
    <r>
      <t xml:space="preserve">CaCl 
</t>
    </r>
    <r>
      <rPr>
        <b/>
        <sz val="10"/>
        <rFont val="Arial"/>
        <family val="2"/>
      </rPr>
      <t>Kg</t>
    </r>
  </si>
  <si>
    <r>
      <t xml:space="preserve">Arôme BP86 T10240 
</t>
    </r>
    <r>
      <rPr>
        <b/>
        <sz val="10"/>
        <rFont val="Arial"/>
        <family val="2"/>
      </rPr>
      <t>L</t>
    </r>
  </si>
  <si>
    <r>
      <t xml:space="preserve">Arôme Estragon PE15654 
</t>
    </r>
    <r>
      <rPr>
        <b/>
        <sz val="10"/>
        <rFont val="Arial"/>
        <family val="2"/>
      </rPr>
      <t>L</t>
    </r>
  </si>
  <si>
    <r>
      <t xml:space="preserve">Arôme Pastor T10223 
</t>
    </r>
    <r>
      <rPr>
        <b/>
        <sz val="10"/>
        <rFont val="Arial"/>
        <family val="2"/>
      </rPr>
      <t>L</t>
    </r>
  </si>
  <si>
    <r>
      <t xml:space="preserve">Acide Citrique 
 </t>
    </r>
    <r>
      <rPr>
        <b/>
        <sz val="10"/>
        <rFont val="Arial"/>
        <family val="2"/>
      </rPr>
      <t>Kg</t>
    </r>
  </si>
  <si>
    <r>
      <t xml:space="preserve">Métabisulfite 
</t>
    </r>
    <r>
      <rPr>
        <b/>
        <sz val="10"/>
        <rFont val="Arial"/>
        <family val="2"/>
      </rPr>
      <t>Kg</t>
    </r>
  </si>
  <si>
    <r>
      <t xml:space="preserve">Sweet Mouthfeel 260037
</t>
    </r>
    <r>
      <rPr>
        <b/>
        <sz val="10"/>
        <rFont val="Arial"/>
        <family val="2"/>
      </rPr>
      <t>Kg</t>
    </r>
  </si>
  <si>
    <r>
      <t xml:space="preserve">Condiment blanc de Modène 5°
</t>
    </r>
    <r>
      <rPr>
        <b/>
        <sz val="10"/>
        <rFont val="Arial"/>
        <family val="2"/>
      </rPr>
      <t>L</t>
    </r>
  </si>
  <si>
    <r>
      <t xml:space="preserve">Arôme Colodor 703 ANETH
</t>
    </r>
    <r>
      <rPr>
        <b/>
        <sz val="10"/>
        <rFont val="Arial"/>
        <family val="2"/>
      </rPr>
      <t>L</t>
    </r>
  </si>
  <si>
    <r>
      <t xml:space="preserve">Flavour red Chili D1100806 
</t>
    </r>
    <r>
      <rPr>
        <b/>
        <sz val="10"/>
        <rFont val="Arial"/>
        <family val="2"/>
      </rPr>
      <t>L</t>
    </r>
  </si>
  <si>
    <r>
      <t xml:space="preserve">Mix 320
en </t>
    </r>
    <r>
      <rPr>
        <b/>
        <sz val="10"/>
        <rFont val="Arial"/>
        <family val="2"/>
      </rPr>
      <t xml:space="preserve">Kg </t>
    </r>
    <r>
      <rPr>
        <sz val="10"/>
        <rFont val="Arial"/>
        <family val="2"/>
      </rPr>
      <t>(Coriandre, Piment, Moutarde Jaune et Noire, Poivre)</t>
    </r>
  </si>
  <si>
    <r>
      <t xml:space="preserve">Mix 300
en </t>
    </r>
    <r>
      <rPr>
        <b/>
        <sz val="10"/>
        <rFont val="Arial"/>
        <family val="2"/>
      </rPr>
      <t xml:space="preserve">Kg             </t>
    </r>
    <r>
      <rPr>
        <sz val="10"/>
        <rFont val="Arial"/>
        <family val="2"/>
      </rPr>
      <t>(moutarde jaune, coriandre)</t>
    </r>
  </si>
  <si>
    <r>
      <t xml:space="preserve">Mix 410
en </t>
    </r>
    <r>
      <rPr>
        <b/>
        <sz val="10"/>
        <rFont val="Arial"/>
        <family val="2"/>
      </rPr>
      <t xml:space="preserve">Kg </t>
    </r>
    <r>
      <rPr>
        <sz val="10"/>
        <rFont val="Arial"/>
        <family val="2"/>
      </rPr>
      <t>(Mout.Jaune et Noire, Coriandre, Poivre)</t>
    </r>
  </si>
  <si>
    <r>
      <t xml:space="preserve">Mélange 420   </t>
    </r>
    <r>
      <rPr>
        <b/>
        <sz val="10"/>
        <rFont val="Arial"/>
        <family val="2"/>
      </rPr>
      <t>Kg</t>
    </r>
  </si>
  <si>
    <r>
      <t xml:space="preserve">Estragon haché   </t>
    </r>
    <r>
      <rPr>
        <b/>
        <sz val="10"/>
        <rFont val="Arial"/>
        <family val="2"/>
      </rPr>
      <t xml:space="preserve">Kg                 </t>
    </r>
    <r>
      <rPr>
        <sz val="10"/>
        <rFont val="Arial"/>
        <family val="2"/>
      </rPr>
      <t xml:space="preserve">     div par 5</t>
    </r>
  </si>
  <si>
    <r>
      <t xml:space="preserve">Estragon déshy   </t>
    </r>
    <r>
      <rPr>
        <b/>
        <sz val="10"/>
        <rFont val="Arial"/>
        <family val="2"/>
      </rPr>
      <t>Kg</t>
    </r>
  </si>
  <si>
    <r>
      <t xml:space="preserve">Basilic déshydraté    </t>
    </r>
    <r>
      <rPr>
        <b/>
        <sz val="10"/>
        <rFont val="Arial"/>
        <family val="2"/>
      </rPr>
      <t>Kg</t>
    </r>
  </si>
  <si>
    <r>
      <t xml:space="preserve">Aneth déshydratée    </t>
    </r>
    <r>
      <rPr>
        <b/>
        <sz val="10"/>
        <rFont val="Arial"/>
        <family val="2"/>
      </rPr>
      <t>Kg</t>
    </r>
  </si>
  <si>
    <r>
      <t xml:space="preserve">Coriandre    </t>
    </r>
    <r>
      <rPr>
        <b/>
        <sz val="10"/>
        <rFont val="Arial"/>
        <family val="2"/>
      </rPr>
      <t>Kg</t>
    </r>
  </si>
  <si>
    <r>
      <t xml:space="preserve">Moutarde jaune    </t>
    </r>
    <r>
      <rPr>
        <b/>
        <sz val="10"/>
        <rFont val="Arial"/>
        <family val="2"/>
      </rPr>
      <t>Kg</t>
    </r>
  </si>
  <si>
    <r>
      <t xml:space="preserve">Moutarde noire    </t>
    </r>
    <r>
      <rPr>
        <b/>
        <sz val="10"/>
        <rFont val="Arial"/>
        <family val="2"/>
      </rPr>
      <t>Kg</t>
    </r>
  </si>
  <si>
    <r>
      <t xml:space="preserve">Oignons blancs deshy    </t>
    </r>
    <r>
      <rPr>
        <b/>
        <sz val="10"/>
        <rFont val="Arial"/>
        <family val="2"/>
      </rPr>
      <t>Kg</t>
    </r>
  </si>
  <si>
    <r>
      <t xml:space="preserve">Sel                            </t>
    </r>
    <r>
      <rPr>
        <b/>
        <sz val="10"/>
        <rFont val="Arial"/>
        <family val="2"/>
      </rPr>
      <t>Kg</t>
    </r>
  </si>
  <si>
    <r>
      <t xml:space="preserve">Sucre  </t>
    </r>
    <r>
      <rPr>
        <b/>
        <sz val="10"/>
        <rFont val="Arial"/>
        <family val="2"/>
      </rPr>
      <t>Kg</t>
    </r>
  </si>
  <si>
    <t>Type de colis</t>
  </si>
  <si>
    <r>
      <t xml:space="preserve">Volume bocal     </t>
    </r>
    <r>
      <rPr>
        <sz val="12"/>
        <rFont val="Arial"/>
        <family val="2"/>
      </rPr>
      <t>en Cl</t>
    </r>
  </si>
  <si>
    <t>Fûts de cornichons pour
 1 fût d'oignons</t>
  </si>
  <si>
    <t>DLUO
(an)</t>
  </si>
  <si>
    <t>Site de production</t>
  </si>
  <si>
    <t>La Herse</t>
  </si>
  <si>
    <r>
      <t xml:space="preserve">Poids oignons de couv </t>
    </r>
    <r>
      <rPr>
        <sz val="12"/>
        <rFont val="Arial"/>
        <family val="2"/>
      </rPr>
      <t>(gr)</t>
    </r>
  </si>
  <si>
    <t>EAN</t>
  </si>
  <si>
    <t>RBH</t>
  </si>
  <si>
    <t>Plate à monter 3 x 5/1</t>
  </si>
  <si>
    <t>Perte en jus</t>
  </si>
  <si>
    <t>PAR BOCAL</t>
  </si>
  <si>
    <t>POUR 1.000L</t>
  </si>
  <si>
    <t>Prix MP au kg</t>
  </si>
  <si>
    <t>Secteur</t>
  </si>
  <si>
    <t>RHF</t>
  </si>
  <si>
    <t>Origine MP</t>
  </si>
  <si>
    <t xml:space="preserve">Plaque + Film </t>
  </si>
  <si>
    <t>MNC0110640006</t>
  </si>
  <si>
    <t>REI CORNI FR 5/1 AD 20+ 2120G</t>
  </si>
  <si>
    <t>299</t>
  </si>
  <si>
    <t>Index</t>
  </si>
  <si>
    <t>Fruit Principal seul
PNE (g)</t>
  </si>
  <si>
    <t>Poids total aromates hors oignons (g)</t>
  </si>
  <si>
    <t>Information pour DD-MDP-001</t>
  </si>
  <si>
    <t>Emplacement du marquage</t>
  </si>
  <si>
    <t>Marquage en ligne</t>
  </si>
  <si>
    <t>Marquage en reprise</t>
  </si>
  <si>
    <t>Fûts</t>
  </si>
  <si>
    <t>Frais Français</t>
  </si>
  <si>
    <t>4 ans</t>
  </si>
  <si>
    <t>Code Neutre RH</t>
  </si>
  <si>
    <t>Référence Di Valto RB</t>
  </si>
  <si>
    <t>N1011064001</t>
  </si>
  <si>
    <t>Poids net égoutté (g)</t>
  </si>
  <si>
    <t>Poids net (g)</t>
  </si>
  <si>
    <t>Poids brut (g)</t>
  </si>
  <si>
    <t>Poids total aromates (g)</t>
  </si>
  <si>
    <t>Sucre (Kg/T)</t>
  </si>
  <si>
    <t>Mini piment rouge (g)</t>
  </si>
  <si>
    <t>Vinaigre de Vin blanc 10° (L/T)</t>
  </si>
  <si>
    <t>Vinaigre condiment blanc de modène 5° (L/T)</t>
  </si>
  <si>
    <t>Eau (L/T)</t>
  </si>
  <si>
    <t>Acide citrique (kg/T)</t>
  </si>
  <si>
    <t>Métabisulfite de sodium (kg/T)</t>
  </si>
  <si>
    <t>FNB1038 ou PE16640 (L/T)</t>
  </si>
  <si>
    <t>PE15654 (L/T)</t>
  </si>
  <si>
    <t>Pastor T10223 (L/T)</t>
  </si>
  <si>
    <t>Spice flavour 252490 (L/T)</t>
  </si>
  <si>
    <t>Sweet Mouthfeel 260037 (L/T)</t>
  </si>
  <si>
    <t>Naturel piment infusion LM8460 (L/T)</t>
  </si>
  <si>
    <t>Basilic PE17043 (L/T)</t>
  </si>
  <si>
    <t>Chlorure de calcium (kg/T)</t>
  </si>
  <si>
    <t>Petits oignons (g)</t>
  </si>
  <si>
    <t>Moutarde jaune (g)</t>
  </si>
  <si>
    <t>Mélange 300 (g)</t>
  </si>
  <si>
    <t>Mélange 320 (g)</t>
  </si>
  <si>
    <t>Mélange 410 (g)</t>
  </si>
  <si>
    <t>Mélange Mix 300 (g)</t>
  </si>
  <si>
    <t>Mélange Mix 320 (g)</t>
  </si>
  <si>
    <t>Estragon haché au vinaigre (g)</t>
  </si>
  <si>
    <t>Estragon Déshydraté (g)</t>
  </si>
  <si>
    <t>Oignons émincés déshydratés (g)</t>
  </si>
  <si>
    <t>Ail lamelles déshydraté (g)</t>
  </si>
  <si>
    <t>Grains de poivre noir (g)</t>
  </si>
  <si>
    <t>Basilic Déshydraté (g)</t>
  </si>
  <si>
    <t>Aneth déshydratée (g)</t>
  </si>
  <si>
    <t>Code Divalto RH 
(si différent RB)</t>
  </si>
  <si>
    <t>IN / OUT</t>
  </si>
  <si>
    <t>IN</t>
  </si>
  <si>
    <t>Site de stockage</t>
  </si>
  <si>
    <t>T° Pasto (°C)</t>
  </si>
  <si>
    <t>Dimension Etiquette (mm)</t>
  </si>
  <si>
    <t>REI CORNI FR 5/1 AD 20+ FR 2120G</t>
  </si>
  <si>
    <t>FOND 5/1</t>
  </si>
  <si>
    <t>Couvercle</t>
  </si>
  <si>
    <t>Puisettes / Film</t>
  </si>
  <si>
    <t>N° mélange</t>
  </si>
  <si>
    <t>Saumure (L/T) 1L=0,33kg sel</t>
  </si>
  <si>
    <t>Cornichons français</t>
  </si>
  <si>
    <t>Caps  / Fond</t>
  </si>
  <si>
    <t>Pour fiche de démarrage =&gt;</t>
  </si>
  <si>
    <t>5/1 Or/Blanc Ouv.153</t>
  </si>
  <si>
    <r>
      <t xml:space="preserve">Arôme combinés FNB1038 ou PE166410
</t>
    </r>
    <r>
      <rPr>
        <b/>
        <sz val="10"/>
        <rFont val="Arial"/>
        <family val="2"/>
      </rPr>
      <t>L</t>
    </r>
  </si>
  <si>
    <t>Tps Pasto (min ou Hertz)</t>
  </si>
  <si>
    <t>Acide ascorbique (Kg/L)</t>
  </si>
  <si>
    <r>
      <t xml:space="preserve">Acide ascorbique </t>
    </r>
    <r>
      <rPr>
        <b/>
        <sz val="10"/>
        <rFont val="Arial"/>
        <family val="2"/>
      </rPr>
      <t>Kg</t>
    </r>
  </si>
  <si>
    <r>
      <t xml:space="preserve">Arôme oignon frais naturel 5773 </t>
    </r>
    <r>
      <rPr>
        <b/>
        <sz val="10"/>
        <rFont val="Arial"/>
        <family val="2"/>
      </rPr>
      <t>L</t>
    </r>
  </si>
  <si>
    <t>Jus dans
 bocal en L</t>
  </si>
  <si>
    <t>Arôme oignon frais naturel 5773 (L/T)</t>
  </si>
  <si>
    <t>Coriandre (g)</t>
  </si>
  <si>
    <t>Arôme Colodor 1591 (L/T)</t>
  </si>
  <si>
    <t>Arôme Colodor 3515 (L/T)</t>
  </si>
  <si>
    <r>
      <t xml:space="preserve">Arôme Colodor 3515 </t>
    </r>
    <r>
      <rPr>
        <b/>
        <sz val="10"/>
        <rFont val="Arial"/>
        <family val="2"/>
      </rPr>
      <t>L</t>
    </r>
  </si>
  <si>
    <r>
      <t xml:space="preserve">Arôme Colodor 1591 </t>
    </r>
    <r>
      <rPr>
        <b/>
        <sz val="10"/>
        <rFont val="Arial"/>
        <family val="2"/>
      </rPr>
      <t>L</t>
    </r>
  </si>
  <si>
    <r>
      <t>Sel de mer NON TRAIT</t>
    </r>
    <r>
      <rPr>
        <sz val="10"/>
        <color theme="1"/>
        <rFont val="Calibri"/>
        <family val="2"/>
      </rPr>
      <t xml:space="preserve">É </t>
    </r>
    <r>
      <rPr>
        <b/>
        <sz val="10"/>
        <color theme="1"/>
        <rFont val="Calibri"/>
        <family val="2"/>
      </rPr>
      <t>(Kg)</t>
    </r>
  </si>
  <si>
    <r>
      <t>Sel de mer NON TRAIT</t>
    </r>
    <r>
      <rPr>
        <sz val="10"/>
        <rFont val="Calibri"/>
        <family val="2"/>
      </rPr>
      <t xml:space="preserve">É en </t>
    </r>
    <r>
      <rPr>
        <b/>
        <sz val="10"/>
        <rFont val="Calibri"/>
        <family val="2"/>
      </rPr>
      <t>Kg</t>
    </r>
  </si>
  <si>
    <r>
      <t xml:space="preserve">Vinaigre d'alcool Bio à 14° </t>
    </r>
    <r>
      <rPr>
        <b/>
        <sz val="10"/>
        <rFont val="Arial"/>
        <family val="2"/>
      </rPr>
      <t>L</t>
    </r>
  </si>
  <si>
    <r>
      <t xml:space="preserve">Moutarde jaune Bio </t>
    </r>
    <r>
      <rPr>
        <b/>
        <sz val="10"/>
        <rFont val="Arial"/>
        <family val="2"/>
      </rPr>
      <t>(g)</t>
    </r>
  </si>
  <si>
    <r>
      <t xml:space="preserve">Moutarde jaune Bio </t>
    </r>
    <r>
      <rPr>
        <b/>
        <sz val="10"/>
        <rFont val="Arial"/>
        <family val="2"/>
      </rPr>
      <t>(Kg)</t>
    </r>
  </si>
  <si>
    <r>
      <t xml:space="preserve">Baie de genièvre </t>
    </r>
    <r>
      <rPr>
        <b/>
        <sz val="10"/>
        <rFont val="Arial"/>
        <family val="2"/>
      </rPr>
      <t>(g)</t>
    </r>
  </si>
  <si>
    <r>
      <t xml:space="preserve">Baie de genièvre </t>
    </r>
    <r>
      <rPr>
        <b/>
        <sz val="10"/>
        <rFont val="Arial"/>
        <family val="2"/>
      </rPr>
      <t>(Kg)</t>
    </r>
  </si>
  <si>
    <t>Mix arômes AD REITZEL (L/T)</t>
  </si>
  <si>
    <r>
      <t xml:space="preserve">Mix arômes AD REITZEL </t>
    </r>
    <r>
      <rPr>
        <b/>
        <sz val="10"/>
        <rFont val="Arial"/>
        <family val="2"/>
      </rPr>
      <t>(L/T)</t>
    </r>
  </si>
  <si>
    <t>Arôme Aneth Estragon PE 3693 (L/T)</t>
  </si>
  <si>
    <r>
      <t xml:space="preserve">Arôme Aneth Estragon PE 3693 </t>
    </r>
    <r>
      <rPr>
        <b/>
        <sz val="10"/>
        <rFont val="Arial"/>
        <family val="2"/>
      </rPr>
      <t>(L)</t>
    </r>
  </si>
  <si>
    <r>
      <t xml:space="preserve">Tomates flocon </t>
    </r>
    <r>
      <rPr>
        <b/>
        <sz val="10"/>
        <color theme="1"/>
        <rFont val="Arial"/>
        <family val="2"/>
      </rPr>
      <t>(g)</t>
    </r>
  </si>
  <si>
    <r>
      <t xml:space="preserve">Tomates flocon </t>
    </r>
    <r>
      <rPr>
        <b/>
        <sz val="10"/>
        <color theme="1"/>
        <rFont val="Arial"/>
        <family val="2"/>
      </rPr>
      <t>(Kg)</t>
    </r>
  </si>
  <si>
    <r>
      <t xml:space="preserve">Double concentré de tomates </t>
    </r>
    <r>
      <rPr>
        <b/>
        <sz val="10"/>
        <rFont val="Arial"/>
        <family val="2"/>
      </rPr>
      <t>Kg</t>
    </r>
  </si>
  <si>
    <r>
      <t xml:space="preserve">Olives noires broyées pasteurisées </t>
    </r>
    <r>
      <rPr>
        <b/>
        <sz val="10"/>
        <rFont val="Arial"/>
        <family val="2"/>
      </rPr>
      <t>(Kg/L)</t>
    </r>
  </si>
  <si>
    <r>
      <t xml:space="preserve">Olives noires broyées pasteurisées </t>
    </r>
    <r>
      <rPr>
        <b/>
        <sz val="10"/>
        <rFont val="Arial"/>
        <family val="2"/>
      </rPr>
      <t>(Kg)</t>
    </r>
  </si>
  <si>
    <r>
      <t xml:space="preserve">Naturel piment infusion LM8460 </t>
    </r>
    <r>
      <rPr>
        <b/>
        <sz val="10"/>
        <rFont val="Arial"/>
        <family val="2"/>
      </rPr>
      <t>(L)</t>
    </r>
  </si>
  <si>
    <r>
      <t xml:space="preserve">Poivrons jaunes séchés </t>
    </r>
    <r>
      <rPr>
        <b/>
        <sz val="10"/>
        <rFont val="Arial"/>
        <family val="2"/>
      </rPr>
      <t>(g)</t>
    </r>
  </si>
  <si>
    <r>
      <t xml:space="preserve">Poivrons jaunes séchés </t>
    </r>
    <r>
      <rPr>
        <b/>
        <sz val="10"/>
        <rFont val="Arial"/>
        <family val="2"/>
      </rPr>
      <t>(Kg)</t>
    </r>
  </si>
  <si>
    <r>
      <t xml:space="preserve">Paprika séché ROUGE </t>
    </r>
    <r>
      <rPr>
        <b/>
        <sz val="10"/>
        <rFont val="Arial"/>
        <family val="2"/>
      </rPr>
      <t>(g)</t>
    </r>
  </si>
  <si>
    <r>
      <t xml:space="preserve">Paprika séché ROUGE </t>
    </r>
    <r>
      <rPr>
        <b/>
        <sz val="10"/>
        <rFont val="Arial"/>
        <family val="2"/>
      </rPr>
      <t>(Kg)</t>
    </r>
  </si>
  <si>
    <r>
      <t xml:space="preserve">Herbes de provence </t>
    </r>
    <r>
      <rPr>
        <b/>
        <sz val="10"/>
        <rFont val="Arial"/>
        <family val="2"/>
      </rPr>
      <t>(g)</t>
    </r>
  </si>
  <si>
    <r>
      <t xml:space="preserve">Herbes de provence </t>
    </r>
    <r>
      <rPr>
        <b/>
        <sz val="10"/>
        <rFont val="Arial"/>
        <family val="2"/>
      </rPr>
      <t>(Kg)</t>
    </r>
  </si>
  <si>
    <t>Vinaigre d'alcool Bio à 14° (L/T)</t>
  </si>
  <si>
    <t>Famille prévisions</t>
  </si>
  <si>
    <r>
      <t xml:space="preserve">Vinaigre de cidre Bio à 5° </t>
    </r>
    <r>
      <rPr>
        <b/>
        <sz val="10"/>
        <color theme="1"/>
        <rFont val="Arial"/>
        <family val="2"/>
      </rPr>
      <t>(L/T)</t>
    </r>
  </si>
  <si>
    <r>
      <t xml:space="preserve">Oignons Bio en cube </t>
    </r>
    <r>
      <rPr>
        <b/>
        <sz val="10"/>
        <rFont val="Arial"/>
        <family val="2"/>
      </rPr>
      <t>(g)</t>
    </r>
  </si>
  <si>
    <r>
      <t xml:space="preserve">Arôme poivre Y10310 </t>
    </r>
    <r>
      <rPr>
        <b/>
        <sz val="10"/>
        <color theme="1"/>
        <rFont val="Arial"/>
        <family val="2"/>
      </rPr>
      <t>(L/T)</t>
    </r>
  </si>
  <si>
    <r>
      <t xml:space="preserve">Arôme poivre Y10310 </t>
    </r>
    <r>
      <rPr>
        <b/>
        <sz val="10"/>
        <color theme="1"/>
        <rFont val="Arial"/>
        <family val="2"/>
      </rPr>
      <t>(L)</t>
    </r>
  </si>
  <si>
    <r>
      <t xml:space="preserve">Arôme coriandre FNB1264 </t>
    </r>
    <r>
      <rPr>
        <b/>
        <sz val="10"/>
        <color theme="1"/>
        <rFont val="Arial"/>
        <family val="2"/>
      </rPr>
      <t>(L/T)</t>
    </r>
  </si>
  <si>
    <r>
      <t xml:space="preserve">Arôme coriandre FNB1264 </t>
    </r>
    <r>
      <rPr>
        <b/>
        <sz val="10"/>
        <color theme="1"/>
        <rFont val="Arial"/>
        <family val="2"/>
      </rPr>
      <t>(L)</t>
    </r>
  </si>
  <si>
    <t>Riboflavine 11,5% (Kg/L)</t>
  </si>
  <si>
    <r>
      <t xml:space="preserve">Riboflavine 11,5% </t>
    </r>
    <r>
      <rPr>
        <b/>
        <sz val="10"/>
        <rFont val="Arial"/>
        <family val="2"/>
      </rPr>
      <t>Kg</t>
    </r>
  </si>
  <si>
    <r>
      <t xml:space="preserve">Arôme Ail </t>
    </r>
    <r>
      <rPr>
        <b/>
        <sz val="10"/>
        <color theme="1"/>
        <rFont val="Arial"/>
        <family val="2"/>
      </rPr>
      <t>(L/T)</t>
    </r>
  </si>
  <si>
    <r>
      <t xml:space="preserve">Arôme Marjolaine </t>
    </r>
    <r>
      <rPr>
        <b/>
        <sz val="10"/>
        <color theme="1"/>
        <rFont val="Arial"/>
        <family val="2"/>
      </rPr>
      <t>(L/T)</t>
    </r>
  </si>
  <si>
    <r>
      <t xml:space="preserve">Arôme Ail </t>
    </r>
    <r>
      <rPr>
        <b/>
        <sz val="10"/>
        <color theme="1"/>
        <rFont val="Arial"/>
        <family val="2"/>
      </rPr>
      <t>(L)</t>
    </r>
  </si>
  <si>
    <r>
      <t xml:space="preserve">Arôme Marjolaine </t>
    </r>
    <r>
      <rPr>
        <b/>
        <sz val="10"/>
        <color theme="1"/>
        <rFont val="Arial"/>
        <family val="2"/>
      </rPr>
      <t>(L)</t>
    </r>
  </si>
  <si>
    <r>
      <t xml:space="preserve">Vinaigre de  vin blanc Bio à 10° </t>
    </r>
    <r>
      <rPr>
        <b/>
        <sz val="10"/>
        <color theme="1"/>
        <rFont val="Arial"/>
        <family val="2"/>
      </rPr>
      <t>(L/T)</t>
    </r>
  </si>
  <si>
    <r>
      <t xml:space="preserve">Vinaigre de  vin blanc Bio à 10° </t>
    </r>
    <r>
      <rPr>
        <b/>
        <sz val="10"/>
        <color theme="1"/>
        <rFont val="Arial"/>
        <family val="2"/>
      </rPr>
      <t>(L)</t>
    </r>
  </si>
  <si>
    <r>
      <t xml:space="preserve">Arôme naturel d'estragon BIO LB18263 </t>
    </r>
    <r>
      <rPr>
        <b/>
        <sz val="10"/>
        <color theme="1"/>
        <rFont val="Arial"/>
        <family val="2"/>
      </rPr>
      <t>(L/T)</t>
    </r>
  </si>
  <si>
    <r>
      <t xml:space="preserve">Arôme naturel d'estragon BIO LB18263 </t>
    </r>
    <r>
      <rPr>
        <b/>
        <sz val="10"/>
        <color theme="1"/>
        <rFont val="Arial"/>
        <family val="2"/>
      </rPr>
      <t>(L)</t>
    </r>
  </si>
  <si>
    <r>
      <t xml:space="preserve">Estragon déshydraté BIO </t>
    </r>
    <r>
      <rPr>
        <b/>
        <sz val="10"/>
        <rFont val="Arial"/>
        <family val="2"/>
      </rPr>
      <t>(g)</t>
    </r>
  </si>
  <si>
    <r>
      <t xml:space="preserve">Estragon déshydraté BIO </t>
    </r>
    <r>
      <rPr>
        <b/>
        <sz val="10"/>
        <rFont val="Arial"/>
        <family val="2"/>
      </rPr>
      <t>(Kg)</t>
    </r>
  </si>
  <si>
    <r>
      <t xml:space="preserve">Condiment blanc de Modène BIO à 5° </t>
    </r>
    <r>
      <rPr>
        <b/>
        <sz val="10"/>
        <color theme="1"/>
        <rFont val="Arial"/>
        <family val="2"/>
      </rPr>
      <t>(L/T)</t>
    </r>
  </si>
  <si>
    <t>Sucre de canne BIO (Kg/T)</t>
  </si>
  <si>
    <t>Sucre de canne BIO (Kg)</t>
  </si>
  <si>
    <r>
      <t xml:space="preserve">Vinaigre de cidre Bio à 5° </t>
    </r>
    <r>
      <rPr>
        <b/>
        <sz val="10"/>
        <color theme="1"/>
        <rFont val="Arial"/>
        <family val="2"/>
      </rPr>
      <t>(L)</t>
    </r>
  </si>
  <si>
    <r>
      <t xml:space="preserve">Arôme naturel aneth BIO </t>
    </r>
    <r>
      <rPr>
        <b/>
        <sz val="10"/>
        <color theme="1"/>
        <rFont val="Arial"/>
        <family val="2"/>
      </rPr>
      <t>(L/T)</t>
    </r>
  </si>
  <si>
    <r>
      <t xml:space="preserve">Aneth déshydraté BIO </t>
    </r>
    <r>
      <rPr>
        <b/>
        <sz val="10"/>
        <rFont val="Arial"/>
        <family val="2"/>
      </rPr>
      <t>(g)</t>
    </r>
  </si>
  <si>
    <r>
      <t xml:space="preserve">Aneth déshydraté BIO </t>
    </r>
    <r>
      <rPr>
        <b/>
        <sz val="10"/>
        <rFont val="Arial"/>
        <family val="2"/>
      </rPr>
      <t>(Kg)</t>
    </r>
  </si>
  <si>
    <t>Intitulé du produit</t>
  </si>
  <si>
    <t>Arôme Colodor 1166 (L/T)</t>
  </si>
  <si>
    <t>Poivrons rouges en cubes (Kg)</t>
  </si>
  <si>
    <t>Carottes en rondelles (Kg)</t>
  </si>
  <si>
    <t>Choux fleurs 15/30 (Kg)</t>
  </si>
  <si>
    <t>Cornichons 150/300 (Kg)</t>
  </si>
  <si>
    <t>Oignons 16/18 (Kg)</t>
  </si>
  <si>
    <t>POUR 1.000L PICKLES</t>
  </si>
  <si>
    <t>Epis de maïs (nombre d'épis)</t>
  </si>
  <si>
    <t>Laurier (feuille)</t>
  </si>
  <si>
    <t>Ail (gousse)</t>
  </si>
  <si>
    <t>POUR 1.000L VARIANTES</t>
  </si>
  <si>
    <t>Navets en tronçon (Kg)</t>
  </si>
  <si>
    <r>
      <t xml:space="preserve">Basilic PE17043 </t>
    </r>
    <r>
      <rPr>
        <b/>
        <sz val="10"/>
        <rFont val="Arial"/>
        <family val="2"/>
      </rPr>
      <t>L</t>
    </r>
  </si>
  <si>
    <t>Colodor 703 ANETH (L/T)</t>
  </si>
  <si>
    <r>
      <t xml:space="preserve">Spice Flavour 252490 
</t>
    </r>
    <r>
      <rPr>
        <b/>
        <sz val="10"/>
        <rFont val="Arial"/>
        <family val="2"/>
      </rPr>
      <t>L</t>
    </r>
  </si>
  <si>
    <r>
      <t xml:space="preserve">Grains de poivre noir    </t>
    </r>
    <r>
      <rPr>
        <b/>
        <sz val="10"/>
        <rFont val="Arial"/>
        <family val="2"/>
      </rPr>
      <t>Kg</t>
    </r>
  </si>
  <si>
    <r>
      <t xml:space="preserve">Ail lamelles deshydraté    </t>
    </r>
    <r>
      <rPr>
        <b/>
        <sz val="10"/>
        <rFont val="Arial"/>
        <family val="2"/>
      </rPr>
      <t>Kg</t>
    </r>
  </si>
  <si>
    <r>
      <t xml:space="preserve">Mini piment rouge   </t>
    </r>
    <r>
      <rPr>
        <b/>
        <sz val="10"/>
        <rFont val="Arial"/>
        <family val="2"/>
      </rPr>
      <t>Kg</t>
    </r>
  </si>
  <si>
    <r>
      <t xml:space="preserve">Double concentré de tomates </t>
    </r>
    <r>
      <rPr>
        <b/>
        <sz val="10"/>
        <rFont val="Arial"/>
        <family val="2"/>
      </rPr>
      <t>(Kg)</t>
    </r>
  </si>
  <si>
    <t>JJ/MM/AA . AA HH:MM AD</t>
  </si>
  <si>
    <t>JJ/MM/AA QQQ HH:MM AD</t>
  </si>
  <si>
    <t>500 x 235</t>
  </si>
  <si>
    <t>20/40 Frais (6-9 cm)</t>
  </si>
  <si>
    <r>
      <t xml:space="preserve">Poivrons rouges déshydratés </t>
    </r>
    <r>
      <rPr>
        <b/>
        <sz val="10"/>
        <rFont val="Arial"/>
        <family val="2"/>
      </rPr>
      <t>(g)</t>
    </r>
  </si>
  <si>
    <r>
      <t xml:space="preserve">Poivrons rouges déshydratés </t>
    </r>
    <r>
      <rPr>
        <b/>
        <sz val="10"/>
        <rFont val="Arial"/>
        <family val="2"/>
      </rPr>
      <t>(Kg)</t>
    </r>
  </si>
  <si>
    <t>VIDE</t>
  </si>
  <si>
    <t>20/40 Frais/Fûts (6-9 cm)</t>
  </si>
  <si>
    <t>Remplacement du sel par sel dans saumure</t>
  </si>
  <si>
    <t>MNC0110640006BIS</t>
  </si>
  <si>
    <r>
      <t xml:space="preserve">Piment d'Espelette poudre </t>
    </r>
    <r>
      <rPr>
        <b/>
        <sz val="10"/>
        <rFont val="Arial"/>
        <family val="2"/>
      </rPr>
      <t>(g)</t>
    </r>
  </si>
  <si>
    <r>
      <t xml:space="preserve">Arôme Herbes de provence LM7082 </t>
    </r>
    <r>
      <rPr>
        <b/>
        <sz val="10"/>
        <color theme="1"/>
        <rFont val="Arial"/>
        <family val="2"/>
      </rPr>
      <t>(L/T)</t>
    </r>
  </si>
  <si>
    <r>
      <t xml:space="preserve">Arôme Herbes de provence LM7082 </t>
    </r>
    <r>
      <rPr>
        <b/>
        <sz val="10"/>
        <color theme="1"/>
        <rFont val="Arial"/>
        <family val="2"/>
      </rPr>
      <t>(L)</t>
    </r>
  </si>
  <si>
    <r>
      <t xml:space="preserve">Arôme naturel aneth BIO LB 18520 </t>
    </r>
    <r>
      <rPr>
        <b/>
        <sz val="10"/>
        <color theme="1"/>
        <rFont val="Arial"/>
        <family val="2"/>
      </rPr>
      <t>(L/T)</t>
    </r>
  </si>
  <si>
    <r>
      <t xml:space="preserve">Arôme Origan FNB7297 </t>
    </r>
    <r>
      <rPr>
        <b/>
        <sz val="10"/>
        <rFont val="Arial"/>
        <family val="2"/>
      </rPr>
      <t>(Kg/L)</t>
    </r>
  </si>
  <si>
    <r>
      <t xml:space="preserve">Arôme Origan FNB7297 </t>
    </r>
    <r>
      <rPr>
        <b/>
        <sz val="10"/>
        <rFont val="Arial"/>
        <family val="2"/>
      </rPr>
      <t>(Kg)</t>
    </r>
  </si>
  <si>
    <t>Acidité cible Jus (°)</t>
  </si>
  <si>
    <r>
      <t xml:space="preserve">Acidité cible </t>
    </r>
    <r>
      <rPr>
        <b/>
        <sz val="10"/>
        <color theme="1"/>
        <rFont val="Arial"/>
        <family val="2"/>
      </rPr>
      <t>PF (°)</t>
    </r>
  </si>
  <si>
    <t>Pas de vinaigre</t>
  </si>
  <si>
    <t>Pas de sel</t>
  </si>
  <si>
    <t>1,0 +/- 0,5</t>
  </si>
  <si>
    <r>
      <t xml:space="preserve">Taux de sel </t>
    </r>
    <r>
      <rPr>
        <b/>
        <sz val="10"/>
        <color theme="1"/>
        <rFont val="Arial"/>
        <family val="2"/>
      </rPr>
      <t xml:space="preserve">PF cible - </t>
    </r>
    <r>
      <rPr>
        <sz val="10"/>
        <color theme="0"/>
        <rFont val="Arial"/>
        <family val="2"/>
      </rPr>
      <t>densité</t>
    </r>
  </si>
  <si>
    <r>
      <t xml:space="preserve">Taux de sel Jus cible </t>
    </r>
    <r>
      <rPr>
        <b/>
        <sz val="10"/>
        <rFont val="Arial"/>
        <family val="2"/>
      </rPr>
      <t>(%)</t>
    </r>
  </si>
  <si>
    <t>2,2 +/- 0,1</t>
  </si>
  <si>
    <t>3,5  +/- 0,4</t>
  </si>
  <si>
    <t>2 +/- 0,5</t>
  </si>
  <si>
    <t>Origine Matière Première</t>
  </si>
  <si>
    <t>MAJ du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</si>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</sst>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  <numFmt numFmtId="165" formatCode="_-* #,##0\ _€_-;\-* #,##0\ _€_-;_-* &quot;-&quot;??\ _€_-;_-@_-"/>
    <numFmt numFmtId="166" formatCode="[$-40C]mmm\-yy;@"/>
    <numFmt numFmtId="167" formatCode="_-* #,##0.0\ _€_-;\-* #,##0.0\ _€_-;_-* &quot;-&quot;??\ _€_-;_-@_-"/>
    <numFmt numFmtId="168" formatCode="h:mm;@"/>
    <numFmt numFmtId="169" formatCode="_-* #,##0.00\ &quot;F&quot;_-;\-* #,##0.00\ &quot;F&quot;_-;_-* &quot;-&quot;??\ &quot;F&quot;_-;_-@_-"/>
    <numFmt numFmtId="170" formatCode="0.000"/>
    <numFmt numFmtId="172" formatCode="0.0000"/>
    <numFmt numFmtId="173" formatCode="0.0"/>
    <numFmt numFmtId="175" formatCode="0.00000"/>
    <numFmt numFmtId="177" formatCode="0.000000"/>
  </numFmts>
  <fonts count="5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rgb="FF0070C0"/>
      <name val="Arial"/>
      <family val="2"/>
    </font>
    <font>
      <sz val="12"/>
      <color theme="0"/>
      <name val="Arial"/>
      <family val="2"/>
    </font>
    <font>
      <sz val="12"/>
      <color indexed="10"/>
      <name val="Arial"/>
      <family val="2"/>
    </font>
    <font>
      <b/>
      <sz val="20"/>
      <color theme="0"/>
      <name val="Arial"/>
      <family val="2"/>
    </font>
    <font>
      <b/>
      <sz val="20"/>
      <color rgb="FFFF0000"/>
      <name val="Arial"/>
      <family val="2"/>
    </font>
    <font>
      <b/>
      <sz val="12"/>
      <color theme="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8"/>
      <name val="MS Sans Serif"/>
      <family val="2"/>
    </font>
    <font>
      <b/>
      <sz val="10"/>
      <color indexed="13"/>
      <name val="Arial"/>
      <family val="2"/>
    </font>
    <font>
      <u/>
      <sz val="8.5"/>
      <color indexed="12"/>
      <name val="Arial"/>
      <family val="2"/>
    </font>
    <font>
      <b/>
      <u/>
      <sz val="8.5"/>
      <color indexed="12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b/>
      <sz val="16"/>
      <color rgb="FFFF0000"/>
      <name val="Arial"/>
      <family val="2"/>
    </font>
    <font>
      <b/>
      <sz val="9"/>
      <name val="Arial"/>
      <family val="2"/>
    </font>
    <font>
      <sz val="10"/>
      <color theme="0"/>
      <name val="Arial"/>
      <family val="2"/>
    </font>
    <font>
      <i/>
      <sz val="10"/>
      <name val="Arial"/>
      <family val="2"/>
    </font>
    <font>
      <b/>
      <sz val="16"/>
      <color theme="1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62">
    <xf numFmtId="0" fontId="0" fillId="0" borderId="0"/>
    <xf numFmtId="4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2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16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9" fillId="0" borderId="0"/>
    <xf numFmtId="166" fontId="20" fillId="0" borderId="0"/>
    <xf numFmtId="166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0" fillId="0" borderId="0"/>
    <xf numFmtId="166" fontId="20" fillId="0" borderId="0"/>
    <xf numFmtId="43" fontId="20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6" fillId="0" borderId="0"/>
    <xf numFmtId="0" fontId="15" fillId="0" borderId="0"/>
    <xf numFmtId="0" fontId="14" fillId="0" borderId="0"/>
    <xf numFmtId="0" fontId="13" fillId="0" borderId="0"/>
    <xf numFmtId="0" fontId="20" fillId="0" borderId="0"/>
    <xf numFmtId="169" fontId="20" fillId="0" borderId="0" applyFont="0" applyFill="0" applyBorder="0" applyAlignment="0" applyProtection="0"/>
    <xf numFmtId="0" fontId="13" fillId="0" borderId="0"/>
    <xf numFmtId="44" fontId="20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2" fillId="0" borderId="0"/>
    <xf numFmtId="0" fontId="38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0" fillId="0" borderId="0"/>
    <xf numFmtId="0" fontId="39" fillId="0" borderId="0"/>
    <xf numFmtId="166" fontId="38" fillId="0" borderId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" fillId="0" borderId="0"/>
    <xf numFmtId="0" fontId="41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20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166" fontId="20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3" fillId="0" borderId="0"/>
    <xf numFmtId="44" fontId="45" fillId="0" borderId="0" applyFont="0" applyFill="0" applyBorder="0" applyAlignment="0" applyProtection="0"/>
    <xf numFmtId="0" fontId="2" fillId="0" borderId="0"/>
    <xf numFmtId="0" fontId="1" fillId="0" borderId="0"/>
  </cellStyleXfs>
  <cellXfs count="283">
    <xf numFmtId="0" fontId="0" fillId="0" borderId="0" xfId="0"/>
    <xf numFmtId="0" fontId="24" fillId="0" borderId="0" xfId="0" applyFont="1" applyAlignment="1">
      <alignment horizontal="center" vertical="center"/>
    </xf>
    <xf numFmtId="165" fontId="26" fillId="3" borderId="2" xfId="2" applyNumberFormat="1" applyFont="1" applyFill="1" applyBorder="1" applyAlignment="1">
      <alignment horizontal="center" vertical="center"/>
    </xf>
    <xf numFmtId="165" fontId="26" fillId="3" borderId="1" xfId="2" applyNumberFormat="1" applyFont="1" applyFill="1" applyBorder="1" applyAlignment="1">
      <alignment horizontal="center" vertical="center"/>
    </xf>
    <xf numFmtId="165" fontId="26" fillId="2" borderId="0" xfId="2" applyNumberFormat="1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16" fontId="24" fillId="0" borderId="1" xfId="0" applyNumberFormat="1" applyFont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1" fontId="27" fillId="3" borderId="1" xfId="2" applyNumberFormat="1" applyFont="1" applyFill="1" applyBorder="1" applyAlignment="1">
      <alignment horizontal="center" vertical="center"/>
    </xf>
    <xf numFmtId="2" fontId="24" fillId="5" borderId="2" xfId="2" applyNumberFormat="1" applyFont="1" applyFill="1" applyBorder="1" applyAlignment="1">
      <alignment horizontal="center" vertical="center"/>
    </xf>
    <xf numFmtId="43" fontId="24" fillId="5" borderId="2" xfId="2" applyFont="1" applyFill="1" applyBorder="1" applyAlignment="1">
      <alignment horizontal="center" vertical="center"/>
    </xf>
    <xf numFmtId="167" fontId="23" fillId="3" borderId="2" xfId="2" applyNumberFormat="1" applyFont="1" applyFill="1" applyBorder="1" applyAlignment="1">
      <alignment horizontal="center" vertical="center"/>
    </xf>
    <xf numFmtId="43" fontId="23" fillId="3" borderId="2" xfId="2" applyFont="1" applyFill="1" applyBorder="1" applyAlignment="1">
      <alignment horizontal="center" vertical="center"/>
    </xf>
    <xf numFmtId="2" fontId="24" fillId="4" borderId="2" xfId="2" applyNumberFormat="1" applyFont="1" applyFill="1" applyBorder="1" applyAlignment="1">
      <alignment horizontal="center" vertical="center"/>
    </xf>
    <xf numFmtId="43" fontId="24" fillId="3" borderId="2" xfId="0" applyNumberFormat="1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/>
    </xf>
    <xf numFmtId="0" fontId="27" fillId="3" borderId="2" xfId="0" applyNumberFormat="1" applyFont="1" applyFill="1" applyBorder="1" applyAlignment="1">
      <alignment horizontal="center" vertical="center"/>
    </xf>
    <xf numFmtId="0" fontId="25" fillId="3" borderId="2" xfId="0" applyNumberFormat="1" applyFont="1" applyFill="1" applyBorder="1" applyAlignment="1">
      <alignment horizontal="center" vertical="center"/>
    </xf>
    <xf numFmtId="2" fontId="24" fillId="5" borderId="1" xfId="2" applyNumberFormat="1" applyFont="1" applyFill="1" applyBorder="1" applyAlignment="1">
      <alignment horizontal="center" vertical="center"/>
    </xf>
    <xf numFmtId="43" fontId="24" fillId="5" borderId="1" xfId="2" applyFont="1" applyFill="1" applyBorder="1" applyAlignment="1">
      <alignment horizontal="center" vertical="center"/>
    </xf>
    <xf numFmtId="43" fontId="23" fillId="3" borderId="1" xfId="2" applyFont="1" applyFill="1" applyBorder="1" applyAlignment="1">
      <alignment horizontal="center" vertical="center"/>
    </xf>
    <xf numFmtId="43" fontId="24" fillId="5" borderId="1" xfId="2" applyNumberFormat="1" applyFont="1" applyFill="1" applyBorder="1" applyAlignment="1">
      <alignment horizontal="center" vertical="center"/>
    </xf>
    <xf numFmtId="2" fontId="24" fillId="4" borderId="1" xfId="2" applyNumberFormat="1" applyFont="1" applyFill="1" applyBorder="1" applyAlignment="1">
      <alignment horizontal="center" vertical="center"/>
    </xf>
    <xf numFmtId="43" fontId="24" fillId="3" borderId="1" xfId="0" applyNumberFormat="1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7" fillId="3" borderId="1" xfId="0" applyNumberFormat="1" applyFont="1" applyFill="1" applyBorder="1" applyAlignment="1">
      <alignment horizontal="center" vertical="center"/>
    </xf>
    <xf numFmtId="0" fontId="25" fillId="3" borderId="1" xfId="0" applyNumberFormat="1" applyFont="1" applyFill="1" applyBorder="1" applyAlignment="1">
      <alignment horizontal="center" vertical="center"/>
    </xf>
    <xf numFmtId="0" fontId="24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27" fillId="0" borderId="0" xfId="0" applyFont="1" applyAlignment="1">
      <alignment horizontal="center" vertical="center"/>
    </xf>
    <xf numFmtId="1" fontId="27" fillId="0" borderId="0" xfId="0" applyNumberFormat="1" applyFont="1" applyAlignment="1">
      <alignment horizontal="center" vertical="center"/>
    </xf>
    <xf numFmtId="10" fontId="24" fillId="0" borderId="0" xfId="4" applyNumberFormat="1" applyFont="1" applyBorder="1" applyAlignment="1">
      <alignment horizontal="center" vertical="center"/>
    </xf>
    <xf numFmtId="165" fontId="26" fillId="0" borderId="0" xfId="2" applyNumberFormat="1" applyFont="1" applyFill="1" applyAlignment="1">
      <alignment horizontal="center" vertical="center"/>
    </xf>
    <xf numFmtId="43" fontId="24" fillId="0" borderId="0" xfId="0" applyNumberFormat="1" applyFont="1" applyFill="1" applyAlignment="1">
      <alignment horizontal="center" vertical="center"/>
    </xf>
    <xf numFmtId="0" fontId="27" fillId="0" borderId="0" xfId="0" applyNumberFormat="1" applyFont="1" applyAlignment="1">
      <alignment horizontal="center" vertical="center"/>
    </xf>
    <xf numFmtId="10" fontId="25" fillId="0" borderId="0" xfId="4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3" fontId="27" fillId="2" borderId="0" xfId="2" applyNumberFormat="1" applyFont="1" applyFill="1" applyBorder="1" applyAlignment="1">
      <alignment horizontal="center" vertical="center"/>
    </xf>
    <xf numFmtId="1" fontId="27" fillId="2" borderId="0" xfId="0" applyNumberFormat="1" applyFont="1" applyFill="1" applyBorder="1" applyAlignment="1">
      <alignment horizontal="center" vertical="center"/>
    </xf>
    <xf numFmtId="43" fontId="29" fillId="2" borderId="0" xfId="2" applyNumberFormat="1" applyFont="1" applyFill="1" applyBorder="1" applyAlignment="1">
      <alignment horizontal="center" vertical="center"/>
    </xf>
    <xf numFmtId="43" fontId="24" fillId="2" borderId="0" xfId="2" applyNumberFormat="1" applyFont="1" applyFill="1" applyBorder="1" applyAlignment="1">
      <alignment horizontal="center" vertical="center"/>
    </xf>
    <xf numFmtId="43" fontId="23" fillId="2" borderId="0" xfId="2" applyNumberFormat="1" applyFont="1" applyFill="1" applyBorder="1" applyAlignment="1">
      <alignment horizontal="center" vertical="center"/>
    </xf>
    <xf numFmtId="43" fontId="30" fillId="2" borderId="0" xfId="2" applyNumberFormat="1" applyFont="1" applyFill="1" applyBorder="1" applyAlignment="1">
      <alignment horizontal="center" vertical="center"/>
    </xf>
    <xf numFmtId="0" fontId="27" fillId="2" borderId="0" xfId="2" applyNumberFormat="1" applyFont="1" applyFill="1" applyBorder="1" applyAlignment="1">
      <alignment horizontal="center" vertical="center"/>
    </xf>
    <xf numFmtId="1" fontId="25" fillId="2" borderId="0" xfId="2" applyNumberFormat="1" applyFont="1" applyFill="1" applyBorder="1" applyAlignment="1">
      <alignment horizontal="center" vertical="center"/>
    </xf>
    <xf numFmtId="0" fontId="29" fillId="6" borderId="8" xfId="0" applyFont="1" applyFill="1" applyBorder="1" applyAlignment="1">
      <alignment horizontal="center" vertical="center" wrapText="1"/>
    </xf>
    <xf numFmtId="166" fontId="24" fillId="2" borderId="1" xfId="0" applyNumberFormat="1" applyFont="1" applyFill="1" applyBorder="1" applyAlignment="1">
      <alignment horizontal="center" vertical="center"/>
    </xf>
    <xf numFmtId="0" fontId="26" fillId="2" borderId="2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43" fontId="26" fillId="0" borderId="0" xfId="2" applyNumberFormat="1" applyFont="1" applyFill="1" applyAlignment="1">
      <alignment horizontal="center" vertical="center"/>
    </xf>
    <xf numFmtId="0" fontId="27" fillId="0" borderId="0" xfId="0" applyNumberFormat="1" applyFont="1" applyFill="1" applyAlignment="1">
      <alignment horizontal="center" vertical="center"/>
    </xf>
    <xf numFmtId="0" fontId="25" fillId="0" borderId="0" xfId="0" applyNumberFormat="1" applyFont="1" applyAlignment="1">
      <alignment horizontal="center" vertical="center"/>
    </xf>
    <xf numFmtId="0" fontId="29" fillId="7" borderId="8" xfId="0" applyFont="1" applyFill="1" applyBorder="1" applyAlignment="1">
      <alignment horizontal="center" vertical="center"/>
    </xf>
    <xf numFmtId="0" fontId="29" fillId="7" borderId="8" xfId="0" applyFont="1" applyFill="1" applyBorder="1" applyAlignment="1">
      <alignment horizontal="center" vertical="center" wrapText="1"/>
    </xf>
    <xf numFmtId="0" fontId="24" fillId="3" borderId="2" xfId="0" applyFont="1" applyFill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43" fontId="23" fillId="2" borderId="7" xfId="2" applyNumberFormat="1" applyFont="1" applyFill="1" applyBorder="1" applyAlignment="1">
      <alignment vertical="center"/>
    </xf>
    <xf numFmtId="10" fontId="24" fillId="2" borderId="0" xfId="4" applyNumberFormat="1" applyFont="1" applyFill="1" applyBorder="1" applyAlignment="1">
      <alignment horizontal="center" vertical="center"/>
    </xf>
    <xf numFmtId="43" fontId="24" fillId="2" borderId="1" xfId="2" applyFont="1" applyFill="1" applyBorder="1" applyAlignment="1">
      <alignment horizontal="center" vertical="center"/>
    </xf>
    <xf numFmtId="0" fontId="24" fillId="8" borderId="6" xfId="0" applyFont="1" applyFill="1" applyBorder="1" applyAlignment="1">
      <alignment horizontal="center" vertical="center" wrapText="1"/>
    </xf>
    <xf numFmtId="0" fontId="24" fillId="8" borderId="3" xfId="0" applyFont="1" applyFill="1" applyBorder="1" applyAlignment="1">
      <alignment horizontal="center" vertical="center" wrapText="1"/>
    </xf>
    <xf numFmtId="14" fontId="29" fillId="6" borderId="8" xfId="0" applyNumberFormat="1" applyFont="1" applyFill="1" applyBorder="1" applyAlignment="1">
      <alignment horizontal="center" vertical="center" wrapText="1"/>
    </xf>
    <xf numFmtId="165" fontId="29" fillId="6" borderId="8" xfId="2" applyNumberFormat="1" applyFont="1" applyFill="1" applyBorder="1" applyAlignment="1">
      <alignment horizontal="center" vertical="center" wrapText="1"/>
    </xf>
    <xf numFmtId="43" fontId="29" fillId="6" borderId="8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2" applyNumberFormat="1" applyFont="1" applyAlignment="1">
      <alignment horizontal="center" vertical="center"/>
    </xf>
    <xf numFmtId="43" fontId="0" fillId="0" borderId="0" xfId="2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65" fontId="0" fillId="0" borderId="7" xfId="2" applyNumberFormat="1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43" fontId="0" fillId="3" borderId="0" xfId="2" applyNumberFormat="1" applyFont="1" applyFill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14" fontId="34" fillId="0" borderId="13" xfId="0" applyNumberFormat="1" applyFont="1" applyBorder="1" applyAlignment="1">
      <alignment horizontal="center" vertical="center"/>
    </xf>
    <xf numFmtId="165" fontId="34" fillId="0" borderId="13" xfId="2" applyNumberFormat="1" applyFont="1" applyBorder="1" applyAlignment="1">
      <alignment horizontal="center" vertical="center"/>
    </xf>
    <xf numFmtId="0" fontId="33" fillId="6" borderId="12" xfId="0" applyFont="1" applyFill="1" applyBorder="1" applyAlignment="1">
      <alignment horizontal="centerContinuous" vertical="center" wrapText="1"/>
    </xf>
    <xf numFmtId="0" fontId="33" fillId="6" borderId="7" xfId="0" applyFont="1" applyFill="1" applyBorder="1" applyAlignment="1">
      <alignment horizontal="centerContinuous" vertical="center" wrapText="1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5" fontId="0" fillId="0" borderId="0" xfId="2" applyNumberFormat="1" applyFon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10" fontId="0" fillId="0" borderId="0" xfId="0" applyNumberFormat="1"/>
    <xf numFmtId="0" fontId="20" fillId="0" borderId="0" xfId="0" applyFont="1"/>
    <xf numFmtId="3" fontId="33" fillId="6" borderId="7" xfId="0" applyNumberFormat="1" applyFont="1" applyFill="1" applyBorder="1" applyAlignment="1">
      <alignment horizontal="centerContinuous" vertical="center" wrapText="1"/>
    </xf>
    <xf numFmtId="3" fontId="29" fillId="6" borderId="8" xfId="0" applyNumberFormat="1" applyFont="1" applyFill="1" applyBorder="1" applyAlignment="1">
      <alignment horizontal="center" vertical="center" wrapText="1"/>
    </xf>
    <xf numFmtId="0" fontId="0" fillId="3" borderId="0" xfId="0" applyFill="1"/>
    <xf numFmtId="165" fontId="0" fillId="0" borderId="0" xfId="2" applyNumberFormat="1" applyFont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65" fontId="0" fillId="0" borderId="14" xfId="2" applyNumberFormat="1" applyFon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5" fontId="0" fillId="0" borderId="15" xfId="2" applyNumberFormat="1" applyFont="1" applyBorder="1" applyAlignment="1">
      <alignment horizontal="center" vertical="center"/>
    </xf>
    <xf numFmtId="43" fontId="0" fillId="3" borderId="15" xfId="2" applyNumberFormat="1" applyFont="1" applyFill="1" applyBorder="1" applyAlignment="1">
      <alignment horizontal="center" vertical="center"/>
    </xf>
    <xf numFmtId="0" fontId="29" fillId="6" borderId="8" xfId="0" applyFont="1" applyFill="1" applyBorder="1" applyAlignment="1">
      <alignment horizontal="center" vertical="center" textRotation="90" wrapText="1"/>
    </xf>
    <xf numFmtId="0" fontId="0" fillId="2" borderId="0" xfId="0" applyFill="1" applyAlignment="1">
      <alignment horizontal="center" vertical="center"/>
    </xf>
    <xf numFmtId="0" fontId="0" fillId="0" borderId="0" xfId="0" applyNumberFormat="1"/>
    <xf numFmtId="2" fontId="0" fillId="0" borderId="0" xfId="0" applyNumberFormat="1"/>
    <xf numFmtId="10" fontId="0" fillId="0" borderId="0" xfId="4" applyNumberFormat="1" applyFont="1" applyAlignment="1">
      <alignment horizontal="center" vertical="center"/>
    </xf>
    <xf numFmtId="3" fontId="0" fillId="0" borderId="0" xfId="0" applyNumberFormat="1"/>
    <xf numFmtId="2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3" fontId="0" fillId="3" borderId="0" xfId="0" applyNumberFormat="1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34" fillId="3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4" fontId="33" fillId="6" borderId="7" xfId="0" applyNumberFormat="1" applyFont="1" applyFill="1" applyBorder="1" applyAlignment="1">
      <alignment horizontal="centerContinuous" vertical="center" wrapText="1"/>
    </xf>
    <xf numFmtId="4" fontId="29" fillId="6" borderId="8" xfId="0" applyNumberFormat="1" applyFont="1" applyFill="1" applyBorder="1" applyAlignment="1">
      <alignment horizontal="center" vertical="center" wrapText="1"/>
    </xf>
    <xf numFmtId="4" fontId="0" fillId="3" borderId="0" xfId="0" applyNumberFormat="1" applyFill="1" applyAlignment="1">
      <alignment horizontal="center" vertical="center"/>
    </xf>
    <xf numFmtId="4" fontId="0" fillId="10" borderId="0" xfId="0" applyNumberFormat="1" applyFill="1" applyAlignment="1">
      <alignment horizontal="center" vertical="center"/>
    </xf>
    <xf numFmtId="0" fontId="35" fillId="0" borderId="0" xfId="0" applyFont="1"/>
    <xf numFmtId="3" fontId="0" fillId="3" borderId="14" xfId="0" applyNumberFormat="1" applyFill="1" applyBorder="1" applyAlignment="1">
      <alignment horizontal="center" vertical="center"/>
    </xf>
    <xf numFmtId="165" fontId="0" fillId="3" borderId="14" xfId="0" applyNumberFormat="1" applyFill="1" applyBorder="1" applyAlignment="1">
      <alignment horizontal="center" vertical="center"/>
    </xf>
    <xf numFmtId="4" fontId="0" fillId="3" borderId="14" xfId="0" applyNumberFormat="1" applyFill="1" applyBorder="1" applyAlignment="1">
      <alignment horizontal="center" vertical="center"/>
    </xf>
    <xf numFmtId="43" fontId="0" fillId="3" borderId="14" xfId="2" applyNumberFormat="1" applyFont="1" applyFill="1" applyBorder="1" applyAlignment="1">
      <alignment horizontal="center" vertical="center"/>
    </xf>
    <xf numFmtId="0" fontId="35" fillId="14" borderId="0" xfId="0" applyFont="1" applyFill="1"/>
    <xf numFmtId="0" fontId="23" fillId="14" borderId="0" xfId="0" applyFont="1" applyFill="1" applyBorder="1" applyAlignment="1">
      <alignment horizontal="center"/>
    </xf>
    <xf numFmtId="20" fontId="42" fillId="14" borderId="0" xfId="92" applyNumberFormat="1" applyFont="1" applyFill="1" applyBorder="1" applyAlignment="1" applyProtection="1">
      <alignment horizontal="left"/>
    </xf>
    <xf numFmtId="0" fontId="0" fillId="14" borderId="0" xfId="0" applyFill="1"/>
    <xf numFmtId="0" fontId="40" fillId="15" borderId="16" xfId="0" applyFont="1" applyFill="1" applyBorder="1" applyAlignment="1">
      <alignment horizontal="left" wrapText="1"/>
    </xf>
    <xf numFmtId="0" fontId="41" fillId="0" borderId="0" xfId="92" applyAlignment="1" applyProtection="1"/>
    <xf numFmtId="3" fontId="20" fillId="0" borderId="0" xfId="0" applyNumberFormat="1" applyFont="1" applyAlignment="1" applyProtection="1">
      <alignment horizontal="center" vertical="center"/>
    </xf>
    <xf numFmtId="0" fontId="20" fillId="0" borderId="0" xfId="0" applyFont="1" applyAlignment="1" applyProtection="1">
      <alignment horizontal="center" vertical="center"/>
    </xf>
    <xf numFmtId="0" fontId="20" fillId="0" borderId="0" xfId="0" applyFont="1" applyProtection="1"/>
    <xf numFmtId="0" fontId="0" fillId="0" borderId="0" xfId="0" applyProtection="1"/>
    <xf numFmtId="0" fontId="20" fillId="0" borderId="16" xfId="0" applyFont="1" applyBorder="1" applyAlignment="1" applyProtection="1">
      <alignment horizontal="center"/>
    </xf>
    <xf numFmtId="0" fontId="20" fillId="0" borderId="0" xfId="0" applyFont="1" applyAlignment="1" applyProtection="1">
      <alignment horizontal="center"/>
    </xf>
    <xf numFmtId="0" fontId="20" fillId="0" borderId="16" xfId="0" applyNumberFormat="1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20" fillId="0" borderId="0" xfId="0" applyFont="1" applyFill="1" applyBorder="1" applyProtection="1"/>
    <xf numFmtId="0" fontId="20" fillId="0" borderId="0" xfId="0" applyNumberFormat="1" applyFont="1" applyAlignment="1" applyProtection="1">
      <alignment horizontal="center" vertical="center"/>
    </xf>
    <xf numFmtId="3" fontId="20" fillId="2" borderId="16" xfId="0" applyNumberFormat="1" applyFont="1" applyFill="1" applyBorder="1" applyAlignment="1" applyProtection="1">
      <alignment horizontal="center" vertical="center"/>
    </xf>
    <xf numFmtId="0" fontId="43" fillId="13" borderId="23" xfId="40" applyNumberFormat="1" applyFont="1" applyFill="1" applyBorder="1" applyAlignment="1" applyProtection="1">
      <alignment horizontal="center" vertical="center" wrapText="1"/>
    </xf>
    <xf numFmtId="0" fontId="43" fillId="13" borderId="23" xfId="148" applyNumberFormat="1" applyFont="1" applyFill="1" applyBorder="1" applyAlignment="1">
      <alignment horizontal="center" vertical="center" wrapText="1"/>
    </xf>
    <xf numFmtId="49" fontId="20" fillId="0" borderId="16" xfId="0" applyNumberFormat="1" applyFont="1" applyFill="1" applyBorder="1" applyAlignment="1">
      <alignment horizontal="center" vertical="center"/>
    </xf>
    <xf numFmtId="170" fontId="20" fillId="0" borderId="0" xfId="0" applyNumberFormat="1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49" fontId="20" fillId="2" borderId="16" xfId="0" applyNumberFormat="1" applyFont="1" applyFill="1" applyBorder="1" applyAlignment="1" applyProtection="1">
      <alignment horizontal="center" vertical="center"/>
    </xf>
    <xf numFmtId="0" fontId="0" fillId="0" borderId="16" xfId="0" applyBorder="1" applyAlignment="1" applyProtection="1">
      <alignment horizontal="left"/>
    </xf>
    <xf numFmtId="1" fontId="20" fillId="0" borderId="16" xfId="0" applyNumberFormat="1" applyFont="1" applyBorder="1" applyAlignment="1" applyProtection="1">
      <alignment horizontal="left" vertical="center"/>
    </xf>
    <xf numFmtId="173" fontId="20" fillId="0" borderId="16" xfId="0" applyNumberFormat="1" applyFont="1" applyBorder="1" applyAlignment="1" applyProtection="1">
      <alignment horizontal="left" vertical="center"/>
    </xf>
    <xf numFmtId="2" fontId="20" fillId="0" borderId="16" xfId="0" applyNumberFormat="1" applyFont="1" applyBorder="1" applyAlignment="1" applyProtection="1">
      <alignment horizontal="left" vertical="center"/>
    </xf>
    <xf numFmtId="170" fontId="44" fillId="18" borderId="0" xfId="0" applyNumberFormat="1" applyFont="1" applyFill="1" applyBorder="1" applyAlignment="1" applyProtection="1">
      <alignment horizontal="center" vertical="center"/>
    </xf>
    <xf numFmtId="170" fontId="44" fillId="12" borderId="0" xfId="0" applyNumberFormat="1" applyFont="1" applyFill="1" applyBorder="1" applyAlignment="1" applyProtection="1">
      <alignment horizontal="center" vertical="center"/>
    </xf>
    <xf numFmtId="0" fontId="0" fillId="0" borderId="16" xfId="0" applyBorder="1" applyAlignment="1" applyProtection="1">
      <alignment horizontal="left" vertical="center"/>
    </xf>
    <xf numFmtId="3" fontId="43" fillId="13" borderId="16" xfId="40" applyNumberFormat="1" applyFont="1" applyFill="1" applyBorder="1" applyAlignment="1" applyProtection="1">
      <alignment horizontal="left" vertical="center" wrapText="1"/>
    </xf>
    <xf numFmtId="0" fontId="43" fillId="13" borderId="16" xfId="40" applyNumberFormat="1" applyFont="1" applyFill="1" applyBorder="1" applyAlignment="1" applyProtection="1">
      <alignment horizontal="left" vertical="center" wrapText="1"/>
    </xf>
    <xf numFmtId="0" fontId="43" fillId="11" borderId="16" xfId="40" applyNumberFormat="1" applyFont="1" applyFill="1" applyBorder="1" applyAlignment="1" applyProtection="1">
      <alignment horizontal="left" vertical="center" wrapText="1"/>
    </xf>
    <xf numFmtId="0" fontId="20" fillId="16" borderId="16" xfId="0" applyFont="1" applyFill="1" applyBorder="1" applyAlignment="1" applyProtection="1">
      <alignment horizontal="left" vertical="center" wrapText="1"/>
    </xf>
    <xf numFmtId="1" fontId="20" fillId="2" borderId="16" xfId="0" applyNumberFormat="1" applyFont="1" applyFill="1" applyBorder="1" applyAlignment="1" applyProtection="1">
      <alignment horizontal="left" vertical="center"/>
    </xf>
    <xf numFmtId="1" fontId="20" fillId="2" borderId="16" xfId="0" quotePrefix="1" applyNumberFormat="1" applyFont="1" applyFill="1" applyBorder="1" applyAlignment="1" applyProtection="1">
      <alignment horizontal="left" vertical="center"/>
    </xf>
    <xf numFmtId="0" fontId="0" fillId="2" borderId="16" xfId="0" applyFill="1" applyBorder="1" applyAlignment="1" applyProtection="1">
      <alignment horizontal="left"/>
    </xf>
    <xf numFmtId="1" fontId="20" fillId="0" borderId="16" xfId="0" applyNumberFormat="1" applyFont="1" applyFill="1" applyBorder="1" applyAlignment="1" applyProtection="1">
      <alignment horizontal="left" vertical="center"/>
    </xf>
    <xf numFmtId="0" fontId="20" fillId="17" borderId="0" xfId="0" applyFont="1" applyFill="1" applyAlignment="1" applyProtection="1">
      <alignment horizontal="left"/>
    </xf>
    <xf numFmtId="0" fontId="0" fillId="17" borderId="0" xfId="0" applyFill="1" applyAlignment="1" applyProtection="1">
      <alignment horizontal="center"/>
    </xf>
    <xf numFmtId="0" fontId="0" fillId="17" borderId="16" xfId="0" applyFill="1" applyBorder="1" applyAlignment="1" applyProtection="1">
      <alignment horizontal="left" vertical="center"/>
    </xf>
    <xf numFmtId="0" fontId="0" fillId="17" borderId="0" xfId="0" applyFill="1" applyProtection="1"/>
    <xf numFmtId="0" fontId="20" fillId="17" borderId="16" xfId="0" applyFont="1" applyFill="1" applyBorder="1" applyAlignment="1" applyProtection="1">
      <alignment horizontal="left"/>
    </xf>
    <xf numFmtId="49" fontId="20" fillId="0" borderId="16" xfId="0" applyNumberFormat="1" applyFont="1" applyBorder="1" applyAlignment="1" applyProtection="1">
      <alignment horizontal="center"/>
    </xf>
    <xf numFmtId="0" fontId="20" fillId="0" borderId="16" xfId="0" applyFont="1" applyBorder="1" applyAlignment="1" applyProtection="1">
      <alignment horizontal="center" vertical="center"/>
    </xf>
    <xf numFmtId="44" fontId="20" fillId="9" borderId="16" xfId="159" applyFont="1" applyFill="1" applyBorder="1" applyAlignment="1" applyProtection="1">
      <alignment horizontal="left" vertical="center"/>
    </xf>
    <xf numFmtId="173" fontId="0" fillId="0" borderId="16" xfId="0" applyNumberFormat="1" applyBorder="1" applyAlignment="1" applyProtection="1">
      <alignment horizontal="left" vertical="center"/>
    </xf>
    <xf numFmtId="0" fontId="0" fillId="9" borderId="16" xfId="0" applyFill="1" applyBorder="1" applyAlignment="1" applyProtection="1">
      <alignment horizontal="left" vertical="center"/>
    </xf>
    <xf numFmtId="2" fontId="20" fillId="2" borderId="16" xfId="0" applyNumberFormat="1" applyFont="1" applyFill="1" applyBorder="1" applyAlignment="1" applyProtection="1">
      <alignment horizontal="left" vertical="center"/>
    </xf>
    <xf numFmtId="172" fontId="20" fillId="0" borderId="16" xfId="0" applyNumberFormat="1" applyFont="1" applyBorder="1" applyAlignment="1" applyProtection="1">
      <alignment horizontal="left" vertical="center"/>
    </xf>
    <xf numFmtId="172" fontId="0" fillId="0" borderId="16" xfId="0" applyNumberFormat="1" applyBorder="1" applyAlignment="1" applyProtection="1">
      <alignment horizontal="left" vertical="center"/>
    </xf>
    <xf numFmtId="2" fontId="0" fillId="0" borderId="16" xfId="0" applyNumberFormat="1" applyBorder="1" applyAlignment="1" applyProtection="1">
      <alignment horizontal="left" vertical="center"/>
    </xf>
    <xf numFmtId="2" fontId="20" fillId="2" borderId="16" xfId="0" quotePrefix="1" applyNumberFormat="1" applyFont="1" applyFill="1" applyBorder="1" applyAlignment="1" applyProtection="1">
      <alignment horizontal="left" vertical="center"/>
    </xf>
    <xf numFmtId="175" fontId="20" fillId="0" borderId="16" xfId="0" applyNumberFormat="1" applyFont="1" applyBorder="1" applyAlignment="1" applyProtection="1">
      <alignment horizontal="left" vertical="center"/>
    </xf>
    <xf numFmtId="0" fontId="20" fillId="9" borderId="0" xfId="0" applyNumberFormat="1" applyFont="1" applyFill="1" applyAlignment="1" applyProtection="1">
      <alignment horizontal="center" vertical="center"/>
    </xf>
    <xf numFmtId="0" fontId="43" fillId="9" borderId="16" xfId="40" applyNumberFormat="1" applyFont="1" applyFill="1" applyBorder="1" applyAlignment="1" applyProtection="1">
      <alignment horizontal="left" vertical="center" wrapText="1"/>
    </xf>
    <xf numFmtId="1" fontId="0" fillId="0" borderId="16" xfId="0" applyNumberFormat="1" applyBorder="1" applyAlignment="1" applyProtection="1">
      <alignment horizontal="left" vertical="center"/>
    </xf>
    <xf numFmtId="0" fontId="46" fillId="11" borderId="16" xfId="40" applyNumberFormat="1" applyFont="1" applyFill="1" applyBorder="1" applyAlignment="1" applyProtection="1">
      <alignment horizontal="left" vertical="center" wrapText="1"/>
    </xf>
    <xf numFmtId="0" fontId="0" fillId="12" borderId="16" xfId="0" applyFill="1" applyBorder="1" applyAlignment="1" applyProtection="1">
      <alignment horizontal="left" vertical="center"/>
    </xf>
    <xf numFmtId="175" fontId="20" fillId="2" borderId="16" xfId="0" applyNumberFormat="1" applyFont="1" applyFill="1" applyBorder="1" applyAlignment="1" applyProtection="1">
      <alignment horizontal="left" vertical="center"/>
    </xf>
    <xf numFmtId="0" fontId="20" fillId="12" borderId="16" xfId="0" applyFont="1" applyFill="1" applyBorder="1" applyAlignment="1" applyProtection="1">
      <alignment horizontal="left" vertical="center" wrapText="1"/>
    </xf>
    <xf numFmtId="0" fontId="0" fillId="19" borderId="16" xfId="0" applyFill="1" applyBorder="1" applyAlignment="1" applyProtection="1">
      <alignment horizontal="left"/>
    </xf>
    <xf numFmtId="177" fontId="20" fillId="2" borderId="16" xfId="0" applyNumberFormat="1" applyFont="1" applyFill="1" applyBorder="1" applyAlignment="1" applyProtection="1">
      <alignment horizontal="left" vertical="center"/>
    </xf>
    <xf numFmtId="170" fontId="44" fillId="2" borderId="0" xfId="0" applyNumberFormat="1" applyFont="1" applyFill="1" applyBorder="1" applyAlignment="1" applyProtection="1">
      <alignment horizontal="center" vertical="center"/>
    </xf>
    <xf numFmtId="170" fontId="44" fillId="0" borderId="0" xfId="0" applyNumberFormat="1" applyFont="1" applyFill="1" applyBorder="1" applyAlignment="1" applyProtection="1">
      <alignment horizontal="center" vertical="center"/>
    </xf>
    <xf numFmtId="0" fontId="43" fillId="20" borderId="16" xfId="40" applyNumberFormat="1" applyFont="1" applyFill="1" applyBorder="1" applyAlignment="1" applyProtection="1">
      <alignment horizontal="left" vertical="center" wrapText="1"/>
    </xf>
    <xf numFmtId="0" fontId="20" fillId="20" borderId="16" xfId="0" applyFont="1" applyFill="1" applyBorder="1" applyAlignment="1" applyProtection="1">
      <alignment horizontal="left" vertical="center" wrapText="1"/>
    </xf>
    <xf numFmtId="0" fontId="43" fillId="3" borderId="16" xfId="40" applyNumberFormat="1" applyFont="1" applyFill="1" applyBorder="1" applyAlignment="1" applyProtection="1">
      <alignment horizontal="left" vertical="center" wrapText="1"/>
    </xf>
    <xf numFmtId="170" fontId="43" fillId="3" borderId="16" xfId="40" applyNumberFormat="1" applyFont="1" applyFill="1" applyBorder="1" applyAlignment="1" applyProtection="1">
      <alignment horizontal="left" vertical="center" wrapText="1"/>
    </xf>
    <xf numFmtId="0" fontId="20" fillId="3" borderId="16" xfId="0" applyFont="1" applyFill="1" applyBorder="1" applyAlignment="1" applyProtection="1">
      <alignment horizontal="left" vertical="center" wrapText="1"/>
    </xf>
    <xf numFmtId="170" fontId="20" fillId="21" borderId="16" xfId="0" applyNumberFormat="1" applyFont="1" applyFill="1" applyBorder="1" applyAlignment="1" applyProtection="1">
      <alignment horizontal="left" vertical="center" wrapText="1"/>
    </xf>
    <xf numFmtId="0" fontId="20" fillId="21" borderId="16" xfId="0" applyFont="1" applyFill="1" applyBorder="1" applyAlignment="1" applyProtection="1">
      <alignment horizontal="left" vertical="center" wrapText="1"/>
    </xf>
    <xf numFmtId="0" fontId="20" fillId="22" borderId="16" xfId="0" applyFont="1" applyFill="1" applyBorder="1" applyAlignment="1" applyProtection="1">
      <alignment horizontal="left" vertical="center" wrapText="1"/>
    </xf>
    <xf numFmtId="0" fontId="43" fillId="21" borderId="16" xfId="40" applyNumberFormat="1" applyFont="1" applyFill="1" applyBorder="1" applyAlignment="1" applyProtection="1">
      <alignment horizontal="left" vertical="center" wrapText="1"/>
    </xf>
    <xf numFmtId="0" fontId="0" fillId="0" borderId="0" xfId="0" applyFill="1" applyProtection="1"/>
    <xf numFmtId="0" fontId="0" fillId="0" borderId="24" xfId="0" applyFill="1" applyBorder="1" applyProtection="1"/>
    <xf numFmtId="0" fontId="20" fillId="0" borderId="24" xfId="0" applyFont="1" applyFill="1" applyBorder="1" applyAlignment="1" applyProtection="1">
      <alignment horizontal="left" vertical="center" wrapText="1"/>
    </xf>
    <xf numFmtId="0" fontId="20" fillId="0" borderId="16" xfId="0" applyNumberFormat="1" applyFont="1" applyFill="1" applyBorder="1" applyAlignment="1" applyProtection="1">
      <alignment horizontal="left" vertical="center"/>
    </xf>
    <xf numFmtId="0" fontId="20" fillId="0" borderId="0" xfId="6"/>
    <xf numFmtId="0" fontId="51" fillId="0" borderId="0" xfId="6" applyFont="1" applyAlignment="1">
      <alignment horizontal="centerContinuous"/>
    </xf>
    <xf numFmtId="0" fontId="51" fillId="0" borderId="0" xfId="6" applyFont="1"/>
    <xf numFmtId="0" fontId="52" fillId="4" borderId="0" xfId="6" applyFont="1" applyFill="1"/>
    <xf numFmtId="0" fontId="20" fillId="0" borderId="0" xfId="6" applyAlignment="1">
      <alignment horizontal="centerContinuous"/>
    </xf>
    <xf numFmtId="0" fontId="20" fillId="0" borderId="26" xfId="6" applyBorder="1"/>
    <xf numFmtId="0" fontId="35" fillId="0" borderId="0" xfId="6" applyFont="1" applyAlignment="1">
      <alignment horizontal="centerContinuous"/>
    </xf>
    <xf numFmtId="0" fontId="35" fillId="0" borderId="0" xfId="6" applyFont="1" applyBorder="1" applyAlignment="1">
      <alignment horizontal="centerContinuous" vertical="center"/>
    </xf>
    <xf numFmtId="0" fontId="44" fillId="0" borderId="0" xfId="6" applyFont="1" applyBorder="1" applyAlignment="1">
      <alignment horizontal="left" vertical="center"/>
    </xf>
    <xf numFmtId="0" fontId="55" fillId="0" borderId="0" xfId="6" applyFont="1" applyBorder="1" applyAlignment="1">
      <alignment horizontal="left" vertical="center"/>
    </xf>
    <xf numFmtId="49" fontId="20" fillId="0" borderId="20" xfId="6" applyNumberFormat="1" applyBorder="1" applyAlignment="1">
      <alignment horizontal="left" vertical="center"/>
    </xf>
    <xf numFmtId="0" fontId="20" fillId="0" borderId="15" xfId="6" applyBorder="1" applyAlignment="1">
      <alignment horizontal="right" vertical="center"/>
    </xf>
    <xf numFmtId="0" fontId="20" fillId="0" borderId="21" xfId="6" applyFont="1" applyBorder="1" applyAlignment="1">
      <alignment horizontal="left" vertical="center"/>
    </xf>
    <xf numFmtId="0" fontId="20" fillId="0" borderId="27" xfId="6" applyFont="1" applyBorder="1" applyAlignment="1">
      <alignment horizontal="left" vertical="center"/>
    </xf>
    <xf numFmtId="0" fontId="20" fillId="0" borderId="0" xfId="6" applyFont="1" applyBorder="1" applyAlignment="1">
      <alignment horizontal="right" vertical="center"/>
    </xf>
    <xf numFmtId="0" fontId="20" fillId="0" borderId="24" xfId="6" applyFont="1" applyBorder="1" applyAlignment="1">
      <alignment horizontal="left" vertical="center"/>
    </xf>
    <xf numFmtId="14" fontId="20" fillId="0" borderId="27" xfId="6" applyNumberFormat="1" applyFont="1" applyBorder="1" applyAlignment="1">
      <alignment horizontal="left" vertical="center"/>
    </xf>
    <xf numFmtId="0" fontId="20" fillId="0" borderId="0" xfId="6" applyFont="1" applyBorder="1" applyAlignment="1">
      <alignment horizontal="left" vertical="center"/>
    </xf>
    <xf numFmtId="0" fontId="35" fillId="0" borderId="22" xfId="6" applyFont="1" applyBorder="1" applyAlignment="1">
      <alignment horizontal="centerContinuous" vertical="center"/>
    </xf>
    <xf numFmtId="0" fontId="20" fillId="0" borderId="28" xfId="6" applyFont="1" applyBorder="1" applyAlignment="1">
      <alignment horizontal="right" vertical="center"/>
    </xf>
    <xf numFmtId="0" fontId="20" fillId="0" borderId="28" xfId="6" applyFont="1" applyBorder="1" applyAlignment="1">
      <alignment horizontal="left" vertical="center"/>
    </xf>
    <xf numFmtId="0" fontId="20" fillId="0" borderId="17" xfId="6" applyFont="1" applyBorder="1" applyAlignment="1">
      <alignment horizontal="left" vertical="center"/>
    </xf>
    <xf numFmtId="0" fontId="35" fillId="0" borderId="0" xfId="6" applyFont="1" applyBorder="1" applyAlignment="1">
      <alignment horizontal="centerContinuous"/>
    </xf>
    <xf numFmtId="0" fontId="35" fillId="0" borderId="19" xfId="6" applyFont="1" applyBorder="1" applyAlignment="1">
      <alignment horizontal="centerContinuous" vertical="center"/>
    </xf>
    <xf numFmtId="0" fontId="35" fillId="0" borderId="18" xfId="6" applyFont="1" applyBorder="1" applyAlignment="1">
      <alignment horizontal="centerContinuous" vertical="center"/>
    </xf>
    <xf numFmtId="1" fontId="20" fillId="0" borderId="16" xfId="0" quotePrefix="1" applyNumberFormat="1" applyFont="1" applyFill="1" applyBorder="1" applyAlignment="1" applyProtection="1">
      <alignment horizontal="left" vertical="center"/>
    </xf>
    <xf numFmtId="0" fontId="43" fillId="8" borderId="16" xfId="40" applyNumberFormat="1" applyFont="1" applyFill="1" applyBorder="1" applyAlignment="1" applyProtection="1">
      <alignment horizontal="left" vertical="center" wrapText="1"/>
    </xf>
    <xf numFmtId="170" fontId="44" fillId="19" borderId="0" xfId="0" applyNumberFormat="1" applyFont="1" applyFill="1" applyBorder="1" applyAlignment="1" applyProtection="1">
      <alignment horizontal="center" vertical="center"/>
    </xf>
    <xf numFmtId="0" fontId="20" fillId="0" borderId="16" xfId="0" applyFont="1" applyBorder="1"/>
    <xf numFmtId="0" fontId="20" fillId="23" borderId="16" xfId="0" applyFont="1" applyFill="1" applyBorder="1" applyAlignment="1" applyProtection="1">
      <alignment horizontal="left" vertical="center" wrapText="1"/>
    </xf>
    <xf numFmtId="0" fontId="20" fillId="0" borderId="0" xfId="0" applyFont="1" applyAlignment="1" applyProtection="1">
      <alignment horizontal="right" vertical="center"/>
    </xf>
    <xf numFmtId="173" fontId="20" fillId="0" borderId="16" xfId="0" applyNumberFormat="1" applyFont="1" applyFill="1" applyBorder="1" applyAlignment="1" applyProtection="1">
      <alignment horizontal="center" vertical="center"/>
    </xf>
    <xf numFmtId="1" fontId="20" fillId="0" borderId="16" xfId="0" quotePrefix="1" applyNumberFormat="1" applyFont="1" applyFill="1" applyBorder="1" applyAlignment="1" applyProtection="1">
      <alignment horizontal="center" vertical="center"/>
    </xf>
    <xf numFmtId="0" fontId="20" fillId="8" borderId="16" xfId="0" applyFont="1" applyFill="1" applyBorder="1" applyAlignment="1" applyProtection="1">
      <alignment horizontal="left" vertical="center"/>
    </xf>
    <xf numFmtId="0" fontId="20" fillId="0" borderId="16" xfId="0" applyFont="1" applyFill="1" applyBorder="1" applyAlignment="1" applyProtection="1">
      <alignment horizontal="left" vertical="center"/>
    </xf>
    <xf numFmtId="10" fontId="24" fillId="8" borderId="0" xfId="4" applyNumberFormat="1" applyFont="1" applyFill="1" applyBorder="1" applyAlignment="1">
      <alignment horizontal="center" vertical="center"/>
    </xf>
    <xf numFmtId="1" fontId="25" fillId="0" borderId="0" xfId="0" applyNumberFormat="1" applyFont="1" applyAlignment="1">
      <alignment horizontal="center" vertical="center"/>
    </xf>
    <xf numFmtId="0" fontId="29" fillId="6" borderId="0" xfId="0" applyFont="1" applyFill="1" applyAlignment="1">
      <alignment horizontal="center" vertical="center"/>
    </xf>
    <xf numFmtId="0" fontId="29" fillId="7" borderId="0" xfId="0" applyFont="1" applyFill="1" applyAlignment="1">
      <alignment horizontal="center" vertical="center"/>
    </xf>
    <xf numFmtId="10" fontId="24" fillId="3" borderId="0" xfId="4" applyNumberFormat="1" applyFont="1" applyFill="1" applyBorder="1" applyAlignment="1">
      <alignment horizontal="center" vertical="center"/>
    </xf>
    <xf numFmtId="0" fontId="33" fillId="7" borderId="9" xfId="0" applyFont="1" applyFill="1" applyBorder="1" applyAlignment="1">
      <alignment horizontal="center" vertical="center" wrapText="1"/>
    </xf>
    <xf numFmtId="0" fontId="33" fillId="7" borderId="10" xfId="0" applyFont="1" applyFill="1" applyBorder="1" applyAlignment="1">
      <alignment horizontal="center" vertical="center" wrapText="1"/>
    </xf>
    <xf numFmtId="0" fontId="33" fillId="7" borderId="11" xfId="0" applyFont="1" applyFill="1" applyBorder="1" applyAlignment="1">
      <alignment horizontal="center" vertical="center" wrapText="1"/>
    </xf>
    <xf numFmtId="0" fontId="23" fillId="8" borderId="9" xfId="0" applyFont="1" applyFill="1" applyBorder="1" applyAlignment="1">
      <alignment horizontal="center" vertical="center" wrapText="1"/>
    </xf>
    <xf numFmtId="0" fontId="23" fillId="8" borderId="10" xfId="0" applyFont="1" applyFill="1" applyBorder="1" applyAlignment="1">
      <alignment horizontal="center" vertical="center" wrapText="1"/>
    </xf>
    <xf numFmtId="0" fontId="23" fillId="8" borderId="11" xfId="0" applyFont="1" applyFill="1" applyBorder="1" applyAlignment="1">
      <alignment horizontal="center" vertical="center" wrapText="1"/>
    </xf>
    <xf numFmtId="0" fontId="35" fillId="0" borderId="29" xfId="6" applyFont="1" applyBorder="1" applyAlignment="1">
      <alignment horizontal="center" vertical="center"/>
    </xf>
    <xf numFmtId="0" fontId="20" fillId="0" borderId="0" xfId="6" applyFont="1" applyBorder="1" applyAlignment="1">
      <alignment horizontal="left" vertical="center" wrapText="1"/>
    </xf>
    <xf numFmtId="0" fontId="20" fillId="0" borderId="15" xfId="6" applyFont="1" applyBorder="1" applyAlignment="1">
      <alignment horizontal="left" vertical="center" wrapText="1"/>
    </xf>
    <xf numFmtId="0" fontId="23" fillId="0" borderId="0" xfId="6" applyFont="1" applyAlignment="1">
      <alignment horizontal="center"/>
    </xf>
    <xf numFmtId="0" fontId="57" fillId="0" borderId="0" xfId="6" applyFont="1"/>
    <xf numFmtId="0" fontId="53" fillId="0" borderId="30" xfId="6" applyFont="1" applyFill="1" applyBorder="1" applyAlignment="1">
      <alignment horizontal="center" vertical="center"/>
    </xf>
    <xf numFmtId="0" fontId="53" fillId="0" borderId="29" xfId="6" applyFont="1" applyFill="1" applyBorder="1" applyAlignment="1">
      <alignment horizontal="center" vertical="center"/>
    </xf>
    <xf numFmtId="0" fontId="53" fillId="0" borderId="31" xfId="6" applyFont="1" applyFill="1" applyBorder="1" applyAlignment="1">
      <alignment horizontal="center" vertical="center"/>
    </xf>
    <xf numFmtId="0" fontId="20" fillId="0" borderId="32" xfId="6" applyBorder="1"/>
    <xf numFmtId="0" fontId="53" fillId="0" borderId="33" xfId="6" applyFont="1" applyFill="1" applyBorder="1" applyAlignment="1">
      <alignment horizontal="center" vertical="center"/>
    </xf>
    <xf numFmtId="0" fontId="53" fillId="0" borderId="34" xfId="6" applyFont="1" applyFill="1" applyBorder="1" applyAlignment="1">
      <alignment horizontal="center" vertical="center"/>
    </xf>
    <xf numFmtId="0" fontId="53" fillId="0" borderId="25" xfId="6" applyFont="1" applyFill="1" applyBorder="1" applyAlignment="1">
      <alignment horizontal="center" vertical="center"/>
    </xf>
    <xf numFmtId="0" fontId="20" fillId="0" borderId="25" xfId="6" applyBorder="1"/>
    <xf numFmtId="14" fontId="23" fillId="0" borderId="0" xfId="6" applyNumberFormat="1" applyFont="1" applyAlignment="1">
      <alignment horizontal="left"/>
    </xf>
    <xf numFmtId="0" fontId="23" fillId="0" borderId="0" xfId="6" applyFont="1" applyAlignment="1">
      <alignment horizontal="right"/>
    </xf>
    <xf numFmtId="0" fontId="20" fillId="0" borderId="0" xfId="6" quotePrefix="1"/>
    <xf numFmtId="0" fontId="1" fillId="0" borderId="0" xfId="161"/>
    <xf numFmtId="0" fontId="54" fillId="0" borderId="29" xfId="6" applyFont="1" applyFill="1" applyBorder="1" applyAlignment="1">
      <alignment vertical="center"/>
    </xf>
    <xf numFmtId="0" fontId="54" fillId="0" borderId="30" xfId="6" applyFont="1" applyFill="1" applyBorder="1" applyAlignment="1">
      <alignment vertical="center"/>
    </xf>
    <xf numFmtId="0" fontId="58" fillId="0" borderId="31" xfId="6" applyFont="1" applyFill="1" applyBorder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62">
    <cellStyle name="Euro" xfId="1"/>
    <cellStyle name="Euro 2" xfId="11"/>
    <cellStyle name="Lien hypertexte" xfId="92" builtinId="8"/>
    <cellStyle name="Milliers" xfId="2" builtinId="3"/>
    <cellStyle name="Milliers 2" xfId="3"/>
    <cellStyle name="Milliers 2 2" xfId="7"/>
    <cellStyle name="Milliers 2 2 2" xfId="27"/>
    <cellStyle name="Milliers 2 3" xfId="12"/>
    <cellStyle name="Milliers 2 4" xfId="56"/>
    <cellStyle name="Milliers 2 4 2" xfId="123"/>
    <cellStyle name="Milliers 2 5" xfId="61"/>
    <cellStyle name="Milliers 2 5 2" xfId="128"/>
    <cellStyle name="Milliers 2 6" xfId="65"/>
    <cellStyle name="Milliers 2 6 2" xfId="132"/>
    <cellStyle name="Milliers 3" xfId="14"/>
    <cellStyle name="Milliers 3 2" xfId="16"/>
    <cellStyle name="Milliers 3 3" xfId="29"/>
    <cellStyle name="Milliers 3 3 2" xfId="38"/>
    <cellStyle name="Milliers 3 3 2 2" xfId="108"/>
    <cellStyle name="Milliers 3 3 3" xfId="75"/>
    <cellStyle name="Milliers 3 3 3 2" xfId="141"/>
    <cellStyle name="Milliers 3 3 4" xfId="87"/>
    <cellStyle name="Milliers 3 3 4 2" xfId="153"/>
    <cellStyle name="Milliers 3 3 5" xfId="100"/>
    <cellStyle name="Milliers 3 4" xfId="37"/>
    <cellStyle name="Milliers 3 4 2" xfId="107"/>
    <cellStyle name="Milliers 3 5" xfId="70"/>
    <cellStyle name="Milliers 3 5 2" xfId="136"/>
    <cellStyle name="Milliers 3 6" xfId="83"/>
    <cellStyle name="Milliers 3 6 2" xfId="149"/>
    <cellStyle name="Milliers 3 7" xfId="95"/>
    <cellStyle name="Milliers 4" xfId="17"/>
    <cellStyle name="Milliers 5" xfId="36"/>
    <cellStyle name="Milliers 6" xfId="34"/>
    <cellStyle name="Milliers 6 2" xfId="105"/>
    <cellStyle name="Milliers 7" xfId="80"/>
    <cellStyle name="Milliers 7 2" xfId="146"/>
    <cellStyle name="Monétaire" xfId="159" builtinId="4"/>
    <cellStyle name="Monétaire 2" xfId="8"/>
    <cellStyle name="Monétaire 3" xfId="54"/>
    <cellStyle name="Monétaire 4" xfId="52"/>
    <cellStyle name="Normal" xfId="0" builtinId="0"/>
    <cellStyle name="Normal 10" xfId="49"/>
    <cellStyle name="Normal 10 2" xfId="119"/>
    <cellStyle name="Normal 11" xfId="50"/>
    <cellStyle name="Normal 11 2" xfId="120"/>
    <cellStyle name="Normal 12" xfId="57"/>
    <cellStyle name="Normal 12 2" xfId="124"/>
    <cellStyle name="Normal 13" xfId="62"/>
    <cellStyle name="Normal 13 2" xfId="129"/>
    <cellStyle name="Normal 14" xfId="66"/>
    <cellStyle name="Normal 14 2" xfId="133"/>
    <cellStyle name="Normal 15" xfId="67"/>
    <cellStyle name="Normal 16" xfId="68"/>
    <cellStyle name="Normal 16 2" xfId="134"/>
    <cellStyle name="Normal 17" xfId="79"/>
    <cellStyle name="Normal 17 2" xfId="145"/>
    <cellStyle name="Normal 18" xfId="81"/>
    <cellStyle name="Normal 18 2" xfId="147"/>
    <cellStyle name="Normal 19" xfId="91"/>
    <cellStyle name="Normal 19 2" xfId="157"/>
    <cellStyle name="Normal 2" xfId="6"/>
    <cellStyle name="Normal 2 2" xfId="18"/>
    <cellStyle name="Normal 2 3" xfId="28"/>
    <cellStyle name="Normal 2 3 2" xfId="40"/>
    <cellStyle name="Normal 2 3 2 2" xfId="82"/>
    <cellStyle name="Normal 2 3 2 2 2" xfId="148"/>
    <cellStyle name="Normal 2 3 2 3" xfId="110"/>
    <cellStyle name="Normal 2 3 3" xfId="74"/>
    <cellStyle name="Normal 2 3 3 2" xfId="140"/>
    <cellStyle name="Normal 2 3 4" xfId="99"/>
    <cellStyle name="Normal 2 4" xfId="13"/>
    <cellStyle name="Normal 2 4 2" xfId="94"/>
    <cellStyle name="Normal 2 5" xfId="39"/>
    <cellStyle name="Normal 2 5 2" xfId="109"/>
    <cellStyle name="Normal 2 6" xfId="69"/>
    <cellStyle name="Normal 2 6 2" xfId="135"/>
    <cellStyle name="Normal 20" xfId="158"/>
    <cellStyle name="Normal 21" xfId="160"/>
    <cellStyle name="Normal 22" xfId="161"/>
    <cellStyle name="Normal 3" xfId="9"/>
    <cellStyle name="Normal 3 2" xfId="15"/>
    <cellStyle name="Normal 3 3" xfId="55"/>
    <cellStyle name="Normal 3 3 2" xfId="122"/>
    <cellStyle name="Normal 3 4" xfId="60"/>
    <cellStyle name="Normal 3 4 2" xfId="127"/>
    <cellStyle name="Normal 3 5" xfId="64"/>
    <cellStyle name="Normal 3 5 2" xfId="131"/>
    <cellStyle name="Normal 3 6" xfId="93"/>
    <cellStyle name="Normal 4" xfId="24"/>
    <cellStyle name="Normal 4 2" xfId="25"/>
    <cellStyle name="Normal 5" xfId="26"/>
    <cellStyle name="Normal 5 2" xfId="53"/>
    <cellStyle name="Normal 5 2 2" xfId="121"/>
    <cellStyle name="Normal 5 3" xfId="59"/>
    <cellStyle name="Normal 5 3 2" xfId="126"/>
    <cellStyle name="Normal 5 4" xfId="63"/>
    <cellStyle name="Normal 5 4 2" xfId="130"/>
    <cellStyle name="Normal 6" xfId="10"/>
    <cellStyle name="Normal 6 2" xfId="51"/>
    <cellStyle name="Normal 6 3" xfId="58"/>
    <cellStyle name="Normal 6 3 2" xfId="125"/>
    <cellStyle name="Normal 7" xfId="33"/>
    <cellStyle name="Normal 7 2" xfId="104"/>
    <cellStyle name="Normal 8" xfId="47"/>
    <cellStyle name="Normal 8 2" xfId="117"/>
    <cellStyle name="Normal 9" xfId="48"/>
    <cellStyle name="Normal 9 2" xfId="118"/>
    <cellStyle name="Pourcentage" xfId="4" builtinId="5"/>
    <cellStyle name="Pourcentage 2" xfId="5"/>
    <cellStyle name="Pourcentage 3" xfId="19"/>
    <cellStyle name="Pourcentage 4" xfId="20"/>
    <cellStyle name="Pourcentage 4 2" xfId="21"/>
    <cellStyle name="Pourcentage 4 2 2" xfId="31"/>
    <cellStyle name="Pourcentage 4 2 2 2" xfId="43"/>
    <cellStyle name="Pourcentage 4 2 2 2 2" xfId="113"/>
    <cellStyle name="Pourcentage 4 2 2 3" xfId="77"/>
    <cellStyle name="Pourcentage 4 2 2 3 2" xfId="143"/>
    <cellStyle name="Pourcentage 4 2 2 4" xfId="89"/>
    <cellStyle name="Pourcentage 4 2 2 4 2" xfId="155"/>
    <cellStyle name="Pourcentage 4 2 2 5" xfId="102"/>
    <cellStyle name="Pourcentage 4 2 3" xfId="42"/>
    <cellStyle name="Pourcentage 4 2 3 2" xfId="112"/>
    <cellStyle name="Pourcentage 4 2 4" xfId="72"/>
    <cellStyle name="Pourcentage 4 2 4 2" xfId="138"/>
    <cellStyle name="Pourcentage 4 2 5" xfId="85"/>
    <cellStyle name="Pourcentage 4 2 5 2" xfId="151"/>
    <cellStyle name="Pourcentage 4 2 6" xfId="97"/>
    <cellStyle name="Pourcentage 4 3" xfId="22"/>
    <cellStyle name="Pourcentage 4 3 2" xfId="32"/>
    <cellStyle name="Pourcentage 4 3 2 2" xfId="45"/>
    <cellStyle name="Pourcentage 4 3 2 2 2" xfId="115"/>
    <cellStyle name="Pourcentage 4 3 2 3" xfId="78"/>
    <cellStyle name="Pourcentage 4 3 2 3 2" xfId="144"/>
    <cellStyle name="Pourcentage 4 3 2 4" xfId="90"/>
    <cellStyle name="Pourcentage 4 3 2 4 2" xfId="156"/>
    <cellStyle name="Pourcentage 4 3 2 5" xfId="103"/>
    <cellStyle name="Pourcentage 4 3 3" xfId="44"/>
    <cellStyle name="Pourcentage 4 3 3 2" xfId="114"/>
    <cellStyle name="Pourcentage 4 3 4" xfId="73"/>
    <cellStyle name="Pourcentage 4 3 4 2" xfId="139"/>
    <cellStyle name="Pourcentage 4 3 5" xfId="86"/>
    <cellStyle name="Pourcentage 4 3 5 2" xfId="152"/>
    <cellStyle name="Pourcentage 4 3 6" xfId="98"/>
    <cellStyle name="Pourcentage 4 4" xfId="30"/>
    <cellStyle name="Pourcentage 4 4 2" xfId="46"/>
    <cellStyle name="Pourcentage 4 4 2 2" xfId="116"/>
    <cellStyle name="Pourcentage 4 4 3" xfId="76"/>
    <cellStyle name="Pourcentage 4 4 3 2" xfId="142"/>
    <cellStyle name="Pourcentage 4 4 4" xfId="88"/>
    <cellStyle name="Pourcentage 4 4 4 2" xfId="154"/>
    <cellStyle name="Pourcentage 4 4 5" xfId="101"/>
    <cellStyle name="Pourcentage 4 5" xfId="41"/>
    <cellStyle name="Pourcentage 4 5 2" xfId="111"/>
    <cellStyle name="Pourcentage 4 6" xfId="71"/>
    <cellStyle name="Pourcentage 4 6 2" xfId="137"/>
    <cellStyle name="Pourcentage 4 7" xfId="84"/>
    <cellStyle name="Pourcentage 4 7 2" xfId="150"/>
    <cellStyle name="Pourcentage 4 8" xfId="96"/>
    <cellStyle name="Pourcentage 5" xfId="23"/>
    <cellStyle name="Pourcentage 6" xfId="35"/>
    <cellStyle name="Pourcentage 6 2" xfId="106"/>
  </cellStyles>
  <dxfs count="4">
    <dxf>
      <fill>
        <patternFill>
          <bgColor rgb="FFFF0000"/>
        </patternFill>
      </fill>
    </dxf>
    <dxf>
      <numFmt numFmtId="3" formatCode="#,##0"/>
    </dxf>
    <dxf>
      <numFmt numFmtId="3" formatCode="#,##0"/>
    </dxf>
    <dxf>
      <numFmt numFmtId="14" formatCode="0.00%"/>
    </dxf>
  </dxfs>
  <tableStyles count="0" defaultTableStyle="TableStyleMedium9" defaultPivotStyle="PivotStyleLight16"/>
  <colors>
    <mruColors>
      <color rgb="FFFF66CC"/>
      <color rgb="FFFF99FF"/>
      <color rgb="FFFF5050"/>
      <color rgb="FFFFCCFF"/>
      <color rgb="FFFFFF99"/>
      <color rgb="FFFFFFCC"/>
      <color rgb="FF99CCFF"/>
      <color rgb="FF0000FF"/>
      <color rgb="FF00FF00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5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../6-SUIVIS%20DE%20PRODUCTION/NOMENCLATURES/Attribution%20des%20codes%20articles%20produits%20finis%20groupe.xls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303893</xdr:colOff>
      <xdr:row>1</xdr:row>
      <xdr:rowOff>0</xdr:rowOff>
    </xdr:from>
    <xdr:to>
      <xdr:col>25</xdr:col>
      <xdr:colOff>134570</xdr:colOff>
      <xdr:row>2</xdr:row>
      <xdr:rowOff>0</xdr:rowOff>
    </xdr:to>
    <xdr:sp macro="" textlink="">
      <xdr:nvSpPr>
        <xdr:cNvPr id="2" name="Pensées 1"/>
        <xdr:cNvSpPr/>
      </xdr:nvSpPr>
      <xdr:spPr bwMode="auto">
        <a:xfrm>
          <a:off x="23368000" y="1903897"/>
          <a:ext cx="6688677" cy="4456340"/>
        </a:xfrm>
        <a:prstGeom prst="cloudCallout">
          <a:avLst>
            <a:gd name="adj1" fmla="val -48234"/>
            <a:gd name="adj2" fmla="val 76476"/>
          </a:avLst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 b="1">
              <a:solidFill>
                <a:srgbClr val="FF0000"/>
              </a:solidFill>
            </a:rPr>
            <a:t>	</a:t>
          </a:r>
          <a:r>
            <a:rPr lang="fr-FR" sz="2000" b="1">
              <a:solidFill>
                <a:srgbClr val="FF0000"/>
              </a:solidFill>
            </a:rPr>
            <a:t>Ajouter</a:t>
          </a:r>
          <a:r>
            <a:rPr lang="fr-FR" sz="2000" b="1" baseline="0">
              <a:solidFill>
                <a:srgbClr val="FF0000"/>
              </a:solidFill>
            </a:rPr>
            <a:t> la nouvelle référence à la suite des autres sans prendre en considération le tri déjà effectuer.</a:t>
          </a:r>
        </a:p>
        <a:p>
          <a:pPr algn="ctr"/>
          <a:r>
            <a:rPr lang="fr-FR" sz="2000" b="1" baseline="0">
              <a:solidFill>
                <a:srgbClr val="FF0000"/>
              </a:solidFill>
            </a:rPr>
            <a:t>Ne pas retrier </a:t>
          </a:r>
        </a:p>
        <a:p>
          <a:pPr algn="ctr"/>
          <a:r>
            <a:rPr lang="fr-FR" sz="2000" b="1" baseline="0">
              <a:solidFill>
                <a:srgbClr val="FF0000"/>
              </a:solidFill>
            </a:rPr>
            <a:t>Ne pas supprimer de ligne, préférer barrer les références que l'on n'utilise pas</a:t>
          </a:r>
          <a:endParaRPr lang="fr-FR" sz="2000" b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437031</xdr:colOff>
      <xdr:row>0</xdr:row>
      <xdr:rowOff>44824</xdr:rowOff>
    </xdr:from>
    <xdr:to>
      <xdr:col>2</xdr:col>
      <xdr:colOff>2510119</xdr:colOff>
      <xdr:row>0</xdr:row>
      <xdr:rowOff>268941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 bwMode="auto">
        <a:xfrm>
          <a:off x="2465856" y="44824"/>
          <a:ext cx="2073088" cy="224117"/>
        </a:xfrm>
        <a:prstGeom prst="rect">
          <a:avLst/>
        </a:prstGeom>
        <a:solidFill>
          <a:srgbClr val="FFC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/>
            <a:t>Attribution des codes articles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EITZEL - Thibaud MAYARD" refreshedDate="42452.477091319444" createdVersion="4" refreshedVersion="4" minRefreshableVersion="3" recordCount="1985">
  <cacheSource type="worksheet">
    <worksheetSource ref="F6:F11" sheet="Données prod"/>
  </cacheSource>
  <cacheFields count="45">
    <cacheField name="Usine" numFmtId="0">
      <sharedItems containsNonDate="0" containsString="0" containsBlank="1"/>
    </cacheField>
    <cacheField name="Ligne" numFmtId="0">
      <sharedItems containsNonDate="0" containsString="0" containsBlank="1"/>
    </cacheField>
    <cacheField name="Date" numFmtId="14">
      <sharedItems containsNonDate="0" containsDate="1" containsString="0" containsBlank="1" minDate="2016-01-04T00:00:00" maxDate="2016-03-23T00:00:00" count="55">
        <d v="2016-01-04T00:00:00"/>
        <d v="2016-01-05T00:00:00"/>
        <d v="2016-01-06T00:00:00"/>
        <d v="2016-01-07T00:00:00"/>
        <d v="2016-01-08T00:00:00"/>
        <d v="2016-01-11T00:00:00"/>
        <d v="2016-01-12T00:00:00"/>
        <d v="2016-01-13T00:00:00"/>
        <d v="2016-01-14T00:00:00"/>
        <d v="2016-01-15T00:00:00"/>
        <d v="2016-01-18T00:00:00"/>
        <d v="2016-01-19T00:00:00"/>
        <d v="2016-01-20T00:00:00"/>
        <d v="2016-01-21T00:00:00"/>
        <d v="2016-01-22T00:00:00"/>
        <d v="2016-01-25T00:00:00"/>
        <d v="2016-01-26T00:00:00"/>
        <d v="2016-01-27T00:00:00"/>
        <d v="2016-01-28T00:00:00"/>
        <d v="2016-01-29T00:00:00"/>
        <m/>
        <d v="2016-02-01T00:00:00"/>
        <d v="2016-02-02T00:00:00"/>
        <d v="2016-02-03T00:00:00"/>
        <d v="2016-02-04T00:00:00"/>
        <d v="2016-02-05T00:00:00"/>
        <d v="2016-02-08T00:00:00"/>
        <d v="2016-02-09T00:00:00"/>
        <d v="2016-02-10T00:00:00"/>
        <d v="2016-02-11T00:00:00"/>
        <d v="2016-02-12T00:00:00"/>
        <d v="2016-02-15T00:00:00"/>
        <d v="2016-02-16T00:00:00"/>
        <d v="2016-02-17T00:00:00"/>
        <d v="2016-02-18T00:00:00"/>
        <d v="2016-02-19T00:00:00"/>
        <d v="2016-02-20T00:00:00"/>
        <d v="2016-02-22T00:00:00"/>
        <d v="2016-02-29T00:00:00"/>
        <d v="2016-03-01T00:00:00"/>
        <d v="2016-03-02T00:00:00"/>
        <d v="2016-03-03T00:00:00"/>
        <d v="2016-03-04T00:00:00"/>
        <d v="2016-03-07T00:00:00"/>
        <d v="2016-03-08T00:00:00"/>
        <d v="2016-03-09T00:00:00"/>
        <d v="2016-03-10T00:00:00"/>
        <d v="2016-03-11T00:00:00"/>
        <d v="2016-03-14T00:00:00"/>
        <d v="2016-03-15T00:00:00"/>
        <d v="2016-03-16T00:00:00"/>
        <d v="2016-03-17T00:00:00"/>
        <d v="2016-03-18T00:00:00"/>
        <d v="2016-03-21T00:00:00"/>
        <d v="2016-03-22T00:00:00"/>
      </sharedItems>
    </cacheField>
    <cacheField name="n° de production" numFmtId="3">
      <sharedItems containsString="0" containsBlank="1" containsNumber="1" containsInteger="1" minValue="1" maxValue="100" count="101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m/>
        <n v="96" u="1"/>
        <n v="57" u="1"/>
        <n v="34" u="1"/>
        <n v="75" u="1"/>
        <n v="100" u="1"/>
        <n v="59" u="1"/>
        <n v="36" u="1"/>
        <n v="79" u="1"/>
        <n v="61" u="1"/>
        <n v="38" u="1"/>
        <n v="83" u="1"/>
        <n v="63" u="1"/>
        <n v="40" u="1"/>
        <n v="87" u="1"/>
        <n v="66" u="1"/>
        <n v="42" u="1"/>
        <n v="91" u="1"/>
        <n v="70" u="1"/>
        <n v="44" u="1"/>
        <n v="95" u="1"/>
        <n v="74" u="1"/>
        <n v="46" u="1"/>
        <n v="99" u="1"/>
        <n v="78" u="1"/>
        <n v="48" u="1"/>
        <n v="82" u="1"/>
        <n v="50" u="1"/>
        <n v="86" u="1"/>
        <n v="52" u="1"/>
        <n v="65" u="1"/>
        <n v="90" u="1"/>
        <n v="54" u="1"/>
        <n v="69" u="1"/>
        <n v="94" u="1"/>
        <n v="56" u="1"/>
        <n v="33" u="1"/>
        <n v="73" u="1"/>
        <n v="98" u="1"/>
        <n v="58" u="1"/>
        <n v="35" u="1"/>
        <n v="77" u="1"/>
        <n v="60" u="1"/>
        <n v="37" u="1"/>
        <n v="81" u="1"/>
        <n v="62" u="1"/>
        <n v="39" u="1"/>
        <n v="85" u="1"/>
        <n v="64" u="1"/>
        <n v="41" u="1"/>
        <n v="89" u="1"/>
        <n v="68" u="1"/>
        <n v="43" u="1"/>
        <n v="93" u="1"/>
        <n v="26" u="1"/>
        <n v="72" u="1"/>
        <n v="45" u="1"/>
        <n v="97" u="1"/>
        <n v="27" u="1"/>
        <n v="76" u="1"/>
        <n v="47" u="1"/>
        <n v="28" u="1"/>
        <n v="80" u="1"/>
        <n v="49" u="1"/>
        <n v="29" u="1"/>
        <n v="84" u="1"/>
        <n v="51" u="1"/>
        <n v="30" u="1"/>
        <n v="88" u="1"/>
        <n v="53" u="1"/>
        <n v="31" u="1"/>
        <n v="67" u="1"/>
        <n v="92" u="1"/>
        <n v="55" u="1"/>
        <n v="32" u="1"/>
        <n v="71" u="1"/>
      </sharedItems>
    </cacheField>
    <cacheField name="Produits fabriqués (code ou désignation de prod) liste fermée" numFmtId="0">
      <sharedItems containsBlank="1" count="75">
        <s v="Oignons 22,8cl Grand Jury"/>
        <s v="Corn EF 22,8cl Grand Jury"/>
        <s v="Corn EF 37cl Grand Jury"/>
        <s v="Corn EF 37cl Carrefour"/>
        <s v="Corn EF 37cl Trader Joe's"/>
        <s v="Corn F 72 cl Casino"/>
        <s v="Corn EF 72cl Système U"/>
        <s v="Corn EF 37cl Fallot"/>
        <s v="Corn EF 37cl Système U"/>
        <s v="Corn EF 106,2 cl Carrefour"/>
        <s v="Corn TF 58 cl No Name"/>
        <s v="Oignons 58 cl No Name"/>
        <s v="Corn EF 72cl Régalo - ALDI"/>
        <s v="Corn Mini 72cl Carrefour"/>
        <s v="Corn EF 72cl Carrefour"/>
        <s v="Corn EF 72cl Charbonneaux"/>
        <s v="Corn Mini 72cl Auchan"/>
        <s v="Corn EF 72cl Auchan aux 5 aromates"/>
        <s v="Câpres SurF 10,6cl Système U"/>
        <s v="Oignons 22,8cl Fallot"/>
        <s v="Corn EF 37cl Auchan"/>
        <s v="Corn TF 37cl Auchan"/>
        <s v="Corn Fins 37 cl Tous les Jours "/>
        <s v="Oignons 37 cl Système u"/>
        <s v="Corn Mini Balsamique JO "/>
        <s v="Corn Mini Hot JO"/>
        <s v="Corn Mini 72 cl Christ"/>
        <s v="Corn EF 72 cl 2 Vinaigres et Balamique JO"/>
        <s v="Corn EF 72cl 3 Herbes JO"/>
        <s v="Oignons 42,5 cl Auchan"/>
        <s v="Corn Mini 42,5 Franprix"/>
        <s v="Corn EF 42,5 Carrefour"/>
        <s v="Corn EF 42,5 Bouton d'Or"/>
        <s v="Corn EF 72 cl Regalo"/>
        <s v="Corn EF 72 cl Casino"/>
        <s v="Corn EF 72 cl Bouton d'Or"/>
        <s v="Corn TF 72 cl Systeme U"/>
        <s v="Corn TF 72 cl Carrefour"/>
        <s v="Corn Fins 72 cl Netto"/>
        <s v="Corn Mini 72 cl Auchan"/>
        <s v="Corn MF 72 cl Top Budget"/>
        <s v="Corn MF 72 cl Tous les Jours"/>
        <s v="Corn EF 106,2 cl Système U"/>
        <s v="Corn EF 106,2 cl Bouton d'Or"/>
        <m/>
        <s v="Corn EF 37 cl Monoprix"/>
        <s v="Corn EF 37 cl 3 Petits Cochons"/>
        <s v="Corn Fins 37 cl Coup de Pouce"/>
        <s v="Corn 37 EF cl Netto"/>
        <s v="Corn 37 EF cl Casino"/>
        <s v="Corn 37 cl EF Bouton d'Or"/>
        <s v="Corn 37 cl EF Franprix"/>
        <s v="Corn Fins 72 cl Bouton d'Or"/>
        <s v="Corn Fins 72 cl Auchan"/>
        <s v="Corn MF 72 cl Coup de Pouce"/>
        <s v="Corn Mini 72 cl Carrefour"/>
        <s v="Corn MF 72 cl Bien Vu"/>
        <s v="Corn EF 72 cl Monoprix"/>
        <s v="Corn EF 37 cl Grand Jury"/>
        <s v="Corn Fins 170 cl Auchan"/>
        <s v="Corn Fins 170 cl Netto"/>
        <s v="Corn Fins 170 cl Bouton d'Or"/>
        <s v="Corn EF 106,2 cl Auchan"/>
        <s v="Corn Fins 72 cl DUCROS "/>
        <s v="Corn EF 37 cl Ducros"/>
        <s v="Corn EF 37cl Auchan aux 5 aromates"/>
        <s v="Câpres Capucines 10,6cl DUCROS"/>
        <s v="Oignons 37 cl Bouton d'Or"/>
        <s v="20,5 Verre Enfant"/>
        <s v="Corn TF 72 cl Crespo"/>
        <s v="Corn EF 72cl Fallot"/>
        <s v="Corn EF 22,8cl Charbonneaux"/>
        <s v="Corn EF 22,8 cl Fallot"/>
        <s v="Corn EF 37 Charbonneaux"/>
        <s v="Corn EF 37 Crespo"/>
      </sharedItems>
    </cacheField>
    <cacheField name="Cadence réelle" numFmtId="0">
      <sharedItems containsString="0" containsBlank="1" containsNumber="1" containsInteger="1" minValue="4625" maxValue="10250"/>
    </cacheField>
    <cacheField name="Quantité fabriquée bocaux                   " numFmtId="165">
      <sharedItems containsString="0" containsBlank="1" containsNumber="1" containsInteger="1" minValue="1440" maxValue="191820"/>
    </cacheField>
    <cacheField name="heures main d'œuvre" numFmtId="0">
      <sharedItems containsString="0" containsBlank="1" containsNumber="1" minValue="0" maxValue="291.58"/>
    </cacheField>
    <cacheField name="Temps réel de production sur le lot h" numFmtId="0">
      <sharedItems containsString="0" containsBlank="1" containsNumber="1" minValue="0.5" maxValue="16"/>
    </cacheField>
    <cacheField name="Quantité étiquetée" numFmtId="165">
      <sharedItems containsString="0" containsBlank="1" containsNumber="1" containsInteger="1" minValue="1440" maxValue="191820"/>
    </cacheField>
    <cacheField name="Container" numFmtId="0">
      <sharedItems containsBlank="1"/>
    </cacheField>
    <cacheField name="Nb de fûts              " numFmtId="0">
      <sharedItems containsString="0" containsBlank="1" containsNumber="1" minValue="0.25" maxValue="80"/>
    </cacheField>
    <cacheField name="Poids fût                   " numFmtId="0">
      <sharedItems containsString="0" containsBlank="1" containsNumber="1" containsInteger="1" minValue="180" maxValue="180"/>
    </cacheField>
    <cacheField name="Masse de MP vidées et pesées" numFmtId="43">
      <sharedItems containsString="0" containsBlank="1" containsNumber="1" containsInteger="1" minValue="0" maxValue="14400"/>
    </cacheField>
    <cacheField name="PNE de la balance g                " numFmtId="0">
      <sharedItems containsString="0" containsBlank="1" containsNumber="1" minValue="63.966999999999999" maxValue="972.45799999999997"/>
    </cacheField>
    <cacheField name="Poids réél d'oignons vidés  " numFmtId="0">
      <sharedItems containsString="0" containsBlank="1" containsNumber="1" minValue="45" maxValue="6210"/>
    </cacheField>
    <cacheField name="Pertes en bocaux" numFmtId="0">
      <sharedItems containsNonDate="0" containsString="0" containsBlank="1"/>
    </cacheField>
    <cacheField name="Déchets vidage" numFmtId="0">
      <sharedItems containsNonDate="0" containsString="0" containsBlank="1"/>
    </cacheField>
    <cacheField name="Déchets tri" numFmtId="0">
      <sharedItems containsString="0" containsBlank="1" containsNumber="1" containsInteger="1" minValue="275" maxValue="275"/>
    </cacheField>
    <cacheField name="Déchets tasseur kg" numFmtId="0">
      <sharedItems containsString="0" containsBlank="1" containsNumber="1" containsInteger="1" minValue="1" maxValue="930"/>
    </cacheField>
    <cacheField name="Commentaires" numFmtId="0">
      <sharedItems containsBlank="1" containsMixedTypes="1" containsNumber="1" containsInteger="1" minValue="235" maxValue="235"/>
    </cacheField>
    <cacheField name="nb de personnes hors std MOD" numFmtId="0">
      <sharedItems containsNonDate="0" containsString="0" containsBlank="1"/>
    </cacheField>
    <cacheField name="nb de personnes hors std MOI planning" numFmtId="0">
      <sharedItems containsNonDate="0" containsString="0" containsBlank="1"/>
    </cacheField>
    <cacheField name="Temps de chgt de format" numFmtId="0">
      <sharedItems containsNonDate="0" containsString="0" containsBlank="1"/>
    </cacheField>
    <cacheField name="Temps de chgt de lot" numFmtId="0">
      <sharedItems containsNonDate="0" containsString="0" containsBlank="1"/>
    </cacheField>
    <cacheField name="Désignation Divalto" numFmtId="0">
      <sharedItems containsNonDate="0" containsString="0" containsBlank="1"/>
    </cacheField>
    <cacheField name="Code Divalto" numFmtId="0">
      <sharedItems containsNonDate="0" containsString="0" containsBlank="1"/>
    </cacheField>
    <cacheField name="Famille de produit" numFmtId="0">
      <sharedItems containsNonDate="0" containsString="0" containsBlank="1"/>
    </cacheField>
    <cacheField name="Efficience standard" numFmtId="0">
      <sharedItems containsNonDate="0" containsString="0" containsBlank="1"/>
    </cacheField>
    <cacheField name="Cadence standard (TRG)" numFmtId="0">
      <sharedItems containsNonDate="0" containsString="0" containsBlank="1"/>
    </cacheField>
    <cacheField name="Nb personnes standard MOD" numFmtId="0">
      <sharedItems containsNonDate="0" containsString="0" containsBlank="1"/>
    </cacheField>
    <cacheField name="Nb personnes standard MOI planning" numFmtId="0">
      <sharedItems containsNonDate="0" containsString="0" containsBlank="1"/>
    </cacheField>
    <cacheField name="Cadence standard sans dégradation (12000)" numFmtId="0">
      <sharedItems containsNonDate="0" containsString="0" containsBlank="1"/>
    </cacheField>
    <cacheField name="Bocal" numFmtId="0">
      <sharedItems containsNonDate="0" containsString="0" containsBlank="1"/>
    </cacheField>
    <cacheField name="Désallé??" numFmtId="0">
      <sharedItems containsNonDate="0" containsString="0" containsBlank="1"/>
    </cacheField>
    <cacheField name="Client (détenteur de marque)" numFmtId="0">
      <sharedItems containsNonDate="0" containsString="0" containsBlank="1"/>
    </cacheField>
    <cacheField name="Marque" numFmtId="0">
      <sharedItems containsNonDate="0" containsString="0" containsBlank="1"/>
    </cacheField>
    <cacheField name="P.N.E                  " numFmtId="0">
      <sharedItems containsNonDate="0" containsString="0" containsBlank="1"/>
    </cacheField>
    <cacheField name="Calibre" numFmtId="0">
      <sharedItems containsNonDate="0" containsString="0" containsBlank="1"/>
    </cacheField>
    <cacheField name="Poids MP principale/uvc       " numFmtId="0">
      <sharedItems containsNonDate="0" containsString="0" containsBlank="1"/>
    </cacheField>
    <cacheField name="Poids oignons/uvc                " numFmtId="0">
      <sharedItems containsNonDate="0" containsString="0" containsBlank="1"/>
    </cacheField>
    <cacheField name="Poids théorique MP Principale                     " numFmtId="0">
      <sharedItems containsString="0" containsBlank="1" containsNumber="1" containsInteger="1" minValue="0" maxValue="0"/>
    </cacheField>
    <cacheField name="Mois" numFmtId="0">
      <sharedItems containsString="0" containsBlank="1" containsNumber="1" containsInteger="1" minValue="1" maxValue="3"/>
    </cacheField>
    <cacheField name="Année" numFmtId="0">
      <sharedItems containsString="0" containsBlank="1" containsNumber="1" containsInteger="1" minValue="1900" maxValue="2016"/>
    </cacheField>
    <cacheField name="Semaine" numFmtId="0">
      <sharedItems containsString="0" containsBlank="1" containsNumber="1" containsInteger="1" minValue="-1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lémence DEFRENNE" refreshedDate="43483.493171064816" createdVersion="4" refreshedVersion="4" minRefreshableVersion="3" recordCount="3">
  <cacheSource type="worksheet">
    <worksheetSource ref="A4:HQ27" sheet="Base Qualité"/>
  </cacheSource>
  <cacheFields count="225">
    <cacheField name="Index" numFmtId="0">
      <sharedItems containsBlank="1" containsMixedTypes="1" containsNumber="1" containsInteger="1" minValue="416" maxValue="416"/>
    </cacheField>
    <cacheField name="Référence Di Valto" numFmtId="0">
      <sharedItems containsBlank="1"/>
    </cacheField>
    <cacheField name="IN / OUT" numFmtId="0">
      <sharedItems containsBlank="1"/>
    </cacheField>
    <cacheField name="Dénomination Di Valto" numFmtId="0">
      <sharedItems containsBlank="1" count="2">
        <s v="REI CORNI FR 5/1 AD 20+ FR 2120G"/>
        <m/>
      </sharedItems>
    </cacheField>
    <cacheField name="Détenteur de Marque" numFmtId="0">
      <sharedItems containsBlank="1"/>
    </cacheField>
    <cacheField name="Marque" numFmtId="0">
      <sharedItems containsBlank="1" count="3">
        <s v="Reitzel"/>
        <s v="auchan"/>
        <m/>
      </sharedItems>
    </cacheField>
    <cacheField name="Origine MP" numFmtId="0">
      <sharedItems containsBlank="1"/>
    </cacheField>
    <cacheField name="Type de colis" numFmtId="0">
      <sharedItems containsBlank="1"/>
    </cacheField>
    <cacheField name="Type bocal" numFmtId="0">
      <sharedItems containsBlank="1"/>
    </cacheField>
    <cacheField name="Nb UVC par colis" numFmtId="0">
      <sharedItems containsString="0" containsBlank="1" containsNumber="1" containsInteger="1" minValue="3" maxValue="3"/>
    </cacheField>
    <cacheField name="Caps  / Fond" numFmtId="0">
      <sharedItems containsBlank="1"/>
    </cacheField>
    <cacheField name="Puisettes / Film" numFmtId="0">
      <sharedItems containsBlank="1"/>
    </cacheField>
    <cacheField name="Nature du colis" numFmtId="0">
      <sharedItems containsBlank="1"/>
    </cacheField>
    <cacheField name="Dimension Etiquette (mm)" numFmtId="0">
      <sharedItems containsBlank="1"/>
    </cacheField>
    <cacheField name="DLUO_x000a_(an)" numFmtId="0">
      <sharedItems containsBlank="1"/>
    </cacheField>
    <cacheField name="Produit" numFmtId="0">
      <sharedItems containsBlank="1"/>
    </cacheField>
    <cacheField name="Calibre" numFmtId="0">
      <sharedItems containsBlank="1"/>
    </cacheField>
    <cacheField name="Fruit Principal seul_x000a_PNE (g)" numFmtId="0">
      <sharedItems containsString="0" containsBlank="1" containsNumber="1" containsInteger="1" minValue="2120" maxValue="2120"/>
    </cacheField>
    <cacheField name="Poids net égoutté (g)" numFmtId="0">
      <sharedItems containsString="0" containsBlank="1" containsNumber="1" containsInteger="1" minValue="2120" maxValue="2120"/>
    </cacheField>
    <cacheField name="Poids net (g)" numFmtId="0">
      <sharedItems containsString="0" containsBlank="1" containsNumber="1" containsInteger="1" minValue="4100" maxValue="4100"/>
    </cacheField>
    <cacheField name="Poids brut (g)" numFmtId="0">
      <sharedItems containsString="0" containsBlank="1" containsNumber="1" containsInteger="1" minValue="4650" maxValue="4650"/>
    </cacheField>
    <cacheField name="Poids oignons de couv (gr)" numFmtId="0">
      <sharedItems containsString="0" containsBlank="1" containsNumber="1" containsInteger="1" minValue="0" maxValue="0"/>
    </cacheField>
    <cacheField name="Calibre oignons de couverture" numFmtId="0">
      <sharedItems containsBlank="1"/>
    </cacheField>
    <cacheField name="N° mélange" numFmtId="0">
      <sharedItems containsBlank="1"/>
    </cacheField>
    <cacheField name="Poids total aromates (g)" numFmtId="0">
      <sharedItems containsString="0" containsBlank="1" containsNumber="1" containsInteger="1" minValue="0" maxValue="0"/>
    </cacheField>
    <cacheField name="Poids total aromates hors oignons (g)" numFmtId="0">
      <sharedItems containsString="0" containsBlank="1" containsNumber="1" containsInteger="1" minValue="0" maxValue="0"/>
    </cacheField>
    <cacheField name="N° de jus" numFmtId="0">
      <sharedItems containsString="0" containsBlank="1" containsNumber="1" containsInteger="1" minValue="6224" maxValue="6504"/>
    </cacheField>
    <cacheField name="Jus dans_x000a_ bocal en L" numFmtId="0">
      <sharedItems containsString="0" containsBlank="1" containsNumber="1" minValue="1.98" maxValue="1.98"/>
    </cacheField>
    <cacheField name="Volume bocal     en Cl" numFmtId="0">
      <sharedItems containsString="0" containsBlank="1" containsNumber="1" containsInteger="1" minValue="425" maxValue="425"/>
    </cacheField>
    <cacheField name="Sucre (Kg/T)" numFmtId="0">
      <sharedItems containsString="0" containsBlank="1" containsNumber="1" containsInteger="1" minValue="65" maxValue="65"/>
    </cacheField>
    <cacheField name="Mini piment rouge (g)" numFmtId="0">
      <sharedItems containsString="0" containsBlank="1" containsNumber="1" containsInteger="1" minValue="0" maxValue="0"/>
    </cacheField>
    <cacheField name="Vinaigre d'alcool à 14 ° (L/T)" numFmtId="0">
      <sharedItems containsString="0" containsBlank="1" containsNumber="1" containsInteger="1" minValue="0" maxValue="157"/>
    </cacheField>
    <cacheField name="Vinaigre de Vin blanc 10° (L/T)" numFmtId="0">
      <sharedItems containsString="0" containsBlank="1" containsNumber="1" containsInteger="1" minValue="0" maxValue="0"/>
    </cacheField>
    <cacheField name="Vinaigre condiment blanc de modène 5° (L/T)" numFmtId="0">
      <sharedItems containsString="0" containsBlank="1" containsNumber="1" containsInteger="1" minValue="0" maxValue="0"/>
    </cacheField>
    <cacheField name="Eau (L/T)" numFmtId="0">
      <sharedItems containsString="0" containsBlank="1" containsNumber="1" minValue="659.93299999999999" maxValue="933.6"/>
    </cacheField>
    <cacheField name="Acide citrique (kg/T)" numFmtId="0">
      <sharedItems containsString="0" containsBlank="1" containsNumber="1" containsInteger="1" minValue="0" maxValue="0"/>
    </cacheField>
    <cacheField name="Métabisulfite de sodium (kg/T)" numFmtId="0">
      <sharedItems containsString="0" containsBlank="1" containsNumber="1" containsInteger="1" minValue="0" maxValue="0"/>
    </cacheField>
    <cacheField name="FNB1038 ou PE16640 (L/T)" numFmtId="0">
      <sharedItems containsString="0" containsBlank="1" containsNumber="1" containsInteger="1" minValue="0" maxValue="0"/>
    </cacheField>
    <cacheField name="PE15654 (L/T)" numFmtId="0">
      <sharedItems containsString="0" containsBlank="1" containsNumber="1" containsInteger="1" minValue="0" maxValue="0"/>
    </cacheField>
    <cacheField name="Pastor T10223 (L/T)" numFmtId="0">
      <sharedItems containsString="0" containsBlank="1" containsNumber="1" containsInteger="1" minValue="0" maxValue="0"/>
    </cacheField>
    <cacheField name="Spice flavour 252490 (L/T)" numFmtId="0">
      <sharedItems containsString="0" containsBlank="1" containsNumber="1" containsInteger="1" minValue="0" maxValue="0"/>
    </cacheField>
    <cacheField name="Sweet Mouthfeel 260037 (L/T)" numFmtId="0">
      <sharedItems containsString="0" containsBlank="1" containsNumber="1" containsInteger="1" minValue="0" maxValue="0"/>
    </cacheField>
    <cacheField name="Naturel piment infusion LM8460 (L/T)" numFmtId="0">
      <sharedItems containsString="0" containsBlank="1" containsNumber="1" containsInteger="1" minValue="0" maxValue="0"/>
    </cacheField>
    <cacheField name="Basilic PE17043 (L/T)" numFmtId="0">
      <sharedItems containsString="0" containsBlank="1" containsNumber="1" containsInteger="1" minValue="0" maxValue="0"/>
    </cacheField>
    <cacheField name="Colodor 703 ANETH (L/T)" numFmtId="0">
      <sharedItems containsString="0" containsBlank="1" containsNumber="1" minValue="0.7" maxValue="0.7"/>
    </cacheField>
    <cacheField name="Saumure (L/T) 1L=0,33kg sel" numFmtId="0">
      <sharedItems containsString="0" containsBlank="1" containsNumber="1" minValue="0" maxValue="116.66666666666667"/>
    </cacheField>
    <cacheField name="Chlorure de calcium (kg/T)" numFmtId="0">
      <sharedItems containsString="0" containsBlank="1" containsNumber="1" containsInteger="1" minValue="0" maxValue="0"/>
    </cacheField>
    <cacheField name="Riboflavine 11,5% (Kg/L)" numFmtId="0">
      <sharedItems containsString="0" containsBlank="1" containsNumber="1" containsInteger="1" minValue="0" maxValue="0"/>
    </cacheField>
    <cacheField name="Acide ascorbique (Kg/L)" numFmtId="0">
      <sharedItems containsString="0" containsBlank="1" containsNumber="1" containsInteger="1" minValue="0" maxValue="0"/>
    </cacheField>
    <cacheField name="Arôme oignon frais naturel 5773 (L/T)" numFmtId="0">
      <sharedItems containsString="0" containsBlank="1" containsNumber="1" containsInteger="1" minValue="0" maxValue="0"/>
    </cacheField>
    <cacheField name="Arôme Colodor 3515 (L/T)" numFmtId="0">
      <sharedItems containsString="0" containsBlank="1" containsNumber="1" containsInteger="1" minValue="0" maxValue="0"/>
    </cacheField>
    <cacheField name="Arôme Colodor 1591 (L/T)" numFmtId="0">
      <sharedItems containsString="0" containsBlank="1" containsNumber="1" minValue="0.7" maxValue="0.7"/>
    </cacheField>
    <cacheField name="Sel de mer NON TRAITÉ (Kg)" numFmtId="0">
      <sharedItems containsString="0" containsBlank="1" containsNumber="1" containsInteger="1" minValue="0" maxValue="0"/>
    </cacheField>
    <cacheField name="Vinaigre d'alcool Bio à 14° (L/T)" numFmtId="0">
      <sharedItems containsString="0" containsBlank="1" containsNumber="1" containsInteger="1" minValue="0" maxValue="0"/>
    </cacheField>
    <cacheField name="Mix arômes AD REITZEL (L/T)" numFmtId="0">
      <sharedItems containsString="0" containsBlank="1" containsNumber="1" containsInteger="1" minValue="0" maxValue="0"/>
    </cacheField>
    <cacheField name="Arôme Aneth Estragon PE 3693 (L/T)" numFmtId="0">
      <sharedItems containsString="0" containsBlank="1" containsNumber="1" containsInteger="1" minValue="0" maxValue="0"/>
    </cacheField>
    <cacheField name="Double concentré de tomates Kg" numFmtId="0">
      <sharedItems containsString="0" containsBlank="1" containsNumber="1" containsInteger="1" minValue="0" maxValue="0"/>
    </cacheField>
    <cacheField name="Olives noires broyées pasteurisées (Kg/L)" numFmtId="0">
      <sharedItems containsString="0" containsBlank="1" containsNumber="1" containsInteger="1" minValue="0" maxValue="0"/>
    </cacheField>
    <cacheField name="Arôme Origan FNB7297 (Kg/L)" numFmtId="0">
      <sharedItems containsString="0" containsBlank="1" containsNumber="1" containsInteger="1" minValue="0" maxValue="0"/>
    </cacheField>
    <cacheField name="Arôme Herbes de provence LM7082 (L/T)" numFmtId="0">
      <sharedItems containsString="0" containsBlank="1" containsNumber="1" containsInteger="1" minValue="0" maxValue="0"/>
    </cacheField>
    <cacheField name="Vinaigre de cidre Bio à 5° (L/T)" numFmtId="0">
      <sharedItems containsString="0" containsBlank="1" containsNumber="1" containsInteger="1" minValue="0" maxValue="0"/>
    </cacheField>
    <cacheField name="Arôme poivre Y10310 (L/T)" numFmtId="0">
      <sharedItems containsString="0" containsBlank="1" containsNumber="1" containsInteger="1" minValue="0" maxValue="0"/>
    </cacheField>
    <cacheField name="Arôme coriandre FNB1264 (L/T)" numFmtId="0">
      <sharedItems containsString="0" containsBlank="1" containsNumber="1" containsInteger="1" minValue="0" maxValue="0"/>
    </cacheField>
    <cacheField name="Arôme Ail (L/T)" numFmtId="0">
      <sharedItems containsString="0" containsBlank="1" containsNumber="1" containsInteger="1" minValue="0" maxValue="0"/>
    </cacheField>
    <cacheField name="Arôme Marjolaine (L/T)" numFmtId="0">
      <sharedItems containsString="0" containsBlank="1" containsNumber="1" containsInteger="1" minValue="0" maxValue="0"/>
    </cacheField>
    <cacheField name="Vinaigre de  vin blanc Bio à 10° (L/T)" numFmtId="0">
      <sharedItems containsString="0" containsBlank="1" containsNumber="1" containsInteger="1" minValue="0" maxValue="0"/>
    </cacheField>
    <cacheField name="Arôme naturel d'estragon BIO LB18263 (L/T)" numFmtId="0">
      <sharedItems containsString="0" containsBlank="1" containsNumber="1" containsInteger="1" minValue="0" maxValue="0"/>
    </cacheField>
    <cacheField name="Condiment blanc de Modène BIO à 5° (L/T)" numFmtId="0">
      <sharedItems containsString="0" containsBlank="1" containsNumber="1" containsInteger="1" minValue="0" maxValue="0"/>
    </cacheField>
    <cacheField name="Sucre de canne BIO (Kg/T)" numFmtId="0">
      <sharedItems containsString="0" containsBlank="1" containsNumber="1" containsInteger="1" minValue="0" maxValue="0"/>
    </cacheField>
    <cacheField name="Arôme naturel aneth BIO LB 18520 (L/T)" numFmtId="0">
      <sharedItems containsString="0" containsBlank="1" containsNumber="1" containsInteger="1" minValue="0" maxValue="0"/>
    </cacheField>
    <cacheField name="Arôme Colodor 1166 (L/T)" numFmtId="0">
      <sharedItems containsString="0" containsBlank="1" containsNumber="1" containsInteger="1" minValue="0" maxValue="0"/>
    </cacheField>
    <cacheField name="Poivrons rouges en cubes (Kg)" numFmtId="0">
      <sharedItems containsString="0" containsBlank="1" containsNumber="1" containsInteger="1" minValue="0" maxValue="0"/>
    </cacheField>
    <cacheField name="Carottes en rondelles (Kg)" numFmtId="0">
      <sharedItems containsString="0" containsBlank="1" containsNumber="1" containsInteger="1" minValue="0" maxValue="0"/>
    </cacheField>
    <cacheField name="Choux fleurs 15/30 (Kg)" numFmtId="0">
      <sharedItems containsString="0" containsBlank="1" containsNumber="1" containsInteger="1" minValue="0" maxValue="0"/>
    </cacheField>
    <cacheField name="Cornichons 150/300 (Kg)" numFmtId="0">
      <sharedItems containsString="0" containsBlank="1" containsNumber="1" containsInteger="1" minValue="0" maxValue="0"/>
    </cacheField>
    <cacheField name="Oignons 16/18 (Kg)" numFmtId="0">
      <sharedItems containsString="0" containsBlank="1" containsNumber="1" containsInteger="1" minValue="0" maxValue="0"/>
    </cacheField>
    <cacheField name="Navets en tronçon (Kg)" numFmtId="0">
      <sharedItems containsString="0" containsBlank="1" containsNumber="1" containsInteger="1" minValue="0" maxValue="0"/>
    </cacheField>
    <cacheField name="VIDE" numFmtId="0">
      <sharedItems containsNonDate="0" containsString="0" containsBlank="1"/>
    </cacheField>
    <cacheField name="VIDE2" numFmtId="0">
      <sharedItems containsNonDate="0" containsString="0" containsBlank="1"/>
    </cacheField>
    <cacheField name="VIDE3" numFmtId="0">
      <sharedItems containsNonDate="0" containsString="0" containsBlank="1"/>
    </cacheField>
    <cacheField name="VIDE4" numFmtId="0">
      <sharedItems containsNonDate="0" containsString="0" containsBlank="1"/>
    </cacheField>
    <cacheField name="VIDE5" numFmtId="0">
      <sharedItems containsNonDate="0" containsString="0" containsBlank="1"/>
    </cacheField>
    <cacheField name="VIDE6" numFmtId="0">
      <sharedItems containsNonDate="0" containsString="0" containsBlank="1"/>
    </cacheField>
    <cacheField name="VIDE7" numFmtId="0">
      <sharedItems containsNonDate="0" containsString="0" containsBlank="1"/>
    </cacheField>
    <cacheField name="VIDE8" numFmtId="0">
      <sharedItems containsNonDate="0" containsString="0" containsBlank="1"/>
    </cacheField>
    <cacheField name="VIDE9" numFmtId="0">
      <sharedItems containsNonDate="0" containsString="0" containsBlank="1"/>
    </cacheField>
    <cacheField name="VIDE10" numFmtId="0">
      <sharedItems containsNonDate="0" containsString="0" containsBlank="1"/>
    </cacheField>
    <cacheField name="VIDE11" numFmtId="0">
      <sharedItems containsNonDate="0" containsString="0" containsBlank="1"/>
    </cacheField>
    <cacheField name="VIDE12" numFmtId="0">
      <sharedItems containsNonDate="0" containsString="0" containsBlank="1"/>
    </cacheField>
    <cacheField name="VIDE13" numFmtId="0">
      <sharedItems containsNonDate="0" containsString="0" containsBlank="1"/>
    </cacheField>
    <cacheField name="VIDE14" numFmtId="0">
      <sharedItems containsNonDate="0" containsString="0" containsBlank="1"/>
    </cacheField>
    <cacheField name="VIDE15" numFmtId="0">
      <sharedItems containsNonDate="0" containsString="0" containsBlank="1"/>
    </cacheField>
    <cacheField name="VIDE16" numFmtId="0">
      <sharedItems containsNonDate="0" containsString="0" containsBlank="1"/>
    </cacheField>
    <cacheField name="VIDE17" numFmtId="0">
      <sharedItems containsNonDate="0" containsString="0" containsBlank="1"/>
    </cacheField>
    <cacheField name="VIDE18" numFmtId="0">
      <sharedItems containsNonDate="0" containsString="0" containsBlank="1"/>
    </cacheField>
    <cacheField name="VIDE19" numFmtId="0">
      <sharedItems containsNonDate="0" containsString="0" containsBlank="1"/>
    </cacheField>
    <cacheField name="VIDE20" numFmtId="0">
      <sharedItems containsNonDate="0" containsString="0" containsBlank="1"/>
    </cacheField>
    <cacheField name="Petits oignons (g)" numFmtId="0">
      <sharedItems containsString="0" containsBlank="1" containsNumber="1" containsInteger="1" minValue="0" maxValue="0"/>
    </cacheField>
    <cacheField name="Moutarde noire (g)" numFmtId="0">
      <sharedItems containsString="0" containsBlank="1" containsNumber="1" containsInteger="1" minValue="0" maxValue="0"/>
    </cacheField>
    <cacheField name="Moutarde jaune (g)" numFmtId="0">
      <sharedItems containsString="0" containsBlank="1" containsNumber="1" containsInteger="1" minValue="0" maxValue="0"/>
    </cacheField>
    <cacheField name="Mélange 300 (g)" numFmtId="0">
      <sharedItems containsString="0" containsBlank="1" containsNumber="1" containsInteger="1" minValue="0" maxValue="0"/>
    </cacheField>
    <cacheField name="Mélange 320 (g)" numFmtId="0">
      <sharedItems containsString="0" containsBlank="1" containsNumber="1" containsInteger="1" minValue="0" maxValue="0"/>
    </cacheField>
    <cacheField name="Mélange 410 (g)" numFmtId="0">
      <sharedItems containsString="0" containsBlank="1" containsNumber="1" containsInteger="1" minValue="0" maxValue="0"/>
    </cacheField>
    <cacheField name="Mélange Mix 300 (g)" numFmtId="0">
      <sharedItems containsString="0" containsBlank="1" containsNumber="1" containsInteger="1" minValue="0" maxValue="0"/>
    </cacheField>
    <cacheField name="Mélange Mix 320 (g)" numFmtId="0">
      <sharedItems containsString="0" containsBlank="1" containsNumber="1" containsInteger="1" minValue="0" maxValue="0"/>
    </cacheField>
    <cacheField name="Estragon haché au vinaigre (g)" numFmtId="0">
      <sharedItems containsString="0" containsBlank="1" containsNumber="1" containsInteger="1" minValue="0" maxValue="0"/>
    </cacheField>
    <cacheField name="Estragon Déshydraté (g)" numFmtId="0">
      <sharedItems containsString="0" containsBlank="1" containsNumber="1" containsInteger="1" minValue="0" maxValue="0"/>
    </cacheField>
    <cacheField name="Oignons émincés déshydratés (g)" numFmtId="0">
      <sharedItems containsString="0" containsBlank="1" containsNumber="1" containsInteger="1" minValue="0" maxValue="0"/>
    </cacheField>
    <cacheField name="Ail lamelles déshydraté (g)" numFmtId="0">
      <sharedItems containsString="0" containsBlank="1" containsNumber="1" containsInteger="1" minValue="0" maxValue="0"/>
    </cacheField>
    <cacheField name="Grains de poivre noir (g)" numFmtId="0">
      <sharedItems containsString="0" containsBlank="1" containsNumber="1" containsInteger="1" minValue="0" maxValue="0"/>
    </cacheField>
    <cacheField name="Basilic Déshydraté (g)" numFmtId="0">
      <sharedItems containsString="0" containsBlank="1" containsNumber="1" containsInteger="1" minValue="0" maxValue="0"/>
    </cacheField>
    <cacheField name="Aneth déshydratée (g)" numFmtId="0">
      <sharedItems containsString="0" containsBlank="1" containsNumber="1" containsInteger="1" minValue="0" maxValue="0"/>
    </cacheField>
    <cacheField name="Vinaigre alcool 14° _x000a_L" numFmtId="0">
      <sharedItems containsString="0" containsBlank="1" containsNumber="1" minValue="0" maxValue="0.31086000000000003"/>
    </cacheField>
    <cacheField name="Vinaigre vin 10°      _x000a_L" numFmtId="0">
      <sharedItems containsString="0" containsBlank="1" containsNumber="1" containsInteger="1" minValue="0" maxValue="0"/>
    </cacheField>
    <cacheField name="CaCl _x000a_Kg" numFmtId="0">
      <sharedItems containsString="0" containsBlank="1" containsNumber="1" containsInteger="1" minValue="0" maxValue="0"/>
    </cacheField>
    <cacheField name="Arôme combinés FNB1038 ou PE166410_x000a_L" numFmtId="0">
      <sharedItems containsString="0" containsBlank="1" containsNumber="1" containsInteger="1" minValue="0" maxValue="0"/>
    </cacheField>
    <cacheField name="Arôme BP86 T10240 _x000a_L" numFmtId="0">
      <sharedItems containsString="0" containsBlank="1" containsNumber="1" containsInteger="1" minValue="0" maxValue="0"/>
    </cacheField>
    <cacheField name="Arôme Estragon PE15654 _x000a_L" numFmtId="0">
      <sharedItems containsString="0" containsBlank="1" containsNumber="1" containsInteger="1" minValue="0" maxValue="0"/>
    </cacheField>
    <cacheField name="Arôme Pastor T10223 _x000a_L" numFmtId="0">
      <sharedItems containsString="0" containsBlank="1" containsNumber="1" containsInteger="1" minValue="0" maxValue="0"/>
    </cacheField>
    <cacheField name="Acide Citrique _x000a_ Kg" numFmtId="0">
      <sharedItems containsString="0" containsBlank="1" containsNumber="1" containsInteger="1" minValue="0" maxValue="0"/>
    </cacheField>
    <cacheField name="Métabisulfite _x000a_Kg" numFmtId="0">
      <sharedItems containsString="0" containsBlank="1" containsNumber="1" containsInteger="1" minValue="0" maxValue="0"/>
    </cacheField>
    <cacheField name="Sweet Mouthfeel 260037_x000a_Kg" numFmtId="0">
      <sharedItems containsString="0" containsBlank="1" containsNumber="1" containsInteger="1" minValue="0" maxValue="0"/>
    </cacheField>
    <cacheField name="Basilic PE17043 L" numFmtId="0">
      <sharedItems containsString="0" containsBlank="1" containsNumber="1" containsInteger="1" minValue="0" maxValue="0"/>
    </cacheField>
    <cacheField name="Condiment blanc de Modène 5°_x000a_L" numFmtId="0">
      <sharedItems containsString="0" containsBlank="1" containsNumber="1" containsInteger="1" minValue="0" maxValue="0"/>
    </cacheField>
    <cacheField name="Arôme oignon frais naturel 5773 L" numFmtId="0">
      <sharedItems containsString="0" containsBlank="1" containsNumber="1" containsInteger="1" minValue="0" maxValue="0"/>
    </cacheField>
    <cacheField name="Arôme Colodor 703 ANETH_x000a_L" numFmtId="0">
      <sharedItems containsString="0" containsBlank="1" containsNumber="1" minValue="1.3859999999999999E-3" maxValue="1.3859999999999999E-3"/>
    </cacheField>
    <cacheField name="Spice Flavour 252490 _x000a_L" numFmtId="0">
      <sharedItems containsString="0" containsBlank="1" containsNumber="1" containsInteger="1" minValue="0" maxValue="0"/>
    </cacheField>
    <cacheField name="Flavour red Chili D1100806 _x000a_L" numFmtId="0">
      <sharedItems containsString="0" containsBlank="1" containsNumber="1" containsInteger="1" minValue="0" maxValue="0"/>
    </cacheField>
    <cacheField name="Mix 320_x000a_en Kg (Coriandre, Piment, Moutarde Jaune et Noire, Poivre)" numFmtId="0">
      <sharedItems containsString="0" containsBlank="1" containsNumber="1" containsInteger="1" minValue="0" maxValue="0"/>
    </cacheField>
    <cacheField name="Mix 300_x000a_en Kg             (moutarde jaune, coriandre)" numFmtId="0">
      <sharedItems containsString="0" containsBlank="1" containsNumber="1" containsInteger="1" minValue="0" maxValue="0"/>
    </cacheField>
    <cacheField name="Mix 410_x000a_en Kg (Mout.Jaune et Noire, Coriandre, Poivre)" numFmtId="0">
      <sharedItems containsString="0" containsBlank="1" containsNumber="1" containsInteger="1" minValue="0" maxValue="0"/>
    </cacheField>
    <cacheField name="Mélange 420   Kg" numFmtId="0">
      <sharedItems containsString="0" containsBlank="1" containsNumber="1" containsInteger="1" minValue="0" maxValue="0"/>
    </cacheField>
    <cacheField name="Estragon haché   Kg                      div par 5" numFmtId="0">
      <sharedItems containsString="0" containsBlank="1" containsNumber="1" containsInteger="1" minValue="0" maxValue="0"/>
    </cacheField>
    <cacheField name="Estragon déshy   Kg" numFmtId="0">
      <sharedItems containsString="0" containsBlank="1" containsNumber="1" containsInteger="1" minValue="0" maxValue="0"/>
    </cacheField>
    <cacheField name="Basilic déshydraté    Kg" numFmtId="0">
      <sharedItems containsString="0" containsBlank="1" containsNumber="1" containsInteger="1" minValue="0" maxValue="0"/>
    </cacheField>
    <cacheField name="Aneth déshydratée    Kg" numFmtId="0">
      <sharedItems containsString="0" containsBlank="1" containsNumber="1" containsInteger="1" minValue="0" maxValue="0"/>
    </cacheField>
    <cacheField name="Coriandre    Kg" numFmtId="0">
      <sharedItems containsString="0" containsBlank="1" containsNumber="1" containsInteger="1" minValue="0" maxValue="0"/>
    </cacheField>
    <cacheField name="Moutarde jaune    Kg" numFmtId="0">
      <sharedItems containsString="0" containsBlank="1" containsNumber="1" containsInteger="1" minValue="0" maxValue="0"/>
    </cacheField>
    <cacheField name="Moutarde noire    Kg" numFmtId="0">
      <sharedItems containsString="0" containsBlank="1" containsNumber="1" containsInteger="1" minValue="0" maxValue="0"/>
    </cacheField>
    <cacheField name="Grains de poivre noir    Kg" numFmtId="0">
      <sharedItems containsString="0" containsBlank="1" containsNumber="1" containsInteger="1" minValue="0" maxValue="0"/>
    </cacheField>
    <cacheField name="Oignons blancs deshy    Kg" numFmtId="0">
      <sharedItems containsString="0" containsBlank="1" containsNumber="1" containsInteger="1" minValue="0" maxValue="0"/>
    </cacheField>
    <cacheField name="Ail lamelles deshydraté    Kg" numFmtId="0">
      <sharedItems containsString="0" containsBlank="1" containsNumber="1" containsInteger="1" minValue="0" maxValue="0"/>
    </cacheField>
    <cacheField name="Mini piment rouge   Kg" numFmtId="0">
      <sharedItems containsString="0" containsBlank="1" containsNumber="1" containsInteger="1" minValue="0" maxValue="0"/>
    </cacheField>
    <cacheField name="Sel                            Kg" numFmtId="0">
      <sharedItems containsString="0" containsBlank="1" containsNumber="1" minValue="0" maxValue="6.93E-2"/>
    </cacheField>
    <cacheField name="Sucre  Kg" numFmtId="0">
      <sharedItems containsString="0" containsBlank="1" containsNumber="1" minValue="0.12869999999999998" maxValue="0.12869999999999998"/>
    </cacheField>
    <cacheField name="Riboflavine 11,5% Kg" numFmtId="0">
      <sharedItems containsString="0" containsBlank="1" containsNumber="1" containsInteger="1" minValue="0" maxValue="0"/>
    </cacheField>
    <cacheField name="Acide ascorbique Kg" numFmtId="0">
      <sharedItems containsString="0" containsBlank="1" containsNumber="1" containsInteger="1" minValue="0" maxValue="0"/>
    </cacheField>
    <cacheField name="Arôme Colodor 3515 L" numFmtId="0">
      <sharedItems containsString="0" containsBlank="1" containsNumber="1" containsInteger="1" minValue="0" maxValue="0"/>
    </cacheField>
    <cacheField name="Laurier (feuille)" numFmtId="0">
      <sharedItems containsString="0" containsBlank="1" containsNumber="1" containsInteger="1" minValue="0" maxValue="0"/>
    </cacheField>
    <cacheField name="Ail (gousse)" numFmtId="0">
      <sharedItems containsString="0" containsBlank="1" containsNumber="1" containsInteger="1" minValue="0" maxValue="0"/>
    </cacheField>
    <cacheField name="Coriandre (g)" numFmtId="0">
      <sharedItems containsString="0" containsBlank="1" containsNumber="1" containsInteger="1" minValue="0" maxValue="0"/>
    </cacheField>
    <cacheField name="Arôme Colodor 1591 L" numFmtId="0">
      <sharedItems containsString="0" containsBlank="1" containsNumber="1" minValue="1.3859999999999999E-3" maxValue="1.3859999999999999E-3"/>
    </cacheField>
    <cacheField name="Sel de mer NON TRAITÉ en Kg" numFmtId="0">
      <sharedItems containsString="0" containsBlank="1" containsNumber="1" containsInteger="1" minValue="0" maxValue="0"/>
    </cacheField>
    <cacheField name="Vinaigre d'alcool Bio à 14° L" numFmtId="0">
      <sharedItems containsString="0" containsBlank="1" containsNumber="1" containsInteger="1" minValue="0" maxValue="0"/>
    </cacheField>
    <cacheField name="Moutarde jaune Bio (g)" numFmtId="0">
      <sharedItems containsString="0" containsBlank="1" containsNumber="1" containsInteger="1" minValue="0" maxValue="0"/>
    </cacheField>
    <cacheField name="Moutarde jaune Bio (Kg)" numFmtId="0">
      <sharedItems containsString="0" containsBlank="1" containsNumber="1" containsInteger="1" minValue="0" maxValue="0"/>
    </cacheField>
    <cacheField name="Baie de genièvre (g)" numFmtId="0">
      <sharedItems containsString="0" containsBlank="1" containsNumber="1" containsInteger="1" minValue="0" maxValue="0"/>
    </cacheField>
    <cacheField name="Baie de genièvre (Kg)" numFmtId="0">
      <sharedItems containsString="0" containsBlank="1" containsNumber="1" containsInteger="1" minValue="0" maxValue="0"/>
    </cacheField>
    <cacheField name="Mix arômes AD REITZEL (L/T)2" numFmtId="0">
      <sharedItems containsString="0" containsBlank="1" containsNumber="1" containsInteger="1" minValue="0" maxValue="0"/>
    </cacheField>
    <cacheField name="Arôme Aneth Estragon PE 3693 (L)" numFmtId="0">
      <sharedItems containsString="0" containsBlank="1" containsNumber="1" containsInteger="1" minValue="0" maxValue="0"/>
    </cacheField>
    <cacheField name="Tomates flocon (g)" numFmtId="0">
      <sharedItems containsString="0" containsBlank="1" containsNumber="1" containsInteger="1" minValue="0" maxValue="0"/>
    </cacheField>
    <cacheField name="Tomates flocon (Kg)" numFmtId="0">
      <sharedItems containsString="0" containsBlank="1" containsNumber="1" containsInteger="1" minValue="0" maxValue="0"/>
    </cacheField>
    <cacheField name="Naturel piment infusion LM8460 (L)" numFmtId="0">
      <sharedItems containsString="0" containsBlank="1" containsNumber="1" containsInteger="1" minValue="0" maxValue="0"/>
    </cacheField>
    <cacheField name="Double concentré de tomates (Kg)" numFmtId="0">
      <sharedItems containsString="0" containsBlank="1" containsNumber="1" containsInteger="1" minValue="0" maxValue="0"/>
    </cacheField>
    <cacheField name="Olives noires broyées pasteurisées (Kg)" numFmtId="0">
      <sharedItems containsString="0" containsBlank="1" containsNumber="1" containsInteger="1" minValue="0" maxValue="0"/>
    </cacheField>
    <cacheField name="Arôme Origan FNB7297 (Kg)" numFmtId="0">
      <sharedItems containsString="0" containsBlank="1" containsNumber="1" containsInteger="1" minValue="0" maxValue="0"/>
    </cacheField>
    <cacheField name="Poivrons jaunes séchés (g)" numFmtId="0">
      <sharedItems containsString="0" containsBlank="1" containsNumber="1" containsInteger="1" minValue="0" maxValue="0"/>
    </cacheField>
    <cacheField name="Poivrons jaunes séchés (Kg)" numFmtId="0">
      <sharedItems containsString="0" containsBlank="1" containsNumber="1" containsInteger="1" minValue="0" maxValue="0"/>
    </cacheField>
    <cacheField name="Arôme Herbes de provence LM7082 (L)" numFmtId="0">
      <sharedItems containsString="0" containsBlank="1" containsNumber="1" containsInteger="1" minValue="0" maxValue="0"/>
    </cacheField>
    <cacheField name="Paprika séché ROUGE (g)" numFmtId="0">
      <sharedItems containsString="0" containsBlank="1" containsNumber="1" containsInteger="1" minValue="0" maxValue="0"/>
    </cacheField>
    <cacheField name="Paprika séché ROUGE (Kg)" numFmtId="0">
      <sharedItems containsString="0" containsBlank="1" containsNumber="1" containsInteger="1" minValue="0" maxValue="0"/>
    </cacheField>
    <cacheField name="Herbes de provence (g)" numFmtId="0">
      <sharedItems containsString="0" containsBlank="1" containsNumber="1" containsInteger="1" minValue="0" maxValue="0"/>
    </cacheField>
    <cacheField name="Herbes de provence (Kg)" numFmtId="0">
      <sharedItems containsString="0" containsBlank="1" containsNumber="1" containsInteger="1" minValue="0" maxValue="0"/>
    </cacheField>
    <cacheField name="Vinaigre de cidre Bio à 5° (L)" numFmtId="0">
      <sharedItems containsString="0" containsBlank="1" containsNumber="1" containsInteger="1" minValue="0" maxValue="0"/>
    </cacheField>
    <cacheField name="Oignons Bio en cube (g)" numFmtId="0">
      <sharedItems containsString="0" containsBlank="1" containsNumber="1" containsInteger="1" minValue="0" maxValue="0"/>
    </cacheField>
    <cacheField name="Arôme poivre Y10310 (L)" numFmtId="0">
      <sharedItems containsString="0" containsBlank="1" containsNumber="1" containsInteger="1" minValue="0" maxValue="0"/>
    </cacheField>
    <cacheField name="Arôme coriandre FNB1264 (L)" numFmtId="0">
      <sharedItems containsString="0" containsBlank="1" containsNumber="1" containsInteger="1" minValue="0" maxValue="0"/>
    </cacheField>
    <cacheField name="Poivrons rouges déshydratés (g)" numFmtId="0">
      <sharedItems containsString="0" containsBlank="1" containsNumber="1" containsInteger="1" minValue="0" maxValue="0"/>
    </cacheField>
    <cacheField name="Poivrons rouges déshydratés (Kg)" numFmtId="0">
      <sharedItems containsString="0" containsBlank="1" containsNumber="1" containsInteger="1" minValue="0" maxValue="0"/>
    </cacheField>
    <cacheField name="Arôme Ail (L)" numFmtId="0">
      <sharedItems containsString="0" containsBlank="1" containsNumber="1" containsInteger="1" minValue="0" maxValue="0"/>
    </cacheField>
    <cacheField name="Arôme Marjolaine (L)" numFmtId="0">
      <sharedItems containsString="0" containsBlank="1" containsNumber="1" containsInteger="1" minValue="0" maxValue="0"/>
    </cacheField>
    <cacheField name="Vinaigre de  vin blanc Bio à 10° (L)" numFmtId="0">
      <sharedItems containsString="0" containsBlank="1" containsNumber="1" containsInteger="1" minValue="0" maxValue="0"/>
    </cacheField>
    <cacheField name="Arôme naturel d'estragon BIO LB18263 (L)" numFmtId="0">
      <sharedItems containsString="0" containsBlank="1" containsNumber="1" containsInteger="1" minValue="0" maxValue="0"/>
    </cacheField>
    <cacheField name="Estragon déshydraté BIO (g)" numFmtId="0">
      <sharedItems containsString="0" containsBlank="1" containsNumber="1" containsInteger="1" minValue="0" maxValue="0"/>
    </cacheField>
    <cacheField name="Estragon déshydraté BIO (Kg)" numFmtId="0">
      <sharedItems containsString="0" containsBlank="1" containsNumber="1" containsInteger="1" minValue="0" maxValue="0"/>
    </cacheField>
    <cacheField name="Condiment blanc de Modène BIO à 5° (L/T)2" numFmtId="0">
      <sharedItems containsString="0" containsBlank="1" containsNumber="1" containsInteger="1" minValue="0" maxValue="0"/>
    </cacheField>
    <cacheField name="Sucre de canne BIO (Kg)" numFmtId="0">
      <sharedItems containsString="0" containsBlank="1" containsNumber="1" containsInteger="1" minValue="0" maxValue="0"/>
    </cacheField>
    <cacheField name="Arôme naturel aneth BIO (L/T)" numFmtId="0">
      <sharedItems containsString="0" containsBlank="1" containsNumber="1" containsInteger="1" minValue="0" maxValue="0"/>
    </cacheField>
    <cacheField name="Aneth déshydraté BIO (g)" numFmtId="0">
      <sharedItems containsString="0" containsBlank="1" containsNumber="1" containsInteger="1" minValue="0" maxValue="0"/>
    </cacheField>
    <cacheField name="Aneth déshydraté BIO (Kg)" numFmtId="0">
      <sharedItems containsString="0" containsBlank="1" containsNumber="1" containsInteger="1" minValue="0" maxValue="0"/>
    </cacheField>
    <cacheField name="Arôme Colodor 1166 (L/T)2" numFmtId="0">
      <sharedItems containsString="0" containsBlank="1" containsNumber="1" containsInteger="1" minValue="0" maxValue="0"/>
    </cacheField>
    <cacheField name="Epis de maïs (nombre d'épis)" numFmtId="0">
      <sharedItems containsString="0" containsBlank="1" containsNumber="1" containsInteger="1" minValue="0" maxValue="0"/>
    </cacheField>
    <cacheField name="Piment d'Espelette poudre (g)" numFmtId="0">
      <sharedItems containsString="0" containsBlank="1" containsNumber="1" containsInteger="1" minValue="0" maxValue="0"/>
    </cacheField>
    <cacheField name="VIDE21" numFmtId="0">
      <sharedItems containsNonDate="0" containsString="0" containsBlank="1"/>
    </cacheField>
    <cacheField name="VIDE22" numFmtId="0">
      <sharedItems containsNonDate="0" containsString="0" containsBlank="1"/>
    </cacheField>
    <cacheField name="Fûts de cornichons pour_x000a_ 1 fût d'oignons" numFmtId="0">
      <sharedItems containsString="0" containsBlank="1" containsNumber="1" containsInteger="1" minValue="0" maxValue="0"/>
    </cacheField>
    <cacheField name="T° Pasto (°C)" numFmtId="0">
      <sharedItems containsString="0" containsBlank="1" containsNumber="1" containsInteger="1" minValue="90" maxValue="94"/>
    </cacheField>
    <cacheField name="Tps Pasto (min ou Hertz)" numFmtId="0">
      <sharedItems containsString="0" containsBlank="1" containsNumber="1" containsInteger="1" minValue="25" maxValue="33"/>
    </cacheField>
    <cacheField name="Perte en jus" numFmtId="0">
      <sharedItems containsNonDate="0" containsString="0" containsBlank="1"/>
    </cacheField>
    <cacheField name="Prix MP au kg" numFmtId="0">
      <sharedItems containsBlank="1"/>
    </cacheField>
    <cacheField name="Acidité cible Jus (°)" numFmtId="0">
      <sharedItems containsBlank="1"/>
    </cacheField>
    <cacheField name="Taux de sel Jus cible (%)" numFmtId="0">
      <sharedItems containsBlank="1"/>
    </cacheField>
    <cacheField name="Acidité cible PF (°)" numFmtId="0">
      <sharedItems containsBlank="1"/>
    </cacheField>
    <cacheField name="Taux de sel PF cible - densité" numFmtId="0">
      <sharedItems containsBlank="1"/>
    </cacheField>
    <cacheField name="VIDE23" numFmtId="0">
      <sharedItems containsNonDate="0" containsString="0" containsBlank="1"/>
    </cacheField>
    <cacheField name="VIDE24" numFmtId="0">
      <sharedItems containsNonDate="0" containsString="0" containsBlank="1"/>
    </cacheField>
    <cacheField name="VIDE25" numFmtId="0">
      <sharedItems containsNonDate="0" containsString="0" containsBlank="1"/>
    </cacheField>
    <cacheField name="VIDE26" numFmtId="0">
      <sharedItems containsNonDate="0" containsString="0" containsBlank="1"/>
    </cacheField>
    <cacheField name="VIDE27" numFmtId="0">
      <sharedItems containsNonDate="0" containsString="0" containsBlank="1"/>
    </cacheField>
    <cacheField name="VIDE28" numFmtId="0">
      <sharedItems containsNonDate="0" containsString="0" containsBlank="1"/>
    </cacheField>
    <cacheField name="VIDE29" numFmtId="0">
      <sharedItems containsNonDate="0" containsString="0" containsBlank="1"/>
    </cacheField>
    <cacheField name="VIDE30" numFmtId="0">
      <sharedItems containsNonDate="0" containsString="0" containsBlank="1"/>
    </cacheField>
    <cacheField name="VIDE31" numFmtId="0">
      <sharedItems containsNonDate="0" containsString="0" containsBlank="1"/>
    </cacheField>
    <cacheField name="VIDE32" numFmtId="0">
      <sharedItems containsNonDate="0" containsString="0" containsBlank="1"/>
    </cacheField>
    <cacheField name="VIDE33" numFmtId="0">
      <sharedItems containsNonDate="0" containsString="0" containsBlank="1"/>
    </cacheField>
    <cacheField name="VIDE34" numFmtId="0">
      <sharedItems containsNonDate="0" containsString="0" containsBlank="1"/>
    </cacheField>
    <cacheField name="VIDE35" numFmtId="0">
      <sharedItems containsNonDate="0" containsString="0" containsBlank="1"/>
    </cacheField>
    <cacheField name="VIDE36" numFmtId="0">
      <sharedItems containsNonDate="0" containsString="0" containsBlank="1"/>
    </cacheField>
    <cacheField name="VIDE37" numFmtId="0">
      <sharedItems containsNonDate="0" containsString="0" containsBlank="1"/>
    </cacheField>
    <cacheField name="Secteur" numFmtId="0">
      <sharedItems containsBlank="1"/>
    </cacheField>
    <cacheField name="Référence Di Valto2" numFmtId="0">
      <sharedItems containsBlank="1"/>
    </cacheField>
    <cacheField name="Marquage en ligne" numFmtId="0">
      <sharedItems containsBlank="1"/>
    </cacheField>
    <cacheField name="Marquage en reprise" numFmtId="0">
      <sharedItems containsBlank="1"/>
    </cacheField>
    <cacheField name="Emplacement du marquage" numFmtId="0">
      <sharedItems containsBlank="1"/>
    </cacheField>
    <cacheField name="Site de produc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Clémence DEFRENNE" refreshedDate="43483.493183333332" createdVersion="4" refreshedVersion="4" minRefreshableVersion="3" recordCount="2171">
  <cacheSource type="worksheet">
    <worksheetSource ref="A2:BD2173" sheet="Données prod"/>
  </cacheSource>
  <cacheFields count="58">
    <cacheField name="Usine" numFmtId="0">
      <sharedItems containsNonDate="0" containsString="0" containsBlank="1"/>
    </cacheField>
    <cacheField name="Ligne" numFmtId="0">
      <sharedItems containsNonDate="0" containsString="0" containsBlank="1"/>
    </cacheField>
    <cacheField name="Date" numFmtId="14">
      <sharedItems containsNonDate="0" containsDate="1" containsString="0" containsBlank="1" minDate="2016-01-04T00:00:00" maxDate="2016-07-07T00:00:00"/>
    </cacheField>
    <cacheField name="n° de production" numFmtId="3">
      <sharedItems containsString="0" containsBlank="1" containsNumber="1" containsInteger="1" minValue="1" maxValue="1452"/>
    </cacheField>
    <cacheField name="Produits fabriqués (code ou désignation de prod) liste fermée" numFmtId="0">
      <sharedItems containsBlank="1" count="108">
        <s v="Oignons 22,8cl Grand Jury"/>
        <s v="Corn EF 22,8cl Grand Jury"/>
        <s v="Changement de format"/>
        <s v="Corn EF 37cl Grand Jury"/>
        <s v="Changement de lot"/>
        <s v="Corn EF 37cl Carrefour"/>
        <s v="Corn EF 37cl Trader Joe's"/>
        <s v="Corn F 72 cl Casino"/>
        <s v="Corn EF 72cl Système U"/>
        <s v="Corn EF 37cl Fallot"/>
        <s v="Corn EF 37cl Système U"/>
        <s v="Corn EF 106,2 cl Carrefour"/>
        <s v="Corn TF 58 cl No Name"/>
        <s v="Oignons 58 cl No Name"/>
        <s v="Corn EF 72cl Régalo - ALDI"/>
        <s v="Corn Mini 72cl Carrefour"/>
        <s v="Corn EF 72cl Carrefour"/>
        <s v="Corn EF 72cl Charbonneaux"/>
        <s v="Corn Mini 72cl Auchan"/>
        <s v="Corn EF 72cl Auchan aux 5 aromates"/>
        <s v="Câpres SurF 10,6cl Système U"/>
        <s v="Oignons 22,8cl Fallot"/>
        <s v="Corn EF 37cl Auchan aux 5 aromates"/>
        <s v="Corn TF 37cl Auchan"/>
        <s v="Corn F 37 cl Tous les jours"/>
        <s v="Oignons 37 cl Système u"/>
        <s v="Corn Mini Balsamique JO "/>
        <s v="Corn Mini Hot JO"/>
        <s v="Corn Mini 72 cl Christ"/>
        <s v="Corn EF 72 cl 2 Vinaigres et Balamique JO"/>
        <s v="Corn EF 72cl 3 Herbes JO"/>
        <s v="Oignons 42,5 cl Auchan"/>
        <s v="Corn Mini 42,5 Franprix"/>
        <s v="Corn EF 42,5 Carrefour"/>
        <s v="Corn EF 42,5 Bouton d'Or"/>
        <s v="Corn EF 72 cl Regalo"/>
        <s v="Corn EF 72 cl Casino"/>
        <s v="Corn EF 72 cl Bouton d'Or"/>
        <s v="Corn TF 72 cl Systeme U"/>
        <s v="Corn TF 72 cl Carrefour"/>
        <s v="Corn Fins 72 cl Netto"/>
        <s v="Corn MF 72 cl Top Budget"/>
        <s v="Corn MF 72 cl Tous les Jours"/>
        <s v="Corn EF 106,2 cl Système U"/>
        <s v="Corn EF 106,2 cl Bouton d'Or"/>
        <m/>
        <s v="Corn EF 37 cl Monoprix"/>
        <s v="Corn EF 37 cl 3 Petits Cochons"/>
        <s v="Corn Fins 37 cl Coup de Pouce"/>
        <s v="Corn 37 EF cl Netto"/>
        <s v="Corn 37 EF cl Casino"/>
        <s v="Corn 37 cl EF Bouton d'Or"/>
        <s v="Corn 37 cl EF Franprix"/>
        <s v="Corn Fins 72 cl Bouton d'Or"/>
        <s v="Corn Fins 72 cl Auchan"/>
        <s v="Corn MF 72 cl Coup de Pouce"/>
        <s v="Corn Mini 72 cl Carrefour"/>
        <s v="Corn MF 72 cl Bien Vu"/>
        <s v="Corn EF 72 cl Monoprix"/>
        <s v="Corn EF 37 cl Grand Jury"/>
        <s v="Corn Fins 170 cl Auchan"/>
        <s v="Corn Fins 170 cl Netto"/>
        <s v="Corn Fins 170 cl Bouton d'Or"/>
        <s v="Corn EF 106,2 cl Auchan"/>
        <s v="Corn Fins 72 cl DUCROS "/>
        <s v="Corn EF 37 cl Ducros"/>
        <s v="Câpres Capucines 10,6cl DUCROS"/>
        <s v="Oignons 37 cl Bouton d'Or"/>
        <s v="20,5 Verre Enfant"/>
        <s v="Corn TF 72 cl Crespo"/>
        <s v="Corn EF 72cl Fallot"/>
        <s v="Corn EF 22,8cl Charbonneaux"/>
        <s v="Corn EF 22,8 cl Fallot"/>
        <s v="Corn EF 37 Charbonneaux"/>
        <s v="Corn EF 37 Crespo"/>
        <s v="Corn/Oignons 72 DUO JO"/>
        <s v="Corn Mini Basilic JO "/>
        <s v="Oignons 37 cl Ducros"/>
        <s v="Corn EF 37 cl Tête noire"/>
        <s v="Corn EF 72cl Système U LOT DE 2"/>
        <s v="Corn TF 72 cl Tete Noire"/>
        <s v="Corn Fins 37 cl Prix Gagnant"/>
        <s v="Corn 37 Mini Tete Noire"/>
        <s v="Corn EF 106,2cl Système U"/>
        <s v="Corn F 106,2 cl Système U 5 Aromates"/>
        <s v="Corn EF 72cl Système U 5 Aromates"/>
        <s v="Corn F 72cl Système U 5 Aromates"/>
        <s v="Oignons 37 cl Netto"/>
        <s v="Corn EF 37cl Système U 5 Aromates"/>
        <s v="Corn EF 72cl Leader Price"/>
        <s v="Corn Fins 72 cl Auchan 5 Aromates"/>
        <s v="Corn Fins 170 cl Auchan 5 Aromates"/>
        <s v="Corn 37 EF cl Leader Price"/>
        <s v="Corn MF 72 cl LE PRIX GAGNANT"/>
        <s v="Corn TF 106,2 cl Système U"/>
        <s v="Corn Mini 37 cl piquants 3 petits Cochons"/>
        <s v="Corn Mini 37 cl Balsamique JO "/>
        <s v="Corn Mini 37 cl Basilic JO "/>
        <s v="Corn Mini 37 cl Hot JO"/>
        <s v="Corn F 37 cl Prix Gagnant"/>
        <s v="Corn EF 37  cl Leader Price"/>
        <s v="Corn F 37 cl Coup de Pouce"/>
        <s v="Câpres Capucines 37 cl DUCROS"/>
        <s v="Corn EF 37 cl Casino"/>
        <s v="Corn F 106,2cl LEADER PRICE"/>
        <s v="Corn Mini 72cl Hugo Reitzel"/>
        <s v="Corn EF 37 cl Bouton d'Or"/>
        <s v="Corn Mini 72 cl Auchan" u="1"/>
      </sharedItems>
    </cacheField>
    <cacheField name="Cadence réelle" numFmtId="0">
      <sharedItems containsBlank="1" containsMixedTypes="1" containsNumber="1" minValue="0" maxValue="16597.565217391304"/>
    </cacheField>
    <cacheField name="Quantité fabriquée bocaux                   " numFmtId="165">
      <sharedItems containsString="0" containsBlank="1" containsNumber="1" containsInteger="1" minValue="1440" maxValue="191820"/>
    </cacheField>
    <cacheField name="heures main d'œuvre" numFmtId="0">
      <sharedItems containsString="0" containsBlank="1" containsNumber="1" minValue="0" maxValue="291.58"/>
    </cacheField>
    <cacheField name="Temps d'ouverture de ligne hh:mm" numFmtId="0">
      <sharedItems containsNonDate="0" containsDate="1" containsString="0" containsBlank="1" minDate="1899-12-30T00:30:00" maxDate="1899-12-30T16:15:00"/>
    </cacheField>
    <cacheField name="Temps réel de production hh:mm" numFmtId="0">
      <sharedItems containsNonDate="0" containsDate="1" containsString="0" containsBlank="1" minDate="1899-12-30T00:06:00" maxDate="1899-12-30T16:00:00"/>
    </cacheField>
    <cacheField name="Temps d'ouverture de ligne" numFmtId="4">
      <sharedItems containsBlank="1" containsMixedTypes="1" containsNumber="1" minValue="0.5" maxValue="16.25"/>
    </cacheField>
    <cacheField name="Temps réel de production" numFmtId="4">
      <sharedItems containsBlank="1" containsMixedTypes="1" containsNumber="1" minValue="0.1" maxValue="16"/>
    </cacheField>
    <cacheField name="Quantité étiquetée" numFmtId="165">
      <sharedItems containsString="0" containsBlank="1" containsNumber="1" containsInteger="1" minValue="1440" maxValue="191820"/>
    </cacheField>
    <cacheField name="nb réel de personnes MOD" numFmtId="0">
      <sharedItems containsNonDate="0" containsString="0" containsBlank="1"/>
    </cacheField>
    <cacheField name="nb réel de personnes MOI planning" numFmtId="0">
      <sharedItems containsNonDate="0" containsString="0" containsBlank="1"/>
    </cacheField>
    <cacheField name="Container" numFmtId="0">
      <sharedItems containsBlank="1"/>
    </cacheField>
    <cacheField name="Nb de fûts              " numFmtId="0">
      <sharedItems containsString="0" containsBlank="1" containsNumber="1" minValue="0.25" maxValue="80"/>
    </cacheField>
    <cacheField name="Poids fût                   " numFmtId="0">
      <sharedItems containsString="0" containsBlank="1" containsNumber="1" containsInteger="1" minValue="180" maxValue="190"/>
    </cacheField>
    <cacheField name="Masse de MP vidées et pesées" numFmtId="43">
      <sharedItems containsString="0" containsBlank="1" containsNumber="1" minValue="0" maxValue="14400"/>
    </cacheField>
    <cacheField name="PNE de la balance g                " numFmtId="0">
      <sharedItems containsString="0" containsBlank="1" containsNumber="1" minValue="56.87" maxValue="997.11800000000005"/>
    </cacheField>
    <cacheField name="Poids réél d'oignons vidés  " numFmtId="0">
      <sharedItems containsString="0" containsBlank="1" containsNumber="1" minValue="0" maxValue="6210"/>
    </cacheField>
    <cacheField name="Déchets tasseur kg" numFmtId="0">
      <sharedItems containsString="0" containsBlank="1" containsNumber="1" containsInteger="1" minValue="0" maxValue="930"/>
    </cacheField>
    <cacheField name="Pertes en bocaux" numFmtId="0">
      <sharedItems containsNonDate="0" containsString="0" containsBlank="1"/>
    </cacheField>
    <cacheField name="Déchets vidage" numFmtId="0">
      <sharedItems containsString="0" containsBlank="1" containsNumber="1" containsInteger="1" minValue="80" maxValue="265"/>
    </cacheField>
    <cacheField name="Déchets tri" numFmtId="0">
      <sharedItems containsString="0" containsBlank="1" containsNumber="1" containsInteger="1" minValue="275" maxValue="275"/>
    </cacheField>
    <cacheField name="Commentaires" numFmtId="0">
      <sharedItems containsBlank="1" containsMixedTypes="1" containsNumber="1" containsInteger="1" minValue="235" maxValue="235"/>
    </cacheField>
    <cacheField name="Désignation Divalto" numFmtId="0">
      <sharedItems containsNonDate="0" containsString="0" containsBlank="1"/>
    </cacheField>
    <cacheField name="Code Divalto" numFmtId="0">
      <sharedItems containsNonDate="0" containsString="0" containsBlank="1"/>
    </cacheField>
    <cacheField name="Famille de produit" numFmtId="0">
      <sharedItems containsNonDate="0" containsString="0" containsBlank="1"/>
    </cacheField>
    <cacheField name="Efficience standard" numFmtId="0">
      <sharedItems containsNonDate="0" containsString="0" containsBlank="1"/>
    </cacheField>
    <cacheField name="Cadence standard (TRG)" numFmtId="0">
      <sharedItems containsBlank="1"/>
    </cacheField>
    <cacheField name="Nb personnes standard MOD" numFmtId="0">
      <sharedItems containsNonDate="0" containsString="0" containsBlank="1"/>
    </cacheField>
    <cacheField name="Nb personnes standard MOI planning" numFmtId="0">
      <sharedItems containsNonDate="0" containsString="0" containsBlank="1"/>
    </cacheField>
    <cacheField name="Cadence standard sans dégradation (12000)" numFmtId="0">
      <sharedItems containsNonDate="0" containsString="0" containsBlank="1"/>
    </cacheField>
    <cacheField name="Bocal" numFmtId="0">
      <sharedItems containsNonDate="0" containsString="0" containsBlank="1"/>
    </cacheField>
    <cacheField name="Désallé??" numFmtId="0">
      <sharedItems containsNonDate="0" containsString="0" containsBlank="1"/>
    </cacheField>
    <cacheField name="Client (détenteur de marque)" numFmtId="0">
      <sharedItems containsNonDate="0" containsString="0" containsBlank="1"/>
    </cacheField>
    <cacheField name="Marque" numFmtId="0">
      <sharedItems containsNonDate="0" containsString="0" containsBlank="1"/>
    </cacheField>
    <cacheField name="P.N.E                  " numFmtId="0">
      <sharedItems containsNonDate="0" containsString="0" containsBlank="1"/>
    </cacheField>
    <cacheField name="Calibre" numFmtId="0">
      <sharedItems containsNonDate="0" containsString="0" containsBlank="1"/>
    </cacheField>
    <cacheField name="Poids MP principale/uvc       " numFmtId="0">
      <sharedItems containsNonDate="0" containsString="0" containsBlank="1"/>
    </cacheField>
    <cacheField name="Poids oignons/uvc                " numFmtId="0">
      <sharedItems containsNonDate="0" containsString="0" containsBlank="1"/>
    </cacheField>
    <cacheField name="Poids théorique MP Principale                     " numFmtId="0">
      <sharedItems containsString="0" containsBlank="1" containsNumber="1" containsInteger="1" minValue="0" maxValue="0"/>
    </cacheField>
    <cacheField name="Mois" numFmtId="0">
      <sharedItems containsString="0" containsBlank="1" containsNumber="1" containsInteger="1" minValue="1" maxValue="7"/>
    </cacheField>
    <cacheField name="Année" numFmtId="0">
      <sharedItems containsString="0" containsBlank="1" containsNumber="1" containsInteger="1" minValue="1900" maxValue="2016"/>
    </cacheField>
    <cacheField name="Semaine" numFmtId="0">
      <sharedItems containsString="0" containsBlank="1" containsNumber="1" containsInteger="1" minValue="-1" maxValue="27" count="28">
        <n v="1"/>
        <n v="2"/>
        <n v="3"/>
        <n v="4"/>
        <n v="-1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1"/>
        <n v="22"/>
        <n v="23"/>
        <n v="24"/>
        <n v="25"/>
        <n v="26"/>
        <n v="27"/>
        <m/>
      </sharedItems>
    </cacheField>
    <cacheField name="Poids réélvidé en MP Principale _x000a_" numFmtId="0">
      <sharedItems containsNonDate="0" containsString="0" containsBlank="1"/>
    </cacheField>
    <cacheField name="PNE théorique Fabriqué                          " numFmtId="0">
      <sharedItems containsNonDate="0" containsString="0" containsBlank="1"/>
    </cacheField>
    <cacheField name="PNE réél fabriqué balance                                 " numFmtId="0">
      <sharedItems containsNonDate="0" containsString="0" containsBlank="1"/>
    </cacheField>
    <cacheField name="MOD std totale" numFmtId="0">
      <sharedItems containsNonDate="0" containsString="0" containsBlank="1"/>
    </cacheField>
    <cacheField name="Productivité" numFmtId="0">
      <sharedItems containsNonDate="0" containsString="0" containsBlank="1"/>
    </cacheField>
    <cacheField name="Autres" numFmtId="0">
      <sharedItems containsNonDate="0" containsString="0" containsBlank="1"/>
    </cacheField>
    <cacheField name="Poids théorique en oignons              " numFmtId="0">
      <sharedItems containsNonDate="0" containsString="0" containsBlank="1"/>
    </cacheField>
    <cacheField name="test TRG" numFmtId="0">
      <sharedItems containsString="0" containsBlank="1" containsNumber="1" containsInteger="1" minValue="0" maxValue="1"/>
    </cacheField>
    <cacheField name="qté théorique" numFmtId="0">
      <sharedItems containsString="0" containsBlank="1" containsNumber="1" containsInteger="1" minValue="0" maxValue="0"/>
    </cacheField>
    <cacheField name="TRG" numFmtId="0">
      <sharedItems containsBlank="1"/>
    </cacheField>
    <cacheField name="h/bocal" numFmtId="0" formula="'heures main d''œuvre'/'Quantité fabriquée bocaux                   '" databaseField="0"/>
    <cacheField name="min/bocal" numFmtId="0" formula="'heures main d''œuvre'/'Quantité fabriquée bocaux                   '*6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Clémence DEFRENNE" refreshedDate="43483.493188425928" createdVersion="4" refreshedVersion="4" minRefreshableVersion="3" recordCount="2172">
  <cacheSource type="worksheet">
    <worksheetSource ref="A2:BD1048576" sheet="Données prod"/>
  </cacheSource>
  <cacheFields count="58">
    <cacheField name="Usine" numFmtId="0">
      <sharedItems containsNonDate="0" containsString="0" containsBlank="1"/>
    </cacheField>
    <cacheField name="Ligne" numFmtId="0">
      <sharedItems containsNonDate="0" containsString="0" containsBlank="1"/>
    </cacheField>
    <cacheField name="Date" numFmtId="14">
      <sharedItems containsNonDate="0" containsDate="1" containsString="0" containsBlank="1" minDate="2016-01-04T00:00:00" maxDate="2016-07-07T00:00:00" count="128">
        <d v="2016-01-04T00:00:00"/>
        <d v="2016-01-05T00:00:00"/>
        <d v="2016-01-06T00:00:00"/>
        <d v="2016-01-07T00:00:00"/>
        <d v="2016-01-08T00:00:00"/>
        <d v="2016-01-11T00:00:00"/>
        <d v="2016-01-12T00:00:00"/>
        <d v="2016-01-13T00:00:00"/>
        <d v="2016-01-14T00:00:00"/>
        <d v="2016-01-15T00:00:00"/>
        <d v="2016-01-18T00:00:00"/>
        <d v="2016-01-19T00:00:00"/>
        <d v="2016-01-20T00:00:00"/>
        <d v="2016-01-21T00:00:00"/>
        <d v="2016-01-22T00:00:00"/>
        <d v="2016-01-25T00:00:00"/>
        <d v="2016-01-26T00:00:00"/>
        <d v="2016-01-27T00:00:00"/>
        <d v="2016-01-28T00:00:00"/>
        <d v="2016-01-29T00:00:00"/>
        <m/>
        <d v="2016-02-01T00:00:00"/>
        <d v="2016-02-02T00:00:00"/>
        <d v="2016-02-03T00:00:00"/>
        <d v="2016-02-04T00:00:00"/>
        <d v="2016-02-05T00:00:00"/>
        <d v="2016-02-08T00:00:00"/>
        <d v="2016-02-09T00:00:00"/>
        <d v="2016-02-10T00:00:00"/>
        <d v="2016-02-11T00:00:00"/>
        <d v="2016-02-12T00:00:00"/>
        <d v="2016-02-15T00:00:00"/>
        <d v="2016-02-16T00:00:00"/>
        <d v="2016-02-17T00:00:00"/>
        <d v="2016-02-18T00:00:00"/>
        <d v="2016-02-19T00:00:00"/>
        <d v="2016-02-20T00:00:00"/>
        <d v="2016-02-22T00:00:00"/>
        <d v="2016-02-29T00:00:00"/>
        <d v="2016-03-01T00:00:00"/>
        <d v="2016-03-02T00:00:00"/>
        <d v="2016-03-03T00:00:00"/>
        <d v="2016-03-04T00:00:00"/>
        <d v="2016-03-07T00:00:00"/>
        <d v="2016-03-08T00:00:00"/>
        <d v="2016-03-09T00:00:00"/>
        <d v="2016-03-10T00:00:00"/>
        <d v="2016-03-11T00:00:00"/>
        <d v="2016-03-14T00:00:00"/>
        <d v="2016-03-15T00:00:00"/>
        <d v="2016-03-16T00:00:00"/>
        <d v="2016-03-17T00:00:00"/>
        <d v="2016-03-18T00:00:00"/>
        <d v="2016-03-21T00:00:00"/>
        <d v="2016-03-22T00:00:00"/>
        <d v="2016-03-23T00:00:00"/>
        <d v="2016-03-24T00:00:00"/>
        <d v="2016-03-25T00:00:00"/>
        <d v="2016-03-29T00:00:00"/>
        <d v="2016-03-30T00:00:00"/>
        <d v="2016-03-31T00:00:00"/>
        <d v="2016-04-01T00:00:00"/>
        <d v="2016-04-04T00:00:00"/>
        <d v="2016-04-05T00:00:00"/>
        <d v="2016-04-06T00:00:00"/>
        <d v="2016-04-07T00:00:00"/>
        <d v="2016-04-08T00:00:00"/>
        <d v="2016-04-11T00:00:00"/>
        <d v="2016-04-12T00:00:00"/>
        <d v="2016-04-13T00:00:00"/>
        <d v="2016-04-14T00:00:00"/>
        <d v="2016-04-15T00:00:00"/>
        <d v="2016-04-18T00:00:00"/>
        <d v="2016-04-19T00:00:00"/>
        <d v="2016-04-20T00:00:00"/>
        <d v="2016-04-21T00:00:00"/>
        <d v="2016-04-22T00:00:00"/>
        <d v="2016-04-25T00:00:00"/>
        <d v="2016-04-26T00:00:00"/>
        <d v="2016-04-27T00:00:00"/>
        <d v="2016-04-28T00:00:00"/>
        <d v="2016-04-29T00:00:00"/>
        <d v="2016-05-02T00:00:00"/>
        <d v="2016-05-03T00:00:00"/>
        <d v="2016-05-04T00:00:00"/>
        <d v="2016-05-09T00:00:00"/>
        <d v="2016-05-10T00:00:00"/>
        <d v="2016-05-11T00:00:00"/>
        <d v="2016-05-12T00:00:00"/>
        <d v="2016-05-13T00:00:00"/>
        <d v="2016-05-23T00:00:00"/>
        <d v="2016-05-24T00:00:00"/>
        <d v="2016-05-25T00:00:00"/>
        <d v="2016-05-26T00:00:00"/>
        <d v="2016-05-27T00:00:00"/>
        <d v="2016-05-30T00:00:00"/>
        <d v="2016-05-31T00:00:00"/>
        <d v="2016-06-01T00:00:00"/>
        <d v="2016-06-02T00:00:00"/>
        <d v="2016-06-03T00:00:00"/>
        <d v="2016-06-04T00:00:00"/>
        <d v="2016-06-06T00:00:00"/>
        <d v="2016-06-07T00:00:00"/>
        <d v="2016-06-08T00:00:00"/>
        <d v="2016-06-09T00:00:00"/>
        <d v="2016-06-10T00:00:00"/>
        <d v="2016-06-11T00:00:00"/>
        <d v="2016-06-13T00:00:00"/>
        <d v="2016-06-14T00:00:00"/>
        <d v="2016-06-15T00:00:00"/>
        <d v="2016-06-16T00:00:00"/>
        <d v="2016-06-17T00:00:00"/>
        <d v="2016-06-18T00:00:00"/>
        <d v="2016-06-20T00:00:00"/>
        <d v="2016-06-21T00:00:00"/>
        <d v="2016-06-22T00:00:00"/>
        <d v="2016-06-23T00:00:00"/>
        <d v="2016-06-24T00:00:00"/>
        <d v="2016-06-25T00:00:00"/>
        <d v="2016-06-27T00:00:00"/>
        <d v="2016-06-28T00:00:00"/>
        <d v="2016-06-29T00:00:00"/>
        <d v="2016-06-30T00:00:00"/>
        <d v="2016-07-01T00:00:00"/>
        <d v="2016-07-02T00:00:00"/>
        <d v="2016-07-04T00:00:00"/>
        <d v="2016-07-05T00:00:00"/>
        <d v="2016-07-06T00:00:00"/>
      </sharedItems>
    </cacheField>
    <cacheField name="n° de production" numFmtId="3">
      <sharedItems containsString="0" containsBlank="1" containsNumber="1" containsInteger="1" minValue="1" maxValue="1452"/>
    </cacheField>
    <cacheField name="Produits fabriqués (code ou désignation de prod) liste fermée" numFmtId="0">
      <sharedItems containsBlank="1" count="108">
        <s v="Oignons 22,8cl Grand Jury"/>
        <s v="Corn EF 22,8cl Grand Jury"/>
        <s v="Changement de format"/>
        <s v="Corn EF 37cl Grand Jury"/>
        <s v="Changement de lot"/>
        <s v="Corn EF 37cl Carrefour"/>
        <s v="Corn EF 37cl Trader Joe's"/>
        <s v="Corn F 72 cl Casino"/>
        <s v="Corn EF 72cl Système U"/>
        <s v="Corn EF 37cl Fallot"/>
        <s v="Corn EF 37cl Système U"/>
        <s v="Corn EF 106,2 cl Carrefour"/>
        <s v="Corn TF 58 cl No Name"/>
        <s v="Oignons 58 cl No Name"/>
        <s v="Corn EF 72cl Régalo - ALDI"/>
        <s v="Corn Mini 72cl Carrefour"/>
        <s v="Corn EF 72cl Carrefour"/>
        <s v="Corn EF 72cl Charbonneaux"/>
        <s v="Corn Mini 72cl Auchan"/>
        <s v="Corn EF 72cl Auchan aux 5 aromates"/>
        <s v="Câpres SurF 10,6cl Système U"/>
        <s v="Oignons 22,8cl Fallot"/>
        <s v="Corn EF 37cl Auchan aux 5 aromates"/>
        <s v="Corn TF 37cl Auchan"/>
        <s v="Corn F 37 cl Tous les jours"/>
        <s v="Oignons 37 cl Système u"/>
        <s v="Corn Mini Balsamique JO "/>
        <s v="Corn Mini Hot JO"/>
        <s v="Corn Mini 72 cl Christ"/>
        <s v="Corn EF 72 cl 2 Vinaigres et Balamique JO"/>
        <s v="Corn EF 72cl 3 Herbes JO"/>
        <s v="Oignons 42,5 cl Auchan"/>
        <s v="Corn Mini 42,5 Franprix"/>
        <s v="Corn EF 42,5 Carrefour"/>
        <s v="Corn EF 42,5 Bouton d'Or"/>
        <s v="Corn EF 72 cl Regalo"/>
        <s v="Corn EF 72 cl Casino"/>
        <s v="Corn EF 72 cl Bouton d'Or"/>
        <s v="Corn TF 72 cl Systeme U"/>
        <s v="Corn TF 72 cl Carrefour"/>
        <s v="Corn Fins 72 cl Netto"/>
        <s v="Corn MF 72 cl Top Budget"/>
        <s v="Corn MF 72 cl Tous les Jours"/>
        <s v="Corn EF 106,2 cl Système U"/>
        <s v="Corn EF 106,2 cl Bouton d'Or"/>
        <m/>
        <s v="Corn EF 37 cl Monoprix"/>
        <s v="Corn EF 37 cl 3 Petits Cochons"/>
        <s v="Corn Fins 37 cl Coup de Pouce"/>
        <s v="Corn 37 EF cl Netto"/>
        <s v="Corn 37 EF cl Casino"/>
        <s v="Corn 37 cl EF Bouton d'Or"/>
        <s v="Corn 37 cl EF Franprix"/>
        <s v="Corn Fins 72 cl Bouton d'Or"/>
        <s v="Corn Fins 72 cl Auchan"/>
        <s v="Corn MF 72 cl Coup de Pouce"/>
        <s v="Corn Mini 72 cl Carrefour"/>
        <s v="Corn MF 72 cl Bien Vu"/>
        <s v="Corn EF 72 cl Monoprix"/>
        <s v="Corn EF 37 cl Grand Jury"/>
        <s v="Corn Fins 170 cl Auchan"/>
        <s v="Corn Fins 170 cl Netto"/>
        <s v="Corn Fins 170 cl Bouton d'Or"/>
        <s v="Corn EF 106,2 cl Auchan"/>
        <s v="Corn Fins 72 cl DUCROS "/>
        <s v="Corn EF 37 cl Ducros"/>
        <s v="Câpres Capucines 10,6cl DUCROS"/>
        <s v="Oignons 37 cl Bouton d'Or"/>
        <s v="20,5 Verre Enfant"/>
        <s v="Corn TF 72 cl Crespo"/>
        <s v="Corn EF 72cl Fallot"/>
        <s v="Corn EF 22,8cl Charbonneaux"/>
        <s v="Corn EF 22,8 cl Fallot"/>
        <s v="Corn EF 37 Charbonneaux"/>
        <s v="Corn EF 37 Crespo"/>
        <s v="Corn/Oignons 72 DUO JO"/>
        <s v="Corn Mini Basilic JO "/>
        <s v="Oignons 37 cl Ducros"/>
        <s v="Corn EF 37 cl Tête noire"/>
        <s v="Corn EF 72cl Système U LOT DE 2"/>
        <s v="Corn TF 72 cl Tete Noire"/>
        <s v="Corn Fins 37 cl Prix Gagnant"/>
        <s v="Corn 37 Mini Tete Noire"/>
        <s v="Corn EF 106,2cl Système U"/>
        <s v="Corn F 106,2 cl Système U 5 Aromates"/>
        <s v="Corn EF 72cl Système U 5 Aromates"/>
        <s v="Corn F 72cl Système U 5 Aromates"/>
        <s v="Oignons 37 cl Netto"/>
        <s v="Corn EF 37cl Système U 5 Aromates"/>
        <s v="Corn EF 72cl Leader Price"/>
        <s v="Corn Fins 72 cl Auchan 5 Aromates"/>
        <s v="Corn Fins 170 cl Auchan 5 Aromates"/>
        <s v="Corn 37 EF cl Leader Price"/>
        <s v="Corn MF 72 cl LE PRIX GAGNANT"/>
        <s v="Corn TF 106,2 cl Système U"/>
        <s v="Corn Mini 37 cl piquants 3 petits Cochons"/>
        <s v="Corn Mini 37 cl Balsamique JO "/>
        <s v="Corn Mini 37 cl Basilic JO "/>
        <s v="Corn Mini 37 cl Hot JO"/>
        <s v="Corn F 37 cl Prix Gagnant"/>
        <s v="Corn EF 37  cl Leader Price"/>
        <s v="Corn F 37 cl Coup de Pouce"/>
        <s v="Câpres Capucines 37 cl DUCROS"/>
        <s v="Corn EF 37 cl Casino"/>
        <s v="Corn F 106,2cl LEADER PRICE"/>
        <s v="Corn Mini 72cl Hugo Reitzel"/>
        <s v="Corn EF 37 cl Bouton d'Or"/>
        <s v="Corn Mini 72 cl Auchan" u="1"/>
      </sharedItems>
    </cacheField>
    <cacheField name="Cadence réelle" numFmtId="0">
      <sharedItems containsBlank="1" containsMixedTypes="1" containsNumber="1" minValue="0" maxValue="16597.565217391304"/>
    </cacheField>
    <cacheField name="Quantité fabriquée bocaux                   " numFmtId="165">
      <sharedItems containsString="0" containsBlank="1" containsNumber="1" containsInteger="1" minValue="1440" maxValue="191820"/>
    </cacheField>
    <cacheField name="heures main d'œuvre" numFmtId="0">
      <sharedItems containsString="0" containsBlank="1" containsNumber="1" minValue="0" maxValue="291.58"/>
    </cacheField>
    <cacheField name="Temps d'ouverture de ligne hh:mm" numFmtId="0">
      <sharedItems containsNonDate="0" containsDate="1" containsString="0" containsBlank="1" minDate="1899-12-30T00:30:00" maxDate="1899-12-30T16:15:00"/>
    </cacheField>
    <cacheField name="Temps réel de production hh:mm" numFmtId="0">
      <sharedItems containsNonDate="0" containsDate="1" containsString="0" containsBlank="1" minDate="1899-12-30T00:06:00" maxDate="1899-12-30T16:00:00"/>
    </cacheField>
    <cacheField name="Temps d'ouverture de ligne" numFmtId="4">
      <sharedItems containsBlank="1" containsMixedTypes="1" containsNumber="1" minValue="0.5" maxValue="16.25"/>
    </cacheField>
    <cacheField name="Temps réel de production" numFmtId="4">
      <sharedItems containsBlank="1" containsMixedTypes="1" containsNumber="1" minValue="0.1" maxValue="16"/>
    </cacheField>
    <cacheField name="Quantité étiquetée" numFmtId="165">
      <sharedItems containsString="0" containsBlank="1" containsNumber="1" containsInteger="1" minValue="1440" maxValue="191820"/>
    </cacheField>
    <cacheField name="nb réel de personnes MOD" numFmtId="0">
      <sharedItems containsNonDate="0" containsString="0" containsBlank="1"/>
    </cacheField>
    <cacheField name="nb réel de personnes MOI planning" numFmtId="0">
      <sharedItems containsNonDate="0" containsString="0" containsBlank="1"/>
    </cacheField>
    <cacheField name="Container" numFmtId="0">
      <sharedItems containsBlank="1"/>
    </cacheField>
    <cacheField name="Nb de fûts              " numFmtId="0">
      <sharedItems containsString="0" containsBlank="1" containsNumber="1" minValue="0.25" maxValue="80"/>
    </cacheField>
    <cacheField name="Poids fût                   " numFmtId="0">
      <sharedItems containsString="0" containsBlank="1" containsNumber="1" containsInteger="1" minValue="180" maxValue="190"/>
    </cacheField>
    <cacheField name="Masse de MP vidées et pesées" numFmtId="43">
      <sharedItems containsString="0" containsBlank="1" containsNumber="1" minValue="0" maxValue="14400"/>
    </cacheField>
    <cacheField name="PNE de la balance g                " numFmtId="0">
      <sharedItems containsString="0" containsBlank="1" containsNumber="1" minValue="56.87" maxValue="997.11800000000005"/>
    </cacheField>
    <cacheField name="Poids réél d'oignons vidés  " numFmtId="0">
      <sharedItems containsString="0" containsBlank="1" containsNumber="1" minValue="0" maxValue="6210"/>
    </cacheField>
    <cacheField name="Déchets tasseur kg" numFmtId="0">
      <sharedItems containsString="0" containsBlank="1" containsNumber="1" containsInteger="1" minValue="0" maxValue="930"/>
    </cacheField>
    <cacheField name="Pertes en bocaux" numFmtId="0">
      <sharedItems containsNonDate="0" containsString="0" containsBlank="1"/>
    </cacheField>
    <cacheField name="Déchets vidage" numFmtId="0">
      <sharedItems containsString="0" containsBlank="1" containsNumber="1" containsInteger="1" minValue="80" maxValue="265"/>
    </cacheField>
    <cacheField name="Déchets tri" numFmtId="0">
      <sharedItems containsString="0" containsBlank="1" containsNumber="1" containsInteger="1" minValue="275" maxValue="275"/>
    </cacheField>
    <cacheField name="Commentaires" numFmtId="0">
      <sharedItems containsBlank="1" containsMixedTypes="1" containsNumber="1" containsInteger="1" minValue="235" maxValue="235"/>
    </cacheField>
    <cacheField name="Désignation Divalto" numFmtId="0">
      <sharedItems containsNonDate="0" containsString="0" containsBlank="1"/>
    </cacheField>
    <cacheField name="Code Divalto" numFmtId="0">
      <sharedItems containsNonDate="0" containsString="0" containsBlank="1"/>
    </cacheField>
    <cacheField name="Famille de produit" numFmtId="0">
      <sharedItems containsNonDate="0" containsString="0" containsBlank="1"/>
    </cacheField>
    <cacheField name="Efficience standard" numFmtId="0">
      <sharedItems containsNonDate="0" containsString="0" containsBlank="1"/>
    </cacheField>
    <cacheField name="Cadence standard (TRG)" numFmtId="0">
      <sharedItems containsBlank="1"/>
    </cacheField>
    <cacheField name="Nb personnes standard MOD" numFmtId="0">
      <sharedItems containsNonDate="0" containsString="0" containsBlank="1"/>
    </cacheField>
    <cacheField name="Nb personnes standard MOI planning" numFmtId="0">
      <sharedItems containsNonDate="0" containsString="0" containsBlank="1"/>
    </cacheField>
    <cacheField name="Cadence standard sans dégradation (12000)" numFmtId="0">
      <sharedItems containsNonDate="0" containsString="0" containsBlank="1"/>
    </cacheField>
    <cacheField name="Bocal" numFmtId="0">
      <sharedItems containsNonDate="0" containsString="0" containsBlank="1"/>
    </cacheField>
    <cacheField name="Désallé??" numFmtId="0">
      <sharedItems containsNonDate="0" containsString="0" containsBlank="1"/>
    </cacheField>
    <cacheField name="Client (détenteur de marque)" numFmtId="0">
      <sharedItems containsNonDate="0" containsString="0" containsBlank="1"/>
    </cacheField>
    <cacheField name="Marque" numFmtId="0">
      <sharedItems containsNonDate="0" containsString="0" containsBlank="1"/>
    </cacheField>
    <cacheField name="P.N.E                  " numFmtId="0">
      <sharedItems containsNonDate="0" containsString="0" containsBlank="1"/>
    </cacheField>
    <cacheField name="Calibre" numFmtId="0">
      <sharedItems containsNonDate="0" containsString="0" containsBlank="1"/>
    </cacheField>
    <cacheField name="Poids MP principale/uvc       " numFmtId="0">
      <sharedItems containsNonDate="0" containsString="0" containsBlank="1"/>
    </cacheField>
    <cacheField name="Poids oignons/uvc                " numFmtId="0">
      <sharedItems containsNonDate="0" containsString="0" containsBlank="1"/>
    </cacheField>
    <cacheField name="Poids théorique MP Principale                     " numFmtId="0">
      <sharedItems containsString="0" containsBlank="1" containsNumber="1" containsInteger="1" minValue="0" maxValue="0"/>
    </cacheField>
    <cacheField name="Mois" numFmtId="0">
      <sharedItems containsString="0" containsBlank="1" containsNumber="1" containsInteger="1" minValue="1" maxValue="7" count="8">
        <n v="1"/>
        <n v="2"/>
        <n v="3"/>
        <n v="4"/>
        <n v="5"/>
        <n v="6"/>
        <n v="7"/>
        <m/>
      </sharedItems>
    </cacheField>
    <cacheField name="Année" numFmtId="0">
      <sharedItems containsString="0" containsBlank="1" containsNumber="1" containsInteger="1" minValue="1900" maxValue="2016" count="3">
        <n v="2016"/>
        <n v="1900"/>
        <m/>
      </sharedItems>
    </cacheField>
    <cacheField name="Semaine" numFmtId="0">
      <sharedItems containsString="0" containsBlank="1" containsNumber="1" containsInteger="1" minValue="-1" maxValue="27" count="28">
        <n v="1"/>
        <n v="2"/>
        <n v="3"/>
        <n v="4"/>
        <n v="-1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1"/>
        <n v="22"/>
        <n v="23"/>
        <n v="24"/>
        <n v="25"/>
        <n v="26"/>
        <n v="27"/>
        <m/>
      </sharedItems>
    </cacheField>
    <cacheField name="Poids réélvidé en MP Principale _x000a_" numFmtId="0">
      <sharedItems containsNonDate="0" containsString="0" containsBlank="1"/>
    </cacheField>
    <cacheField name="PNE théorique Fabriqué                          " numFmtId="0">
      <sharedItems containsNonDate="0" containsString="0" containsBlank="1"/>
    </cacheField>
    <cacheField name="PNE réél fabriqué balance                                 " numFmtId="0">
      <sharedItems containsNonDate="0" containsString="0" containsBlank="1"/>
    </cacheField>
    <cacheField name="MOD std totale" numFmtId="0">
      <sharedItems containsNonDate="0" containsString="0" containsBlank="1"/>
    </cacheField>
    <cacheField name="Productivité" numFmtId="0">
      <sharedItems containsNonDate="0" containsString="0" containsBlank="1"/>
    </cacheField>
    <cacheField name="Autres" numFmtId="0">
      <sharedItems containsNonDate="0" containsString="0" containsBlank="1"/>
    </cacheField>
    <cacheField name="Poids théorique en oignons              " numFmtId="0">
      <sharedItems containsNonDate="0" containsString="0" containsBlank="1"/>
    </cacheField>
    <cacheField name="test TRG" numFmtId="0">
      <sharedItems containsString="0" containsBlank="1" containsNumber="1" containsInteger="1" minValue="0" maxValue="1"/>
    </cacheField>
    <cacheField name="qté théorique" numFmtId="0">
      <sharedItems containsString="0" containsBlank="1" containsNumber="1" containsInteger="1" minValue="0" maxValue="0"/>
    </cacheField>
    <cacheField name="TRG" numFmtId="0">
      <sharedItems containsBlank="1"/>
    </cacheField>
    <cacheField name="TRG " numFmtId="0" formula="'Quantité fabriquée bocaux                   '/('Temps d''ouverture de ligne'*'Cadence standard (TRG)')*'test TRG'" databaseField="0"/>
    <cacheField name="qté std fab" numFmtId="0" formula="'Cadence standard (TRG)'*'Temps d''ouverture de ligne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Clémence DEFRENNE" refreshedDate="43483.493192824077" createdVersion="4" refreshedVersion="4" minRefreshableVersion="3" recordCount="2172">
  <cacheSource type="worksheet">
    <worksheetSource ref="A2:AA100010" sheet="Données prod"/>
  </cacheSource>
  <cacheFields count="27">
    <cacheField name="Usine" numFmtId="0">
      <sharedItems containsNonDate="0" containsString="0" containsBlank="1"/>
    </cacheField>
    <cacheField name="Ligne" numFmtId="0">
      <sharedItems containsNonDate="0" containsString="0" containsBlank="1"/>
    </cacheField>
    <cacheField name="Date" numFmtId="14">
      <sharedItems containsNonDate="0" containsDate="1" containsString="0" containsBlank="1" minDate="2016-01-04T00:00:00" maxDate="2016-07-07T00:00:00" count="128">
        <d v="2016-01-04T00:00:00"/>
        <d v="2016-01-05T00:00:00"/>
        <d v="2016-01-06T00:00:00"/>
        <d v="2016-01-07T00:00:00"/>
        <d v="2016-01-08T00:00:00"/>
        <d v="2016-01-11T00:00:00"/>
        <d v="2016-01-12T00:00:00"/>
        <d v="2016-01-13T00:00:00"/>
        <d v="2016-01-14T00:00:00"/>
        <d v="2016-01-15T00:00:00"/>
        <d v="2016-01-18T00:00:00"/>
        <d v="2016-01-19T00:00:00"/>
        <d v="2016-01-20T00:00:00"/>
        <d v="2016-01-21T00:00:00"/>
        <d v="2016-01-22T00:00:00"/>
        <d v="2016-01-25T00:00:00"/>
        <d v="2016-01-26T00:00:00"/>
        <d v="2016-01-27T00:00:00"/>
        <d v="2016-01-28T00:00:00"/>
        <d v="2016-01-29T00:00:00"/>
        <m/>
        <d v="2016-02-01T00:00:00"/>
        <d v="2016-02-02T00:00:00"/>
        <d v="2016-02-03T00:00:00"/>
        <d v="2016-02-04T00:00:00"/>
        <d v="2016-02-05T00:00:00"/>
        <d v="2016-02-08T00:00:00"/>
        <d v="2016-02-09T00:00:00"/>
        <d v="2016-02-10T00:00:00"/>
        <d v="2016-02-11T00:00:00"/>
        <d v="2016-02-12T00:00:00"/>
        <d v="2016-02-15T00:00:00"/>
        <d v="2016-02-16T00:00:00"/>
        <d v="2016-02-17T00:00:00"/>
        <d v="2016-02-18T00:00:00"/>
        <d v="2016-02-19T00:00:00"/>
        <d v="2016-02-20T00:00:00"/>
        <d v="2016-02-22T00:00:00"/>
        <d v="2016-02-29T00:00:00"/>
        <d v="2016-03-01T00:00:00"/>
        <d v="2016-03-02T00:00:00"/>
        <d v="2016-03-03T00:00:00"/>
        <d v="2016-03-04T00:00:00"/>
        <d v="2016-03-07T00:00:00"/>
        <d v="2016-03-08T00:00:00"/>
        <d v="2016-03-09T00:00:00"/>
        <d v="2016-03-10T00:00:00"/>
        <d v="2016-03-11T00:00:00"/>
        <d v="2016-03-14T00:00:00"/>
        <d v="2016-03-15T00:00:00"/>
        <d v="2016-03-16T00:00:00"/>
        <d v="2016-03-17T00:00:00"/>
        <d v="2016-03-18T00:00:00"/>
        <d v="2016-03-21T00:00:00"/>
        <d v="2016-03-22T00:00:00"/>
        <d v="2016-03-23T00:00:00"/>
        <d v="2016-03-24T00:00:00"/>
        <d v="2016-03-25T00:00:00"/>
        <d v="2016-03-29T00:00:00"/>
        <d v="2016-03-30T00:00:00"/>
        <d v="2016-03-31T00:00:00"/>
        <d v="2016-04-01T00:00:00"/>
        <d v="2016-04-04T00:00:00"/>
        <d v="2016-04-05T00:00:00"/>
        <d v="2016-04-06T00:00:00"/>
        <d v="2016-04-07T00:00:00"/>
        <d v="2016-04-08T00:00:00"/>
        <d v="2016-04-11T00:00:00"/>
        <d v="2016-04-12T00:00:00"/>
        <d v="2016-04-13T00:00:00"/>
        <d v="2016-04-14T00:00:00"/>
        <d v="2016-04-15T00:00:00"/>
        <d v="2016-04-18T00:00:00"/>
        <d v="2016-04-19T00:00:00"/>
        <d v="2016-04-20T00:00:00"/>
        <d v="2016-04-21T00:00:00"/>
        <d v="2016-04-22T00:00:00"/>
        <d v="2016-04-25T00:00:00"/>
        <d v="2016-04-26T00:00:00"/>
        <d v="2016-04-27T00:00:00"/>
        <d v="2016-04-28T00:00:00"/>
        <d v="2016-04-29T00:00:00"/>
        <d v="2016-05-02T00:00:00"/>
        <d v="2016-05-03T00:00:00"/>
        <d v="2016-05-04T00:00:00"/>
        <d v="2016-05-09T00:00:00"/>
        <d v="2016-05-10T00:00:00"/>
        <d v="2016-05-11T00:00:00"/>
        <d v="2016-05-12T00:00:00"/>
        <d v="2016-05-13T00:00:00"/>
        <d v="2016-05-23T00:00:00"/>
        <d v="2016-05-24T00:00:00"/>
        <d v="2016-05-25T00:00:00"/>
        <d v="2016-05-26T00:00:00"/>
        <d v="2016-05-27T00:00:00"/>
        <d v="2016-05-30T00:00:00"/>
        <d v="2016-05-31T00:00:00"/>
        <d v="2016-06-01T00:00:00"/>
        <d v="2016-06-02T00:00:00"/>
        <d v="2016-06-03T00:00:00"/>
        <d v="2016-06-04T00:00:00"/>
        <d v="2016-06-06T00:00:00"/>
        <d v="2016-06-07T00:00:00"/>
        <d v="2016-06-08T00:00:00"/>
        <d v="2016-06-09T00:00:00"/>
        <d v="2016-06-10T00:00:00"/>
        <d v="2016-06-11T00:00:00"/>
        <d v="2016-06-13T00:00:00"/>
        <d v="2016-06-14T00:00:00"/>
        <d v="2016-06-15T00:00:00"/>
        <d v="2016-06-16T00:00:00"/>
        <d v="2016-06-17T00:00:00"/>
        <d v="2016-06-18T00:00:00"/>
        <d v="2016-06-20T00:00:00"/>
        <d v="2016-06-21T00:00:00"/>
        <d v="2016-06-22T00:00:00"/>
        <d v="2016-06-23T00:00:00"/>
        <d v="2016-06-24T00:00:00"/>
        <d v="2016-06-25T00:00:00"/>
        <d v="2016-06-27T00:00:00"/>
        <d v="2016-06-28T00:00:00"/>
        <d v="2016-06-29T00:00:00"/>
        <d v="2016-06-30T00:00:00"/>
        <d v="2016-07-01T00:00:00"/>
        <d v="2016-07-02T00:00:00"/>
        <d v="2016-07-04T00:00:00"/>
        <d v="2016-07-05T00:00:00"/>
        <d v="2016-07-06T00:00:00"/>
      </sharedItems>
    </cacheField>
    <cacheField name="n° de production" numFmtId="3">
      <sharedItems containsString="0" containsBlank="1" containsNumber="1" containsInteger="1" minValue="1" maxValue="1675" count="1676">
        <n v="1"/>
        <n v="2"/>
        <n v="3"/>
        <n v="4"/>
        <n v="5"/>
        <n v="6"/>
        <n v="7"/>
        <n v="8"/>
        <n v="9"/>
        <n v="10"/>
        <n v="11"/>
        <n v="12"/>
        <m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n v="337"/>
        <n v="338"/>
        <n v="339"/>
        <n v="340"/>
        <n v="341"/>
        <n v="342"/>
        <n v="343"/>
        <n v="344"/>
        <n v="345"/>
        <n v="346"/>
        <n v="347"/>
        <n v="348"/>
        <n v="349"/>
        <n v="350"/>
        <n v="351"/>
        <n v="352"/>
        <n v="353"/>
        <n v="354"/>
        <n v="355"/>
        <n v="356"/>
        <n v="357"/>
        <n v="358"/>
        <n v="359"/>
        <n v="360"/>
        <n v="361"/>
        <n v="362"/>
        <n v="363"/>
        <n v="364"/>
        <n v="365"/>
        <n v="366"/>
        <n v="367"/>
        <n v="368"/>
        <n v="369"/>
        <n v="370"/>
        <n v="371"/>
        <n v="372"/>
        <n v="373"/>
        <n v="374"/>
        <n v="375"/>
        <n v="376"/>
        <n v="377"/>
        <n v="378"/>
        <n v="379"/>
        <n v="380"/>
        <n v="381"/>
        <n v="382"/>
        <n v="383"/>
        <n v="384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2"/>
        <n v="403"/>
        <n v="404"/>
        <n v="405"/>
        <n v="406"/>
        <n v="407"/>
        <n v="408"/>
        <n v="409"/>
        <n v="410"/>
        <n v="411"/>
        <n v="412"/>
        <n v="413"/>
        <n v="414"/>
        <n v="415"/>
        <n v="416"/>
        <n v="417"/>
        <n v="418"/>
        <n v="419"/>
        <n v="420"/>
        <n v="421"/>
        <n v="422"/>
        <n v="423"/>
        <n v="424"/>
        <n v="425"/>
        <n v="426"/>
        <n v="427"/>
        <n v="428"/>
        <n v="429"/>
        <n v="430"/>
        <n v="431"/>
        <n v="432"/>
        <n v="433"/>
        <n v="434"/>
        <n v="435"/>
        <n v="436"/>
        <n v="437"/>
        <n v="438"/>
        <n v="439"/>
        <n v="440"/>
        <n v="441"/>
        <n v="442"/>
        <n v="443"/>
        <n v="444"/>
        <n v="445"/>
        <n v="446"/>
        <n v="447"/>
        <n v="448"/>
        <n v="449"/>
        <n v="450"/>
        <n v="451"/>
        <n v="452"/>
        <n v="453"/>
        <n v="454"/>
        <n v="455"/>
        <n v="456"/>
        <n v="457"/>
        <n v="458"/>
        <n v="459"/>
        <n v="460"/>
        <n v="461"/>
        <n v="462"/>
        <n v="463"/>
        <n v="464"/>
        <n v="465"/>
        <n v="466"/>
        <n v="467"/>
        <n v="468"/>
        <n v="469"/>
        <n v="470"/>
        <n v="471"/>
        <n v="472"/>
        <n v="473"/>
        <n v="474"/>
        <n v="475"/>
        <n v="476"/>
        <n v="477"/>
        <n v="478"/>
        <n v="479"/>
        <n v="480"/>
        <n v="481"/>
        <n v="482"/>
        <n v="483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516"/>
        <n v="517"/>
        <n v="518"/>
        <n v="519"/>
        <n v="520"/>
        <n v="521"/>
        <n v="522"/>
        <n v="523"/>
        <n v="524"/>
        <n v="525"/>
        <n v="526"/>
        <n v="527"/>
        <n v="528"/>
        <n v="529"/>
        <n v="530"/>
        <n v="531"/>
        <n v="532"/>
        <n v="533"/>
        <n v="534"/>
        <n v="535"/>
        <n v="536"/>
        <n v="537"/>
        <n v="538"/>
        <n v="539"/>
        <n v="540"/>
        <n v="541"/>
        <n v="542"/>
        <n v="543"/>
        <n v="544"/>
        <n v="545"/>
        <n v="546"/>
        <n v="547"/>
        <n v="548"/>
        <n v="549"/>
        <n v="550"/>
        <n v="551"/>
        <n v="552"/>
        <n v="553"/>
        <n v="554"/>
        <n v="555"/>
        <n v="556"/>
        <n v="557"/>
        <n v="558"/>
        <n v="559"/>
        <n v="560"/>
        <n v="561"/>
        <n v="562"/>
        <n v="563"/>
        <n v="564"/>
        <n v="565"/>
        <n v="566"/>
        <n v="567"/>
        <n v="568"/>
        <n v="569"/>
        <n v="570"/>
        <n v="571"/>
        <n v="572"/>
        <n v="573"/>
        <n v="574"/>
        <n v="575"/>
        <n v="576"/>
        <n v="577"/>
        <n v="578"/>
        <n v="579"/>
        <n v="580"/>
        <n v="581"/>
        <n v="582"/>
        <n v="583"/>
        <n v="584"/>
        <n v="585"/>
        <n v="586"/>
        <n v="587"/>
        <n v="588"/>
        <n v="589"/>
        <n v="590"/>
        <n v="591"/>
        <n v="592"/>
        <n v="593"/>
        <n v="594"/>
        <n v="595"/>
        <n v="596"/>
        <n v="597"/>
        <n v="598"/>
        <n v="599"/>
        <n v="600"/>
        <n v="601"/>
        <n v="602"/>
        <n v="603"/>
        <n v="604"/>
        <n v="605"/>
        <n v="606"/>
        <n v="607"/>
        <n v="608"/>
        <n v="609"/>
        <n v="610"/>
        <n v="611"/>
        <n v="612"/>
        <n v="613"/>
        <n v="614"/>
        <n v="615"/>
        <n v="616"/>
        <n v="617"/>
        <n v="618"/>
        <n v="619"/>
        <n v="620"/>
        <n v="621"/>
        <n v="622"/>
        <n v="623"/>
        <n v="624"/>
        <n v="625"/>
        <n v="626"/>
        <n v="627"/>
        <n v="628"/>
        <n v="629"/>
        <n v="630"/>
        <n v="631"/>
        <n v="632"/>
        <n v="633"/>
        <n v="634"/>
        <n v="635"/>
        <n v="636"/>
        <n v="637"/>
        <n v="638"/>
        <n v="639"/>
        <n v="640"/>
        <n v="641"/>
        <n v="642"/>
        <n v="643"/>
        <n v="644"/>
        <n v="645"/>
        <n v="646"/>
        <n v="647"/>
        <n v="648"/>
        <n v="649"/>
        <n v="650"/>
        <n v="651"/>
        <n v="652"/>
        <n v="653"/>
        <n v="654"/>
        <n v="655"/>
        <n v="656"/>
        <n v="657"/>
        <n v="658"/>
        <n v="659"/>
        <n v="660"/>
        <n v="661"/>
        <n v="662"/>
        <n v="663"/>
        <n v="664"/>
        <n v="665"/>
        <n v="666"/>
        <n v="667"/>
        <n v="668"/>
        <n v="669"/>
        <n v="670"/>
        <n v="671"/>
        <n v="672"/>
        <n v="673"/>
        <n v="674"/>
        <n v="675"/>
        <n v="676"/>
        <n v="677"/>
        <n v="678"/>
        <n v="679"/>
        <n v="680"/>
        <n v="681"/>
        <n v="682"/>
        <n v="683"/>
        <n v="684"/>
        <n v="685"/>
        <n v="686"/>
        <n v="687"/>
        <n v="688"/>
        <n v="689"/>
        <n v="690"/>
        <n v="691"/>
        <n v="692"/>
        <n v="693"/>
        <n v="694"/>
        <n v="695"/>
        <n v="696"/>
        <n v="697"/>
        <n v="698"/>
        <n v="699"/>
        <n v="700"/>
        <n v="701"/>
        <n v="702"/>
        <n v="703"/>
        <n v="704"/>
        <n v="705"/>
        <n v="706"/>
        <n v="707"/>
        <n v="708"/>
        <n v="709"/>
        <n v="710"/>
        <n v="711"/>
        <n v="712"/>
        <n v="713"/>
        <n v="714"/>
        <n v="715"/>
        <n v="716"/>
        <n v="717"/>
        <n v="718"/>
        <n v="719"/>
        <n v="720"/>
        <n v="721"/>
        <n v="722"/>
        <n v="723"/>
        <n v="724"/>
        <n v="725"/>
        <n v="726"/>
        <n v="727"/>
        <n v="728"/>
        <n v="729"/>
        <n v="730"/>
        <n v="731"/>
        <n v="732"/>
        <n v="733"/>
        <n v="734"/>
        <n v="735"/>
        <n v="736"/>
        <n v="737"/>
        <n v="738"/>
        <n v="739"/>
        <n v="740"/>
        <n v="741"/>
        <n v="742"/>
        <n v="743"/>
        <n v="744"/>
        <n v="745"/>
        <n v="746"/>
        <n v="747"/>
        <n v="748"/>
        <n v="749"/>
        <n v="750"/>
        <n v="751"/>
        <n v="752"/>
        <n v="753"/>
        <n v="754"/>
        <n v="755"/>
        <n v="756"/>
        <n v="757"/>
        <n v="758"/>
        <n v="759"/>
        <n v="760"/>
        <n v="761"/>
        <n v="762"/>
        <n v="763"/>
        <n v="764"/>
        <n v="765"/>
        <n v="766"/>
        <n v="767"/>
        <n v="768"/>
        <n v="769"/>
        <n v="770"/>
        <n v="771"/>
        <n v="772"/>
        <n v="773"/>
        <n v="774"/>
        <n v="775"/>
        <n v="776"/>
        <n v="777"/>
        <n v="778"/>
        <n v="779"/>
        <n v="780"/>
        <n v="781"/>
        <n v="782"/>
        <n v="783"/>
        <n v="784"/>
        <n v="785"/>
        <n v="786"/>
        <n v="787"/>
        <n v="788"/>
        <n v="789"/>
        <n v="790"/>
        <n v="791"/>
        <n v="792"/>
        <n v="793"/>
        <n v="794"/>
        <n v="795"/>
        <n v="796"/>
        <n v="797"/>
        <n v="798"/>
        <n v="799"/>
        <n v="800"/>
        <n v="801"/>
        <n v="802"/>
        <n v="803"/>
        <n v="804"/>
        <n v="805"/>
        <n v="806"/>
        <n v="807"/>
        <n v="808"/>
        <n v="809"/>
        <n v="810"/>
        <n v="811"/>
        <n v="812"/>
        <n v="813"/>
        <n v="814"/>
        <n v="815"/>
        <n v="816"/>
        <n v="817"/>
        <n v="818"/>
        <n v="819"/>
        <n v="820"/>
        <n v="821"/>
        <n v="822"/>
        <n v="823"/>
        <n v="824"/>
        <n v="825"/>
        <n v="826"/>
        <n v="827"/>
        <n v="828"/>
        <n v="829"/>
        <n v="830"/>
        <n v="831"/>
        <n v="832"/>
        <n v="833"/>
        <n v="834"/>
        <n v="835"/>
        <n v="836"/>
        <n v="837"/>
        <n v="838"/>
        <n v="839"/>
        <n v="840"/>
        <n v="841"/>
        <n v="842"/>
        <n v="843"/>
        <n v="844"/>
        <n v="845"/>
        <n v="846"/>
        <n v="847"/>
        <n v="848"/>
        <n v="849"/>
        <n v="850"/>
        <n v="851"/>
        <n v="852"/>
        <n v="853"/>
        <n v="854"/>
        <n v="855"/>
        <n v="856"/>
        <n v="857"/>
        <n v="858"/>
        <n v="859"/>
        <n v="860"/>
        <n v="861"/>
        <n v="862"/>
        <n v="863"/>
        <n v="864"/>
        <n v="865"/>
        <n v="866"/>
        <n v="867"/>
        <n v="868"/>
        <n v="869"/>
        <n v="870"/>
        <n v="871"/>
        <n v="872"/>
        <n v="873"/>
        <n v="874"/>
        <n v="875"/>
        <n v="876"/>
        <n v="877"/>
        <n v="878"/>
        <n v="879"/>
        <n v="880"/>
        <n v="881"/>
        <n v="882"/>
        <n v="883"/>
        <n v="884"/>
        <n v="885"/>
        <n v="886"/>
        <n v="887"/>
        <n v="888"/>
        <n v="889"/>
        <n v="890"/>
        <n v="891"/>
        <n v="892"/>
        <n v="893"/>
        <n v="894"/>
        <n v="895"/>
        <n v="896"/>
        <n v="897"/>
        <n v="898"/>
        <n v="899"/>
        <n v="900"/>
        <n v="901"/>
        <n v="902"/>
        <n v="903"/>
        <n v="904"/>
        <n v="905"/>
        <n v="906"/>
        <n v="907"/>
        <n v="908"/>
        <n v="909"/>
        <n v="910"/>
        <n v="911"/>
        <n v="912"/>
        <n v="913"/>
        <n v="914"/>
        <n v="915"/>
        <n v="916"/>
        <n v="917"/>
        <n v="918"/>
        <n v="919"/>
        <n v="920"/>
        <n v="921"/>
        <n v="922"/>
        <n v="923"/>
        <n v="924"/>
        <n v="925"/>
        <n v="926"/>
        <n v="927"/>
        <n v="928"/>
        <n v="929"/>
        <n v="930"/>
        <n v="931"/>
        <n v="932"/>
        <n v="933"/>
        <n v="934"/>
        <n v="935"/>
        <n v="936"/>
        <n v="937"/>
        <n v="938"/>
        <n v="939"/>
        <n v="940"/>
        <n v="941"/>
        <n v="942"/>
        <n v="943"/>
        <n v="944"/>
        <n v="945"/>
        <n v="946"/>
        <n v="947"/>
        <n v="948"/>
        <n v="949"/>
        <n v="950"/>
        <n v="951"/>
        <n v="952"/>
        <n v="953"/>
        <n v="954"/>
        <n v="955"/>
        <n v="956"/>
        <n v="957"/>
        <n v="958"/>
        <n v="959"/>
        <n v="960"/>
        <n v="961"/>
        <n v="962"/>
        <n v="963"/>
        <n v="964"/>
        <n v="965"/>
        <n v="966"/>
        <n v="967"/>
        <n v="968"/>
        <n v="969"/>
        <n v="970"/>
        <n v="971"/>
        <n v="972"/>
        <n v="973"/>
        <n v="974"/>
        <n v="975"/>
        <n v="976"/>
        <n v="977"/>
        <n v="978"/>
        <n v="979"/>
        <n v="980"/>
        <n v="981"/>
        <n v="982"/>
        <n v="983"/>
        <n v="984"/>
        <n v="985"/>
        <n v="986"/>
        <n v="987"/>
        <n v="988"/>
        <n v="989"/>
        <n v="990"/>
        <n v="991"/>
        <n v="992"/>
        <n v="993"/>
        <n v="994"/>
        <n v="995"/>
        <n v="996"/>
        <n v="997"/>
        <n v="998"/>
        <n v="999"/>
        <n v="1000"/>
        <n v="1001"/>
        <n v="1002"/>
        <n v="1003"/>
        <n v="1004"/>
        <n v="1005"/>
        <n v="1006"/>
        <n v="1007"/>
        <n v="1008"/>
        <n v="1009"/>
        <n v="1010"/>
        <n v="1011"/>
        <n v="1012"/>
        <n v="1013"/>
        <n v="1014"/>
        <n v="1015"/>
        <n v="1016"/>
        <n v="1017"/>
        <n v="1018"/>
        <n v="1019"/>
        <n v="1020"/>
        <n v="1021"/>
        <n v="1022"/>
        <n v="1023"/>
        <n v="1024"/>
        <n v="1025"/>
        <n v="1026"/>
        <n v="1027"/>
        <n v="1028"/>
        <n v="1029"/>
        <n v="1030"/>
        <n v="1031"/>
        <n v="1032"/>
        <n v="1033"/>
        <n v="1034"/>
        <n v="1035"/>
        <n v="1036"/>
        <n v="1037"/>
        <n v="1038"/>
        <n v="1039"/>
        <n v="1040"/>
        <n v="1041"/>
        <n v="1042"/>
        <n v="1043"/>
        <n v="1044"/>
        <n v="1045"/>
        <n v="1046"/>
        <n v="1047"/>
        <n v="1048"/>
        <n v="1049"/>
        <n v="1050"/>
        <n v="1051"/>
        <n v="1052"/>
        <n v="1053"/>
        <n v="1054"/>
        <n v="1055"/>
        <n v="1056"/>
        <n v="1057"/>
        <n v="1058"/>
        <n v="1059"/>
        <n v="1060"/>
        <n v="1061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112"/>
        <n v="1113"/>
        <n v="1114"/>
        <n v="1115"/>
        <n v="1116"/>
        <n v="1117"/>
        <n v="1118"/>
        <n v="1119"/>
        <n v="1120"/>
        <n v="1121"/>
        <n v="1122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8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637" u="1"/>
        <n v="1572" u="1"/>
        <n v="1507" u="1"/>
        <n v="1639" u="1"/>
        <n v="1574" u="1"/>
        <n v="1509" u="1"/>
        <n v="1641" u="1"/>
        <n v="1576" u="1"/>
        <n v="1511" u="1"/>
        <n v="1643" u="1"/>
        <n v="1578" u="1"/>
        <n v="1513" u="1"/>
        <n v="1645" u="1"/>
        <n v="1580" u="1"/>
        <n v="1515" u="1"/>
        <n v="1647" u="1"/>
        <n v="1582" u="1"/>
        <n v="1517" u="1"/>
        <n v="1649" u="1"/>
        <n v="1584" u="1"/>
        <n v="1519" u="1"/>
        <n v="1454" u="1"/>
        <n v="1651" u="1"/>
        <n v="1586" u="1"/>
        <n v="1521" u="1"/>
        <n v="1456" u="1"/>
        <n v="1653" u="1"/>
        <n v="1588" u="1"/>
        <n v="1523" u="1"/>
        <n v="1458" u="1"/>
        <n v="1655" u="1"/>
        <n v="1590" u="1"/>
        <n v="1525" u="1"/>
        <n v="1460" u="1"/>
        <n v="1657" u="1"/>
        <n v="1592" u="1"/>
        <n v="1527" u="1"/>
        <n v="1462" u="1"/>
        <n v="1659" u="1"/>
        <n v="1594" u="1"/>
        <n v="1529" u="1"/>
        <n v="1464" u="1"/>
        <n v="1661" u="1"/>
        <n v="1596" u="1"/>
        <n v="1531" u="1"/>
        <n v="1466" u="1"/>
        <n v="1663" u="1"/>
        <n v="1598" u="1"/>
        <n v="1533" u="1"/>
        <n v="1468" u="1"/>
        <n v="1665" u="1"/>
        <n v="1600" u="1"/>
        <n v="1535" u="1"/>
        <n v="1470" u="1"/>
        <n v="1667" u="1"/>
        <n v="1602" u="1"/>
        <n v="1537" u="1"/>
        <n v="1472" u="1"/>
        <n v="1669" u="1"/>
        <n v="1604" u="1"/>
        <n v="1539" u="1"/>
        <n v="1474" u="1"/>
        <n v="1671" u="1"/>
        <n v="1606" u="1"/>
        <n v="1541" u="1"/>
        <n v="1476" u="1"/>
        <n v="1673" u="1"/>
        <n v="1608" u="1"/>
        <n v="1543" u="1"/>
        <n v="1478" u="1"/>
        <n v="1675" u="1"/>
        <n v="1610" u="1"/>
        <n v="1545" u="1"/>
        <n v="1480" u="1"/>
        <n v="1612" u="1"/>
        <n v="1547" u="1"/>
        <n v="1482" u="1"/>
        <n v="1614" u="1"/>
        <n v="1549" u="1"/>
        <n v="1484" u="1"/>
        <n v="1616" u="1"/>
        <n v="1551" u="1"/>
        <n v="1486" u="1"/>
        <n v="1618" u="1"/>
        <n v="1553" u="1"/>
        <n v="1488" u="1"/>
        <n v="1620" u="1"/>
        <n v="1555" u="1"/>
        <n v="1490" u="1"/>
        <n v="1622" u="1"/>
        <n v="1557" u="1"/>
        <n v="1492" u="1"/>
        <n v="1624" u="1"/>
        <n v="1559" u="1"/>
        <n v="1494" u="1"/>
        <n v="1626" u="1"/>
        <n v="1561" u="1"/>
        <n v="1496" u="1"/>
        <n v="1628" u="1"/>
        <n v="1563" u="1"/>
        <n v="1498" u="1"/>
        <n v="1630" u="1"/>
        <n v="1565" u="1"/>
        <n v="1500" u="1"/>
        <n v="1632" u="1"/>
        <n v="1567" u="1"/>
        <n v="1502" u="1"/>
        <n v="1634" u="1"/>
        <n v="1569" u="1"/>
        <n v="1504" u="1"/>
        <n v="1636" u="1"/>
        <n v="1571" u="1"/>
        <n v="1506" u="1"/>
        <n v="1638" u="1"/>
        <n v="1573" u="1"/>
        <n v="1508" u="1"/>
        <n v="1640" u="1"/>
        <n v="1575" u="1"/>
        <n v="1510" u="1"/>
        <n v="1642" u="1"/>
        <n v="1577" u="1"/>
        <n v="1512" u="1"/>
        <n v="1644" u="1"/>
        <n v="1579" u="1"/>
        <n v="1514" u="1"/>
        <n v="1646" u="1"/>
        <n v="1581" u="1"/>
        <n v="1516" u="1"/>
        <n v="1648" u="1"/>
        <n v="1583" u="1"/>
        <n v="1518" u="1"/>
        <n v="1453" u="1"/>
        <n v="1650" u="1"/>
        <n v="1585" u="1"/>
        <n v="1520" u="1"/>
        <n v="1455" u="1"/>
        <n v="1652" u="1"/>
        <n v="1587" u="1"/>
        <n v="1522" u="1"/>
        <n v="1457" u="1"/>
        <n v="1654" u="1"/>
        <n v="1589" u="1"/>
        <n v="1524" u="1"/>
        <n v="1459" u="1"/>
        <n v="1656" u="1"/>
        <n v="1591" u="1"/>
        <n v="1526" u="1"/>
        <n v="1461" u="1"/>
        <n v="1658" u="1"/>
        <n v="1593" u="1"/>
        <n v="1528" u="1"/>
        <n v="1463" u="1"/>
        <n v="1660" u="1"/>
        <n v="1595" u="1"/>
        <n v="1530" u="1"/>
        <n v="1465" u="1"/>
        <n v="1662" u="1"/>
        <n v="1597" u="1"/>
        <n v="1532" u="1"/>
        <n v="1467" u="1"/>
        <n v="1664" u="1"/>
        <n v="1599" u="1"/>
        <n v="1534" u="1"/>
        <n v="1469" u="1"/>
        <n v="1666" u="1"/>
        <n v="1601" u="1"/>
        <n v="1536" u="1"/>
        <n v="1471" u="1"/>
        <n v="1668" u="1"/>
        <n v="1603" u="1"/>
        <n v="1538" u="1"/>
        <n v="1473" u="1"/>
        <n v="1670" u="1"/>
        <n v="1605" u="1"/>
        <n v="1540" u="1"/>
        <n v="1475" u="1"/>
        <n v="1672" u="1"/>
        <n v="1607" u="1"/>
        <n v="1542" u="1"/>
        <n v="1477" u="1"/>
        <n v="1674" u="1"/>
        <n v="1609" u="1"/>
        <n v="1544" u="1"/>
        <n v="1479" u="1"/>
        <n v="1611" u="1"/>
        <n v="1546" u="1"/>
        <n v="1481" u="1"/>
        <n v="1613" u="1"/>
        <n v="1548" u="1"/>
        <n v="1483" u="1"/>
        <n v="1615" u="1"/>
        <n v="1550" u="1"/>
        <n v="1485" u="1"/>
        <n v="1617" u="1"/>
        <n v="1552" u="1"/>
        <n v="1487" u="1"/>
        <n v="1619" u="1"/>
        <n v="1554" u="1"/>
        <n v="1489" u="1"/>
        <n v="1621" u="1"/>
        <n v="1556" u="1"/>
        <n v="1491" u="1"/>
        <n v="1623" u="1"/>
        <n v="1558" u="1"/>
        <n v="1493" u="1"/>
        <n v="1625" u="1"/>
        <n v="1560" u="1"/>
        <n v="1495" u="1"/>
        <n v="1627" u="1"/>
        <n v="1562" u="1"/>
        <n v="1497" u="1"/>
        <n v="1629" u="1"/>
        <n v="1564" u="1"/>
        <n v="1499" u="1"/>
        <n v="1631" u="1"/>
        <n v="1566" u="1"/>
        <n v="1501" u="1"/>
        <n v="1633" u="1"/>
        <n v="1568" u="1"/>
        <n v="1503" u="1"/>
        <n v="1635" u="1"/>
        <n v="1570" u="1"/>
        <n v="1505" u="1"/>
      </sharedItems>
    </cacheField>
    <cacheField name="Produits fabriqués (code ou désignation de prod) liste fermée" numFmtId="0">
      <sharedItems containsBlank="1" count="112">
        <s v="Oignons 22,8cl Grand Jury"/>
        <s v="Corn EF 22,8cl Grand Jury"/>
        <s v="Changement de format"/>
        <s v="Corn EF 37cl Grand Jury"/>
        <s v="Changement de lot"/>
        <s v="Corn EF 37cl Carrefour"/>
        <s v="Corn EF 37cl Trader Joe's"/>
        <s v="Corn F 72 cl Casino"/>
        <s v="Corn EF 72cl Système U"/>
        <s v="Corn EF 37cl Fallot"/>
        <s v="Corn EF 37cl Système U"/>
        <s v="Corn EF 106,2 cl Carrefour"/>
        <s v="Corn TF 58 cl No Name"/>
        <s v="Oignons 58 cl No Name"/>
        <s v="Corn EF 72cl Régalo - ALDI"/>
        <s v="Corn Mini 72cl Carrefour"/>
        <s v="Corn EF 72cl Carrefour"/>
        <s v="Corn EF 72cl Charbonneaux"/>
        <s v="Corn Mini 72cl Auchan"/>
        <s v="Corn EF 72cl Auchan aux 5 aromates"/>
        <s v="Câpres SurF 10,6cl Système U"/>
        <s v="Oignons 22,8cl Fallot"/>
        <s v="Corn EF 37cl Auchan aux 5 aromates"/>
        <s v="Corn TF 37cl Auchan"/>
        <s v="Corn F 37 cl Tous les jours"/>
        <s v="Oignons 37 cl Système u"/>
        <s v="Corn Mini Balsamique JO "/>
        <s v="Corn Mini Hot JO"/>
        <s v="Corn Mini 72 cl Christ"/>
        <s v="Corn EF 72 cl 2 Vinaigres et Balamique JO"/>
        <s v="Corn EF 72cl 3 Herbes JO"/>
        <s v="Oignons 42,5 cl Auchan"/>
        <s v="Corn Mini 42,5 Franprix"/>
        <s v="Corn EF 42,5 Carrefour"/>
        <s v="Corn EF 42,5 Bouton d'Or"/>
        <s v="Corn EF 72 cl Regalo"/>
        <s v="Corn EF 72 cl Casino"/>
        <s v="Corn EF 72 cl Bouton d'Or"/>
        <s v="Corn TF 72 cl Systeme U"/>
        <s v="Corn TF 72 cl Carrefour"/>
        <s v="Corn Fins 72 cl Netto"/>
        <s v="Corn MF 72 cl Top Budget"/>
        <s v="Corn MF 72 cl Tous les Jours"/>
        <s v="Corn EF 106,2 cl Système U"/>
        <s v="Corn EF 106,2 cl Bouton d'Or"/>
        <m/>
        <s v="Corn EF 37 cl Monoprix"/>
        <s v="Corn EF 37 cl 3 Petits Cochons"/>
        <s v="Corn Fins 37 cl Coup de Pouce"/>
        <s v="Corn 37 EF cl Netto"/>
        <s v="Corn 37 EF cl Casino"/>
        <s v="Corn 37 cl EF Bouton d'Or"/>
        <s v="Corn 37 cl EF Franprix"/>
        <s v="Corn Fins 72 cl Bouton d'Or"/>
        <s v="Corn Fins 72 cl Auchan"/>
        <s v="Corn MF 72 cl Coup de Pouce"/>
        <s v="Corn Mini 72 cl Carrefour"/>
        <s v="Corn MF 72 cl Bien Vu"/>
        <s v="Corn EF 72 cl Monoprix"/>
        <s v="Corn EF 37 cl Grand Jury"/>
        <s v="Corn Fins 170 cl Auchan"/>
        <s v="Corn Fins 170 cl Netto"/>
        <s v="Corn Fins 170 cl Bouton d'Or"/>
        <s v="Corn EF 106,2 cl Auchan"/>
        <s v="Corn Fins 72 cl DUCROS "/>
        <s v="Corn EF 37 cl Ducros"/>
        <s v="Câpres Capucines 10,6cl DUCROS"/>
        <s v="Oignons 37 cl Bouton d'Or"/>
        <s v="20,5 Verre Enfant"/>
        <s v="Corn TF 72 cl Crespo"/>
        <s v="Corn EF 72cl Fallot"/>
        <s v="Corn EF 22,8cl Charbonneaux"/>
        <s v="Corn EF 22,8 cl Fallot"/>
        <s v="Corn EF 37 Charbonneaux"/>
        <s v="Corn EF 37 Crespo"/>
        <s v="Corn/Oignons 72 DUO JO"/>
        <s v="Corn Mini Basilic JO "/>
        <s v="Oignons 37 cl Ducros"/>
        <s v="Corn EF 37 cl Tête noire"/>
        <s v="Corn EF 72cl Système U LOT DE 2"/>
        <s v="Corn TF 72 cl Tete Noire"/>
        <s v="Corn Fins 37 cl Prix Gagnant"/>
        <s v="Corn 37 Mini Tete Noire"/>
        <s v="Corn EF 106,2cl Système U"/>
        <s v="Corn F 106,2 cl Système U 5 Aromates"/>
        <s v="Corn EF 72cl Système U 5 Aromates"/>
        <s v="Corn F 72cl Système U 5 Aromates"/>
        <s v="Oignons 37 cl Netto"/>
        <s v="Corn EF 37cl Système U 5 Aromates"/>
        <s v="Corn EF 72cl Leader Price"/>
        <s v="Corn Fins 72 cl Auchan 5 Aromates"/>
        <s v="Corn Fins 170 cl Auchan 5 Aromates"/>
        <s v="Corn 37 EF cl Leader Price"/>
        <s v="Corn MF 72 cl LE PRIX GAGNANT"/>
        <s v="Corn TF 106,2 cl Système U"/>
        <s v="Corn Mini 37 cl piquants 3 petits Cochons"/>
        <s v="Corn Mini 37 cl Balsamique JO "/>
        <s v="Corn Mini 37 cl Basilic JO "/>
        <s v="Corn Mini 37 cl Hot JO"/>
        <s v="Corn F 37 cl Prix Gagnant"/>
        <s v="Corn EF 37  cl Leader Price"/>
        <s v="Corn F 37 cl Coup de Pouce"/>
        <s v="Câpres Capucines 37 cl DUCROS"/>
        <s v="Corn EF 37 cl Casino"/>
        <s v="Corn F 106,2cl LEADER PRICE"/>
        <s v="Corn Mini 72cl Hugo Reitzel"/>
        <s v="Corn EF 37 cl Bouton d'Or"/>
        <s v="Corn Mini 72 cl Auchan" u="1"/>
        <s v="Corn Fins 106,2 cl Système U 5 AROMATES" u="1"/>
        <s v="Corn EF 37cl Auchan" u="1"/>
        <s v="Corn Fins 72 cl Systeme U 5 Aromates" u="1"/>
        <s v="Corn Fins 37 cl Tous les Jours " u="1"/>
      </sharedItems>
    </cacheField>
    <cacheField name="Cadence réelle" numFmtId="0">
      <sharedItems containsBlank="1" containsMixedTypes="1" containsNumber="1" minValue="0" maxValue="16597.565217391304"/>
    </cacheField>
    <cacheField name="Quantité fabriquée bocaux                   " numFmtId="165">
      <sharedItems containsString="0" containsBlank="1" containsNumber="1" containsInteger="1" minValue="1440" maxValue="191820"/>
    </cacheField>
    <cacheField name="heures main d'œuvre" numFmtId="0">
      <sharedItems containsString="0" containsBlank="1" containsNumber="1" minValue="0" maxValue="291.58"/>
    </cacheField>
    <cacheField name="Temps d'ouverture de ligne hh:mm" numFmtId="0">
      <sharedItems containsNonDate="0" containsDate="1" containsString="0" containsBlank="1" minDate="1899-12-30T00:30:00" maxDate="1899-12-30T16:15:00"/>
    </cacheField>
    <cacheField name="Temps réel de production hh:mm" numFmtId="0">
      <sharedItems containsNonDate="0" containsDate="1" containsString="0" containsBlank="1" minDate="1899-12-30T00:06:00" maxDate="1899-12-30T16:00:00"/>
    </cacheField>
    <cacheField name="Temps d'ouverture de ligne" numFmtId="4">
      <sharedItems containsBlank="1" containsMixedTypes="1" containsNumber="1" minValue="0.5" maxValue="16.25"/>
    </cacheField>
    <cacheField name="Temps réel de production" numFmtId="4">
      <sharedItems containsBlank="1" containsMixedTypes="1" containsNumber="1" minValue="0.1" maxValue="16"/>
    </cacheField>
    <cacheField name="Quantité étiquetée" numFmtId="165">
      <sharedItems containsString="0" containsBlank="1" containsNumber="1" containsInteger="1" minValue="1440" maxValue="191820"/>
    </cacheField>
    <cacheField name="nb réel de personnes MOD" numFmtId="0">
      <sharedItems containsNonDate="0" containsString="0" containsBlank="1"/>
    </cacheField>
    <cacheField name="nb réel de personnes MOI planning" numFmtId="0">
      <sharedItems containsNonDate="0" containsString="0" containsBlank="1"/>
    </cacheField>
    <cacheField name="Container" numFmtId="0">
      <sharedItems containsBlank="1"/>
    </cacheField>
    <cacheField name="Nb de fûts              " numFmtId="0">
      <sharedItems containsString="0" containsBlank="1" containsNumber="1" minValue="0.25" maxValue="80"/>
    </cacheField>
    <cacheField name="Poids fût                   " numFmtId="0">
      <sharedItems containsString="0" containsBlank="1" containsNumber="1" containsInteger="1" minValue="180" maxValue="190"/>
    </cacheField>
    <cacheField name="Masse de MP vidées et pesées" numFmtId="43">
      <sharedItems containsString="0" containsBlank="1" containsNumber="1" minValue="0" maxValue="14400"/>
    </cacheField>
    <cacheField name="PNE de la balance g                " numFmtId="0">
      <sharedItems containsString="0" containsBlank="1" containsNumber="1" minValue="56.87" maxValue="997.11800000000005"/>
    </cacheField>
    <cacheField name="Poids réél d'oignons vidés  " numFmtId="0">
      <sharedItems containsString="0" containsBlank="1" containsNumber="1" minValue="0" maxValue="6210"/>
    </cacheField>
    <cacheField name="Déchets tasseur kg" numFmtId="0">
      <sharedItems containsString="0" containsBlank="1" containsNumber="1" containsInteger="1" minValue="0" maxValue="930"/>
    </cacheField>
    <cacheField name="Pertes en bocaux" numFmtId="0">
      <sharedItems containsNonDate="0" containsString="0" containsBlank="1"/>
    </cacheField>
    <cacheField name="Déchets vidage" numFmtId="0">
      <sharedItems containsString="0" containsBlank="1" containsNumber="1" containsInteger="1" minValue="80" maxValue="265"/>
    </cacheField>
    <cacheField name="Déchets tri" numFmtId="0">
      <sharedItems containsString="0" containsBlank="1" containsNumber="1" containsInteger="1" minValue="275" maxValue="275"/>
    </cacheField>
    <cacheField name="Commentaires" numFmtId="0">
      <sharedItems containsBlank="1" containsMixedTypes="1" containsNumber="1" containsInteger="1" minValue="235" maxValue="235"/>
    </cacheField>
    <cacheField name="Désignation Divalto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85">
  <r>
    <m/>
    <m/>
    <x v="0"/>
    <x v="0"/>
    <x v="0"/>
    <m/>
    <n v="11904"/>
    <n v="38.030909090909091"/>
    <n v="3"/>
    <n v="11904"/>
    <s v="ORTI 15/10"/>
    <n v="10"/>
    <n v="180"/>
    <n v="1800"/>
    <n v="125.64700000000001"/>
    <m/>
    <m/>
    <m/>
    <m/>
    <n v="137"/>
    <m/>
    <m/>
    <m/>
    <m/>
    <m/>
    <m/>
    <m/>
    <m/>
    <m/>
    <m/>
    <m/>
    <m/>
    <m/>
    <m/>
    <m/>
    <m/>
    <m/>
    <m/>
    <m/>
    <m/>
    <m/>
    <n v="0"/>
    <n v="1"/>
    <n v="2016"/>
    <n v="1"/>
  </r>
  <r>
    <m/>
    <m/>
    <x v="0"/>
    <x v="1"/>
    <x v="1"/>
    <m/>
    <n v="16524"/>
    <n v="28.523181818181815"/>
    <n v="2.25"/>
    <n v="16524"/>
    <s v="RIN1 15/127"/>
    <n v="10"/>
    <n v="180"/>
    <n v="1800"/>
    <n v="115.905"/>
    <n v="135"/>
    <m/>
    <m/>
    <m/>
    <n v="2"/>
    <m/>
    <m/>
    <m/>
    <m/>
    <m/>
    <m/>
    <m/>
    <m/>
    <m/>
    <m/>
    <m/>
    <m/>
    <m/>
    <m/>
    <m/>
    <m/>
    <m/>
    <m/>
    <m/>
    <m/>
    <m/>
    <n v="0"/>
    <n v="1"/>
    <n v="2016"/>
    <n v="1"/>
  </r>
  <r>
    <m/>
    <m/>
    <x v="0"/>
    <x v="2"/>
    <x v="2"/>
    <m/>
    <n v="29376"/>
    <n v="47.538636363636357"/>
    <n v="3.75"/>
    <n v="29376"/>
    <s v="RIN1 15/127"/>
    <n v="24"/>
    <n v="180"/>
    <n v="4320"/>
    <n v="194.249"/>
    <n v="475"/>
    <m/>
    <m/>
    <m/>
    <n v="3"/>
    <m/>
    <m/>
    <m/>
    <m/>
    <m/>
    <m/>
    <m/>
    <m/>
    <m/>
    <m/>
    <m/>
    <m/>
    <m/>
    <m/>
    <m/>
    <m/>
    <m/>
    <m/>
    <m/>
    <m/>
    <m/>
    <n v="0"/>
    <n v="1"/>
    <n v="2016"/>
    <n v="1"/>
  </r>
  <r>
    <m/>
    <m/>
    <x v="0"/>
    <x v="3"/>
    <x v="2"/>
    <m/>
    <m/>
    <n v="0"/>
    <m/>
    <m/>
    <s v="RIN1 15/129"/>
    <n v="8"/>
    <n v="180"/>
    <n v="144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0"/>
    <x v="4"/>
    <x v="3"/>
    <m/>
    <n v="54144"/>
    <n v="63.384848484848483"/>
    <n v="5"/>
    <n v="54144"/>
    <s v="RIN1 15/129"/>
    <n v="48"/>
    <n v="180"/>
    <n v="8640"/>
    <n v="196.791"/>
    <n v="712.5"/>
    <m/>
    <m/>
    <m/>
    <n v="7"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0"/>
    <x v="5"/>
    <x v="4"/>
    <m/>
    <m/>
    <n v="31.692424242424241"/>
    <n v="2.5"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1"/>
    <x v="0"/>
    <x v="5"/>
    <m/>
    <n v="41976"/>
    <n v="68.969531249999989"/>
    <n v="4.25"/>
    <n v="41976"/>
    <s v="EXO1 15/160"/>
    <n v="29"/>
    <n v="180"/>
    <n v="5220"/>
    <n v="370.88200000000001"/>
    <n v="1189.991"/>
    <m/>
    <m/>
    <m/>
    <n v="2"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1"/>
    <x v="1"/>
    <x v="5"/>
    <m/>
    <m/>
    <n v="0"/>
    <m/>
    <m/>
    <s v="VRD1 15/157"/>
    <n v="51"/>
    <n v="180"/>
    <n v="918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1"/>
    <x v="2"/>
    <x v="6"/>
    <m/>
    <n v="122040"/>
    <n v="190.68046874999999"/>
    <n v="11.75"/>
    <n v="122040"/>
    <s v="MUR1 15/193"/>
    <n v="6.75"/>
    <n v="180"/>
    <n v="1215"/>
    <n v="375.48"/>
    <n v="3417.509"/>
    <m/>
    <m/>
    <m/>
    <n v="6"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1"/>
    <x v="3"/>
    <x v="6"/>
    <m/>
    <m/>
    <n v="0"/>
    <m/>
    <m/>
    <s v="MUR1 15/194"/>
    <n v="71"/>
    <n v="180"/>
    <n v="1278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1"/>
    <x v="4"/>
    <x v="6"/>
    <m/>
    <m/>
    <n v="0"/>
    <m/>
    <m/>
    <s v="GOO1 15/206"/>
    <n v="80"/>
    <n v="180"/>
    <n v="1440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1"/>
    <x v="5"/>
    <x v="6"/>
    <m/>
    <m/>
    <n v="0"/>
    <m/>
    <m/>
    <s v="EXO1 15/224"/>
    <n v="72"/>
    <n v="180"/>
    <n v="1296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2"/>
    <x v="0"/>
    <x v="7"/>
    <m/>
    <n v="44604"/>
    <n v="82.5234375"/>
    <n v="5.25"/>
    <n v="44604"/>
    <s v="EXO1 15/224"/>
    <n v="6"/>
    <n v="180"/>
    <n v="1080"/>
    <n v="195.80799999999999"/>
    <n v="617.5"/>
    <m/>
    <m/>
    <m/>
    <n v="3"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2"/>
    <x v="1"/>
    <x v="7"/>
    <m/>
    <m/>
    <n v="0"/>
    <m/>
    <m/>
    <s v="VRD1 15/208"/>
    <n v="40"/>
    <n v="180"/>
    <n v="720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2"/>
    <x v="2"/>
    <x v="8"/>
    <m/>
    <n v="110184"/>
    <n v="168.9765625"/>
    <n v="10.75"/>
    <n v="110184"/>
    <s v="VRD1 15/208"/>
    <n v="37"/>
    <n v="180"/>
    <n v="6660"/>
    <n v="193.666"/>
    <n v="1305"/>
    <m/>
    <m/>
    <m/>
    <n v="5"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2"/>
    <x v="3"/>
    <x v="8"/>
    <m/>
    <m/>
    <n v="0"/>
    <m/>
    <m/>
    <s v="BNA1 15/196"/>
    <n v="56"/>
    <n v="180"/>
    <n v="1008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2"/>
    <x v="4"/>
    <x v="8"/>
    <m/>
    <m/>
    <n v="0"/>
    <m/>
    <m/>
    <s v="BNA1 15/197"/>
    <n v="13"/>
    <n v="180"/>
    <n v="234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2"/>
    <x v="5"/>
    <x v="4"/>
    <m/>
    <m/>
    <n v="0"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3"/>
    <x v="0"/>
    <x v="9"/>
    <m/>
    <n v="11987"/>
    <n v="149.36842105263159"/>
    <n v="8.25"/>
    <n v="5320"/>
    <s v="RIN1 15/129"/>
    <n v="8"/>
    <n v="180"/>
    <n v="1440"/>
    <n v="543.23699999999997"/>
    <n v="475"/>
    <m/>
    <m/>
    <m/>
    <n v="5"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3"/>
    <x v="1"/>
    <x v="9"/>
    <m/>
    <m/>
    <n v="0"/>
    <m/>
    <m/>
    <s v="RIN115/130"/>
    <n v="27.25"/>
    <n v="180"/>
    <n v="4905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3"/>
    <x v="2"/>
    <x v="10"/>
    <m/>
    <n v="31152"/>
    <n v="67.89473684210526"/>
    <n v="3.75"/>
    <n v="31152"/>
    <s v="SAT1 15/168"/>
    <n v="49"/>
    <n v="180"/>
    <n v="8820"/>
    <n v="307.80099999999999"/>
    <n v="380"/>
    <m/>
    <m/>
    <m/>
    <n v="3"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3"/>
    <x v="3"/>
    <x v="11"/>
    <m/>
    <n v="12552"/>
    <n v="40.736842105263158"/>
    <n v="2.25"/>
    <n v="12552"/>
    <s v="ORTI 15/07"/>
    <n v="23"/>
    <n v="180"/>
    <n v="4140"/>
    <m/>
    <m/>
    <m/>
    <m/>
    <m/>
    <n v="2"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3"/>
    <x v="4"/>
    <x v="4"/>
    <m/>
    <m/>
    <n v="0"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4"/>
    <x v="0"/>
    <x v="12"/>
    <m/>
    <n v="71100"/>
    <n v="129.5"/>
    <n v="8.75"/>
    <n v="71100"/>
    <s v="BNA1 15/197"/>
    <n v="39"/>
    <n v="180"/>
    <n v="7020"/>
    <n v="370.79199999999997"/>
    <n v="2517.5"/>
    <m/>
    <m/>
    <m/>
    <n v="3"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4"/>
    <x v="1"/>
    <x v="12"/>
    <m/>
    <m/>
    <n v="0"/>
    <m/>
    <m/>
    <s v="EXO1 15/200"/>
    <n v="76"/>
    <n v="180"/>
    <n v="1368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4"/>
    <x v="2"/>
    <x v="12"/>
    <m/>
    <m/>
    <n v="0"/>
    <m/>
    <m/>
    <s v="EXO1 15/229"/>
    <n v="15"/>
    <n v="180"/>
    <n v="270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4"/>
    <x v="3"/>
    <x v="12"/>
    <m/>
    <m/>
    <n v="0"/>
    <m/>
    <m/>
    <s v="MUR1 15/256"/>
    <n v="1"/>
    <n v="180"/>
    <n v="18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4"/>
    <x v="4"/>
    <x v="13"/>
    <m/>
    <n v="29508"/>
    <n v="40.700000000000003"/>
    <n v="2.75"/>
    <n v="29508"/>
    <s v="RIN2 15/91"/>
    <n v="56"/>
    <n v="180"/>
    <n v="10080"/>
    <n v="372.93299999999999"/>
    <n v="720"/>
    <m/>
    <m/>
    <m/>
    <n v="2"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4"/>
    <x v="5"/>
    <x v="14"/>
    <m/>
    <n v="46476"/>
    <n v="70.3"/>
    <n v="4.75"/>
    <n v="46476"/>
    <s v="RIN1 15/130"/>
    <n v="47.75"/>
    <n v="180"/>
    <n v="8595"/>
    <n v="374.85300000000001"/>
    <n v="902.5"/>
    <m/>
    <m/>
    <m/>
    <n v="3"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4"/>
    <x v="6"/>
    <x v="14"/>
    <m/>
    <m/>
    <n v="0"/>
    <m/>
    <m/>
    <s v="RIN1 15/93"/>
    <n v="39"/>
    <n v="180"/>
    <n v="702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1"/>
  </r>
  <r>
    <m/>
    <m/>
    <x v="5"/>
    <x v="0"/>
    <x v="15"/>
    <m/>
    <n v="9788"/>
    <n v="24.119166666666665"/>
    <n v="1.5"/>
    <n v="9788"/>
    <s v="GAP1 15/245"/>
    <n v="20"/>
    <n v="180"/>
    <n v="3600"/>
    <n v="387.86700000000002"/>
    <n v="237.5"/>
    <m/>
    <m/>
    <m/>
    <n v="3"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5"/>
    <x v="1"/>
    <x v="16"/>
    <m/>
    <n v="1440"/>
    <n v="8.0397222222222222"/>
    <n v="0.5"/>
    <n v="1440"/>
    <s v="RIN1 15/273"/>
    <n v="3.25"/>
    <n v="180"/>
    <n v="585"/>
    <n v="373.625"/>
    <n v="45"/>
    <m/>
    <m/>
    <m/>
    <n v="3"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5"/>
    <x v="2"/>
    <x v="17"/>
    <m/>
    <n v="142152"/>
    <n v="225.11222222222224"/>
    <n v="14"/>
    <n v="142152"/>
    <s v="EXO1 15/229"/>
    <n v="51"/>
    <n v="180"/>
    <n v="9180"/>
    <n v="371.84800000000001"/>
    <n v="3515"/>
    <m/>
    <m/>
    <m/>
    <n v="4"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5"/>
    <x v="3"/>
    <x v="17"/>
    <m/>
    <m/>
    <n v="0"/>
    <m/>
    <m/>
    <s v="GAP1 15/245"/>
    <n v="60"/>
    <n v="180"/>
    <n v="1080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5"/>
    <x v="4"/>
    <x v="17"/>
    <m/>
    <m/>
    <n v="0"/>
    <m/>
    <m/>
    <s v="MUR1 15/257"/>
    <n v="71"/>
    <n v="180"/>
    <n v="1278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5"/>
    <x v="5"/>
    <x v="17"/>
    <m/>
    <m/>
    <n v="0"/>
    <m/>
    <m/>
    <s v="MUR1 15/256"/>
    <n v="52"/>
    <n v="180"/>
    <n v="936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5"/>
    <x v="6"/>
    <x v="17"/>
    <m/>
    <m/>
    <n v="0"/>
    <m/>
    <m/>
    <s v="EXO1 15/246"/>
    <n v="37"/>
    <n v="180"/>
    <n v="666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5"/>
    <x v="7"/>
    <x v="9"/>
    <m/>
    <m/>
    <n v="32.158888888888889"/>
    <n v="2"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6"/>
    <x v="0"/>
    <x v="14"/>
    <m/>
    <n v="166104"/>
    <n v="291.58"/>
    <n v="16"/>
    <n v="166104"/>
    <s v="RIN2 15/33"/>
    <n v="80"/>
    <n v="180"/>
    <n v="14400"/>
    <n v="373.21199999999999"/>
    <n v="3325"/>
    <m/>
    <m/>
    <m/>
    <n v="12"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6"/>
    <x v="1"/>
    <x v="14"/>
    <m/>
    <m/>
    <n v="0"/>
    <m/>
    <m/>
    <s v="RIN1 15/93"/>
    <n v="41"/>
    <n v="180"/>
    <n v="738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6"/>
    <x v="2"/>
    <x v="14"/>
    <m/>
    <m/>
    <n v="0"/>
    <m/>
    <m/>
    <s v="RIN1 15/96"/>
    <n v="80"/>
    <n v="180"/>
    <n v="1440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6"/>
    <x v="3"/>
    <x v="14"/>
    <m/>
    <m/>
    <n v="0"/>
    <m/>
    <m/>
    <s v="RIN2 15/30"/>
    <n v="80"/>
    <n v="180"/>
    <n v="1440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6"/>
    <x v="4"/>
    <x v="14"/>
    <m/>
    <m/>
    <n v="0"/>
    <m/>
    <m/>
    <s v="RIN1 15/95"/>
    <n v="32"/>
    <n v="180"/>
    <n v="576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7"/>
    <x v="0"/>
    <x v="4"/>
    <m/>
    <n v="139023"/>
    <n v="257"/>
    <n v="16"/>
    <n v="139023"/>
    <s v="EXO1 15/246"/>
    <n v="38"/>
    <n v="180"/>
    <n v="6840"/>
    <n v="196.291"/>
    <m/>
    <m/>
    <m/>
    <m/>
    <n v="6"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7"/>
    <x v="1"/>
    <x v="4"/>
    <m/>
    <m/>
    <n v="0"/>
    <m/>
    <m/>
    <s v="MUR1 15/258"/>
    <n v="74"/>
    <n v="180"/>
    <n v="1332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7"/>
    <x v="2"/>
    <x v="4"/>
    <m/>
    <m/>
    <n v="0"/>
    <m/>
    <m/>
    <s v="GAP1 15/228"/>
    <n v="39"/>
    <n v="180"/>
    <n v="702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8"/>
    <x v="0"/>
    <x v="3"/>
    <m/>
    <n v="191820"/>
    <n v="233.92"/>
    <n v="16"/>
    <n v="191820"/>
    <s v="RIN2 15/31"/>
    <n v="80"/>
    <n v="180"/>
    <n v="14400"/>
    <n v="192.09899999999999"/>
    <n v="1935"/>
    <m/>
    <m/>
    <m/>
    <n v="12"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8"/>
    <x v="1"/>
    <x v="3"/>
    <m/>
    <m/>
    <n v="0"/>
    <m/>
    <m/>
    <s v="RIN1 15/71"/>
    <n v="79"/>
    <n v="180"/>
    <n v="1422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8"/>
    <x v="2"/>
    <x v="3"/>
    <m/>
    <m/>
    <n v="0"/>
    <m/>
    <m/>
    <s v="RIN2 15/32"/>
    <n v="28"/>
    <n v="180"/>
    <n v="504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9"/>
    <x v="0"/>
    <x v="18"/>
    <m/>
    <n v="71388"/>
    <n v="199.25"/>
    <n v="11.5"/>
    <n v="71388"/>
    <s v="CAPS 15/01"/>
    <n v="29.25"/>
    <n v="180"/>
    <n v="5265"/>
    <n v="65.061000000000007"/>
    <m/>
    <m/>
    <m/>
    <m/>
    <n v="15"/>
    <m/>
    <m/>
    <m/>
    <m/>
    <m/>
    <m/>
    <m/>
    <m/>
    <m/>
    <m/>
    <m/>
    <m/>
    <m/>
    <m/>
    <m/>
    <m/>
    <m/>
    <m/>
    <m/>
    <m/>
    <m/>
    <m/>
    <n v="1"/>
    <n v="2016"/>
    <n v="2"/>
  </r>
  <r>
    <m/>
    <m/>
    <x v="10"/>
    <x v="0"/>
    <x v="19"/>
    <m/>
    <n v="8244"/>
    <n v="15.201080432172869"/>
    <n v="1"/>
    <n v="8244"/>
    <s v="ORTI 15/07"/>
    <n v="7"/>
    <n v="180"/>
    <n v="1260"/>
    <n v="126.25"/>
    <m/>
    <m/>
    <m/>
    <m/>
    <n v="1"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0"/>
    <x v="1"/>
    <x v="20"/>
    <m/>
    <n v="60624"/>
    <n v="96.222839135654255"/>
    <n v="6.33"/>
    <n v="60624"/>
    <s v="GAP1 15/228"/>
    <n v="37"/>
    <n v="180"/>
    <n v="6660"/>
    <n v="194.261"/>
    <n v="950"/>
    <m/>
    <m/>
    <m/>
    <n v="2"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0"/>
    <x v="2"/>
    <x v="20"/>
    <m/>
    <m/>
    <n v="65.820678271308523"/>
    <n v="4.33"/>
    <m/>
    <s v="GAP1 15/227"/>
    <n v="22"/>
    <n v="180"/>
    <n v="396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0"/>
    <x v="3"/>
    <x v="21"/>
    <m/>
    <n v="44136"/>
    <n v="38.002701080432168"/>
    <n v="2.5"/>
    <n v="44136"/>
    <s v="EXO1 15/310"/>
    <n v="8"/>
    <n v="180"/>
    <n v="1440"/>
    <n v="197.44300000000001"/>
    <n v="570"/>
    <m/>
    <m/>
    <m/>
    <n v="3"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0"/>
    <x v="4"/>
    <x v="21"/>
    <m/>
    <m/>
    <n v="0"/>
    <m/>
    <m/>
    <s v="SAT1 15/168"/>
    <n v="31"/>
    <n v="180"/>
    <n v="558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0"/>
    <x v="5"/>
    <x v="21"/>
    <m/>
    <m/>
    <n v="0"/>
    <m/>
    <m/>
    <s v="MUR1 15/174"/>
    <n v="4"/>
    <n v="180"/>
    <n v="72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0"/>
    <x v="6"/>
    <x v="22"/>
    <m/>
    <n v="24972"/>
    <n v="38.002701080432168"/>
    <n v="2.5"/>
    <n v="24972"/>
    <s v="MAH1 15/149"/>
    <n v="25"/>
    <n v="180"/>
    <n v="4500"/>
    <n v="194.90100000000001"/>
    <n v="190"/>
    <m/>
    <m/>
    <m/>
    <n v="3"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1"/>
    <x v="0"/>
    <x v="23"/>
    <m/>
    <n v="20243"/>
    <n v="44.039465101108931"/>
    <n v="2.75"/>
    <n v="20110"/>
    <s v="ORTI 15/08"/>
    <n v="23"/>
    <n v="180"/>
    <n v="4140"/>
    <n v="197.333"/>
    <m/>
    <m/>
    <m/>
    <m/>
    <m/>
    <s v="124 Bx Vrac"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1"/>
    <x v="1"/>
    <x v="24"/>
    <m/>
    <n v="40456"/>
    <n v="112.10045662100455"/>
    <n v="7"/>
    <n v="40456"/>
    <s v="RSRIN2 14/06"/>
    <n v="10"/>
    <n v="180"/>
    <n v="1800"/>
    <n v="190.50899999999999"/>
    <m/>
    <m/>
    <m/>
    <m/>
    <n v="3"/>
    <s v="9770 Bx bloqués"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1"/>
    <x v="2"/>
    <x v="24"/>
    <m/>
    <m/>
    <n v="0"/>
    <m/>
    <m/>
    <s v="RIN1 15/273"/>
    <n v="30.75"/>
    <n v="180"/>
    <n v="5535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1"/>
    <x v="3"/>
    <x v="25"/>
    <m/>
    <n v="36960"/>
    <n v="89.360078277886487"/>
    <n v="5.58"/>
    <n v="36960"/>
    <s v="RIN1  15/273"/>
    <n v="21"/>
    <n v="180"/>
    <n v="3780"/>
    <n v="192.06700000000001"/>
    <m/>
    <m/>
    <m/>
    <m/>
    <n v="6"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1"/>
    <x v="4"/>
    <x v="25"/>
    <m/>
    <m/>
    <n v="0"/>
    <m/>
    <m/>
    <s v="RIN2 15/91"/>
    <n v="16"/>
    <n v="180"/>
    <n v="288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2"/>
    <x v="0"/>
    <x v="26"/>
    <m/>
    <n v="20472"/>
    <n v="45.375"/>
    <n v="3"/>
    <n v="20472"/>
    <s v="RIN1 15/91"/>
    <n v="8"/>
    <n v="180"/>
    <n v="1440"/>
    <n v="386.54300000000001"/>
    <n v="495"/>
    <m/>
    <m/>
    <m/>
    <n v="3"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2"/>
    <x v="1"/>
    <x v="26"/>
    <m/>
    <m/>
    <n v="0"/>
    <m/>
    <m/>
    <s v="RIN1 15/284"/>
    <n v="17"/>
    <n v="180"/>
    <n v="306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2"/>
    <x v="2"/>
    <x v="26"/>
    <m/>
    <m/>
    <n v="0"/>
    <m/>
    <m/>
    <s v="RSRIN2 14/06"/>
    <n v="15"/>
    <n v="180"/>
    <n v="270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2"/>
    <x v="3"/>
    <x v="27"/>
    <m/>
    <n v="36984"/>
    <n v="94.53125"/>
    <n v="6.25"/>
    <n v="36984"/>
    <s v="RIN2 15/32"/>
    <n v="52"/>
    <n v="180"/>
    <n v="9360"/>
    <n v="369.779"/>
    <n v="1330"/>
    <m/>
    <m/>
    <m/>
    <n v="4"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2"/>
    <x v="4"/>
    <x v="27"/>
    <m/>
    <m/>
    <n v="0"/>
    <m/>
    <m/>
    <s v="RIN1 15/95"/>
    <n v="16"/>
    <n v="180"/>
    <n v="288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2"/>
    <x v="5"/>
    <x v="28"/>
    <m/>
    <n v="43296"/>
    <n v="102.09375"/>
    <n v="6.75"/>
    <n v="43296"/>
    <s v="GAP1 15/299"/>
    <n v="75"/>
    <n v="180"/>
    <n v="13500"/>
    <n v="377.09699999999998"/>
    <n v="950"/>
    <m/>
    <m/>
    <m/>
    <n v="10"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2"/>
    <x v="6"/>
    <x v="28"/>
    <m/>
    <m/>
    <n v="0"/>
    <m/>
    <m/>
    <s v="GAP1 15/227"/>
    <n v="9"/>
    <n v="180"/>
    <n v="162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3"/>
    <x v="0"/>
    <x v="29"/>
    <m/>
    <n v="24180"/>
    <n v="61.75"/>
    <n v="4"/>
    <n v="24180"/>
    <s v="ORTI 15/08"/>
    <n v="31"/>
    <n v="180"/>
    <n v="5580"/>
    <n v="227.36500000000001"/>
    <m/>
    <m/>
    <m/>
    <m/>
    <n v="2"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3"/>
    <x v="1"/>
    <x v="30"/>
    <m/>
    <n v="9768"/>
    <n v="23.15625"/>
    <n v="1.5"/>
    <n v="9768"/>
    <s v="RSRIN2 14/06"/>
    <n v="8"/>
    <n v="180"/>
    <n v="1440"/>
    <n v="215.15799999999999"/>
    <n v="315"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3"/>
    <x v="2"/>
    <x v="30"/>
    <m/>
    <m/>
    <n v="0"/>
    <m/>
    <m/>
    <s v="RSRIN2 14/07"/>
    <n v="3"/>
    <n v="180"/>
    <n v="54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3"/>
    <x v="3"/>
    <x v="31"/>
    <m/>
    <n v="58788"/>
    <n v="108.0625"/>
    <n v="7"/>
    <n v="58788"/>
    <s v="RIN1 15/95"/>
    <n v="24"/>
    <n v="180"/>
    <n v="4320"/>
    <n v="218.571"/>
    <n v="855"/>
    <m/>
    <m/>
    <m/>
    <n v="5"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3"/>
    <x v="4"/>
    <x v="31"/>
    <m/>
    <m/>
    <n v="0"/>
    <m/>
    <m/>
    <s v="RIN1 15/94"/>
    <n v="39"/>
    <n v="180"/>
    <n v="702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3"/>
    <x v="5"/>
    <x v="32"/>
    <m/>
    <n v="33960"/>
    <n v="54.03125"/>
    <n v="3.5"/>
    <n v="33960"/>
    <s v="GAP1 15/227"/>
    <n v="35"/>
    <n v="180"/>
    <n v="6300"/>
    <n v="216.648"/>
    <n v="475"/>
    <m/>
    <m/>
    <m/>
    <n v="4"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4"/>
    <x v="0"/>
    <x v="33"/>
    <m/>
    <n v="161892"/>
    <n v="255.25"/>
    <n v="16"/>
    <n v="161892"/>
    <s v="GAP1 15/227"/>
    <n v="14"/>
    <n v="180"/>
    <n v="2520"/>
    <n v="374.42099999999999"/>
    <n v="6210"/>
    <m/>
    <m/>
    <m/>
    <n v="3"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4"/>
    <x v="1"/>
    <x v="33"/>
    <m/>
    <m/>
    <n v="0"/>
    <m/>
    <m/>
    <s v="GAP1 15/244"/>
    <n v="76"/>
    <n v="180"/>
    <n v="1368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4"/>
    <x v="2"/>
    <x v="33"/>
    <m/>
    <m/>
    <n v="0"/>
    <m/>
    <m/>
    <s v="MUR1 15/270"/>
    <n v="75"/>
    <n v="180"/>
    <n v="1350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4"/>
    <x v="3"/>
    <x v="33"/>
    <m/>
    <m/>
    <n v="0"/>
    <m/>
    <m/>
    <s v="GOO1 15/277"/>
    <n v="80"/>
    <n v="180"/>
    <n v="1440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4"/>
    <x v="4"/>
    <x v="33"/>
    <m/>
    <m/>
    <n v="0"/>
    <m/>
    <m/>
    <s v="EXO1 15/309"/>
    <n v="54"/>
    <n v="180"/>
    <n v="972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3"/>
  </r>
  <r>
    <m/>
    <m/>
    <x v="15"/>
    <x v="0"/>
    <x v="34"/>
    <m/>
    <n v="44004"/>
    <n v="69.46875"/>
    <n v="4.5"/>
    <n v="44004"/>
    <s v="EXO1 15/289"/>
    <n v="79"/>
    <n v="180"/>
    <n v="14220"/>
    <n v="371.01"/>
    <n v="760"/>
    <m/>
    <m/>
    <m/>
    <n v="5"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5"/>
    <x v="1"/>
    <x v="34"/>
    <m/>
    <m/>
    <n v="0"/>
    <m/>
    <m/>
    <s v="EXO1 15/309"/>
    <n v="9"/>
    <n v="180"/>
    <n v="162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5"/>
    <x v="2"/>
    <x v="35"/>
    <m/>
    <n v="95976"/>
    <n v="177.53125"/>
    <n v="11.5"/>
    <n v="95976"/>
    <s v="GAP1 15/301"/>
    <n v="80"/>
    <n v="180"/>
    <n v="14400"/>
    <n v="371.06400000000002"/>
    <n v="2232.5"/>
    <m/>
    <m/>
    <m/>
    <n v="6"/>
    <s v="90 kg pris pour essai 50/50"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5"/>
    <x v="3"/>
    <x v="35"/>
    <m/>
    <m/>
    <n v="0"/>
    <m/>
    <m/>
    <s v="MUR1 15/292"/>
    <n v="80"/>
    <n v="180"/>
    <n v="1440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5"/>
    <x v="4"/>
    <x v="35"/>
    <m/>
    <m/>
    <n v="0"/>
    <m/>
    <m/>
    <s v="EXO1 15/287"/>
    <n v="22"/>
    <n v="180"/>
    <n v="396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6"/>
    <x v="0"/>
    <x v="36"/>
    <m/>
    <n v="33012"/>
    <n v="50.62890625"/>
    <n v="3.25"/>
    <n v="33012"/>
    <s v="GOO1 15/278"/>
    <n v="60"/>
    <n v="180"/>
    <n v="10800"/>
    <n v="370.87599999999998"/>
    <n v="807.5"/>
    <m/>
    <m/>
    <m/>
    <n v="4"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6"/>
    <x v="1"/>
    <x v="37"/>
    <m/>
    <n v="81828"/>
    <n v="128.51953125"/>
    <n v="8.25"/>
    <n v="81828"/>
    <s v="GAP1 15/295"/>
    <n v="36"/>
    <n v="180"/>
    <n v="6480"/>
    <n v="370.79599999999999"/>
    <n v="1710"/>
    <m/>
    <m/>
    <m/>
    <n v="4"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6"/>
    <x v="2"/>
    <x v="37"/>
    <m/>
    <m/>
    <n v="0"/>
    <m/>
    <m/>
    <s v="EXO1 15/201"/>
    <n v="71"/>
    <n v="180"/>
    <n v="1278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6"/>
    <x v="3"/>
    <x v="37"/>
    <m/>
    <m/>
    <n v="0"/>
    <m/>
    <m/>
    <s v="MUR1  15/184"/>
    <n v="47"/>
    <n v="180"/>
    <n v="846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6"/>
    <x v="4"/>
    <x v="38"/>
    <m/>
    <n v="41172"/>
    <n v="70.1015625"/>
    <n v="4.5"/>
    <n v="41172"/>
    <s v="MUR1 15/267"/>
    <n v="1"/>
    <n v="180"/>
    <n v="180"/>
    <n v="370.95299999999997"/>
    <n v="950"/>
    <m/>
    <m/>
    <m/>
    <n v="3"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6"/>
    <x v="5"/>
    <x v="38"/>
    <m/>
    <m/>
    <n v="0"/>
    <m/>
    <m/>
    <s v="GOO1 15/198"/>
    <n v="76"/>
    <n v="180"/>
    <n v="1368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7"/>
    <x v="0"/>
    <x v="39"/>
    <m/>
    <n v="20736"/>
    <n v="39.375"/>
    <n v="2.5"/>
    <n v="20736"/>
    <s v="RSRIN2 14/07"/>
    <n v="14"/>
    <n v="180"/>
    <n v="2520"/>
    <n v="368.15300000000002"/>
    <n v="900"/>
    <m/>
    <m/>
    <m/>
    <n v="6"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7"/>
    <x v="1"/>
    <x v="39"/>
    <m/>
    <m/>
    <n v="0"/>
    <m/>
    <m/>
    <s v="RSRIN2 14/06"/>
    <n v="24"/>
    <n v="180"/>
    <n v="432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7"/>
    <x v="2"/>
    <x v="14"/>
    <m/>
    <n v="144504"/>
    <n v="212.625"/>
    <n v="13.5"/>
    <n v="144504"/>
    <s v="RIN1 15/94"/>
    <n v="37"/>
    <n v="180"/>
    <n v="6660"/>
    <n v="370.32299999999998"/>
    <n v="2897.5"/>
    <m/>
    <m/>
    <m/>
    <n v="6"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7"/>
    <x v="3"/>
    <x v="14"/>
    <m/>
    <m/>
    <n v="0"/>
    <m/>
    <m/>
    <s v="RIN1 15/120"/>
    <n v="80"/>
    <n v="180"/>
    <n v="1440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7"/>
    <x v="4"/>
    <x v="14"/>
    <m/>
    <m/>
    <n v="0"/>
    <m/>
    <m/>
    <s v="RIN1 15/121"/>
    <n v="70"/>
    <n v="180"/>
    <n v="1260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7"/>
    <x v="5"/>
    <x v="14"/>
    <m/>
    <m/>
    <n v="0"/>
    <m/>
    <m/>
    <s v="RIN1 15/124"/>
    <n v="80"/>
    <n v="180"/>
    <n v="1440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8"/>
    <x v="0"/>
    <x v="40"/>
    <m/>
    <n v="100752"/>
    <n v="110.140625"/>
    <n v="9.5"/>
    <n v="100752"/>
    <s v="MAH1 15/225"/>
    <n v="80"/>
    <n v="180"/>
    <n v="14400"/>
    <n v="378.23899999999998"/>
    <n v="2470"/>
    <m/>
    <m/>
    <m/>
    <n v="2"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8"/>
    <x v="1"/>
    <x v="40"/>
    <m/>
    <m/>
    <n v="0"/>
    <m/>
    <m/>
    <s v="EXO1 15/230"/>
    <n v="4"/>
    <n v="180"/>
    <n v="72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8"/>
    <x v="2"/>
    <x v="40"/>
    <m/>
    <m/>
    <n v="0"/>
    <m/>
    <m/>
    <s v="MUR1 15/282"/>
    <n v="2"/>
    <n v="180"/>
    <n v="36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8"/>
    <x v="3"/>
    <x v="40"/>
    <m/>
    <m/>
    <n v="0"/>
    <m/>
    <m/>
    <s v="MUR1 15/308"/>
    <n v="80"/>
    <n v="180"/>
    <n v="1440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8"/>
    <x v="4"/>
    <x v="40"/>
    <m/>
    <m/>
    <n v="0"/>
    <m/>
    <m/>
    <s v="EXO1 15/306"/>
    <n v="30"/>
    <n v="180"/>
    <n v="540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8"/>
    <x v="5"/>
    <x v="41"/>
    <m/>
    <n v="66720"/>
    <n v="75.359375"/>
    <n v="6.5"/>
    <n v="66720"/>
    <s v="EXO1 15/306"/>
    <n v="46"/>
    <n v="180"/>
    <n v="8280"/>
    <n v="377.29199999999997"/>
    <n v="2280"/>
    <m/>
    <m/>
    <m/>
    <n v="5"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8"/>
    <x v="6"/>
    <x v="41"/>
    <m/>
    <m/>
    <n v="0"/>
    <m/>
    <m/>
    <s v="EXO1 15/311"/>
    <n v="78"/>
    <n v="180"/>
    <n v="1404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9"/>
    <x v="0"/>
    <x v="42"/>
    <m/>
    <n v="44019"/>
    <n v="137.109375"/>
    <n v="9"/>
    <n v="29680"/>
    <s v="EXO1 15/287"/>
    <n v="54"/>
    <n v="180"/>
    <n v="9720"/>
    <n v="557.303"/>
    <n v="2090"/>
    <m/>
    <m/>
    <m/>
    <n v="930"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9"/>
    <x v="1"/>
    <x v="42"/>
    <m/>
    <m/>
    <n v="0"/>
    <m/>
    <m/>
    <s v="MAH1 15/87"/>
    <n v="74"/>
    <n v="180"/>
    <n v="1332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9"/>
    <x v="2"/>
    <x v="9"/>
    <m/>
    <n v="18320"/>
    <n v="45.703125"/>
    <n v="3"/>
    <n v="13810"/>
    <s v="RIN1 15/122"/>
    <n v="46"/>
    <n v="180"/>
    <n v="8280"/>
    <n v="539.947"/>
    <n v="760"/>
    <m/>
    <m/>
    <m/>
    <n v="4"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9"/>
    <x v="3"/>
    <x v="9"/>
    <m/>
    <m/>
    <n v="0"/>
    <m/>
    <m/>
    <s v="RIN1 15/123"/>
    <n v="4"/>
    <n v="180"/>
    <n v="72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9"/>
    <x v="4"/>
    <x v="43"/>
    <m/>
    <n v="9936"/>
    <n v="60.9375"/>
    <n v="4"/>
    <n v="9936"/>
    <s v="MAH1 15/87"/>
    <n v="5"/>
    <n v="180"/>
    <n v="900"/>
    <n v="544.24"/>
    <n v="427.5"/>
    <m/>
    <m/>
    <m/>
    <n v="250"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19"/>
    <x v="5"/>
    <x v="43"/>
    <m/>
    <m/>
    <n v="0"/>
    <m/>
    <m/>
    <s v="MUR1 15/293"/>
    <n v="23.25"/>
    <n v="180"/>
    <n v="4185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016"/>
    <n v="4"/>
  </r>
  <r>
    <m/>
    <m/>
    <x v="20"/>
    <x v="0"/>
    <x v="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1900"/>
    <n v="-1"/>
  </r>
  <r>
    <m/>
    <m/>
    <x v="21"/>
    <x v="0"/>
    <x v="45"/>
    <m/>
    <n v="74364"/>
    <n v="122.8515625"/>
    <n v="9.25"/>
    <n v="74364"/>
    <s v="MUR1 15/293"/>
    <n v="56.75"/>
    <n v="180"/>
    <n v="10215"/>
    <n v="192.916"/>
    <n v="1282.5"/>
    <m/>
    <m/>
    <m/>
    <n v="3"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1"/>
    <x v="1"/>
    <x v="45"/>
    <m/>
    <m/>
    <n v="0"/>
    <m/>
    <m/>
    <s v="MUR1 15/307"/>
    <n v="19"/>
    <n v="180"/>
    <n v="342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1"/>
    <x v="2"/>
    <x v="4"/>
    <m/>
    <n v="40368"/>
    <n v="69.7265625"/>
    <n v="5.25"/>
    <n v="40368"/>
    <s v="MUR1 15/307"/>
    <n v="44.5"/>
    <n v="180"/>
    <n v="8010"/>
    <n v="196.85900000000001"/>
    <m/>
    <m/>
    <m/>
    <m/>
    <n v="3"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1"/>
    <x v="3"/>
    <x v="46"/>
    <m/>
    <n v="13476"/>
    <n v="19.921875"/>
    <n v="1.5"/>
    <n v="13476"/>
    <s v="MUR1 15/307"/>
    <n v="13"/>
    <n v="180"/>
    <n v="2340"/>
    <n v="191.12899999999999"/>
    <n v="95"/>
    <m/>
    <m/>
    <m/>
    <n v="2"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1"/>
    <x v="4"/>
    <x v="9"/>
    <m/>
    <m/>
    <n v="0"/>
    <m/>
    <n v="9080"/>
    <m/>
    <m/>
    <m/>
    <n v="0"/>
    <m/>
    <m/>
    <m/>
    <m/>
    <m/>
    <m/>
    <s v="REPRISE DU 29/01/2016"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2"/>
    <x v="0"/>
    <x v="46"/>
    <m/>
    <n v="21600"/>
    <n v="30.5703125"/>
    <n v="3.5"/>
    <n v="21600"/>
    <s v="MUR1 15/303"/>
    <n v="19"/>
    <n v="180"/>
    <n v="3420"/>
    <n v="192.99799999999999"/>
    <n v="285"/>
    <m/>
    <m/>
    <m/>
    <n v="2"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2"/>
    <x v="1"/>
    <x v="46"/>
    <m/>
    <m/>
    <n v="0"/>
    <m/>
    <m/>
    <s v="MUR1 15/307"/>
    <n v="3.5"/>
    <n v="180"/>
    <n v="63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2"/>
    <x v="2"/>
    <x v="47"/>
    <m/>
    <n v="51156"/>
    <n v="58.95703125"/>
    <n v="6.75"/>
    <n v="51156"/>
    <s v="MAH1 15/149"/>
    <n v="23"/>
    <n v="180"/>
    <n v="4140"/>
    <n v="197.012"/>
    <n v="475"/>
    <m/>
    <m/>
    <m/>
    <n v="5"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2"/>
    <x v="3"/>
    <x v="47"/>
    <m/>
    <m/>
    <n v="0"/>
    <m/>
    <m/>
    <s v="VRD1 15/157"/>
    <n v="29"/>
    <n v="180"/>
    <n v="522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2"/>
    <x v="4"/>
    <x v="48"/>
    <m/>
    <n v="62520"/>
    <n v="50.22265625"/>
    <n v="5.75"/>
    <n v="62520"/>
    <s v="MUR1 15/267"/>
    <n v="55"/>
    <n v="180"/>
    <n v="9900"/>
    <n v="191.25899999999999"/>
    <n v="807.5"/>
    <m/>
    <m/>
    <m/>
    <n v="4"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2"/>
    <x v="5"/>
    <x v="48"/>
    <m/>
    <m/>
    <n v="0"/>
    <m/>
    <m/>
    <s v="MUR1 15/279"/>
    <n v="5.5"/>
    <n v="180"/>
    <n v="99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3"/>
    <x v="0"/>
    <x v="49"/>
    <m/>
    <n v="80340"/>
    <n v="105.75"/>
    <n v="8"/>
    <n v="80340"/>
    <s v="MUR1 15/279"/>
    <n v="49.5"/>
    <n v="180"/>
    <n v="8910"/>
    <n v="192.881"/>
    <n v="1140"/>
    <m/>
    <m/>
    <m/>
    <n v="4"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3"/>
    <x v="1"/>
    <x v="49"/>
    <m/>
    <m/>
    <n v="0"/>
    <m/>
    <m/>
    <s v="MUR1 15/303"/>
    <n v="30"/>
    <n v="180"/>
    <n v="540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3"/>
    <x v="2"/>
    <x v="50"/>
    <m/>
    <n v="57432"/>
    <n v="105.75"/>
    <n v="8"/>
    <n v="57432"/>
    <s v="MUR1 15/303"/>
    <n v="21"/>
    <n v="180"/>
    <n v="3780"/>
    <n v="191.57599999999999"/>
    <n v="522.5"/>
    <m/>
    <m/>
    <m/>
    <n v="6"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3"/>
    <x v="3"/>
    <x v="50"/>
    <m/>
    <m/>
    <n v="0"/>
    <m/>
    <m/>
    <s v="GAP1 15/297"/>
    <n v="32"/>
    <n v="180"/>
    <n v="576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4"/>
    <x v="0"/>
    <x v="51"/>
    <m/>
    <n v="40584"/>
    <n v="56.1875"/>
    <n v="4"/>
    <n v="40584"/>
    <s v="GAP1 15/297"/>
    <n v="40"/>
    <n v="180"/>
    <n v="7200"/>
    <n v="192.096"/>
    <n v="997.5"/>
    <m/>
    <m/>
    <m/>
    <n v="3"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4"/>
    <x v="1"/>
    <x v="3"/>
    <m/>
    <n v="80988"/>
    <n v="168.5625"/>
    <n v="12"/>
    <n v="80988"/>
    <s v="RIN1 15/122"/>
    <n v="33"/>
    <n v="180"/>
    <n v="5940"/>
    <n v="191.691"/>
    <n v="712.5"/>
    <m/>
    <m/>
    <m/>
    <n v="9"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4"/>
    <x v="2"/>
    <x v="3"/>
    <m/>
    <m/>
    <n v="0"/>
    <m/>
    <m/>
    <s v="RIN1 15/123"/>
    <n v="44.5"/>
    <n v="180"/>
    <n v="801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5"/>
    <x v="0"/>
    <x v="52"/>
    <m/>
    <n v="52884"/>
    <n v="112.25"/>
    <n v="8"/>
    <n v="52884"/>
    <s v="GOO1 15/198"/>
    <n v="4"/>
    <n v="180"/>
    <n v="720"/>
    <n v="372.61599999999999"/>
    <n v="2137.5"/>
    <m/>
    <m/>
    <m/>
    <n v="5"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5"/>
    <x v="1"/>
    <x v="52"/>
    <m/>
    <m/>
    <n v="0"/>
    <m/>
    <m/>
    <s v="MAH1 15/149"/>
    <n v="32"/>
    <n v="180"/>
    <n v="576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5"/>
    <x v="2"/>
    <x v="52"/>
    <m/>
    <m/>
    <n v="0"/>
    <m/>
    <m/>
    <s v="SAT1 15/169"/>
    <n v="61"/>
    <n v="180"/>
    <n v="1098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5"/>
    <x v="3"/>
    <x v="53"/>
    <m/>
    <n v="58740"/>
    <n v="112.25"/>
    <n v="8"/>
    <n v="58740"/>
    <s v="SAT1 15/169"/>
    <n v="14"/>
    <n v="180"/>
    <n v="2520"/>
    <n v="377.185"/>
    <n v="1330"/>
    <m/>
    <m/>
    <m/>
    <n v="10"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5"/>
    <x v="4"/>
    <x v="53"/>
    <m/>
    <m/>
    <n v="0"/>
    <m/>
    <m/>
    <s v="VRD1 15/166"/>
    <n v="80"/>
    <n v="180"/>
    <n v="1440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5"/>
    <x v="5"/>
    <x v="53"/>
    <m/>
    <m/>
    <n v="0"/>
    <m/>
    <m/>
    <s v="RIV1 15/170"/>
    <n v="16.5"/>
    <n v="180"/>
    <n v="297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5"/>
  </r>
  <r>
    <m/>
    <m/>
    <x v="26"/>
    <x v="0"/>
    <x v="54"/>
    <m/>
    <n v="38400"/>
    <n v="120.65625"/>
    <n v="9"/>
    <n v="38400"/>
    <s v="MUR1 15/281"/>
    <n v="72"/>
    <n v="180"/>
    <n v="12960"/>
    <n v="377.04700000000003"/>
    <n v="1092.5"/>
    <m/>
    <m/>
    <m/>
    <n v="4"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26"/>
    <x v="1"/>
    <x v="54"/>
    <m/>
    <m/>
    <n v="0"/>
    <m/>
    <m/>
    <s v="MUR1 15/294"/>
    <n v="2"/>
    <n v="180"/>
    <n v="36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26"/>
    <x v="2"/>
    <x v="55"/>
    <m/>
    <n v="30960"/>
    <n v="70.3828125"/>
    <n v="5.25"/>
    <n v="30960"/>
    <s v="RS RIN2 14/07"/>
    <n v="30"/>
    <n v="180"/>
    <n v="5400"/>
    <n v="369.40100000000001"/>
    <n v="900"/>
    <m/>
    <m/>
    <m/>
    <n v="6"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26"/>
    <x v="3"/>
    <x v="55"/>
    <m/>
    <m/>
    <n v="23.4609375"/>
    <n v="1.75"/>
    <m/>
    <s v="RS RIN2 14/09"/>
    <n v="28.75"/>
    <n v="180"/>
    <n v="5175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26"/>
    <x v="4"/>
    <x v="56"/>
    <m/>
    <n v="16668"/>
    <n v="0"/>
    <m/>
    <n v="16668"/>
    <s v="MUR1 15/294"/>
    <n v="31.75"/>
    <n v="180"/>
    <n v="5715"/>
    <n v="374.541"/>
    <n v="540"/>
    <m/>
    <m/>
    <m/>
    <n v="2"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27"/>
    <x v="0"/>
    <x v="56"/>
    <m/>
    <n v="40500"/>
    <n v="183.5"/>
    <n v="4"/>
    <n v="40500"/>
    <s v="MUR1 15/294"/>
    <n v="30.25"/>
    <n v="180"/>
    <n v="5445"/>
    <n v="376.351"/>
    <n v="902.5"/>
    <m/>
    <m/>
    <m/>
    <n v="8"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27"/>
    <x v="1"/>
    <x v="56"/>
    <m/>
    <m/>
    <n v="0"/>
    <m/>
    <m/>
    <s v="EXO1 15/291"/>
    <n v="50"/>
    <n v="180"/>
    <n v="900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27"/>
    <x v="2"/>
    <x v="57"/>
    <m/>
    <n v="11496"/>
    <n v="0"/>
    <m/>
    <n v="11496"/>
    <s v="GAP1 15/297"/>
    <n v="8"/>
    <n v="180"/>
    <n v="1440"/>
    <n v="371.322"/>
    <n v="285"/>
    <m/>
    <m/>
    <m/>
    <m/>
    <s v="3162 bx bloqués "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27"/>
    <x v="3"/>
    <x v="57"/>
    <m/>
    <m/>
    <n v="0"/>
    <m/>
    <m/>
    <s v="GAP1 15/298"/>
    <n v="14"/>
    <n v="180"/>
    <n v="252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28"/>
    <x v="0"/>
    <x v="58"/>
    <m/>
    <n v="42216"/>
    <n v="57.34375"/>
    <n v="5"/>
    <n v="42216"/>
    <s v="RIN1 15/123"/>
    <n v="31.5"/>
    <n v="180"/>
    <n v="5670"/>
    <n v="192.25200000000001"/>
    <n v="475"/>
    <m/>
    <m/>
    <m/>
    <n v="4"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28"/>
    <x v="1"/>
    <x v="58"/>
    <m/>
    <m/>
    <n v="0"/>
    <m/>
    <m/>
    <s v="RIN1 15/152"/>
    <n v="11"/>
    <n v="180"/>
    <n v="198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28"/>
    <x v="2"/>
    <x v="50"/>
    <m/>
    <n v="45744"/>
    <n v="126.15625"/>
    <n v="11"/>
    <n v="45744"/>
    <s v="RIN1 15/152"/>
    <n v="2"/>
    <n v="180"/>
    <n v="360"/>
    <n v="192.929"/>
    <n v="760"/>
    <m/>
    <m/>
    <m/>
    <n v="2"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28"/>
    <x v="3"/>
    <x v="50"/>
    <m/>
    <m/>
    <n v="0"/>
    <m/>
    <m/>
    <s v="GAP1 15/298"/>
    <n v="41.75"/>
    <n v="180"/>
    <n v="7515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29"/>
    <x v="0"/>
    <x v="59"/>
    <m/>
    <n v="10104"/>
    <n v="51.1875"/>
    <n v="3.25"/>
    <n v="10104"/>
    <s v="RIV1 15/170 "/>
    <n v="47.5"/>
    <n v="180"/>
    <n v="8550"/>
    <n v="877.83399999999995"/>
    <n v="665"/>
    <m/>
    <m/>
    <m/>
    <n v="6"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29"/>
    <x v="1"/>
    <x v="60"/>
    <m/>
    <n v="11964"/>
    <n v="66.9375"/>
    <n v="4.25"/>
    <n v="11964"/>
    <s v="RIV1 15/170"/>
    <n v="12"/>
    <n v="180"/>
    <n v="2160"/>
    <n v="972.45799999999997"/>
    <n v="570"/>
    <m/>
    <m/>
    <m/>
    <n v="4"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29"/>
    <x v="2"/>
    <x v="60"/>
    <m/>
    <m/>
    <n v="0"/>
    <m/>
    <m/>
    <s v="MUR1 15/195"/>
    <n v="48"/>
    <n v="180"/>
    <n v="864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29"/>
    <x v="3"/>
    <x v="61"/>
    <m/>
    <n v="27762"/>
    <n v="133.875"/>
    <n v="8.5"/>
    <n v="27762"/>
    <s v="MUR1 15/195"/>
    <n v="27"/>
    <n v="180"/>
    <n v="4860"/>
    <n v="970.55499999999995"/>
    <n v="1140"/>
    <m/>
    <m/>
    <m/>
    <n v="254"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29"/>
    <x v="4"/>
    <x v="61"/>
    <m/>
    <m/>
    <n v="0"/>
    <m/>
    <m/>
    <s v="MUR1 15/242"/>
    <n v="73"/>
    <n v="180"/>
    <n v="1314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29"/>
    <x v="5"/>
    <x v="61"/>
    <m/>
    <m/>
    <n v="0"/>
    <m/>
    <m/>
    <s v="MUR1 15/243"/>
    <n v="40"/>
    <n v="180"/>
    <n v="720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30"/>
    <x v="0"/>
    <x v="3"/>
    <m/>
    <n v="71444"/>
    <n v="110.375"/>
    <n v="8"/>
    <n v="44136"/>
    <s v="RIN1 15/151"/>
    <n v="68"/>
    <n v="180"/>
    <n v="12240"/>
    <n v="193.63"/>
    <n v="1140"/>
    <m/>
    <m/>
    <m/>
    <n v="4"/>
    <s v="27308 bx NEUTRE"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30"/>
    <x v="1"/>
    <x v="3"/>
    <m/>
    <m/>
    <n v="0"/>
    <m/>
    <m/>
    <s v="RIN1 15/152"/>
    <n v="1"/>
    <n v="180"/>
    <n v="18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30"/>
    <x v="2"/>
    <x v="34"/>
    <m/>
    <n v="43344"/>
    <n v="110.375"/>
    <n v="8"/>
    <n v="43344"/>
    <s v="GAP1 15/298"/>
    <n v="23.25"/>
    <n v="180"/>
    <n v="4185"/>
    <n v="371.96499999999997"/>
    <n v="665"/>
    <m/>
    <m/>
    <m/>
    <n v="3"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30"/>
    <x v="3"/>
    <x v="34"/>
    <m/>
    <m/>
    <n v="0"/>
    <m/>
    <m/>
    <s v="SAT1 15/220"/>
    <n v="58"/>
    <n v="180"/>
    <n v="1044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6"/>
  </r>
  <r>
    <m/>
    <m/>
    <x v="31"/>
    <x v="0"/>
    <x v="26"/>
    <m/>
    <n v="8802"/>
    <n v="35.5078125"/>
    <n v="2.5"/>
    <n v="4398"/>
    <s v="RS RIN2 14/09"/>
    <n v="17.25"/>
    <n v="180"/>
    <n v="3105"/>
    <n v="371.44400000000002"/>
    <n v="360"/>
    <m/>
    <m/>
    <m/>
    <n v="2"/>
    <s v="4404 bx neutre et&quot;produits bloqués pas le poid dans les bx&quot;"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1"/>
    <x v="1"/>
    <x v="27"/>
    <m/>
    <n v="47964"/>
    <n v="131.37890625"/>
    <n v="9.25"/>
    <n v="47964"/>
    <s v="RIN1 15/152"/>
    <n v="10"/>
    <n v="180"/>
    <n v="1800"/>
    <n v="373.72"/>
    <n v="760"/>
    <m/>
    <m/>
    <m/>
    <n v="115"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1"/>
    <x v="2"/>
    <x v="27"/>
    <m/>
    <m/>
    <n v="0"/>
    <m/>
    <m/>
    <s v="MUR1 15/134"/>
    <n v="69.75"/>
    <n v="180"/>
    <n v="12555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1"/>
    <x v="3"/>
    <x v="27"/>
    <m/>
    <m/>
    <n v="0"/>
    <m/>
    <m/>
    <s v="MUR1 15/131"/>
    <n v="18"/>
    <n v="180"/>
    <n v="324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1"/>
    <x v="4"/>
    <x v="28"/>
    <m/>
    <n v="28032"/>
    <n v="60.36328125"/>
    <n v="4.25"/>
    <n v="28032"/>
    <s v="MUR1 15/131"/>
    <n v="53.75"/>
    <n v="180"/>
    <n v="9675"/>
    <n v="369.37099999999998"/>
    <n v="540"/>
    <m/>
    <m/>
    <m/>
    <n v="5"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2"/>
    <x v="0"/>
    <x v="35"/>
    <m/>
    <n v="102936"/>
    <n v="163.625"/>
    <n v="11"/>
    <n v="102936"/>
    <s v="MUR1 15/131"/>
    <n v="8.25"/>
    <n v="180"/>
    <n v="1485"/>
    <n v="375.06900000000002"/>
    <n v="2280"/>
    <m/>
    <m/>
    <m/>
    <n v="7"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2"/>
    <x v="1"/>
    <x v="35"/>
    <m/>
    <m/>
    <n v="0"/>
    <m/>
    <m/>
    <s v="SAT1 15/220"/>
    <n v="20"/>
    <n v="180"/>
    <n v="360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2"/>
    <x v="2"/>
    <x v="35"/>
    <m/>
    <m/>
    <n v="0"/>
    <m/>
    <m/>
    <s v="GAP1 15/300"/>
    <n v="80"/>
    <n v="180"/>
    <n v="1440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2"/>
    <x v="3"/>
    <x v="35"/>
    <m/>
    <m/>
    <n v="0"/>
    <m/>
    <m/>
    <s v="GAP2 15/60"/>
    <n v="80"/>
    <n v="180"/>
    <n v="1440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2"/>
    <x v="4"/>
    <x v="35"/>
    <m/>
    <m/>
    <n v="0"/>
    <m/>
    <m/>
    <s v="MUR2 15/46"/>
    <n v="9"/>
    <n v="180"/>
    <n v="162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2"/>
    <x v="5"/>
    <x v="5"/>
    <m/>
    <n v="44928"/>
    <n v="74.375"/>
    <n v="5"/>
    <n v="44928"/>
    <s v="MUR1 15/243"/>
    <n v="40"/>
    <n v="180"/>
    <n v="7200"/>
    <n v="374.18599999999998"/>
    <n v="810"/>
    <m/>
    <m/>
    <m/>
    <n v="5"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2"/>
    <x v="6"/>
    <x v="5"/>
    <m/>
    <m/>
    <n v="0"/>
    <m/>
    <m/>
    <s v="MUR1  15/233"/>
    <n v="47"/>
    <n v="180"/>
    <n v="846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3"/>
    <x v="0"/>
    <x v="14"/>
    <m/>
    <n v="64044"/>
    <n v="119"/>
    <n v="8"/>
    <n v="64044"/>
    <s v="RIN1 15/152"/>
    <n v="56"/>
    <n v="180"/>
    <n v="10080"/>
    <n v="375.64600000000002"/>
    <n v="1425"/>
    <m/>
    <m/>
    <m/>
    <n v="3"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3"/>
    <x v="1"/>
    <x v="14"/>
    <m/>
    <m/>
    <n v="0"/>
    <m/>
    <m/>
    <s v="RIN1 15/178"/>
    <n v="64"/>
    <n v="180"/>
    <n v="1152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3"/>
    <x v="2"/>
    <x v="12"/>
    <m/>
    <n v="76140"/>
    <n v="119"/>
    <n v="8"/>
    <n v="71832"/>
    <s v="MUR2 15/46"/>
    <n v="71"/>
    <n v="180"/>
    <n v="12780"/>
    <n v="372.09100000000001"/>
    <n v="1995"/>
    <m/>
    <m/>
    <m/>
    <n v="5"/>
    <s v="4434 Bx Mauvais &quot;avec estragon&quot;"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3"/>
    <x v="3"/>
    <x v="12"/>
    <m/>
    <m/>
    <n v="0"/>
    <m/>
    <m/>
    <s v="MUR2 15/47"/>
    <n v="75"/>
    <n v="180"/>
    <n v="13500"/>
    <m/>
    <m/>
    <m/>
    <m/>
    <m/>
    <m/>
    <s v="Libéré par la qualite le 24/02/2016"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4"/>
    <x v="0"/>
    <x v="62"/>
    <m/>
    <n v="14424"/>
    <n v="74.618181818181824"/>
    <n v="4.5"/>
    <n v="14424"/>
    <s v="MUR2 15/47"/>
    <n v="5"/>
    <n v="180"/>
    <n v="900"/>
    <n v="544.84699999999998"/>
    <n v="665"/>
    <m/>
    <m/>
    <m/>
    <n v="159"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4"/>
    <x v="1"/>
    <x v="62"/>
    <m/>
    <m/>
    <n v="0"/>
    <m/>
    <m/>
    <s v="GAP2 15/44"/>
    <n v="42"/>
    <n v="180"/>
    <n v="756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4"/>
    <x v="2"/>
    <x v="43"/>
    <m/>
    <n v="15656"/>
    <n v="66.327272727272728"/>
    <n v="4"/>
    <n v="15656"/>
    <s v="GAP2 15/44"/>
    <n v="38"/>
    <n v="180"/>
    <n v="6840"/>
    <n v="569.577"/>
    <n v="570"/>
    <m/>
    <m/>
    <m/>
    <n v="5"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4"/>
    <x v="3"/>
    <x v="43"/>
    <m/>
    <m/>
    <n v="0"/>
    <m/>
    <m/>
    <s v="GAP2 15/43"/>
    <n v="5"/>
    <n v="180"/>
    <n v="90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4"/>
    <x v="4"/>
    <x v="9"/>
    <m/>
    <n v="9976"/>
    <n v="53.890909090909091"/>
    <n v="3.25"/>
    <n v="9976"/>
    <s v="RIN1 15/178"/>
    <n v="16"/>
    <n v="180"/>
    <n v="2880"/>
    <n v="559.67100000000005"/>
    <n v="380"/>
    <m/>
    <m/>
    <m/>
    <n v="2"/>
    <s v="Reprise 2120 bx du 29/01/2016 reste 2530 bx neutre"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4"/>
    <x v="5"/>
    <x v="9"/>
    <m/>
    <m/>
    <n v="0"/>
    <m/>
    <m/>
    <s v="RIN1 15/180"/>
    <n v="12"/>
    <n v="180"/>
    <n v="216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4"/>
    <x v="6"/>
    <x v="42"/>
    <m/>
    <n v="10472"/>
    <n v="33.163636363636364"/>
    <n v="2"/>
    <n v="10472"/>
    <s v="GAP2 15/43"/>
    <n v="31.25"/>
    <n v="180"/>
    <n v="5625"/>
    <n v="550.27700000000004"/>
    <n v="237.5"/>
    <m/>
    <m/>
    <m/>
    <n v="180"/>
    <s v="Reprise 2896 bx du 29/01/2016 reste 840 bx neutre"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5"/>
    <x v="0"/>
    <x v="4"/>
    <m/>
    <n v="31731"/>
    <n v="67.5"/>
    <n v="4.5"/>
    <n v="31731"/>
    <s v="GAP2 15/43"/>
    <n v="38.75"/>
    <n v="180"/>
    <n v="6975"/>
    <n v="199.41499999999999"/>
    <m/>
    <m/>
    <m/>
    <m/>
    <n v="3"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5"/>
    <x v="1"/>
    <x v="50"/>
    <m/>
    <n v="112152"/>
    <n v="172.5"/>
    <n v="11.5"/>
    <n v="112152"/>
    <s v="GAP2 15/43"/>
    <n v="5"/>
    <n v="180"/>
    <n v="900"/>
    <n v="192.114"/>
    <n v="1425"/>
    <m/>
    <m/>
    <m/>
    <n v="8"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5"/>
    <x v="2"/>
    <x v="50"/>
    <m/>
    <m/>
    <n v="0"/>
    <m/>
    <m/>
    <s v="GAP2 15/61"/>
    <n v="80"/>
    <n v="180"/>
    <n v="1440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5"/>
    <x v="3"/>
    <x v="50"/>
    <m/>
    <m/>
    <n v="0"/>
    <m/>
    <m/>
    <s v="GAP2 15/42"/>
    <n v="20"/>
    <n v="180"/>
    <n v="360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6"/>
    <x v="0"/>
    <x v="22"/>
    <m/>
    <n v="66012"/>
    <n v="66.75"/>
    <n v="6"/>
    <n v="66012"/>
    <s v="EXO1 15/199"/>
    <n v="63"/>
    <n v="180"/>
    <n v="11340"/>
    <n v="195.876"/>
    <n v="760"/>
    <m/>
    <m/>
    <m/>
    <n v="8"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6"/>
    <x v="1"/>
    <x v="22"/>
    <m/>
    <m/>
    <n v="0"/>
    <m/>
    <m/>
    <s v="MUR1 15/233"/>
    <n v="3.75"/>
    <n v="180"/>
    <n v="675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7"/>
  </r>
  <r>
    <m/>
    <m/>
    <x v="37"/>
    <x v="0"/>
    <x v="8"/>
    <m/>
    <n v="64824"/>
    <n v="71.833333333333329"/>
    <n v="6"/>
    <n v="64824"/>
    <s v="GAP2 15/42"/>
    <n v="60"/>
    <n v="180"/>
    <n v="10800"/>
    <n v="192.89699999999999"/>
    <n v="1140"/>
    <m/>
    <m/>
    <m/>
    <n v="4"/>
    <m/>
    <m/>
    <m/>
    <m/>
    <m/>
    <m/>
    <m/>
    <m/>
    <m/>
    <m/>
    <m/>
    <m/>
    <m/>
    <m/>
    <m/>
    <m/>
    <m/>
    <m/>
    <m/>
    <m/>
    <m/>
    <m/>
    <n v="2"/>
    <n v="2016"/>
    <n v="8"/>
  </r>
  <r>
    <m/>
    <m/>
    <x v="37"/>
    <x v="1"/>
    <x v="8"/>
    <m/>
    <m/>
    <n v="0"/>
    <m/>
    <m/>
    <s v="MUR2 15/49"/>
    <n v="7"/>
    <n v="180"/>
    <n v="126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8"/>
  </r>
  <r>
    <m/>
    <m/>
    <x v="37"/>
    <x v="2"/>
    <x v="49"/>
    <m/>
    <n v="34116"/>
    <n v="35.916666666666664"/>
    <n v="3"/>
    <n v="34116"/>
    <s v="MUR2 15/49"/>
    <n v="30"/>
    <n v="180"/>
    <n v="5400"/>
    <n v="192.89599999999999"/>
    <n v="380"/>
    <m/>
    <m/>
    <m/>
    <n v="2"/>
    <m/>
    <m/>
    <m/>
    <m/>
    <m/>
    <m/>
    <m/>
    <m/>
    <m/>
    <m/>
    <m/>
    <m/>
    <m/>
    <m/>
    <m/>
    <m/>
    <m/>
    <m/>
    <m/>
    <m/>
    <m/>
    <m/>
    <n v="2"/>
    <n v="2016"/>
    <n v="8"/>
  </r>
  <r>
    <m/>
    <m/>
    <x v="38"/>
    <x v="0"/>
    <x v="36"/>
    <m/>
    <n v="60456"/>
    <n v="170.25"/>
    <n v="12"/>
    <n v="60456"/>
    <s v="VRD1 15/186"/>
    <n v="80"/>
    <n v="180"/>
    <n v="14400"/>
    <n v="372.33"/>
    <n v="1235"/>
    <m/>
    <m/>
    <m/>
    <n v="8"/>
    <m/>
    <m/>
    <m/>
    <m/>
    <m/>
    <m/>
    <m/>
    <m/>
    <m/>
    <m/>
    <m/>
    <m/>
    <m/>
    <m/>
    <m/>
    <m/>
    <m/>
    <m/>
    <m/>
    <m/>
    <m/>
    <m/>
    <n v="2"/>
    <n v="2016"/>
    <n v="9"/>
  </r>
  <r>
    <m/>
    <m/>
    <x v="38"/>
    <x v="1"/>
    <x v="36"/>
    <m/>
    <m/>
    <n v="0"/>
    <m/>
    <m/>
    <s v="MUR1 15/174"/>
    <n v="40"/>
    <n v="180"/>
    <n v="720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9"/>
  </r>
  <r>
    <m/>
    <m/>
    <x v="38"/>
    <x v="2"/>
    <x v="63"/>
    <m/>
    <n v="11040"/>
    <n v="14.1875"/>
    <n v="1"/>
    <n v="11040"/>
    <s v="MUR1 15/233"/>
    <n v="21.25"/>
    <n v="180"/>
    <n v="3825"/>
    <n v="372.09300000000002"/>
    <n v="285"/>
    <m/>
    <m/>
    <m/>
    <n v="5"/>
    <m/>
    <m/>
    <m/>
    <m/>
    <m/>
    <m/>
    <m/>
    <m/>
    <m/>
    <m/>
    <m/>
    <m/>
    <m/>
    <m/>
    <m/>
    <m/>
    <m/>
    <m/>
    <m/>
    <m/>
    <m/>
    <m/>
    <n v="2"/>
    <n v="2016"/>
    <n v="9"/>
  </r>
  <r>
    <m/>
    <m/>
    <x v="38"/>
    <x v="3"/>
    <x v="35"/>
    <m/>
    <n v="30936"/>
    <n v="42.5625"/>
    <n v="3"/>
    <n v="30936"/>
    <s v="MUR2 15/49"/>
    <n v="43"/>
    <n v="180"/>
    <n v="7740"/>
    <n v="377.39699999999999"/>
    <n v="380"/>
    <m/>
    <m/>
    <m/>
    <n v="3"/>
    <m/>
    <m/>
    <m/>
    <m/>
    <m/>
    <m/>
    <m/>
    <m/>
    <m/>
    <m/>
    <m/>
    <m/>
    <m/>
    <m/>
    <m/>
    <m/>
    <m/>
    <m/>
    <m/>
    <m/>
    <m/>
    <m/>
    <n v="2"/>
    <n v="2016"/>
    <n v="9"/>
  </r>
  <r>
    <m/>
    <m/>
    <x v="38"/>
    <x v="4"/>
    <x v="35"/>
    <m/>
    <m/>
    <n v="0"/>
    <m/>
    <m/>
    <s v="MUR2 15/48"/>
    <n v="18"/>
    <n v="180"/>
    <n v="3240"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16"/>
    <n v="9"/>
  </r>
  <r>
    <m/>
    <m/>
    <x v="20"/>
    <x v="0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1900"/>
    <n v="-1"/>
  </r>
  <r>
    <m/>
    <m/>
    <x v="20"/>
    <x v="1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1900"/>
    <n v="-1"/>
  </r>
  <r>
    <m/>
    <m/>
    <x v="39"/>
    <x v="0"/>
    <x v="6"/>
    <m/>
    <n v="64608"/>
    <n v="117.1875"/>
    <n v="7.5"/>
    <n v="64608"/>
    <s v="MUR2 15/48"/>
    <n v="62"/>
    <n v="180"/>
    <n v="11160"/>
    <n v="372.25799999999998"/>
    <n v="1330"/>
    <m/>
    <m/>
    <m/>
    <n v="10"/>
    <m/>
    <m/>
    <m/>
    <m/>
    <m/>
    <m/>
    <m/>
    <m/>
    <m/>
    <m/>
    <m/>
    <m/>
    <m/>
    <m/>
    <m/>
    <m/>
    <m/>
    <m/>
    <m/>
    <m/>
    <m/>
    <m/>
    <n v="3"/>
    <n v="2016"/>
    <n v="9"/>
  </r>
  <r>
    <m/>
    <m/>
    <x v="39"/>
    <x v="1"/>
    <x v="6"/>
    <m/>
    <m/>
    <n v="0"/>
    <m/>
    <m/>
    <s v="MUR2 15/62"/>
    <n v="64"/>
    <n v="180"/>
    <n v="11520"/>
    <m/>
    <m/>
    <m/>
    <m/>
    <m/>
    <m/>
    <m/>
    <m/>
    <m/>
    <m/>
    <m/>
    <m/>
    <m/>
    <m/>
    <m/>
    <m/>
    <m/>
    <m/>
    <m/>
    <m/>
    <m/>
    <m/>
    <m/>
    <m/>
    <m/>
    <m/>
    <m/>
    <m/>
    <n v="3"/>
    <n v="2016"/>
    <n v="9"/>
  </r>
  <r>
    <m/>
    <m/>
    <x v="39"/>
    <x v="2"/>
    <x v="31"/>
    <m/>
    <n v="85116"/>
    <n v="132.8125"/>
    <n v="8.5"/>
    <n v="85116"/>
    <s v="RIN1 15/180"/>
    <n v="68"/>
    <n v="180"/>
    <n v="12240"/>
    <n v="219.624"/>
    <n v="1187.5"/>
    <m/>
    <m/>
    <m/>
    <n v="5"/>
    <m/>
    <m/>
    <m/>
    <m/>
    <m/>
    <m/>
    <m/>
    <m/>
    <m/>
    <m/>
    <m/>
    <m/>
    <m/>
    <m/>
    <m/>
    <m/>
    <m/>
    <m/>
    <m/>
    <m/>
    <m/>
    <m/>
    <n v="3"/>
    <n v="2016"/>
    <n v="9"/>
  </r>
  <r>
    <m/>
    <m/>
    <x v="39"/>
    <x v="3"/>
    <x v="31"/>
    <m/>
    <m/>
    <n v="0"/>
    <m/>
    <m/>
    <s v="RIN1 15/179"/>
    <n v="23.5"/>
    <n v="180"/>
    <n v="4230"/>
    <m/>
    <m/>
    <m/>
    <m/>
    <m/>
    <m/>
    <m/>
    <m/>
    <m/>
    <m/>
    <m/>
    <m/>
    <m/>
    <m/>
    <m/>
    <m/>
    <m/>
    <m/>
    <m/>
    <m/>
    <m/>
    <m/>
    <m/>
    <m/>
    <m/>
    <m/>
    <m/>
    <m/>
    <n v="3"/>
    <n v="2016"/>
    <n v="9"/>
  </r>
  <r>
    <m/>
    <m/>
    <x v="40"/>
    <x v="0"/>
    <x v="64"/>
    <m/>
    <n v="10428"/>
    <n v="45.7"/>
    <n v="3"/>
    <n v="10428"/>
    <s v="MUR2 15/62"/>
    <n v="15"/>
    <n v="180"/>
    <n v="2700"/>
    <n v="192.02099999999999"/>
    <n v="142.5"/>
    <m/>
    <m/>
    <m/>
    <n v="8"/>
    <m/>
    <m/>
    <m/>
    <m/>
    <m/>
    <m/>
    <m/>
    <m/>
    <m/>
    <m/>
    <m/>
    <m/>
    <m/>
    <m/>
    <m/>
    <m/>
    <m/>
    <m/>
    <m/>
    <m/>
    <m/>
    <m/>
    <n v="3"/>
    <n v="2016"/>
    <n v="9"/>
  </r>
  <r>
    <m/>
    <m/>
    <x v="40"/>
    <x v="1"/>
    <x v="50"/>
    <m/>
    <n v="63480"/>
    <n v="99.016666666666666"/>
    <n v="6.5"/>
    <n v="63480"/>
    <s v="MUR2 15/62"/>
    <n v="1"/>
    <n v="180"/>
    <n v="180"/>
    <n v="192.00200000000001"/>
    <n v="570"/>
    <m/>
    <m/>
    <m/>
    <n v="10"/>
    <m/>
    <m/>
    <m/>
    <m/>
    <m/>
    <m/>
    <m/>
    <m/>
    <m/>
    <m/>
    <m/>
    <m/>
    <m/>
    <m/>
    <m/>
    <m/>
    <m/>
    <m/>
    <m/>
    <m/>
    <m/>
    <m/>
    <n v="3"/>
    <n v="2016"/>
    <n v="9"/>
  </r>
  <r>
    <m/>
    <m/>
    <x v="40"/>
    <x v="2"/>
    <x v="50"/>
    <m/>
    <m/>
    <n v="0"/>
    <m/>
    <m/>
    <s v="GAP2 15/70"/>
    <n v="58"/>
    <n v="180"/>
    <n v="10440"/>
    <m/>
    <m/>
    <m/>
    <m/>
    <m/>
    <m/>
    <m/>
    <m/>
    <m/>
    <m/>
    <m/>
    <m/>
    <m/>
    <m/>
    <m/>
    <m/>
    <m/>
    <m/>
    <m/>
    <m/>
    <m/>
    <m/>
    <m/>
    <m/>
    <m/>
    <m/>
    <m/>
    <m/>
    <n v="3"/>
    <n v="2016"/>
    <n v="9"/>
  </r>
  <r>
    <m/>
    <m/>
    <x v="40"/>
    <x v="3"/>
    <x v="65"/>
    <m/>
    <n v="50232"/>
    <n v="83.783333333333331"/>
    <n v="5.5"/>
    <n v="50232"/>
    <s v="GAP2 15/70"/>
    <n v="22"/>
    <n v="180"/>
    <n v="3960"/>
    <n v="193.43199999999999"/>
    <n v="522.5"/>
    <m/>
    <m/>
    <m/>
    <n v="4"/>
    <m/>
    <m/>
    <m/>
    <m/>
    <m/>
    <m/>
    <m/>
    <m/>
    <m/>
    <m/>
    <m/>
    <m/>
    <m/>
    <m/>
    <m/>
    <m/>
    <m/>
    <m/>
    <m/>
    <m/>
    <m/>
    <m/>
    <n v="3"/>
    <n v="2016"/>
    <n v="9"/>
  </r>
  <r>
    <m/>
    <m/>
    <x v="40"/>
    <x v="4"/>
    <x v="65"/>
    <m/>
    <m/>
    <n v="0"/>
    <m/>
    <m/>
    <s v="GAP2 15/69"/>
    <n v="29"/>
    <n v="180"/>
    <n v="52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1"/>
    <x v="0"/>
    <x v="49"/>
    <m/>
    <n v="109572"/>
    <n v="151.25"/>
    <n v="10"/>
    <n v="109572"/>
    <s v="RIN2 15/35"/>
    <n v="58"/>
    <n v="180"/>
    <n v="10440"/>
    <n v="192.142"/>
    <n v="1282.5"/>
    <m/>
    <m/>
    <m/>
    <n v="7"/>
    <m/>
    <m/>
    <m/>
    <m/>
    <m/>
    <m/>
    <m/>
    <m/>
    <m/>
    <m/>
    <m/>
    <m/>
    <m/>
    <m/>
    <m/>
    <m/>
    <m/>
    <m/>
    <m/>
    <m/>
    <m/>
    <m/>
    <m/>
    <m/>
    <m/>
  </r>
  <r>
    <m/>
    <m/>
    <x v="41"/>
    <x v="1"/>
    <x v="49"/>
    <m/>
    <m/>
    <n v="0"/>
    <m/>
    <m/>
    <s v="GAP2 15/69"/>
    <n v="51"/>
    <n v="180"/>
    <n v="91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1"/>
    <x v="2"/>
    <x v="21"/>
    <m/>
    <n v="57744"/>
    <n v="90.75"/>
    <n v="6"/>
    <n v="57744"/>
    <s v="MUR1 15/174"/>
    <n v="32"/>
    <n v="180"/>
    <n v="5760"/>
    <n v="194.935"/>
    <n v="997.5"/>
    <m/>
    <m/>
    <m/>
    <n v="12"/>
    <s v="DONT 10176 PORTUGAL"/>
    <m/>
    <m/>
    <m/>
    <m/>
    <m/>
    <m/>
    <m/>
    <m/>
    <m/>
    <m/>
    <m/>
    <m/>
    <m/>
    <m/>
    <m/>
    <m/>
    <m/>
    <m/>
    <m/>
    <m/>
    <m/>
    <m/>
    <m/>
    <m/>
  </r>
  <r>
    <m/>
    <m/>
    <x v="41"/>
    <x v="3"/>
    <x v="21"/>
    <m/>
    <m/>
    <n v="0"/>
    <m/>
    <m/>
    <s v="MUR1 15/184"/>
    <n v="24"/>
    <n v="180"/>
    <n v="43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1"/>
    <x v="4"/>
    <x v="66"/>
    <m/>
    <m/>
    <n v="0"/>
    <m/>
    <n v="4598"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2"/>
    <x v="0"/>
    <x v="8"/>
    <n v="10250"/>
    <n v="163992"/>
    <n v="235"/>
    <n v="16"/>
    <n v="163992"/>
    <s v="MUR2 15/92"/>
    <n v="80"/>
    <n v="180"/>
    <n v="14400"/>
    <n v="191.601"/>
    <n v="1947.5"/>
    <m/>
    <m/>
    <m/>
    <n v="12"/>
    <n v="235"/>
    <m/>
    <m/>
    <m/>
    <m/>
    <m/>
    <m/>
    <m/>
    <m/>
    <m/>
    <m/>
    <m/>
    <m/>
    <m/>
    <m/>
    <m/>
    <m/>
    <m/>
    <m/>
    <m/>
    <m/>
    <m/>
    <m/>
    <m/>
    <m/>
  </r>
  <r>
    <m/>
    <m/>
    <x v="42"/>
    <x v="1"/>
    <x v="8"/>
    <m/>
    <m/>
    <n v="0"/>
    <m/>
    <m/>
    <s v="GAP2 15/105"/>
    <n v="77"/>
    <n v="180"/>
    <n v="138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2"/>
    <x v="2"/>
    <x v="8"/>
    <m/>
    <m/>
    <n v="0"/>
    <m/>
    <m/>
    <s v="MUR2 15/74"/>
    <n v="4"/>
    <n v="180"/>
    <n v="7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3"/>
    <x v="0"/>
    <x v="42"/>
    <n v="4625"/>
    <n v="39312"/>
    <n v="116.078125"/>
    <n v="8.5"/>
    <n v="39312"/>
    <s v="GAP2 15/105"/>
    <n v="3"/>
    <n v="180"/>
    <n v="540"/>
    <n v="550.61800000000005"/>
    <n v="1710"/>
    <m/>
    <m/>
    <n v="275"/>
    <n v="5"/>
    <s v=" + REPRISE 832 bx du 29/01/2016"/>
    <m/>
    <m/>
    <m/>
    <m/>
    <m/>
    <m/>
    <m/>
    <m/>
    <m/>
    <m/>
    <m/>
    <m/>
    <m/>
    <m/>
    <m/>
    <m/>
    <m/>
    <m/>
    <m/>
    <m/>
    <m/>
    <m/>
    <m/>
    <m/>
  </r>
  <r>
    <m/>
    <m/>
    <x v="43"/>
    <x v="1"/>
    <x v="42"/>
    <m/>
    <m/>
    <n v="0"/>
    <m/>
    <m/>
    <s v="GAP2 15/106"/>
    <n v="80"/>
    <n v="180"/>
    <n v="144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3"/>
    <x v="2"/>
    <x v="42"/>
    <m/>
    <m/>
    <n v="0"/>
    <m/>
    <m/>
    <s v="GAP2 15/104"/>
    <n v="31"/>
    <n v="180"/>
    <n v="55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3"/>
    <x v="3"/>
    <x v="43"/>
    <n v="5298"/>
    <n v="39736"/>
    <n v="102.421875"/>
    <n v="7.5"/>
    <n v="39736"/>
    <s v="GAP2 15/104"/>
    <n v="49"/>
    <n v="180"/>
    <n v="8820"/>
    <n v="565.65700000000004"/>
    <n v="1187.5"/>
    <m/>
    <m/>
    <m/>
    <n v="5"/>
    <m/>
    <m/>
    <m/>
    <m/>
    <m/>
    <m/>
    <m/>
    <m/>
    <m/>
    <m/>
    <m/>
    <m/>
    <m/>
    <m/>
    <m/>
    <m/>
    <m/>
    <m/>
    <m/>
    <m/>
    <m/>
    <m/>
    <m/>
    <m/>
    <m/>
  </r>
  <r>
    <m/>
    <m/>
    <x v="43"/>
    <x v="4"/>
    <x v="43"/>
    <m/>
    <m/>
    <n v="0"/>
    <m/>
    <m/>
    <s v="MUR2 15/73"/>
    <n v="67.25"/>
    <n v="180"/>
    <n v="121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4"/>
    <x v="0"/>
    <x v="52"/>
    <m/>
    <n v="50112"/>
    <n v="87.98828125"/>
    <n v="6.25"/>
    <n v="50112"/>
    <s v="MUR1 15/233"/>
    <n v="4"/>
    <n v="180"/>
    <n v="720"/>
    <n v="373.43900000000002"/>
    <n v="807.5"/>
    <m/>
    <m/>
    <m/>
    <n v="9"/>
    <m/>
    <m/>
    <m/>
    <m/>
    <m/>
    <m/>
    <m/>
    <m/>
    <m/>
    <m/>
    <m/>
    <m/>
    <m/>
    <m/>
    <m/>
    <m/>
    <m/>
    <m/>
    <m/>
    <m/>
    <m/>
    <m/>
    <m/>
    <m/>
    <m/>
  </r>
  <r>
    <m/>
    <m/>
    <x v="44"/>
    <x v="1"/>
    <x v="52"/>
    <m/>
    <m/>
    <n v="0"/>
    <m/>
    <m/>
    <s v="MUR1 15/238"/>
    <n v="79"/>
    <n v="180"/>
    <n v="142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4"/>
    <x v="2"/>
    <x v="52"/>
    <m/>
    <m/>
    <n v="0"/>
    <m/>
    <m/>
    <s v="VRD1 15/236"/>
    <n v="13"/>
    <n v="180"/>
    <n v="23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4"/>
    <x v="3"/>
    <x v="35"/>
    <m/>
    <n v="83424"/>
    <n v="137.26171875"/>
    <n v="9.75"/>
    <n v="83424"/>
    <s v="MUR2 15/73"/>
    <n v="13.75"/>
    <n v="180"/>
    <n v="2475"/>
    <n v="369.387"/>
    <n v="2090"/>
    <m/>
    <m/>
    <m/>
    <n v="4"/>
    <m/>
    <m/>
    <m/>
    <m/>
    <m/>
    <m/>
    <m/>
    <m/>
    <m/>
    <m/>
    <m/>
    <m/>
    <m/>
    <m/>
    <m/>
    <m/>
    <m/>
    <m/>
    <m/>
    <m/>
    <m/>
    <m/>
    <m/>
    <m/>
    <m/>
  </r>
  <r>
    <m/>
    <m/>
    <x v="44"/>
    <x v="4"/>
    <x v="35"/>
    <m/>
    <m/>
    <n v="0"/>
    <m/>
    <m/>
    <s v="MUR2 15/75"/>
    <n v="80"/>
    <n v="180"/>
    <n v="144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4"/>
    <x v="5"/>
    <x v="35"/>
    <m/>
    <m/>
    <n v="0"/>
    <m/>
    <m/>
    <s v="MUR2 15/74"/>
    <n v="63"/>
    <n v="180"/>
    <n v="113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5"/>
    <x v="0"/>
    <x v="53"/>
    <m/>
    <n v="58368"/>
    <n v="99"/>
    <n v="8"/>
    <n v="58368"/>
    <s v="VRD1 15/236"/>
    <n v="63"/>
    <n v="180"/>
    <n v="11340"/>
    <n v="371.767"/>
    <n v="997.5"/>
    <m/>
    <m/>
    <m/>
    <n v="9"/>
    <m/>
    <m/>
    <m/>
    <m/>
    <m/>
    <m/>
    <m/>
    <m/>
    <m/>
    <m/>
    <m/>
    <m/>
    <m/>
    <m/>
    <m/>
    <m/>
    <m/>
    <m/>
    <m/>
    <m/>
    <m/>
    <m/>
    <m/>
    <m/>
    <m/>
  </r>
  <r>
    <m/>
    <m/>
    <x v="45"/>
    <x v="1"/>
    <x v="53"/>
    <m/>
    <m/>
    <n v="0"/>
    <m/>
    <m/>
    <s v="MUR1 15/214"/>
    <n v="51"/>
    <n v="180"/>
    <n v="91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5"/>
    <x v="2"/>
    <x v="56"/>
    <m/>
    <n v="65712"/>
    <n v="99"/>
    <n v="8"/>
    <n v="65712"/>
    <s v="RIN1 15/274"/>
    <n v="2.5"/>
    <n v="180"/>
    <n v="450"/>
    <n v="376.58699999999999"/>
    <n v="1092.5"/>
    <m/>
    <m/>
    <m/>
    <n v="4"/>
    <m/>
    <m/>
    <m/>
    <m/>
    <m/>
    <m/>
    <m/>
    <m/>
    <m/>
    <m/>
    <m/>
    <m/>
    <m/>
    <m/>
    <m/>
    <m/>
    <m/>
    <m/>
    <m/>
    <m/>
    <m/>
    <m/>
    <m/>
    <m/>
    <m/>
  </r>
  <r>
    <m/>
    <m/>
    <x v="45"/>
    <x v="3"/>
    <x v="56"/>
    <m/>
    <m/>
    <n v="0"/>
    <m/>
    <m/>
    <s v="EXO1 15/291"/>
    <n v="30"/>
    <n v="180"/>
    <n v="54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5"/>
    <x v="4"/>
    <x v="56"/>
    <m/>
    <m/>
    <n v="0"/>
    <m/>
    <m/>
    <s v="GAP2 15/71"/>
    <n v="80"/>
    <n v="180"/>
    <n v="144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5"/>
    <x v="5"/>
    <x v="56"/>
    <m/>
    <m/>
    <n v="0"/>
    <m/>
    <m/>
    <s v="RIV2 15/67"/>
    <n v="18"/>
    <n v="180"/>
    <n v="32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6"/>
    <x v="0"/>
    <x v="66"/>
    <m/>
    <n v="7680"/>
    <n v="36.8359375"/>
    <n v="2.5"/>
    <n v="7680"/>
    <s v="SAF 15/09"/>
    <n v="3.25"/>
    <n v="180"/>
    <n v="585"/>
    <n v="63.966999999999999"/>
    <m/>
    <m/>
    <m/>
    <m/>
    <n v="20"/>
    <m/>
    <m/>
    <m/>
    <m/>
    <m/>
    <m/>
    <m/>
    <m/>
    <m/>
    <m/>
    <m/>
    <m/>
    <m/>
    <m/>
    <m/>
    <m/>
    <m/>
    <m/>
    <m/>
    <m/>
    <m/>
    <m/>
    <m/>
    <m/>
    <m/>
  </r>
  <r>
    <m/>
    <m/>
    <x v="46"/>
    <x v="1"/>
    <x v="18"/>
    <m/>
    <n v="63924"/>
    <n v="198.9140625"/>
    <n v="13.5"/>
    <n v="63924"/>
    <s v="CAPS 15/01"/>
    <n v="28.25"/>
    <n v="180"/>
    <n v="5085"/>
    <n v="67.768000000000001"/>
    <m/>
    <m/>
    <m/>
    <m/>
    <n v="139"/>
    <m/>
    <m/>
    <m/>
    <m/>
    <m/>
    <m/>
    <m/>
    <m/>
    <m/>
    <m/>
    <m/>
    <m/>
    <m/>
    <m/>
    <m/>
    <m/>
    <m/>
    <m/>
    <m/>
    <m/>
    <m/>
    <m/>
    <m/>
    <m/>
    <m/>
  </r>
  <r>
    <m/>
    <m/>
    <x v="47"/>
    <x v="0"/>
    <x v="67"/>
    <m/>
    <n v="49548"/>
    <n v="68.234375"/>
    <n v="5.5"/>
    <n v="49548"/>
    <s v="ORTI 15/08"/>
    <n v="41"/>
    <n v="180"/>
    <n v="7380"/>
    <n v="204.95599999999999"/>
    <m/>
    <m/>
    <m/>
    <m/>
    <n v="15"/>
    <m/>
    <m/>
    <m/>
    <m/>
    <m/>
    <m/>
    <m/>
    <m/>
    <m/>
    <m/>
    <m/>
    <m/>
    <m/>
    <m/>
    <m/>
    <m/>
    <m/>
    <m/>
    <m/>
    <m/>
    <m/>
    <m/>
    <m/>
    <m/>
    <m/>
  </r>
  <r>
    <m/>
    <m/>
    <x v="47"/>
    <x v="1"/>
    <x v="67"/>
    <m/>
    <m/>
    <n v="0"/>
    <m/>
    <m/>
    <s v="ORTI 15/13"/>
    <n v="18.5"/>
    <n v="180"/>
    <n v="33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7"/>
    <x v="2"/>
    <x v="68"/>
    <m/>
    <m/>
    <n v="37.21875"/>
    <n v="3"/>
    <m/>
    <s v="RIN1 15/179"/>
    <n v="0.25"/>
    <n v="180"/>
    <n v="45"/>
    <n v="109.51300000000001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7"/>
    <x v="3"/>
    <x v="3"/>
    <m/>
    <n v="51096"/>
    <n v="93.046875"/>
    <n v="6.5"/>
    <n v="51096"/>
    <s v="RIN1 15/179"/>
    <n v="44.25"/>
    <n v="180"/>
    <n v="7965"/>
    <n v="192.565"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</r>
  <r>
    <m/>
    <m/>
    <x v="47"/>
    <x v="4"/>
    <x v="3"/>
    <m/>
    <m/>
    <n v="0"/>
    <m/>
    <m/>
    <s v="RIN1 15/190"/>
    <n v="6"/>
    <n v="180"/>
    <n v="10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7"/>
    <x v="5"/>
    <x v="3"/>
    <m/>
    <n v="27216"/>
    <m/>
    <m/>
    <n v="27216"/>
    <m/>
    <m/>
    <m/>
    <n v="0"/>
    <m/>
    <m/>
    <m/>
    <m/>
    <m/>
    <m/>
    <s v="REPRISE DU 12/02/2016"/>
    <m/>
    <m/>
    <m/>
    <m/>
    <m/>
    <m/>
    <m/>
    <m/>
    <m/>
    <m/>
    <m/>
    <m/>
    <m/>
    <m/>
    <m/>
    <m/>
    <m/>
    <m/>
    <m/>
    <m/>
    <m/>
    <m/>
    <m/>
    <m/>
  </r>
  <r>
    <m/>
    <m/>
    <x v="48"/>
    <x v="0"/>
    <x v="69"/>
    <m/>
    <n v="9612"/>
    <n v="29.1875"/>
    <n v="2"/>
    <n v="9612"/>
    <s v="MUR1 15/184"/>
    <n v="9"/>
    <n v="180"/>
    <n v="1620"/>
    <n v="373.91899999999998"/>
    <n v="475"/>
    <m/>
    <m/>
    <m/>
    <n v="4"/>
    <m/>
    <m/>
    <m/>
    <m/>
    <m/>
    <m/>
    <m/>
    <m/>
    <m/>
    <m/>
    <m/>
    <m/>
    <m/>
    <m/>
    <m/>
    <m/>
    <m/>
    <m/>
    <m/>
    <m/>
    <m/>
    <m/>
    <m/>
    <m/>
    <m/>
  </r>
  <r>
    <m/>
    <m/>
    <x v="48"/>
    <x v="1"/>
    <x v="69"/>
    <m/>
    <m/>
    <n v="0"/>
    <m/>
    <m/>
    <s v="MUR1 15/212"/>
    <n v="9"/>
    <n v="180"/>
    <n v="16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8"/>
    <x v="2"/>
    <x v="17"/>
    <m/>
    <n v="118992"/>
    <n v="204.3125"/>
    <n v="14"/>
    <n v="118992"/>
    <s v="MUR2 15/74"/>
    <n v="13"/>
    <n v="180"/>
    <n v="2340"/>
    <n v="371.79199999999997"/>
    <n v="2280"/>
    <m/>
    <m/>
    <m/>
    <n v="9"/>
    <m/>
    <m/>
    <m/>
    <m/>
    <m/>
    <m/>
    <m/>
    <m/>
    <m/>
    <m/>
    <m/>
    <m/>
    <m/>
    <m/>
    <m/>
    <m/>
    <m/>
    <m/>
    <m/>
    <m/>
    <m/>
    <m/>
    <m/>
    <m/>
    <m/>
  </r>
  <r>
    <m/>
    <m/>
    <x v="48"/>
    <x v="3"/>
    <x v="17"/>
    <m/>
    <m/>
    <n v="0"/>
    <m/>
    <m/>
    <s v="MUR2 15/76"/>
    <n v="80"/>
    <n v="180"/>
    <n v="144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8"/>
    <x v="4"/>
    <x v="17"/>
    <m/>
    <m/>
    <n v="0"/>
    <m/>
    <m/>
    <s v="MUR2 15/77"/>
    <n v="80"/>
    <n v="180"/>
    <n v="144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8"/>
    <x v="5"/>
    <x v="17"/>
    <m/>
    <m/>
    <n v="0"/>
    <m/>
    <m/>
    <s v="MUR2 15/78"/>
    <n v="59.25"/>
    <n v="180"/>
    <n v="106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9"/>
    <x v="0"/>
    <x v="55"/>
    <m/>
    <n v="40512"/>
    <n v="64.125"/>
    <n v="4.5"/>
    <n v="40512"/>
    <s v="RIN2 15/102"/>
    <n v="76"/>
    <n v="180"/>
    <n v="13680"/>
    <n v="370.95800000000003"/>
    <n v="1045"/>
    <m/>
    <m/>
    <m/>
    <n v="3"/>
    <m/>
    <m/>
    <m/>
    <m/>
    <m/>
    <m/>
    <m/>
    <m/>
    <m/>
    <m/>
    <m/>
    <m/>
    <m/>
    <m/>
    <m/>
    <m/>
    <m/>
    <m/>
    <m/>
    <m/>
    <m/>
    <m/>
    <m/>
    <m/>
    <m/>
  </r>
  <r>
    <m/>
    <m/>
    <x v="49"/>
    <x v="1"/>
    <x v="57"/>
    <m/>
    <n v="29070"/>
    <n v="42.75"/>
    <n v="3"/>
    <n v="29070"/>
    <s v="MUR2 15/78"/>
    <n v="20.75"/>
    <n v="180"/>
    <n v="3735"/>
    <n v="372.22500000000002"/>
    <n v="950"/>
    <m/>
    <m/>
    <m/>
    <n v="2"/>
    <m/>
    <m/>
    <m/>
    <m/>
    <m/>
    <m/>
    <m/>
    <m/>
    <m/>
    <m/>
    <m/>
    <m/>
    <m/>
    <m/>
    <m/>
    <m/>
    <m/>
    <m/>
    <m/>
    <m/>
    <m/>
    <m/>
    <m/>
    <m/>
    <m/>
  </r>
  <r>
    <m/>
    <m/>
    <x v="49"/>
    <x v="2"/>
    <x v="57"/>
    <m/>
    <m/>
    <n v="0"/>
    <m/>
    <m/>
    <s v="MUR2 15/72"/>
    <n v="37"/>
    <n v="180"/>
    <n v="6660"/>
    <n v="375.18200000000002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9"/>
    <x v="3"/>
    <x v="34"/>
    <m/>
    <n v="70728"/>
    <n v="121.125"/>
    <n v="8.5"/>
    <n v="70728"/>
    <s v="MUR2 15/72"/>
    <n v="43"/>
    <n v="180"/>
    <n v="7740"/>
    <n v="375.18200000000002"/>
    <n v="1852.5"/>
    <m/>
    <m/>
    <m/>
    <n v="6"/>
    <m/>
    <m/>
    <m/>
    <m/>
    <m/>
    <m/>
    <m/>
    <m/>
    <m/>
    <m/>
    <m/>
    <m/>
    <m/>
    <m/>
    <m/>
    <m/>
    <m/>
    <m/>
    <m/>
    <m/>
    <m/>
    <m/>
    <m/>
    <m/>
    <m/>
  </r>
  <r>
    <m/>
    <m/>
    <x v="49"/>
    <x v="4"/>
    <x v="34"/>
    <m/>
    <m/>
    <n v="0"/>
    <m/>
    <m/>
    <s v="RIV2 15/113"/>
    <n v="80"/>
    <n v="180"/>
    <n v="144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49"/>
    <x v="5"/>
    <x v="34"/>
    <m/>
    <m/>
    <n v="0"/>
    <m/>
    <m/>
    <s v="GAP2 15/117"/>
    <n v="11.5"/>
    <n v="180"/>
    <n v="20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50"/>
    <x v="0"/>
    <x v="38"/>
    <m/>
    <n v="21024"/>
    <n v="36.484375"/>
    <n v="2.5"/>
    <n v="21024"/>
    <s v="MUR1 15/214"/>
    <n v="28"/>
    <n v="180"/>
    <n v="5040"/>
    <n v="374.79599999999999"/>
    <n v="807.5"/>
    <m/>
    <m/>
    <m/>
    <n v="2"/>
    <m/>
    <m/>
    <m/>
    <m/>
    <m/>
    <m/>
    <m/>
    <m/>
    <m/>
    <m/>
    <m/>
    <m/>
    <m/>
    <m/>
    <m/>
    <m/>
    <m/>
    <m/>
    <m/>
    <m/>
    <m/>
    <m/>
    <m/>
    <m/>
    <m/>
  </r>
  <r>
    <m/>
    <m/>
    <x v="50"/>
    <x v="1"/>
    <x v="38"/>
    <m/>
    <m/>
    <n v="0"/>
    <m/>
    <m/>
    <s v="RIN1 15/218"/>
    <n v="12"/>
    <n v="180"/>
    <n v="21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50"/>
    <x v="2"/>
    <x v="6"/>
    <m/>
    <n v="114828"/>
    <n v="197.015625"/>
    <n v="13.5"/>
    <n v="114828"/>
    <s v="GAP2 15/124"/>
    <n v="74"/>
    <n v="180"/>
    <n v="13320"/>
    <n v="370.94200000000001"/>
    <n v="3420"/>
    <m/>
    <m/>
    <m/>
    <n v="9"/>
    <m/>
    <m/>
    <m/>
    <m/>
    <m/>
    <m/>
    <m/>
    <m/>
    <m/>
    <m/>
    <m/>
    <m/>
    <m/>
    <m/>
    <m/>
    <m/>
    <m/>
    <m/>
    <m/>
    <m/>
    <m/>
    <m/>
    <m/>
    <m/>
    <m/>
  </r>
  <r>
    <m/>
    <m/>
    <x v="50"/>
    <x v="3"/>
    <x v="6"/>
    <m/>
    <m/>
    <n v="0"/>
    <m/>
    <m/>
    <s v="GAP2 15/117"/>
    <n v="62.5"/>
    <n v="180"/>
    <n v="112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50"/>
    <x v="4"/>
    <x v="6"/>
    <m/>
    <m/>
    <n v="0"/>
    <m/>
    <m/>
    <s v="GAP2 15/116"/>
    <n v="77.5"/>
    <n v="180"/>
    <n v="139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51"/>
    <x v="0"/>
    <x v="40"/>
    <m/>
    <n v="44443"/>
    <n v="82.686440677966104"/>
    <n v="5.5"/>
    <n v="43294"/>
    <s v="MUR2 15/96"/>
    <n v="80"/>
    <n v="180"/>
    <n v="14400"/>
    <n v="378.596"/>
    <n v="1330"/>
    <m/>
    <m/>
    <m/>
    <n v="5"/>
    <e v="#NAME?"/>
    <m/>
    <m/>
    <m/>
    <m/>
    <m/>
    <m/>
    <m/>
    <m/>
    <m/>
    <m/>
    <m/>
    <m/>
    <m/>
    <m/>
    <m/>
    <m/>
    <m/>
    <m/>
    <m/>
    <m/>
    <m/>
    <m/>
    <m/>
    <m/>
  </r>
  <r>
    <m/>
    <m/>
    <x v="51"/>
    <x v="1"/>
    <x v="40"/>
    <m/>
    <m/>
    <n v="0"/>
    <m/>
    <m/>
    <s v="GAP2 15/97"/>
    <n v="8"/>
    <n v="180"/>
    <n v="14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51"/>
    <x v="2"/>
    <x v="70"/>
    <m/>
    <n v="3720"/>
    <n v="18.792372881355931"/>
    <n v="1.25"/>
    <n v="3720"/>
    <s v="RIN2 15/51"/>
    <n v="9"/>
    <n v="180"/>
    <n v="1620"/>
    <n v="401.42700000000002"/>
    <n v="190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51"/>
    <x v="3"/>
    <x v="14"/>
    <m/>
    <n v="71928"/>
    <n v="120.27118644067797"/>
    <n v="8"/>
    <n v="71928"/>
    <s v="RIN2 15/51"/>
    <n v="71"/>
    <n v="180"/>
    <n v="12780"/>
    <n v="371.62400000000002"/>
    <n v="1615"/>
    <m/>
    <m/>
    <m/>
    <n v="14"/>
    <m/>
    <m/>
    <m/>
    <m/>
    <m/>
    <m/>
    <m/>
    <m/>
    <m/>
    <m/>
    <m/>
    <m/>
    <m/>
    <m/>
    <m/>
    <m/>
    <m/>
    <m/>
    <m/>
    <m/>
    <m/>
    <m/>
    <m/>
    <m/>
    <m/>
  </r>
  <r>
    <m/>
    <m/>
    <x v="51"/>
    <x v="4"/>
    <x v="14"/>
    <m/>
    <m/>
    <n v="0"/>
    <m/>
    <m/>
    <s v="RIN2 15/52"/>
    <n v="62.5"/>
    <n v="180"/>
    <n v="112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52"/>
    <x v="0"/>
    <x v="23"/>
    <m/>
    <n v="40548"/>
    <n v="80.295801526717568"/>
    <n v="4.5"/>
    <n v="40548"/>
    <s v="ORTI 15/13"/>
    <n v="47.5"/>
    <n v="180"/>
    <n v="8550"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</r>
  <r>
    <m/>
    <m/>
    <x v="52"/>
    <x v="1"/>
    <x v="71"/>
    <m/>
    <n v="9699"/>
    <n v="26.765267175572518"/>
    <n v="1.5"/>
    <n v="9699"/>
    <s v="GAP2 15/117"/>
    <n v="6"/>
    <n v="180"/>
    <n v="1080"/>
    <n v="117.7"/>
    <n v="142.5"/>
    <m/>
    <m/>
    <m/>
    <n v="2"/>
    <m/>
    <m/>
    <m/>
    <m/>
    <m/>
    <m/>
    <m/>
    <m/>
    <m/>
    <m/>
    <m/>
    <m/>
    <m/>
    <m/>
    <m/>
    <m/>
    <m/>
    <m/>
    <m/>
    <m/>
    <m/>
    <m/>
    <m/>
    <m/>
    <m/>
  </r>
  <r>
    <m/>
    <m/>
    <x v="52"/>
    <x v="2"/>
    <x v="72"/>
    <m/>
    <n v="7563"/>
    <n v="26.765267175572518"/>
    <n v="1.5"/>
    <n v="7056"/>
    <s v="RIN2 15/52"/>
    <n v="4.5"/>
    <n v="180"/>
    <n v="810"/>
    <n v="117.25"/>
    <n v="95"/>
    <m/>
    <m/>
    <m/>
    <n v="2"/>
    <m/>
    <m/>
    <m/>
    <m/>
    <m/>
    <m/>
    <m/>
    <m/>
    <m/>
    <m/>
    <m/>
    <m/>
    <m/>
    <m/>
    <m/>
    <m/>
    <m/>
    <m/>
    <m/>
    <m/>
    <m/>
    <m/>
    <m/>
    <m/>
    <m/>
  </r>
  <r>
    <m/>
    <m/>
    <x v="52"/>
    <x v="3"/>
    <x v="46"/>
    <m/>
    <n v="56100"/>
    <n v="99.923664122137396"/>
    <n v="5.6"/>
    <n v="56100"/>
    <s v="RIN2 15/52"/>
    <n v="12"/>
    <n v="180"/>
    <n v="2160"/>
    <n v="191.255"/>
    <n v="522.5"/>
    <m/>
    <m/>
    <m/>
    <n v="10"/>
    <m/>
    <m/>
    <m/>
    <m/>
    <m/>
    <m/>
    <m/>
    <m/>
    <m/>
    <m/>
    <m/>
    <m/>
    <m/>
    <m/>
    <m/>
    <m/>
    <m/>
    <m/>
    <m/>
    <m/>
    <m/>
    <m/>
    <m/>
    <m/>
    <m/>
  </r>
  <r>
    <m/>
    <m/>
    <x v="52"/>
    <x v="4"/>
    <x v="46"/>
    <m/>
    <m/>
    <n v="0"/>
    <m/>
    <m/>
    <s v="RIN2 15/53"/>
    <n v="42"/>
    <n v="180"/>
    <n v="75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53"/>
    <x v="0"/>
    <x v="73"/>
    <m/>
    <n v="28962"/>
    <n v="52.008196721311478"/>
    <n v="3.75"/>
    <n v="28962"/>
    <s v="RIV2 15/114"/>
    <n v="30"/>
    <n v="180"/>
    <n v="5400"/>
    <n v="197.12"/>
    <n v="332.5"/>
    <m/>
    <m/>
    <m/>
    <n v="2"/>
    <m/>
    <m/>
    <m/>
    <m/>
    <m/>
    <m/>
    <m/>
    <m/>
    <m/>
    <m/>
    <m/>
    <m/>
    <m/>
    <m/>
    <m/>
    <m/>
    <m/>
    <m/>
    <m/>
    <m/>
    <m/>
    <m/>
    <m/>
    <m/>
    <m/>
  </r>
  <r>
    <m/>
    <m/>
    <x v="53"/>
    <x v="1"/>
    <x v="4"/>
    <m/>
    <n v="91080"/>
    <n v="159.49180327868851"/>
    <n v="11.5"/>
    <n v="91080"/>
    <s v="GAP2 15/109"/>
    <n v="80"/>
    <n v="180"/>
    <n v="14400"/>
    <n v="199.15600000000001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</r>
  <r>
    <m/>
    <m/>
    <x v="53"/>
    <x v="2"/>
    <x v="4"/>
    <m/>
    <m/>
    <n v="0"/>
    <m/>
    <m/>
    <s v="GAP2 15/110"/>
    <n v="23.5"/>
    <n v="180"/>
    <n v="42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54"/>
    <x v="0"/>
    <x v="74"/>
    <m/>
    <n v="18264"/>
    <m/>
    <n v="1.75"/>
    <n v="18264"/>
    <s v="GAP2 15/110"/>
    <n v="18"/>
    <n v="180"/>
    <n v="3240"/>
    <n v="190.78100000000001"/>
    <n v="237.5"/>
    <m/>
    <m/>
    <m/>
    <n v="1"/>
    <m/>
    <m/>
    <m/>
    <m/>
    <m/>
    <m/>
    <m/>
    <m/>
    <m/>
    <m/>
    <m/>
    <m/>
    <m/>
    <m/>
    <m/>
    <m/>
    <m/>
    <m/>
    <m/>
    <m/>
    <m/>
    <m/>
    <m/>
    <m/>
    <m/>
  </r>
  <r>
    <m/>
    <m/>
    <x v="54"/>
    <x v="1"/>
    <x v="3"/>
    <m/>
    <n v="81108"/>
    <m/>
    <n v="7.5"/>
    <n v="81108"/>
    <s v="RIN2 15/53"/>
    <n v="37"/>
    <n v="180"/>
    <n v="6660"/>
    <n v="193.17699999999999"/>
    <n v="1140"/>
    <m/>
    <m/>
    <m/>
    <n v="6"/>
    <m/>
    <m/>
    <m/>
    <m/>
    <m/>
    <m/>
    <m/>
    <m/>
    <m/>
    <m/>
    <m/>
    <m/>
    <m/>
    <m/>
    <m/>
    <m/>
    <m/>
    <m/>
    <m/>
    <m/>
    <m/>
    <m/>
    <m/>
    <m/>
    <m/>
  </r>
  <r>
    <m/>
    <m/>
    <x v="54"/>
    <x v="2"/>
    <x v="3"/>
    <m/>
    <m/>
    <m/>
    <m/>
    <m/>
    <s v="RIN2 15/54"/>
    <n v="41"/>
    <n v="180"/>
    <n v="73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54"/>
    <x v="3"/>
    <x v="50"/>
    <m/>
    <n v="54492"/>
    <m/>
    <n v="6"/>
    <n v="54492"/>
    <s v="GAP2 15/111"/>
    <n v="14"/>
    <n v="180"/>
    <n v="2520"/>
    <n v="190.71700000000001"/>
    <n v="475"/>
    <m/>
    <m/>
    <m/>
    <n v="3"/>
    <m/>
    <m/>
    <m/>
    <m/>
    <m/>
    <m/>
    <m/>
    <m/>
    <m/>
    <m/>
    <m/>
    <m/>
    <m/>
    <m/>
    <m/>
    <m/>
    <m/>
    <m/>
    <m/>
    <m/>
    <m/>
    <m/>
    <m/>
    <m/>
    <m/>
  </r>
  <r>
    <m/>
    <m/>
    <x v="54"/>
    <x v="4"/>
    <x v="50"/>
    <m/>
    <m/>
    <m/>
    <m/>
    <m/>
    <s v="GAP2 15/110"/>
    <n v="39"/>
    <n v="180"/>
    <n v="70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0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1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3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4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6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7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8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9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10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11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12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13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14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1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16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17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18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19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0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1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2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3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4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x v="20"/>
    <x v="25"/>
    <x v="44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">
  <r>
    <n v="416"/>
    <s v="MNC0110640006BIS"/>
    <s v="REI CORNI FR 5/1 AD 20+ FR 2120G"/>
    <x v="0"/>
    <s v="Reitzel"/>
    <x v="0"/>
    <s v="Frais Français"/>
    <s v="Plaque + Film "/>
    <s v="5/1 Or/Blanc Ouv.153"/>
    <n v="3"/>
    <s v="FOND 5/1"/>
    <s v="-"/>
    <s v="Plate à monter 3 x 5/1"/>
    <s v="500 x 235"/>
    <s v="4 ans"/>
    <s v="Cornichons français"/>
    <s v="20/40 Frais (6-9 cm)"/>
    <n v="2120"/>
    <n v="2120"/>
    <n v="4100"/>
    <n v="4650"/>
    <n v="0"/>
    <s v="-"/>
    <s v="-"/>
    <n v="0"/>
    <n v="0"/>
    <n v="6504"/>
    <n v="1.98"/>
    <n v="425"/>
    <n v="65"/>
    <n v="0"/>
    <n v="157"/>
    <n v="0"/>
    <n v="0"/>
    <n v="659.93299999999999"/>
    <n v="0"/>
    <n v="0"/>
    <n v="0"/>
    <n v="0"/>
    <n v="0"/>
    <n v="0"/>
    <n v="0"/>
    <n v="0"/>
    <n v="0"/>
    <n v="0.7"/>
    <n v="116.66666666666667"/>
    <n v="0"/>
    <n v="0"/>
    <n v="0"/>
    <n v="0"/>
    <n v="0"/>
    <n v="0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.31086000000000003"/>
    <n v="0"/>
    <n v="0"/>
    <n v="0"/>
    <n v="0"/>
    <n v="0"/>
    <n v="0"/>
    <n v="0"/>
    <n v="0"/>
    <n v="0"/>
    <n v="0"/>
    <n v="0"/>
    <n v="0"/>
    <n v="1.3859999999999999E-3"/>
    <n v="0"/>
    <n v="0"/>
    <n v="0"/>
    <n v="0"/>
    <n v="0"/>
    <n v="0"/>
    <n v="0"/>
    <n v="0"/>
    <n v="0"/>
    <n v="0"/>
    <n v="0"/>
    <n v="0"/>
    <n v="0"/>
    <n v="0"/>
    <n v="0"/>
    <n v="0"/>
    <n v="0"/>
    <n v="6.93E-2"/>
    <n v="0.12869999999999998"/>
    <n v="0"/>
    <n v="0"/>
    <n v="0"/>
    <n v="0"/>
    <n v="0"/>
    <n v="0"/>
    <n v="1.3859999999999999E-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90"/>
    <n v="25"/>
    <m/>
    <e v="#REF!"/>
    <s v="2,2 +/- 0,1"/>
    <s v="3,5  +/- 0,4"/>
    <s v="1,0 +/- 0,5"/>
    <s v="2 +/- 0,5"/>
    <m/>
    <m/>
    <m/>
    <m/>
    <m/>
    <m/>
    <m/>
    <m/>
    <m/>
    <m/>
    <m/>
    <m/>
    <m/>
    <m/>
    <m/>
    <s v="RHF"/>
    <s v="MNC0110640006BIS"/>
    <s v="JJ/MM/AA . AA HH:MM AD"/>
    <s v="JJ/MM/AA QQQ HH:MM AD"/>
    <s v="Couvercle"/>
    <s v="La Herse"/>
  </r>
  <r>
    <s v="299"/>
    <s v="MNC0110640006"/>
    <s v="REI CORNI FR 5/1 AD 20+ FR 2120G"/>
    <x v="0"/>
    <s v="Reitzel"/>
    <x v="1"/>
    <s v="Fûts"/>
    <s v="Plaque + Film "/>
    <s v="5/1 Or/Blanc Ouv.153"/>
    <n v="3"/>
    <s v="FOND 5/1"/>
    <s v="-"/>
    <s v="Plate à monter 3 x 5/1"/>
    <s v="500 x 235"/>
    <s v="4 ans"/>
    <s v="Cornichons français"/>
    <s v="20/40 Frais/Fûts (6-9 cm)"/>
    <n v="2120"/>
    <n v="2120"/>
    <n v="4100"/>
    <n v="4650"/>
    <n v="0"/>
    <s v="-"/>
    <s v="-"/>
    <n v="0"/>
    <n v="0"/>
    <n v="6224"/>
    <n v="1.98"/>
    <n v="425"/>
    <n v="65"/>
    <n v="0"/>
    <n v="0"/>
    <n v="0"/>
    <n v="0"/>
    <n v="933.6"/>
    <n v="0"/>
    <n v="0"/>
    <n v="0"/>
    <n v="0"/>
    <n v="0"/>
    <n v="0"/>
    <n v="0"/>
    <n v="0"/>
    <n v="0"/>
    <n v="0.7"/>
    <n v="0"/>
    <n v="0"/>
    <n v="0"/>
    <n v="0"/>
    <n v="0"/>
    <n v="0"/>
    <n v="0.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.3859999999999999E-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.12869999999999998"/>
    <n v="0"/>
    <n v="0"/>
    <n v="0"/>
    <n v="0"/>
    <n v="0"/>
    <n v="0"/>
    <n v="1.3859999999999999E-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94"/>
    <n v="33"/>
    <m/>
    <m/>
    <s v="Pas de vinaigre"/>
    <s v="Pas de sel"/>
    <s v="1,0 +/- 0,5"/>
    <s v="2 +/- 0,5"/>
    <m/>
    <m/>
    <m/>
    <m/>
    <m/>
    <m/>
    <m/>
    <m/>
    <m/>
    <m/>
    <m/>
    <m/>
    <m/>
    <m/>
    <m/>
    <s v="RHF"/>
    <s v="MNC0110640006"/>
    <s v="JJ/MM/AA . AA HH:MM AD"/>
    <s v="JJ/MM/AA QQQ HH:MM AD"/>
    <s v="Couvercle"/>
    <s v="La Herse"/>
  </r>
  <r>
    <m/>
    <m/>
    <m/>
    <x v="1"/>
    <m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171">
  <r>
    <m/>
    <m/>
    <d v="2016-01-04T00:00:00"/>
    <n v="1"/>
    <x v="0"/>
    <m/>
    <n v="11904"/>
    <n v="38.030909090909091"/>
    <d v="1899-12-30T03:00:00"/>
    <d v="1899-12-30T03:00:00"/>
    <n v="3"/>
    <n v="3"/>
    <n v="11904"/>
    <m/>
    <m/>
    <s v="ORTI 15/10"/>
    <n v="10"/>
    <n v="180"/>
    <n v="1800"/>
    <n v="125.64700000000001"/>
    <m/>
    <n v="137"/>
    <m/>
    <m/>
    <m/>
    <m/>
    <m/>
    <m/>
    <m/>
    <m/>
    <e v="#REF!"/>
    <m/>
    <m/>
    <m/>
    <m/>
    <m/>
    <m/>
    <m/>
    <m/>
    <m/>
    <m/>
    <m/>
    <n v="0"/>
    <n v="1"/>
    <n v="2016"/>
    <x v="0"/>
    <m/>
    <m/>
    <m/>
    <m/>
    <m/>
    <m/>
    <m/>
    <n v="1"/>
    <n v="0"/>
    <s v=""/>
  </r>
  <r>
    <m/>
    <m/>
    <d v="2016-01-04T00:00:00"/>
    <n v="2"/>
    <x v="1"/>
    <m/>
    <n v="16524"/>
    <n v="28.523181818181815"/>
    <d v="1899-12-30T02:15:00"/>
    <d v="1899-12-30T02:15:00"/>
    <n v="2.25"/>
    <n v="2.25"/>
    <n v="16524"/>
    <m/>
    <m/>
    <s v="RIN1 15/127"/>
    <n v="10"/>
    <n v="180"/>
    <n v="1800"/>
    <n v="115.905"/>
    <n v="135"/>
    <n v="2"/>
    <m/>
    <m/>
    <m/>
    <m/>
    <m/>
    <m/>
    <m/>
    <m/>
    <e v="#REF!"/>
    <m/>
    <m/>
    <m/>
    <m/>
    <m/>
    <m/>
    <m/>
    <m/>
    <m/>
    <m/>
    <m/>
    <n v="0"/>
    <n v="1"/>
    <n v="2016"/>
    <x v="0"/>
    <m/>
    <m/>
    <m/>
    <m/>
    <m/>
    <m/>
    <m/>
    <n v="1"/>
    <n v="0"/>
    <s v=""/>
  </r>
  <r>
    <m/>
    <m/>
    <d v="2016-01-04T00:00:00"/>
    <n v="3"/>
    <x v="2"/>
    <m/>
    <m/>
    <m/>
    <m/>
    <d v="1899-12-30T00:45:00"/>
    <s v=""/>
    <n v="0.75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4T00:00:00"/>
    <n v="4"/>
    <x v="3"/>
    <m/>
    <n v="29376"/>
    <n v="47.538636363636357"/>
    <d v="1899-12-30T03:45:00"/>
    <d v="1899-12-30T03:00:00"/>
    <n v="3.75"/>
    <n v="3"/>
    <n v="29376"/>
    <m/>
    <m/>
    <s v="RIN1 15/127"/>
    <n v="24"/>
    <n v="180"/>
    <n v="4320"/>
    <n v="194.249"/>
    <n v="475"/>
    <n v="3"/>
    <m/>
    <m/>
    <m/>
    <m/>
    <m/>
    <m/>
    <m/>
    <m/>
    <e v="#REF!"/>
    <m/>
    <m/>
    <m/>
    <m/>
    <m/>
    <m/>
    <m/>
    <m/>
    <m/>
    <m/>
    <m/>
    <n v="0"/>
    <n v="1"/>
    <n v="2016"/>
    <x v="0"/>
    <m/>
    <m/>
    <m/>
    <m/>
    <m/>
    <m/>
    <m/>
    <n v="1"/>
    <n v="0"/>
    <s v=""/>
  </r>
  <r>
    <m/>
    <m/>
    <d v="2016-01-04T00:00:00"/>
    <n v="5"/>
    <x v="3"/>
    <m/>
    <m/>
    <n v="0"/>
    <m/>
    <m/>
    <s v=""/>
    <s v=""/>
    <m/>
    <m/>
    <m/>
    <s v="RIN1 15/129"/>
    <n v="8"/>
    <n v="180"/>
    <n v="1440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4T00:00:00"/>
    <n v="6"/>
    <x v="4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4T00:00:00"/>
    <n v="7"/>
    <x v="5"/>
    <m/>
    <n v="54144"/>
    <n v="63.384848484848483"/>
    <d v="1899-12-30T05:00:00"/>
    <d v="1899-12-30T04:50:00"/>
    <n v="5"/>
    <n v="4.833333333333333"/>
    <n v="54144"/>
    <m/>
    <m/>
    <s v="RIN1 15/129"/>
    <n v="48"/>
    <n v="180"/>
    <n v="8640"/>
    <n v="196.791"/>
    <n v="712.5"/>
    <n v="7"/>
    <m/>
    <m/>
    <m/>
    <m/>
    <m/>
    <m/>
    <m/>
    <m/>
    <e v="#REF!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4T00:00:00"/>
    <n v="8"/>
    <x v="6"/>
    <m/>
    <m/>
    <n v="31.692424242424241"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5T00:00:00"/>
    <n v="1"/>
    <x v="7"/>
    <m/>
    <n v="41976"/>
    <n v="68.969531249999989"/>
    <d v="1899-12-30T04:15:00"/>
    <m/>
    <n v="4.25"/>
    <s v=""/>
    <n v="41976"/>
    <m/>
    <m/>
    <s v="EXO1 15/160"/>
    <n v="29"/>
    <n v="180"/>
    <n v="5220"/>
    <n v="370.88200000000001"/>
    <n v="1189.991"/>
    <n v="2"/>
    <m/>
    <m/>
    <m/>
    <m/>
    <m/>
    <m/>
    <m/>
    <m/>
    <e v="#REF!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5T00:00:00"/>
    <n v="2"/>
    <x v="7"/>
    <m/>
    <m/>
    <n v="0"/>
    <m/>
    <m/>
    <s v=""/>
    <s v=""/>
    <m/>
    <m/>
    <m/>
    <s v="VRD1 15/157"/>
    <n v="51"/>
    <n v="180"/>
    <n v="9180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5T00:00:00"/>
    <n v="3"/>
    <x v="2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5T00:00:00"/>
    <n v="4"/>
    <x v="8"/>
    <m/>
    <n v="122040"/>
    <n v="190.68046874999999"/>
    <d v="1899-12-30T11:45:00"/>
    <m/>
    <n v="11.75"/>
    <s v=""/>
    <n v="122040"/>
    <m/>
    <m/>
    <s v="MUR1 15/193"/>
    <n v="6.75"/>
    <n v="180"/>
    <n v="1215"/>
    <n v="375.48"/>
    <n v="3417.509"/>
    <n v="6"/>
    <m/>
    <m/>
    <m/>
    <m/>
    <m/>
    <m/>
    <m/>
    <m/>
    <e v="#REF!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5T00:00:00"/>
    <n v="5"/>
    <x v="8"/>
    <m/>
    <m/>
    <n v="0"/>
    <m/>
    <m/>
    <s v=""/>
    <s v=""/>
    <m/>
    <m/>
    <m/>
    <s v="MUR1 15/194"/>
    <n v="71"/>
    <n v="180"/>
    <n v="12780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5T00:00:00"/>
    <n v="6"/>
    <x v="8"/>
    <m/>
    <m/>
    <n v="0"/>
    <m/>
    <m/>
    <s v=""/>
    <s v=""/>
    <m/>
    <m/>
    <m/>
    <s v="GOO1 15/206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5T00:00:00"/>
    <n v="7"/>
    <x v="8"/>
    <m/>
    <m/>
    <n v="0"/>
    <m/>
    <m/>
    <s v=""/>
    <s v=""/>
    <m/>
    <m/>
    <m/>
    <s v="EXO1 15/224"/>
    <n v="72"/>
    <n v="180"/>
    <n v="12960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6T00:00:00"/>
    <n v="1"/>
    <x v="9"/>
    <m/>
    <n v="44604"/>
    <n v="82.5234375"/>
    <d v="1899-12-30T05:15:00"/>
    <m/>
    <n v="5.25"/>
    <s v=""/>
    <n v="44604"/>
    <m/>
    <m/>
    <s v="EXO1 15/224"/>
    <n v="6"/>
    <n v="180"/>
    <n v="1080"/>
    <n v="195.80799999999999"/>
    <n v="617.5"/>
    <n v="3"/>
    <m/>
    <m/>
    <m/>
    <m/>
    <m/>
    <m/>
    <m/>
    <m/>
    <e v="#REF!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6T00:00:00"/>
    <n v="2"/>
    <x v="9"/>
    <m/>
    <m/>
    <n v="0"/>
    <m/>
    <m/>
    <s v=""/>
    <s v=""/>
    <m/>
    <m/>
    <m/>
    <s v="VRD1 15/208"/>
    <n v="40"/>
    <n v="180"/>
    <n v="7200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6T00:00:00"/>
    <n v="3"/>
    <x v="2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6T00:00:00"/>
    <n v="4"/>
    <x v="10"/>
    <m/>
    <n v="110184"/>
    <n v="168.9765625"/>
    <d v="1899-12-30T10:45:00"/>
    <m/>
    <n v="10.75"/>
    <s v=""/>
    <n v="110184"/>
    <m/>
    <m/>
    <s v="VRD1 15/208"/>
    <n v="37"/>
    <n v="180"/>
    <n v="6660"/>
    <n v="193.666"/>
    <n v="1305"/>
    <n v="5"/>
    <m/>
    <m/>
    <m/>
    <m/>
    <m/>
    <m/>
    <m/>
    <m/>
    <e v="#REF!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6T00:00:00"/>
    <n v="5"/>
    <x v="10"/>
    <m/>
    <m/>
    <n v="0"/>
    <m/>
    <m/>
    <s v=""/>
    <s v=""/>
    <m/>
    <m/>
    <m/>
    <s v="BNA1 15/196"/>
    <n v="56"/>
    <n v="180"/>
    <n v="10080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6T00:00:00"/>
    <n v="6"/>
    <x v="10"/>
    <m/>
    <m/>
    <n v="0"/>
    <m/>
    <m/>
    <s v=""/>
    <s v=""/>
    <m/>
    <m/>
    <m/>
    <s v="BNA1 15/197"/>
    <n v="13"/>
    <n v="180"/>
    <n v="2340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6T00:00:00"/>
    <n v="7"/>
    <x v="6"/>
    <m/>
    <m/>
    <n v="0"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7T00:00:00"/>
    <n v="1"/>
    <x v="11"/>
    <m/>
    <n v="11987"/>
    <n v="149.36842105263159"/>
    <d v="1899-12-30T08:15:00"/>
    <m/>
    <n v="8.25"/>
    <s v=""/>
    <n v="5320"/>
    <m/>
    <m/>
    <s v="RIN1 15/129"/>
    <n v="8"/>
    <n v="180"/>
    <n v="1440"/>
    <n v="543.23699999999997"/>
    <n v="475"/>
    <n v="5"/>
    <m/>
    <m/>
    <m/>
    <m/>
    <m/>
    <m/>
    <m/>
    <m/>
    <e v="#REF!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7T00:00:00"/>
    <n v="2"/>
    <x v="11"/>
    <m/>
    <m/>
    <n v="0"/>
    <m/>
    <m/>
    <s v=""/>
    <s v=""/>
    <m/>
    <m/>
    <m/>
    <s v="RIN115/130"/>
    <n v="27.25"/>
    <n v="180"/>
    <n v="4905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7T00:00:00"/>
    <n v="3"/>
    <x v="12"/>
    <m/>
    <n v="31152"/>
    <n v="67.89473684210526"/>
    <d v="1899-12-30T03:45:00"/>
    <m/>
    <n v="3.75"/>
    <s v=""/>
    <n v="31152"/>
    <m/>
    <m/>
    <s v="SAT1 15/168"/>
    <n v="49"/>
    <n v="180"/>
    <n v="8820"/>
    <n v="307.80099999999999"/>
    <n v="380"/>
    <n v="3"/>
    <m/>
    <m/>
    <m/>
    <m/>
    <m/>
    <m/>
    <m/>
    <m/>
    <e v="#REF!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7T00:00:00"/>
    <n v="4"/>
    <x v="13"/>
    <m/>
    <n v="12552"/>
    <n v="40.736842105263158"/>
    <d v="1899-12-30T02:15:00"/>
    <m/>
    <n v="2.25"/>
    <s v=""/>
    <n v="12552"/>
    <m/>
    <m/>
    <s v="ORTI 15/07"/>
    <n v="23"/>
    <n v="180"/>
    <n v="4140"/>
    <m/>
    <m/>
    <n v="2"/>
    <m/>
    <m/>
    <m/>
    <m/>
    <m/>
    <m/>
    <m/>
    <m/>
    <e v="#REF!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7T00:00:00"/>
    <n v="5"/>
    <x v="6"/>
    <m/>
    <m/>
    <n v="0"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8T00:00:00"/>
    <n v="1"/>
    <x v="14"/>
    <m/>
    <n v="71100"/>
    <n v="129.5"/>
    <d v="1899-12-30T08:45:00"/>
    <m/>
    <n v="8.75"/>
    <s v=""/>
    <n v="71100"/>
    <m/>
    <m/>
    <s v="BNA1 15/197"/>
    <n v="39"/>
    <n v="180"/>
    <n v="7020"/>
    <n v="370.79199999999997"/>
    <n v="2517.5"/>
    <n v="3"/>
    <m/>
    <m/>
    <m/>
    <m/>
    <m/>
    <m/>
    <m/>
    <m/>
    <e v="#REF!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8T00:00:00"/>
    <n v="2"/>
    <x v="14"/>
    <m/>
    <m/>
    <n v="0"/>
    <m/>
    <m/>
    <s v=""/>
    <s v=""/>
    <m/>
    <m/>
    <m/>
    <s v="EXO1 15/200"/>
    <n v="76"/>
    <n v="180"/>
    <n v="13680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8T00:00:00"/>
    <n v="3"/>
    <x v="14"/>
    <m/>
    <m/>
    <n v="0"/>
    <m/>
    <m/>
    <s v=""/>
    <s v=""/>
    <m/>
    <m/>
    <m/>
    <s v="EXO1 15/229"/>
    <n v="15"/>
    <n v="180"/>
    <n v="2700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8T00:00:00"/>
    <n v="4"/>
    <x v="14"/>
    <m/>
    <m/>
    <n v="0"/>
    <m/>
    <m/>
    <s v=""/>
    <s v=""/>
    <m/>
    <m/>
    <m/>
    <s v="MUR1 15/256"/>
    <n v="1"/>
    <n v="180"/>
    <n v="180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8T00:00:00"/>
    <n v="5"/>
    <x v="15"/>
    <m/>
    <n v="29508"/>
    <n v="40.700000000000003"/>
    <d v="1899-12-30T02:45:00"/>
    <m/>
    <n v="2.75"/>
    <s v=""/>
    <n v="29508"/>
    <m/>
    <m/>
    <s v="RIN2 15/91"/>
    <n v="56"/>
    <n v="180"/>
    <n v="10080"/>
    <n v="372.93299999999999"/>
    <n v="720"/>
    <n v="2"/>
    <m/>
    <m/>
    <m/>
    <m/>
    <m/>
    <m/>
    <m/>
    <m/>
    <e v="#REF!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8T00:00:00"/>
    <n v="6"/>
    <x v="16"/>
    <m/>
    <n v="46476"/>
    <n v="70.3"/>
    <d v="1899-12-30T04:45:00"/>
    <m/>
    <n v="4.75"/>
    <s v=""/>
    <n v="46476"/>
    <m/>
    <m/>
    <s v="RIN1 15/130"/>
    <n v="47.75"/>
    <n v="180"/>
    <n v="8595"/>
    <n v="374.85300000000001"/>
    <n v="902.5"/>
    <n v="3"/>
    <m/>
    <m/>
    <m/>
    <m/>
    <m/>
    <m/>
    <m/>
    <m/>
    <e v="#REF!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08T00:00:00"/>
    <n v="7"/>
    <x v="16"/>
    <m/>
    <m/>
    <n v="0"/>
    <m/>
    <m/>
    <s v=""/>
    <s v=""/>
    <m/>
    <m/>
    <m/>
    <s v="RIN1 15/93"/>
    <n v="39"/>
    <n v="180"/>
    <n v="7020"/>
    <m/>
    <m/>
    <m/>
    <m/>
    <m/>
    <m/>
    <m/>
    <m/>
    <m/>
    <m/>
    <m/>
    <s v=""/>
    <m/>
    <m/>
    <m/>
    <m/>
    <m/>
    <m/>
    <m/>
    <m/>
    <m/>
    <m/>
    <m/>
    <m/>
    <n v="1"/>
    <n v="2016"/>
    <x v="0"/>
    <m/>
    <m/>
    <m/>
    <m/>
    <m/>
    <m/>
    <m/>
    <n v="1"/>
    <n v="0"/>
    <s v=""/>
  </r>
  <r>
    <m/>
    <m/>
    <d v="2016-01-11T00:00:00"/>
    <n v="1"/>
    <x v="17"/>
    <m/>
    <n v="9788"/>
    <n v="24.119166666666665"/>
    <d v="1899-12-30T01:30:00"/>
    <m/>
    <n v="1.5"/>
    <s v=""/>
    <n v="9788"/>
    <m/>
    <m/>
    <s v="GAP1 15/245"/>
    <n v="20"/>
    <n v="180"/>
    <n v="3600"/>
    <n v="387.86700000000002"/>
    <n v="237.5"/>
    <n v="3"/>
    <m/>
    <m/>
    <m/>
    <m/>
    <m/>
    <m/>
    <m/>
    <m/>
    <e v="#REF!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1T00:00:00"/>
    <n v="2"/>
    <x v="18"/>
    <m/>
    <n v="1440"/>
    <n v="8.0397222222222222"/>
    <d v="1899-12-30T00:30:00"/>
    <m/>
    <n v="0.5"/>
    <s v=""/>
    <n v="1440"/>
    <m/>
    <m/>
    <s v="RIN1 15/273"/>
    <n v="3.25"/>
    <n v="180"/>
    <n v="585"/>
    <n v="373.625"/>
    <n v="45"/>
    <n v="3"/>
    <m/>
    <m/>
    <m/>
    <m/>
    <m/>
    <m/>
    <m/>
    <m/>
    <e v="#REF!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1T00:00:00"/>
    <n v="3"/>
    <x v="19"/>
    <m/>
    <n v="142152"/>
    <n v="225.11222222222224"/>
    <d v="1899-12-30T14:00:00"/>
    <m/>
    <n v="14"/>
    <s v=""/>
    <n v="142152"/>
    <m/>
    <m/>
    <s v="EXO1 15/229"/>
    <n v="51"/>
    <n v="180"/>
    <n v="9180"/>
    <n v="371.84800000000001"/>
    <n v="3515"/>
    <n v="4"/>
    <m/>
    <m/>
    <m/>
    <m/>
    <m/>
    <m/>
    <m/>
    <m/>
    <e v="#REF!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1T00:00:00"/>
    <n v="4"/>
    <x v="19"/>
    <m/>
    <m/>
    <n v="0"/>
    <m/>
    <m/>
    <s v=""/>
    <s v=""/>
    <m/>
    <m/>
    <m/>
    <s v="GAP1 15/245"/>
    <n v="60"/>
    <n v="180"/>
    <n v="10800"/>
    <m/>
    <m/>
    <m/>
    <m/>
    <m/>
    <m/>
    <m/>
    <m/>
    <m/>
    <m/>
    <m/>
    <s v="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1T00:00:00"/>
    <n v="5"/>
    <x v="19"/>
    <m/>
    <m/>
    <n v="0"/>
    <m/>
    <m/>
    <s v=""/>
    <s v=""/>
    <m/>
    <m/>
    <m/>
    <s v="MUR1 15/257"/>
    <n v="71"/>
    <n v="180"/>
    <n v="12780"/>
    <m/>
    <m/>
    <m/>
    <m/>
    <m/>
    <m/>
    <m/>
    <m/>
    <m/>
    <m/>
    <m/>
    <s v="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1T00:00:00"/>
    <n v="6"/>
    <x v="19"/>
    <m/>
    <m/>
    <n v="0"/>
    <m/>
    <m/>
    <s v=""/>
    <s v=""/>
    <m/>
    <m/>
    <m/>
    <s v="MUR1 15/256"/>
    <n v="52"/>
    <n v="180"/>
    <n v="9360"/>
    <m/>
    <m/>
    <m/>
    <m/>
    <m/>
    <m/>
    <m/>
    <m/>
    <m/>
    <m/>
    <m/>
    <s v="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1T00:00:00"/>
    <n v="7"/>
    <x v="19"/>
    <m/>
    <m/>
    <n v="0"/>
    <m/>
    <m/>
    <s v=""/>
    <s v=""/>
    <m/>
    <m/>
    <m/>
    <s v="EXO1 15/246"/>
    <n v="37"/>
    <n v="180"/>
    <n v="6660"/>
    <m/>
    <m/>
    <m/>
    <m/>
    <m/>
    <m/>
    <m/>
    <m/>
    <m/>
    <m/>
    <m/>
    <s v="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1T00:00:00"/>
    <n v="8"/>
    <x v="11"/>
    <m/>
    <m/>
    <n v="32.158888888888889"/>
    <d v="1899-12-30T02:00:00"/>
    <m/>
    <n v="2"/>
    <s v=""/>
    <m/>
    <m/>
    <m/>
    <m/>
    <m/>
    <m/>
    <n v="0"/>
    <m/>
    <m/>
    <m/>
    <m/>
    <m/>
    <m/>
    <m/>
    <m/>
    <m/>
    <m/>
    <m/>
    <e v="#REF!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2T00:00:00"/>
    <n v="1"/>
    <x v="16"/>
    <m/>
    <n v="166104"/>
    <n v="291.58"/>
    <d v="1899-12-30T16:00:00"/>
    <m/>
    <n v="16"/>
    <s v=""/>
    <n v="166104"/>
    <m/>
    <m/>
    <s v="RIN2 15/33"/>
    <n v="80"/>
    <n v="180"/>
    <n v="14400"/>
    <n v="373.21199999999999"/>
    <n v="3325"/>
    <n v="12"/>
    <m/>
    <m/>
    <m/>
    <m/>
    <m/>
    <m/>
    <m/>
    <m/>
    <e v="#REF!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2T00:00:00"/>
    <n v="2"/>
    <x v="16"/>
    <m/>
    <m/>
    <n v="0"/>
    <m/>
    <m/>
    <s v=""/>
    <s v=""/>
    <m/>
    <m/>
    <m/>
    <s v="RIN1 15/93"/>
    <n v="41"/>
    <n v="180"/>
    <n v="7380"/>
    <m/>
    <m/>
    <m/>
    <m/>
    <m/>
    <m/>
    <m/>
    <m/>
    <m/>
    <m/>
    <m/>
    <s v="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2T00:00:00"/>
    <n v="3"/>
    <x v="16"/>
    <m/>
    <m/>
    <n v="0"/>
    <m/>
    <m/>
    <s v=""/>
    <s v=""/>
    <m/>
    <m/>
    <m/>
    <s v="RIN1 15/96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2T00:00:00"/>
    <n v="4"/>
    <x v="16"/>
    <m/>
    <m/>
    <n v="0"/>
    <m/>
    <m/>
    <s v=""/>
    <s v=""/>
    <m/>
    <m/>
    <m/>
    <s v="RIN2 15/30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2T00:00:00"/>
    <n v="5"/>
    <x v="16"/>
    <m/>
    <m/>
    <n v="0"/>
    <m/>
    <m/>
    <s v=""/>
    <s v=""/>
    <m/>
    <m/>
    <m/>
    <s v="RIN1 15/95"/>
    <n v="32"/>
    <n v="180"/>
    <n v="5760"/>
    <m/>
    <m/>
    <m/>
    <m/>
    <m/>
    <m/>
    <m/>
    <m/>
    <m/>
    <m/>
    <m/>
    <s v="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3T00:00:00"/>
    <n v="1"/>
    <x v="6"/>
    <m/>
    <n v="139023"/>
    <n v="257"/>
    <d v="1899-12-30T16:00:00"/>
    <m/>
    <n v="16"/>
    <s v=""/>
    <n v="139023"/>
    <m/>
    <m/>
    <s v="EXO1 15/246"/>
    <n v="38"/>
    <n v="180"/>
    <n v="6840"/>
    <n v="196.291"/>
    <m/>
    <n v="6"/>
    <m/>
    <m/>
    <m/>
    <m/>
    <m/>
    <m/>
    <m/>
    <m/>
    <e v="#REF!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3T00:00:00"/>
    <n v="2"/>
    <x v="6"/>
    <m/>
    <m/>
    <n v="0"/>
    <m/>
    <m/>
    <s v=""/>
    <s v=""/>
    <m/>
    <m/>
    <m/>
    <s v="MUR1 15/258"/>
    <n v="74"/>
    <n v="180"/>
    <n v="13320"/>
    <m/>
    <m/>
    <m/>
    <m/>
    <m/>
    <m/>
    <m/>
    <m/>
    <m/>
    <m/>
    <m/>
    <s v="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3T00:00:00"/>
    <n v="3"/>
    <x v="6"/>
    <m/>
    <m/>
    <n v="0"/>
    <m/>
    <m/>
    <s v=""/>
    <s v=""/>
    <m/>
    <m/>
    <m/>
    <s v="GAP1 15/228"/>
    <n v="39"/>
    <n v="180"/>
    <n v="7020"/>
    <m/>
    <m/>
    <m/>
    <m/>
    <m/>
    <m/>
    <m/>
    <m/>
    <m/>
    <m/>
    <m/>
    <s v="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4T00:00:00"/>
    <n v="1"/>
    <x v="5"/>
    <m/>
    <n v="191820"/>
    <n v="233.92"/>
    <d v="1899-12-30T16:00:00"/>
    <m/>
    <n v="16"/>
    <s v=""/>
    <n v="191820"/>
    <m/>
    <m/>
    <s v="RIN2 15/31"/>
    <n v="80"/>
    <n v="180"/>
    <n v="14400"/>
    <n v="192.09899999999999"/>
    <n v="1935"/>
    <n v="12"/>
    <m/>
    <m/>
    <m/>
    <m/>
    <m/>
    <m/>
    <m/>
    <m/>
    <e v="#REF!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4T00:00:00"/>
    <n v="2"/>
    <x v="5"/>
    <m/>
    <m/>
    <n v="0"/>
    <m/>
    <m/>
    <s v=""/>
    <s v=""/>
    <m/>
    <m/>
    <m/>
    <s v="RIN1 15/71"/>
    <n v="79"/>
    <n v="180"/>
    <n v="14220"/>
    <m/>
    <m/>
    <m/>
    <m/>
    <m/>
    <m/>
    <m/>
    <m/>
    <m/>
    <m/>
    <m/>
    <s v="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4T00:00:00"/>
    <n v="3"/>
    <x v="5"/>
    <m/>
    <m/>
    <n v="0"/>
    <m/>
    <m/>
    <s v=""/>
    <s v=""/>
    <m/>
    <m/>
    <m/>
    <s v="RIN2 15/32"/>
    <n v="28"/>
    <n v="180"/>
    <n v="5040"/>
    <m/>
    <m/>
    <m/>
    <m/>
    <m/>
    <m/>
    <m/>
    <m/>
    <m/>
    <m/>
    <m/>
    <s v="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5T00:00:00"/>
    <n v="1"/>
    <x v="20"/>
    <m/>
    <n v="71388"/>
    <n v="199.25"/>
    <d v="1899-12-30T11:30:00"/>
    <m/>
    <n v="11.5"/>
    <s v=""/>
    <n v="71388"/>
    <m/>
    <m/>
    <s v="CAPS 15/01"/>
    <n v="29.25"/>
    <n v="180"/>
    <n v="5265"/>
    <n v="65.061000000000007"/>
    <m/>
    <n v="15"/>
    <m/>
    <m/>
    <m/>
    <m/>
    <m/>
    <m/>
    <m/>
    <m/>
    <e v="#REF!"/>
    <m/>
    <m/>
    <m/>
    <m/>
    <m/>
    <m/>
    <m/>
    <m/>
    <m/>
    <m/>
    <m/>
    <m/>
    <n v="1"/>
    <n v="2016"/>
    <x v="1"/>
    <m/>
    <m/>
    <m/>
    <m/>
    <m/>
    <m/>
    <m/>
    <n v="1"/>
    <n v="0"/>
    <s v=""/>
  </r>
  <r>
    <m/>
    <m/>
    <d v="2016-01-18T00:00:00"/>
    <n v="1"/>
    <x v="21"/>
    <m/>
    <n v="8244"/>
    <n v="15.201080432172869"/>
    <d v="1899-12-30T01:00:00"/>
    <m/>
    <n v="1"/>
    <s v=""/>
    <n v="8244"/>
    <m/>
    <m/>
    <s v="ORTI 15/07"/>
    <n v="7"/>
    <n v="180"/>
    <n v="1260"/>
    <n v="126.25"/>
    <m/>
    <n v="1"/>
    <m/>
    <m/>
    <m/>
    <m/>
    <m/>
    <m/>
    <m/>
    <m/>
    <e v="#REF!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18T00:00:00"/>
    <n v="2"/>
    <x v="22"/>
    <m/>
    <n v="60624"/>
    <n v="96.222839135654255"/>
    <d v="1899-12-30T06:19:00"/>
    <m/>
    <n v="6.3166666666666664"/>
    <s v=""/>
    <n v="60624"/>
    <m/>
    <m/>
    <s v="GAP1 15/228"/>
    <n v="37"/>
    <n v="180"/>
    <n v="6660"/>
    <n v="194.261"/>
    <n v="950"/>
    <n v="2"/>
    <m/>
    <m/>
    <m/>
    <m/>
    <m/>
    <m/>
    <m/>
    <m/>
    <e v="#REF!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18T00:00:00"/>
    <n v="3"/>
    <x v="22"/>
    <m/>
    <m/>
    <n v="65.820678271308523"/>
    <d v="1899-12-30T04:19:00"/>
    <m/>
    <n v="4.3166666666666664"/>
    <s v=""/>
    <m/>
    <m/>
    <m/>
    <s v="GAP1 15/227"/>
    <n v="22"/>
    <n v="180"/>
    <n v="3960"/>
    <m/>
    <m/>
    <m/>
    <m/>
    <m/>
    <m/>
    <m/>
    <m/>
    <m/>
    <m/>
    <m/>
    <e v="#REF!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18T00:00:00"/>
    <n v="4"/>
    <x v="23"/>
    <m/>
    <n v="44136"/>
    <n v="38.002701080432168"/>
    <d v="1899-12-30T02:30:00"/>
    <m/>
    <n v="2.5"/>
    <s v=""/>
    <n v="44136"/>
    <m/>
    <m/>
    <s v="EXO1 15/310"/>
    <n v="8"/>
    <n v="180"/>
    <n v="1440"/>
    <n v="197.44300000000001"/>
    <n v="570"/>
    <n v="3"/>
    <m/>
    <m/>
    <m/>
    <m/>
    <m/>
    <m/>
    <m/>
    <m/>
    <e v="#REF!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18T00:00:00"/>
    <n v="5"/>
    <x v="23"/>
    <m/>
    <m/>
    <n v="0"/>
    <m/>
    <m/>
    <s v=""/>
    <s v=""/>
    <m/>
    <m/>
    <m/>
    <s v="SAT1 15/168"/>
    <n v="31"/>
    <n v="180"/>
    <n v="5580"/>
    <m/>
    <m/>
    <m/>
    <m/>
    <m/>
    <m/>
    <m/>
    <m/>
    <m/>
    <m/>
    <m/>
    <s v="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18T00:00:00"/>
    <n v="6"/>
    <x v="23"/>
    <m/>
    <m/>
    <n v="0"/>
    <m/>
    <m/>
    <s v=""/>
    <s v=""/>
    <m/>
    <m/>
    <m/>
    <s v="MUR1 15/174"/>
    <n v="4"/>
    <n v="180"/>
    <n v="720"/>
    <m/>
    <m/>
    <m/>
    <m/>
    <m/>
    <m/>
    <m/>
    <m/>
    <m/>
    <m/>
    <m/>
    <s v="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18T00:00:00"/>
    <n v="7"/>
    <x v="24"/>
    <m/>
    <n v="24972"/>
    <n v="38.002701080432168"/>
    <d v="1899-12-30T02:30:00"/>
    <m/>
    <n v="2.5"/>
    <s v=""/>
    <n v="24972"/>
    <m/>
    <m/>
    <s v="MAH1 15/149"/>
    <n v="25"/>
    <n v="180"/>
    <n v="4500"/>
    <n v="194.90100000000001"/>
    <n v="190"/>
    <n v="3"/>
    <m/>
    <m/>
    <m/>
    <m/>
    <m/>
    <m/>
    <m/>
    <m/>
    <e v="#REF!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19T00:00:00"/>
    <n v="1"/>
    <x v="25"/>
    <m/>
    <n v="20243"/>
    <n v="44.039465101108931"/>
    <d v="1899-12-30T02:45:00"/>
    <m/>
    <n v="2.75"/>
    <s v=""/>
    <n v="20110"/>
    <m/>
    <m/>
    <s v="ORTI 15/08"/>
    <n v="23"/>
    <n v="180"/>
    <n v="4140"/>
    <n v="197.333"/>
    <m/>
    <m/>
    <m/>
    <m/>
    <m/>
    <s v="124 Bx Vrac"/>
    <m/>
    <m/>
    <m/>
    <m/>
    <e v="#REF!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19T00:00:00"/>
    <n v="2"/>
    <x v="26"/>
    <m/>
    <n v="40456"/>
    <n v="112.10045662100455"/>
    <d v="1899-12-30T07:00:00"/>
    <m/>
    <n v="7"/>
    <s v=""/>
    <n v="40456"/>
    <m/>
    <m/>
    <s v="RSRIN2 14/06"/>
    <n v="10"/>
    <n v="180"/>
    <n v="1800"/>
    <n v="190.50899999999999"/>
    <m/>
    <n v="3"/>
    <m/>
    <m/>
    <m/>
    <s v="9770 Bx bloqués"/>
    <m/>
    <m/>
    <m/>
    <m/>
    <e v="#REF!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19T00:00:00"/>
    <n v="3"/>
    <x v="26"/>
    <m/>
    <m/>
    <n v="0"/>
    <m/>
    <m/>
    <s v=""/>
    <s v=""/>
    <m/>
    <m/>
    <m/>
    <s v="RIN1 15/273"/>
    <n v="30.75"/>
    <n v="180"/>
    <n v="5535"/>
    <m/>
    <m/>
    <m/>
    <m/>
    <m/>
    <m/>
    <m/>
    <m/>
    <m/>
    <m/>
    <m/>
    <s v="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19T00:00:00"/>
    <n v="4"/>
    <x v="27"/>
    <m/>
    <n v="36960"/>
    <n v="89.360078277886487"/>
    <d v="1899-12-30T05:34:00"/>
    <m/>
    <n v="5.5666666666666664"/>
    <s v=""/>
    <n v="36960"/>
    <m/>
    <m/>
    <s v="RIN1  15/273"/>
    <n v="21"/>
    <n v="180"/>
    <n v="3780"/>
    <n v="192.06700000000001"/>
    <m/>
    <n v="6"/>
    <m/>
    <m/>
    <m/>
    <m/>
    <m/>
    <m/>
    <m/>
    <m/>
    <e v="#REF!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19T00:00:00"/>
    <n v="5"/>
    <x v="27"/>
    <m/>
    <m/>
    <n v="0"/>
    <m/>
    <m/>
    <s v=""/>
    <s v=""/>
    <m/>
    <m/>
    <m/>
    <s v="RIN2 15/91"/>
    <n v="16"/>
    <n v="180"/>
    <n v="2880"/>
    <m/>
    <m/>
    <m/>
    <m/>
    <m/>
    <m/>
    <m/>
    <m/>
    <m/>
    <m/>
    <m/>
    <s v="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20T00:00:00"/>
    <n v="1"/>
    <x v="28"/>
    <m/>
    <n v="20472"/>
    <n v="45.375"/>
    <d v="1899-12-30T03:00:00"/>
    <m/>
    <n v="3"/>
    <s v=""/>
    <n v="20472"/>
    <m/>
    <m/>
    <s v="RIN1 15/91"/>
    <n v="8"/>
    <n v="180"/>
    <n v="1440"/>
    <n v="386.54300000000001"/>
    <n v="495"/>
    <n v="3"/>
    <m/>
    <m/>
    <m/>
    <m/>
    <m/>
    <m/>
    <m/>
    <m/>
    <e v="#REF!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20T00:00:00"/>
    <n v="2"/>
    <x v="28"/>
    <m/>
    <m/>
    <n v="0"/>
    <m/>
    <m/>
    <s v=""/>
    <s v=""/>
    <m/>
    <m/>
    <m/>
    <s v="RIN1 15/284"/>
    <n v="17"/>
    <n v="180"/>
    <n v="3060"/>
    <m/>
    <m/>
    <m/>
    <m/>
    <m/>
    <m/>
    <m/>
    <m/>
    <m/>
    <m/>
    <m/>
    <s v="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20T00:00:00"/>
    <n v="3"/>
    <x v="28"/>
    <m/>
    <m/>
    <n v="0"/>
    <m/>
    <m/>
    <s v=""/>
    <s v=""/>
    <m/>
    <m/>
    <m/>
    <s v="RSRIN2 14/06"/>
    <n v="15"/>
    <n v="180"/>
    <n v="2700"/>
    <m/>
    <m/>
    <m/>
    <m/>
    <m/>
    <m/>
    <m/>
    <m/>
    <m/>
    <m/>
    <m/>
    <s v="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20T00:00:00"/>
    <n v="4"/>
    <x v="29"/>
    <m/>
    <n v="36984"/>
    <n v="94.53125"/>
    <d v="1899-12-30T06:15:00"/>
    <m/>
    <n v="6.25"/>
    <s v=""/>
    <n v="36984"/>
    <m/>
    <m/>
    <s v="RIN2 15/32"/>
    <n v="52"/>
    <n v="180"/>
    <n v="9360"/>
    <n v="369.779"/>
    <n v="1330"/>
    <n v="4"/>
    <m/>
    <m/>
    <m/>
    <m/>
    <m/>
    <m/>
    <m/>
    <m/>
    <e v="#REF!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20T00:00:00"/>
    <n v="5"/>
    <x v="29"/>
    <m/>
    <m/>
    <n v="0"/>
    <m/>
    <m/>
    <s v=""/>
    <s v=""/>
    <m/>
    <m/>
    <m/>
    <s v="RIN1 15/95"/>
    <n v="16"/>
    <n v="180"/>
    <n v="2880"/>
    <m/>
    <m/>
    <m/>
    <m/>
    <m/>
    <m/>
    <m/>
    <m/>
    <m/>
    <m/>
    <m/>
    <s v="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20T00:00:00"/>
    <n v="6"/>
    <x v="30"/>
    <m/>
    <n v="43296"/>
    <n v="102.09375"/>
    <d v="1899-12-30T06:45:00"/>
    <m/>
    <n v="6.75"/>
    <s v=""/>
    <n v="43296"/>
    <m/>
    <m/>
    <s v="GAP1 15/299"/>
    <n v="75"/>
    <n v="180"/>
    <n v="13500"/>
    <n v="377.09699999999998"/>
    <n v="950"/>
    <n v="10"/>
    <m/>
    <m/>
    <m/>
    <m/>
    <m/>
    <m/>
    <m/>
    <m/>
    <e v="#REF!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20T00:00:00"/>
    <n v="7"/>
    <x v="30"/>
    <m/>
    <m/>
    <n v="0"/>
    <m/>
    <m/>
    <s v=""/>
    <s v=""/>
    <m/>
    <m/>
    <m/>
    <s v="GAP1 15/227"/>
    <n v="9"/>
    <n v="180"/>
    <n v="1620"/>
    <m/>
    <m/>
    <m/>
    <m/>
    <m/>
    <m/>
    <m/>
    <m/>
    <m/>
    <m/>
    <m/>
    <s v="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21T00:00:00"/>
    <n v="1"/>
    <x v="31"/>
    <m/>
    <n v="24180"/>
    <n v="61.75"/>
    <d v="1899-12-30T04:00:00"/>
    <m/>
    <n v="4"/>
    <s v=""/>
    <n v="24180"/>
    <m/>
    <m/>
    <s v="ORTI 15/08"/>
    <n v="31"/>
    <n v="180"/>
    <n v="5580"/>
    <n v="227.36500000000001"/>
    <m/>
    <n v="2"/>
    <m/>
    <m/>
    <m/>
    <m/>
    <m/>
    <m/>
    <m/>
    <m/>
    <e v="#REF!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21T00:00:00"/>
    <n v="2"/>
    <x v="32"/>
    <m/>
    <n v="9768"/>
    <n v="23.15625"/>
    <d v="1899-12-30T01:30:00"/>
    <m/>
    <n v="1.5"/>
    <s v=""/>
    <n v="9768"/>
    <m/>
    <m/>
    <s v="RSRIN2 14/06"/>
    <n v="8"/>
    <n v="180"/>
    <n v="1440"/>
    <n v="215.15799999999999"/>
    <n v="315"/>
    <m/>
    <m/>
    <m/>
    <m/>
    <m/>
    <m/>
    <m/>
    <m/>
    <m/>
    <e v="#REF!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21T00:00:00"/>
    <n v="3"/>
    <x v="32"/>
    <m/>
    <m/>
    <n v="0"/>
    <m/>
    <m/>
    <s v=""/>
    <s v=""/>
    <m/>
    <m/>
    <m/>
    <s v="RSRIN2 14/07"/>
    <n v="3"/>
    <n v="180"/>
    <n v="540"/>
    <m/>
    <m/>
    <m/>
    <m/>
    <m/>
    <m/>
    <m/>
    <m/>
    <m/>
    <m/>
    <m/>
    <s v="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21T00:00:00"/>
    <n v="4"/>
    <x v="33"/>
    <m/>
    <n v="58788"/>
    <n v="108.0625"/>
    <d v="1899-12-30T07:00:00"/>
    <m/>
    <n v="7"/>
    <s v=""/>
    <n v="58788"/>
    <m/>
    <m/>
    <s v="RIN1 15/95"/>
    <n v="24"/>
    <n v="180"/>
    <n v="4320"/>
    <n v="218.571"/>
    <n v="855"/>
    <n v="5"/>
    <m/>
    <m/>
    <m/>
    <m/>
    <m/>
    <m/>
    <m/>
    <m/>
    <e v="#REF!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21T00:00:00"/>
    <n v="5"/>
    <x v="33"/>
    <m/>
    <m/>
    <n v="0"/>
    <m/>
    <m/>
    <s v=""/>
    <s v=""/>
    <m/>
    <m/>
    <m/>
    <s v="RIN1 15/94"/>
    <n v="39"/>
    <n v="180"/>
    <n v="7020"/>
    <m/>
    <m/>
    <m/>
    <m/>
    <m/>
    <m/>
    <m/>
    <m/>
    <m/>
    <m/>
    <m/>
    <s v="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21T00:00:00"/>
    <n v="6"/>
    <x v="34"/>
    <m/>
    <n v="33960"/>
    <n v="54.03125"/>
    <d v="1899-12-30T03:30:00"/>
    <m/>
    <n v="3.5"/>
    <s v=""/>
    <n v="33960"/>
    <m/>
    <m/>
    <s v="GAP1 15/227"/>
    <n v="35"/>
    <n v="180"/>
    <n v="6300"/>
    <n v="216.648"/>
    <n v="475"/>
    <n v="4"/>
    <m/>
    <m/>
    <m/>
    <m/>
    <m/>
    <m/>
    <m/>
    <m/>
    <e v="#REF!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22T00:00:00"/>
    <n v="1"/>
    <x v="35"/>
    <m/>
    <n v="161892"/>
    <n v="255.25"/>
    <d v="1899-12-30T16:00:00"/>
    <m/>
    <n v="16"/>
    <s v=""/>
    <n v="161892"/>
    <m/>
    <m/>
    <s v="GAP1 15/227"/>
    <n v="14"/>
    <n v="180"/>
    <n v="2520"/>
    <n v="374.42099999999999"/>
    <n v="6210"/>
    <n v="3"/>
    <m/>
    <m/>
    <m/>
    <m/>
    <m/>
    <m/>
    <m/>
    <m/>
    <e v="#REF!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22T00:00:00"/>
    <n v="2"/>
    <x v="35"/>
    <m/>
    <m/>
    <n v="0"/>
    <m/>
    <m/>
    <s v=""/>
    <s v=""/>
    <m/>
    <m/>
    <m/>
    <s v="GAP1 15/244"/>
    <n v="76"/>
    <n v="180"/>
    <n v="13680"/>
    <m/>
    <m/>
    <m/>
    <m/>
    <m/>
    <m/>
    <m/>
    <m/>
    <m/>
    <m/>
    <m/>
    <s v="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22T00:00:00"/>
    <n v="3"/>
    <x v="35"/>
    <m/>
    <m/>
    <n v="0"/>
    <m/>
    <m/>
    <s v=""/>
    <s v=""/>
    <m/>
    <m/>
    <m/>
    <s v="MUR1 15/270"/>
    <n v="75"/>
    <n v="180"/>
    <n v="13500"/>
    <m/>
    <m/>
    <m/>
    <m/>
    <m/>
    <m/>
    <m/>
    <m/>
    <m/>
    <m/>
    <m/>
    <s v="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22T00:00:00"/>
    <n v="4"/>
    <x v="35"/>
    <m/>
    <m/>
    <n v="0"/>
    <m/>
    <m/>
    <s v=""/>
    <s v=""/>
    <m/>
    <m/>
    <m/>
    <s v="GOO1 15/277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22T00:00:00"/>
    <n v="5"/>
    <x v="35"/>
    <m/>
    <m/>
    <n v="0"/>
    <m/>
    <m/>
    <s v=""/>
    <s v=""/>
    <m/>
    <m/>
    <m/>
    <s v="EXO1 15/309"/>
    <n v="54"/>
    <n v="180"/>
    <n v="9720"/>
    <m/>
    <m/>
    <m/>
    <m/>
    <m/>
    <m/>
    <m/>
    <m/>
    <m/>
    <m/>
    <m/>
    <s v=""/>
    <m/>
    <m/>
    <m/>
    <m/>
    <m/>
    <m/>
    <m/>
    <m/>
    <m/>
    <m/>
    <m/>
    <m/>
    <n v="1"/>
    <n v="2016"/>
    <x v="2"/>
    <m/>
    <m/>
    <m/>
    <m/>
    <m/>
    <m/>
    <m/>
    <n v="1"/>
    <n v="0"/>
    <s v=""/>
  </r>
  <r>
    <m/>
    <m/>
    <d v="2016-01-25T00:00:00"/>
    <n v="1"/>
    <x v="36"/>
    <m/>
    <n v="44004"/>
    <n v="69.46875"/>
    <d v="1899-12-30T04:30:00"/>
    <m/>
    <n v="4.5"/>
    <s v=""/>
    <n v="44004"/>
    <m/>
    <m/>
    <s v="EXO1 15/289"/>
    <n v="79"/>
    <n v="180"/>
    <n v="14220"/>
    <n v="371.01"/>
    <n v="760"/>
    <n v="5"/>
    <m/>
    <m/>
    <m/>
    <m/>
    <m/>
    <m/>
    <m/>
    <m/>
    <e v="#REF!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5T00:00:00"/>
    <n v="2"/>
    <x v="36"/>
    <m/>
    <m/>
    <n v="0"/>
    <m/>
    <m/>
    <s v=""/>
    <s v=""/>
    <m/>
    <m/>
    <m/>
    <s v="EXO1 15/309"/>
    <n v="9"/>
    <n v="180"/>
    <n v="1620"/>
    <m/>
    <m/>
    <m/>
    <m/>
    <m/>
    <m/>
    <m/>
    <m/>
    <m/>
    <m/>
    <m/>
    <s v="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5T00:00:00"/>
    <n v="3"/>
    <x v="37"/>
    <m/>
    <n v="95976"/>
    <n v="177.53125"/>
    <d v="1899-12-30T11:30:00"/>
    <m/>
    <n v="11.5"/>
    <s v=""/>
    <n v="95976"/>
    <m/>
    <m/>
    <s v="GAP1 15/301"/>
    <n v="80"/>
    <n v="180"/>
    <n v="14400"/>
    <n v="371.06400000000002"/>
    <n v="2232.5"/>
    <n v="6"/>
    <m/>
    <m/>
    <m/>
    <s v="90 kg pris pour essai 50/50"/>
    <m/>
    <m/>
    <m/>
    <m/>
    <e v="#REF!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5T00:00:00"/>
    <n v="4"/>
    <x v="37"/>
    <m/>
    <m/>
    <n v="0"/>
    <m/>
    <m/>
    <s v=""/>
    <s v=""/>
    <m/>
    <m/>
    <m/>
    <s v="MUR1 15/292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5T00:00:00"/>
    <n v="5"/>
    <x v="37"/>
    <m/>
    <m/>
    <n v="0"/>
    <m/>
    <m/>
    <s v=""/>
    <s v=""/>
    <m/>
    <m/>
    <m/>
    <s v="EXO1 15/287"/>
    <n v="22"/>
    <n v="180"/>
    <n v="3960"/>
    <m/>
    <m/>
    <m/>
    <m/>
    <m/>
    <m/>
    <m/>
    <m/>
    <m/>
    <m/>
    <m/>
    <s v="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6T00:00:00"/>
    <n v="1"/>
    <x v="38"/>
    <m/>
    <n v="33012"/>
    <n v="50.62890625"/>
    <d v="1899-12-30T03:15:00"/>
    <m/>
    <n v="3.25"/>
    <s v=""/>
    <n v="33012"/>
    <m/>
    <m/>
    <s v="GOO1 15/278"/>
    <n v="60"/>
    <n v="180"/>
    <n v="10800"/>
    <n v="370.87599999999998"/>
    <n v="807.5"/>
    <n v="4"/>
    <m/>
    <m/>
    <m/>
    <m/>
    <m/>
    <m/>
    <m/>
    <m/>
    <e v="#REF!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6T00:00:00"/>
    <n v="2"/>
    <x v="39"/>
    <m/>
    <n v="81828"/>
    <n v="128.51953125"/>
    <d v="1899-12-30T08:15:00"/>
    <m/>
    <n v="8.25"/>
    <s v=""/>
    <n v="81828"/>
    <m/>
    <m/>
    <s v="GAP1 15/295"/>
    <n v="36"/>
    <n v="180"/>
    <n v="6480"/>
    <n v="370.79599999999999"/>
    <n v="1710"/>
    <n v="4"/>
    <m/>
    <m/>
    <m/>
    <m/>
    <m/>
    <m/>
    <m/>
    <m/>
    <e v="#REF!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6T00:00:00"/>
    <n v="3"/>
    <x v="39"/>
    <m/>
    <m/>
    <n v="0"/>
    <m/>
    <m/>
    <s v=""/>
    <s v=""/>
    <m/>
    <m/>
    <m/>
    <s v="EXO1 15/201"/>
    <n v="71"/>
    <n v="180"/>
    <n v="12780"/>
    <m/>
    <m/>
    <m/>
    <m/>
    <m/>
    <m/>
    <m/>
    <m/>
    <m/>
    <m/>
    <m/>
    <s v="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6T00:00:00"/>
    <n v="4"/>
    <x v="39"/>
    <m/>
    <m/>
    <n v="0"/>
    <m/>
    <m/>
    <s v=""/>
    <s v=""/>
    <m/>
    <m/>
    <m/>
    <s v="MUR1  15/184"/>
    <n v="47"/>
    <n v="180"/>
    <n v="8460"/>
    <m/>
    <m/>
    <m/>
    <m/>
    <m/>
    <m/>
    <m/>
    <m/>
    <m/>
    <m/>
    <m/>
    <s v="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6T00:00:00"/>
    <n v="5"/>
    <x v="40"/>
    <m/>
    <n v="41172"/>
    <n v="70.1015625"/>
    <d v="1899-12-30T04:30:00"/>
    <m/>
    <n v="4.5"/>
    <s v=""/>
    <n v="41172"/>
    <m/>
    <m/>
    <s v="MUR1 15/267"/>
    <n v="1"/>
    <n v="180"/>
    <n v="180"/>
    <n v="370.95299999999997"/>
    <n v="950"/>
    <n v="3"/>
    <m/>
    <m/>
    <m/>
    <m/>
    <m/>
    <m/>
    <m/>
    <m/>
    <e v="#REF!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6T00:00:00"/>
    <n v="6"/>
    <x v="40"/>
    <m/>
    <m/>
    <n v="0"/>
    <m/>
    <m/>
    <s v=""/>
    <s v=""/>
    <m/>
    <m/>
    <m/>
    <s v="GOO1 15/198"/>
    <n v="76"/>
    <n v="180"/>
    <n v="13680"/>
    <m/>
    <m/>
    <m/>
    <m/>
    <m/>
    <m/>
    <m/>
    <m/>
    <m/>
    <m/>
    <m/>
    <s v="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7T00:00:00"/>
    <n v="1"/>
    <x v="18"/>
    <m/>
    <n v="20736"/>
    <n v="39.375"/>
    <d v="1899-12-30T02:30:00"/>
    <m/>
    <n v="2.5"/>
    <s v=""/>
    <n v="20736"/>
    <m/>
    <m/>
    <s v="RSRIN2 14/07"/>
    <n v="14"/>
    <n v="180"/>
    <n v="2520"/>
    <n v="368.15300000000002"/>
    <n v="900"/>
    <n v="6"/>
    <m/>
    <m/>
    <m/>
    <m/>
    <m/>
    <m/>
    <m/>
    <m/>
    <e v="#REF!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7T00:00:00"/>
    <n v="2"/>
    <x v="18"/>
    <m/>
    <m/>
    <n v="0"/>
    <m/>
    <m/>
    <s v=""/>
    <s v=""/>
    <m/>
    <m/>
    <m/>
    <s v="RSRIN2 14/06"/>
    <n v="24"/>
    <n v="180"/>
    <n v="4320"/>
    <m/>
    <m/>
    <m/>
    <m/>
    <m/>
    <m/>
    <m/>
    <m/>
    <m/>
    <m/>
    <m/>
    <s v="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7T00:00:00"/>
    <n v="3"/>
    <x v="16"/>
    <m/>
    <n v="144504"/>
    <n v="212.625"/>
    <d v="1899-12-30T13:30:00"/>
    <m/>
    <n v="13.5"/>
    <s v=""/>
    <n v="144504"/>
    <m/>
    <m/>
    <s v="RIN1 15/94"/>
    <n v="37"/>
    <n v="180"/>
    <n v="6660"/>
    <n v="370.32299999999998"/>
    <n v="2897.5"/>
    <n v="6"/>
    <m/>
    <m/>
    <m/>
    <m/>
    <m/>
    <m/>
    <m/>
    <m/>
    <e v="#REF!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7T00:00:00"/>
    <n v="4"/>
    <x v="16"/>
    <m/>
    <m/>
    <n v="0"/>
    <m/>
    <m/>
    <s v=""/>
    <s v=""/>
    <m/>
    <m/>
    <m/>
    <s v="RIN1 15/120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7T00:00:00"/>
    <n v="5"/>
    <x v="16"/>
    <m/>
    <m/>
    <n v="0"/>
    <m/>
    <m/>
    <s v=""/>
    <s v=""/>
    <m/>
    <m/>
    <m/>
    <s v="RIN1 15/121"/>
    <n v="70"/>
    <n v="180"/>
    <n v="12600"/>
    <m/>
    <m/>
    <m/>
    <m/>
    <m/>
    <m/>
    <m/>
    <m/>
    <m/>
    <m/>
    <m/>
    <s v="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7T00:00:00"/>
    <n v="6"/>
    <x v="16"/>
    <m/>
    <m/>
    <n v="0"/>
    <m/>
    <m/>
    <s v=""/>
    <s v=""/>
    <m/>
    <m/>
    <m/>
    <s v="RIN1 15/124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8T00:00:00"/>
    <n v="1"/>
    <x v="41"/>
    <m/>
    <n v="100752"/>
    <n v="110.140625"/>
    <d v="1899-12-30T09:30:00"/>
    <m/>
    <n v="9.5"/>
    <s v=""/>
    <n v="100752"/>
    <m/>
    <m/>
    <s v="MAH1 15/225"/>
    <n v="80"/>
    <n v="180"/>
    <n v="14400"/>
    <n v="378.23899999999998"/>
    <n v="2470"/>
    <n v="2"/>
    <m/>
    <m/>
    <m/>
    <m/>
    <m/>
    <m/>
    <m/>
    <m/>
    <e v="#REF!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8T00:00:00"/>
    <n v="2"/>
    <x v="41"/>
    <m/>
    <m/>
    <n v="0"/>
    <m/>
    <m/>
    <s v=""/>
    <s v=""/>
    <m/>
    <m/>
    <m/>
    <s v="EXO1 15/230"/>
    <n v="4"/>
    <n v="180"/>
    <n v="720"/>
    <m/>
    <m/>
    <m/>
    <m/>
    <m/>
    <m/>
    <m/>
    <m/>
    <m/>
    <m/>
    <m/>
    <s v="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8T00:00:00"/>
    <n v="3"/>
    <x v="41"/>
    <m/>
    <m/>
    <n v="0"/>
    <m/>
    <m/>
    <s v=""/>
    <s v=""/>
    <m/>
    <m/>
    <m/>
    <s v="MUR1 15/282"/>
    <n v="2"/>
    <n v="180"/>
    <n v="360"/>
    <m/>
    <m/>
    <m/>
    <m/>
    <m/>
    <m/>
    <m/>
    <m/>
    <m/>
    <m/>
    <m/>
    <s v="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8T00:00:00"/>
    <n v="4"/>
    <x v="41"/>
    <m/>
    <m/>
    <n v="0"/>
    <m/>
    <m/>
    <s v=""/>
    <s v=""/>
    <m/>
    <m/>
    <m/>
    <s v="MUR1 15/308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8T00:00:00"/>
    <n v="5"/>
    <x v="41"/>
    <m/>
    <m/>
    <n v="0"/>
    <m/>
    <m/>
    <s v=""/>
    <s v=""/>
    <m/>
    <m/>
    <m/>
    <s v="EXO1 15/306"/>
    <n v="30"/>
    <n v="180"/>
    <n v="5400"/>
    <m/>
    <m/>
    <m/>
    <m/>
    <m/>
    <m/>
    <m/>
    <m/>
    <m/>
    <m/>
    <m/>
    <s v="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8T00:00:00"/>
    <n v="6"/>
    <x v="42"/>
    <m/>
    <n v="66720"/>
    <n v="75.359375"/>
    <d v="1899-12-30T06:30:00"/>
    <m/>
    <n v="6.5"/>
    <s v=""/>
    <n v="66720"/>
    <m/>
    <m/>
    <s v="EXO1 15/306"/>
    <n v="46"/>
    <n v="180"/>
    <n v="8280"/>
    <n v="377.29199999999997"/>
    <n v="2280"/>
    <n v="5"/>
    <m/>
    <m/>
    <m/>
    <m/>
    <m/>
    <m/>
    <m/>
    <m/>
    <e v="#REF!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8T00:00:00"/>
    <n v="7"/>
    <x v="42"/>
    <m/>
    <m/>
    <n v="0"/>
    <m/>
    <m/>
    <s v=""/>
    <s v=""/>
    <m/>
    <m/>
    <m/>
    <s v="EXO1 15/311"/>
    <n v="78"/>
    <n v="180"/>
    <n v="14040"/>
    <m/>
    <m/>
    <m/>
    <m/>
    <m/>
    <m/>
    <m/>
    <m/>
    <m/>
    <m/>
    <m/>
    <s v="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9T00:00:00"/>
    <n v="1"/>
    <x v="43"/>
    <m/>
    <n v="44019"/>
    <n v="137.109375"/>
    <d v="1899-12-30T09:00:00"/>
    <m/>
    <n v="9"/>
    <s v=""/>
    <n v="29680"/>
    <m/>
    <m/>
    <s v="EXO1 15/287"/>
    <n v="54"/>
    <n v="180"/>
    <n v="9720"/>
    <n v="557.303"/>
    <n v="2090"/>
    <n v="930"/>
    <m/>
    <m/>
    <m/>
    <m/>
    <m/>
    <m/>
    <m/>
    <m/>
    <e v="#REF!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9T00:00:00"/>
    <n v="2"/>
    <x v="43"/>
    <m/>
    <m/>
    <n v="0"/>
    <m/>
    <m/>
    <s v=""/>
    <s v=""/>
    <m/>
    <m/>
    <m/>
    <s v="MAH1 15/87"/>
    <n v="74"/>
    <n v="180"/>
    <n v="13320"/>
    <m/>
    <m/>
    <m/>
    <m/>
    <m/>
    <m/>
    <m/>
    <m/>
    <m/>
    <m/>
    <m/>
    <s v="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9T00:00:00"/>
    <n v="3"/>
    <x v="11"/>
    <m/>
    <n v="18320"/>
    <n v="45.703125"/>
    <d v="1899-12-30T03:00:00"/>
    <m/>
    <n v="3"/>
    <s v=""/>
    <n v="13810"/>
    <m/>
    <m/>
    <s v="RIN1 15/122"/>
    <n v="46"/>
    <n v="180"/>
    <n v="8280"/>
    <n v="539.947"/>
    <n v="760"/>
    <n v="4"/>
    <m/>
    <m/>
    <m/>
    <m/>
    <m/>
    <m/>
    <m/>
    <m/>
    <e v="#REF!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9T00:00:00"/>
    <n v="4"/>
    <x v="11"/>
    <m/>
    <m/>
    <n v="0"/>
    <m/>
    <m/>
    <s v=""/>
    <s v=""/>
    <m/>
    <m/>
    <m/>
    <s v="RIN1 15/123"/>
    <n v="4"/>
    <n v="180"/>
    <n v="720"/>
    <m/>
    <m/>
    <m/>
    <m/>
    <m/>
    <m/>
    <m/>
    <m/>
    <m/>
    <m/>
    <m/>
    <s v="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9T00:00:00"/>
    <n v="5"/>
    <x v="44"/>
    <m/>
    <n v="9936"/>
    <n v="60.9375"/>
    <d v="1899-12-30T04:00:00"/>
    <m/>
    <n v="4"/>
    <s v=""/>
    <n v="9936"/>
    <m/>
    <m/>
    <s v="MAH1 15/87"/>
    <n v="5"/>
    <n v="180"/>
    <n v="900"/>
    <n v="544.24"/>
    <n v="427.5"/>
    <n v="250"/>
    <m/>
    <m/>
    <m/>
    <m/>
    <m/>
    <m/>
    <m/>
    <m/>
    <e v="#REF!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d v="2016-01-29T00:00:00"/>
    <n v="6"/>
    <x v="44"/>
    <m/>
    <m/>
    <n v="0"/>
    <m/>
    <m/>
    <s v=""/>
    <s v=""/>
    <m/>
    <m/>
    <m/>
    <s v="MUR1 15/293"/>
    <n v="23.25"/>
    <n v="180"/>
    <n v="4185"/>
    <m/>
    <m/>
    <m/>
    <m/>
    <m/>
    <m/>
    <m/>
    <m/>
    <m/>
    <m/>
    <m/>
    <s v=""/>
    <m/>
    <m/>
    <m/>
    <m/>
    <m/>
    <m/>
    <m/>
    <m/>
    <m/>
    <m/>
    <m/>
    <m/>
    <n v="1"/>
    <n v="2016"/>
    <x v="3"/>
    <m/>
    <m/>
    <m/>
    <m/>
    <m/>
    <m/>
    <m/>
    <n v="1"/>
    <n v="0"/>
    <s v=""/>
  </r>
  <r>
    <m/>
    <m/>
    <m/>
    <n v="1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d v="2016-02-01T00:00:00"/>
    <n v="1"/>
    <x v="46"/>
    <m/>
    <n v="74364"/>
    <n v="122.8515625"/>
    <d v="1899-12-30T09:15:00"/>
    <m/>
    <n v="9.25"/>
    <s v=""/>
    <n v="74364"/>
    <m/>
    <m/>
    <s v="MUR1 15/293"/>
    <n v="56.75"/>
    <n v="180"/>
    <n v="10215"/>
    <n v="192.916"/>
    <n v="1282.5"/>
    <n v="3"/>
    <m/>
    <m/>
    <m/>
    <m/>
    <m/>
    <m/>
    <m/>
    <m/>
    <e v="#REF!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1T00:00:00"/>
    <n v="2"/>
    <x v="46"/>
    <m/>
    <m/>
    <n v="0"/>
    <m/>
    <m/>
    <s v=""/>
    <s v=""/>
    <m/>
    <m/>
    <m/>
    <s v="MUR1 15/307"/>
    <n v="19"/>
    <n v="180"/>
    <n v="3420"/>
    <m/>
    <m/>
    <m/>
    <m/>
    <m/>
    <m/>
    <m/>
    <m/>
    <m/>
    <m/>
    <m/>
    <s v="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1T00:00:00"/>
    <n v="3"/>
    <x v="6"/>
    <m/>
    <n v="40368"/>
    <n v="69.7265625"/>
    <d v="1899-12-30T05:15:00"/>
    <m/>
    <n v="5.25"/>
    <s v=""/>
    <n v="40368"/>
    <m/>
    <m/>
    <s v="MUR1 15/307"/>
    <n v="44.5"/>
    <n v="180"/>
    <n v="8010"/>
    <n v="196.85900000000001"/>
    <m/>
    <n v="3"/>
    <m/>
    <m/>
    <m/>
    <m/>
    <m/>
    <m/>
    <m/>
    <m/>
    <e v="#REF!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1T00:00:00"/>
    <n v="4"/>
    <x v="47"/>
    <m/>
    <n v="13476"/>
    <n v="19.921875"/>
    <d v="1899-12-30T01:30:00"/>
    <m/>
    <n v="1.5"/>
    <s v=""/>
    <n v="13476"/>
    <m/>
    <m/>
    <s v="MUR1 15/307"/>
    <n v="13"/>
    <n v="180"/>
    <n v="2340"/>
    <n v="191.12899999999999"/>
    <n v="95"/>
    <n v="2"/>
    <m/>
    <m/>
    <m/>
    <m/>
    <m/>
    <m/>
    <m/>
    <m/>
    <e v="#REF!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1T00:00:00"/>
    <n v="5"/>
    <x v="11"/>
    <m/>
    <m/>
    <n v="0"/>
    <m/>
    <m/>
    <s v=""/>
    <s v=""/>
    <n v="9080"/>
    <m/>
    <m/>
    <m/>
    <m/>
    <m/>
    <n v="0"/>
    <m/>
    <m/>
    <m/>
    <m/>
    <m/>
    <m/>
    <s v="REPRISE DU 29/01/2016"/>
    <m/>
    <m/>
    <m/>
    <m/>
    <s v="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2T00:00:00"/>
    <n v="1"/>
    <x v="47"/>
    <m/>
    <n v="21600"/>
    <n v="30.5703125"/>
    <d v="1899-12-30T03:30:00"/>
    <m/>
    <n v="3.5"/>
    <s v=""/>
    <n v="21600"/>
    <m/>
    <m/>
    <s v="MUR1 15/303"/>
    <n v="19"/>
    <n v="180"/>
    <n v="3420"/>
    <n v="192.99799999999999"/>
    <n v="285"/>
    <n v="2"/>
    <m/>
    <m/>
    <m/>
    <m/>
    <m/>
    <m/>
    <m/>
    <m/>
    <e v="#REF!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2T00:00:00"/>
    <n v="2"/>
    <x v="47"/>
    <m/>
    <m/>
    <n v="0"/>
    <m/>
    <m/>
    <s v=""/>
    <s v=""/>
    <m/>
    <m/>
    <m/>
    <s v="MUR1 15/307"/>
    <n v="3.5"/>
    <n v="180"/>
    <n v="630"/>
    <m/>
    <m/>
    <m/>
    <m/>
    <m/>
    <m/>
    <m/>
    <m/>
    <m/>
    <m/>
    <m/>
    <s v="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2T00:00:00"/>
    <n v="3"/>
    <x v="48"/>
    <m/>
    <n v="51156"/>
    <n v="58.95703125"/>
    <d v="1899-12-30T06:45:00"/>
    <m/>
    <n v="6.75"/>
    <s v=""/>
    <n v="51156"/>
    <m/>
    <m/>
    <s v="MAH1 15/149"/>
    <n v="23"/>
    <n v="180"/>
    <n v="4140"/>
    <n v="197.012"/>
    <n v="475"/>
    <n v="5"/>
    <m/>
    <m/>
    <m/>
    <m/>
    <m/>
    <m/>
    <m/>
    <m/>
    <e v="#REF!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2T00:00:00"/>
    <n v="4"/>
    <x v="48"/>
    <m/>
    <m/>
    <n v="0"/>
    <m/>
    <m/>
    <s v=""/>
    <s v=""/>
    <m/>
    <m/>
    <m/>
    <s v="VRD1 15/157"/>
    <n v="29"/>
    <n v="180"/>
    <n v="5220"/>
    <m/>
    <m/>
    <m/>
    <m/>
    <m/>
    <m/>
    <m/>
    <m/>
    <m/>
    <m/>
    <m/>
    <s v="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2T00:00:00"/>
    <n v="5"/>
    <x v="49"/>
    <m/>
    <n v="62520"/>
    <n v="50.22265625"/>
    <d v="1899-12-30T05:45:00"/>
    <m/>
    <n v="5.75"/>
    <s v=""/>
    <n v="62520"/>
    <m/>
    <m/>
    <s v="MUR1 15/267"/>
    <n v="55"/>
    <n v="180"/>
    <n v="9900"/>
    <n v="191.25899999999999"/>
    <n v="807.5"/>
    <n v="4"/>
    <m/>
    <m/>
    <m/>
    <m/>
    <m/>
    <m/>
    <m/>
    <m/>
    <e v="#REF!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2T00:00:00"/>
    <n v="6"/>
    <x v="49"/>
    <m/>
    <m/>
    <n v="0"/>
    <m/>
    <m/>
    <s v=""/>
    <s v=""/>
    <m/>
    <m/>
    <m/>
    <s v="MUR1 15/279"/>
    <n v="5.5"/>
    <n v="180"/>
    <n v="990"/>
    <m/>
    <m/>
    <m/>
    <m/>
    <m/>
    <m/>
    <m/>
    <m/>
    <m/>
    <m/>
    <m/>
    <s v="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3T00:00:00"/>
    <n v="1"/>
    <x v="50"/>
    <m/>
    <n v="80340"/>
    <n v="105.75"/>
    <d v="1899-12-30T08:00:00"/>
    <m/>
    <n v="8"/>
    <s v=""/>
    <n v="80340"/>
    <m/>
    <m/>
    <s v="MUR1 15/279"/>
    <n v="49.5"/>
    <n v="180"/>
    <n v="8910"/>
    <n v="192.881"/>
    <n v="1140"/>
    <n v="4"/>
    <m/>
    <m/>
    <m/>
    <m/>
    <m/>
    <m/>
    <m/>
    <m/>
    <e v="#REF!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3T00:00:00"/>
    <n v="2"/>
    <x v="50"/>
    <m/>
    <m/>
    <n v="0"/>
    <m/>
    <m/>
    <s v=""/>
    <s v=""/>
    <m/>
    <m/>
    <m/>
    <s v="MUR1 15/303"/>
    <n v="30"/>
    <n v="180"/>
    <n v="5400"/>
    <m/>
    <m/>
    <m/>
    <m/>
    <m/>
    <m/>
    <m/>
    <m/>
    <m/>
    <m/>
    <m/>
    <s v="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3T00:00:00"/>
    <n v="3"/>
    <x v="51"/>
    <m/>
    <n v="57432"/>
    <n v="105.75"/>
    <d v="1899-12-30T08:00:00"/>
    <m/>
    <n v="8"/>
    <s v=""/>
    <n v="57432"/>
    <m/>
    <m/>
    <s v="MUR1 15/303"/>
    <n v="21"/>
    <n v="180"/>
    <n v="3780"/>
    <n v="191.57599999999999"/>
    <n v="522.5"/>
    <n v="6"/>
    <m/>
    <m/>
    <m/>
    <m/>
    <m/>
    <m/>
    <m/>
    <m/>
    <e v="#REF!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3T00:00:00"/>
    <n v="4"/>
    <x v="51"/>
    <m/>
    <m/>
    <n v="0"/>
    <m/>
    <m/>
    <s v=""/>
    <s v=""/>
    <m/>
    <m/>
    <m/>
    <s v="GAP1 15/297"/>
    <n v="32"/>
    <n v="180"/>
    <n v="5760"/>
    <m/>
    <m/>
    <m/>
    <m/>
    <m/>
    <m/>
    <m/>
    <m/>
    <m/>
    <m/>
    <m/>
    <s v="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4T00:00:00"/>
    <n v="1"/>
    <x v="52"/>
    <m/>
    <n v="40584"/>
    <n v="56.1875"/>
    <d v="1899-12-30T04:00:00"/>
    <m/>
    <n v="4"/>
    <s v=""/>
    <n v="40584"/>
    <m/>
    <m/>
    <s v="GAP1 15/297"/>
    <n v="40"/>
    <n v="180"/>
    <n v="7200"/>
    <n v="192.096"/>
    <n v="997.5"/>
    <n v="3"/>
    <m/>
    <m/>
    <m/>
    <m/>
    <m/>
    <m/>
    <m/>
    <m/>
    <e v="#REF!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4T00:00:00"/>
    <n v="2"/>
    <x v="5"/>
    <m/>
    <n v="80988"/>
    <n v="168.5625"/>
    <d v="1899-12-30T12:00:00"/>
    <m/>
    <n v="12"/>
    <s v=""/>
    <n v="80988"/>
    <m/>
    <m/>
    <s v="RIN1 15/122"/>
    <n v="33"/>
    <n v="180"/>
    <n v="5940"/>
    <n v="191.691"/>
    <n v="712.5"/>
    <n v="9"/>
    <m/>
    <m/>
    <m/>
    <m/>
    <m/>
    <m/>
    <m/>
    <m/>
    <e v="#REF!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4T00:00:00"/>
    <n v="3"/>
    <x v="5"/>
    <m/>
    <m/>
    <n v="0"/>
    <m/>
    <m/>
    <s v=""/>
    <s v=""/>
    <m/>
    <m/>
    <m/>
    <s v="RIN1 15/123"/>
    <n v="44.5"/>
    <n v="180"/>
    <n v="8010"/>
    <m/>
    <m/>
    <m/>
    <m/>
    <m/>
    <m/>
    <m/>
    <m/>
    <m/>
    <m/>
    <m/>
    <s v="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5T00:00:00"/>
    <n v="1"/>
    <x v="53"/>
    <m/>
    <n v="52884"/>
    <n v="112.25"/>
    <d v="1899-12-30T08:00:00"/>
    <m/>
    <n v="8"/>
    <s v=""/>
    <n v="52884"/>
    <m/>
    <m/>
    <s v="GOO1 15/198"/>
    <n v="4"/>
    <n v="180"/>
    <n v="720"/>
    <n v="372.61599999999999"/>
    <n v="2137.5"/>
    <n v="5"/>
    <m/>
    <m/>
    <m/>
    <m/>
    <m/>
    <m/>
    <m/>
    <m/>
    <e v="#REF!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5T00:00:00"/>
    <n v="2"/>
    <x v="53"/>
    <m/>
    <m/>
    <n v="0"/>
    <m/>
    <m/>
    <s v=""/>
    <s v=""/>
    <m/>
    <m/>
    <m/>
    <s v="MAH1 15/149"/>
    <n v="32"/>
    <n v="180"/>
    <n v="5760"/>
    <m/>
    <m/>
    <m/>
    <m/>
    <m/>
    <m/>
    <m/>
    <m/>
    <m/>
    <m/>
    <m/>
    <s v="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5T00:00:00"/>
    <n v="3"/>
    <x v="53"/>
    <m/>
    <m/>
    <n v="0"/>
    <m/>
    <m/>
    <s v=""/>
    <s v=""/>
    <m/>
    <m/>
    <m/>
    <s v="SAT1 15/169"/>
    <n v="61"/>
    <n v="180"/>
    <n v="10980"/>
    <m/>
    <m/>
    <m/>
    <m/>
    <m/>
    <m/>
    <m/>
    <m/>
    <m/>
    <m/>
    <m/>
    <s v="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5T00:00:00"/>
    <n v="4"/>
    <x v="54"/>
    <m/>
    <n v="58740"/>
    <n v="112.25"/>
    <d v="1899-12-30T08:00:00"/>
    <m/>
    <n v="8"/>
    <s v=""/>
    <n v="58740"/>
    <m/>
    <m/>
    <s v="SAT1 15/169"/>
    <n v="14"/>
    <n v="180"/>
    <n v="2520"/>
    <n v="377.185"/>
    <n v="1330"/>
    <n v="10"/>
    <m/>
    <m/>
    <m/>
    <m/>
    <m/>
    <m/>
    <m/>
    <m/>
    <e v="#REF!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5T00:00:00"/>
    <n v="5"/>
    <x v="54"/>
    <m/>
    <m/>
    <n v="0"/>
    <m/>
    <m/>
    <s v=""/>
    <s v=""/>
    <m/>
    <m/>
    <m/>
    <s v="VRD1 15/166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5T00:00:00"/>
    <n v="6"/>
    <x v="54"/>
    <m/>
    <m/>
    <n v="0"/>
    <m/>
    <m/>
    <s v=""/>
    <s v=""/>
    <m/>
    <m/>
    <m/>
    <s v="RIV1 15/170"/>
    <n v="16.5"/>
    <n v="180"/>
    <n v="2970"/>
    <m/>
    <m/>
    <m/>
    <m/>
    <m/>
    <m/>
    <m/>
    <m/>
    <m/>
    <m/>
    <m/>
    <s v=""/>
    <m/>
    <m/>
    <m/>
    <m/>
    <m/>
    <m/>
    <m/>
    <m/>
    <m/>
    <m/>
    <m/>
    <m/>
    <n v="2"/>
    <n v="2016"/>
    <x v="5"/>
    <m/>
    <m/>
    <m/>
    <m/>
    <m/>
    <m/>
    <m/>
    <n v="1"/>
    <n v="0"/>
    <s v=""/>
  </r>
  <r>
    <m/>
    <m/>
    <d v="2016-02-08T00:00:00"/>
    <n v="1"/>
    <x v="55"/>
    <m/>
    <n v="38400"/>
    <n v="120.65625"/>
    <d v="1899-12-30T09:00:00"/>
    <m/>
    <n v="9"/>
    <s v=""/>
    <n v="38400"/>
    <m/>
    <m/>
    <s v="MUR1 15/281"/>
    <n v="72"/>
    <n v="180"/>
    <n v="12960"/>
    <n v="377.04700000000003"/>
    <n v="1092.5"/>
    <n v="4"/>
    <m/>
    <m/>
    <m/>
    <m/>
    <m/>
    <m/>
    <m/>
    <m/>
    <e v="#REF!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08T00:00:00"/>
    <n v="2"/>
    <x v="55"/>
    <m/>
    <m/>
    <n v="0"/>
    <m/>
    <m/>
    <s v=""/>
    <s v=""/>
    <m/>
    <m/>
    <m/>
    <s v="MUR1 15/294"/>
    <n v="2"/>
    <n v="180"/>
    <n v="360"/>
    <m/>
    <m/>
    <m/>
    <m/>
    <m/>
    <m/>
    <m/>
    <m/>
    <m/>
    <m/>
    <m/>
    <s v="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08T00:00:00"/>
    <n v="3"/>
    <x v="56"/>
    <m/>
    <n v="30960"/>
    <n v="70.3828125"/>
    <d v="1899-12-30T05:15:00"/>
    <m/>
    <n v="5.25"/>
    <s v=""/>
    <n v="30960"/>
    <m/>
    <m/>
    <s v="RS RIN2 14/07"/>
    <n v="30"/>
    <n v="180"/>
    <n v="5400"/>
    <n v="369.40100000000001"/>
    <n v="900"/>
    <n v="6"/>
    <m/>
    <m/>
    <m/>
    <m/>
    <m/>
    <m/>
    <m/>
    <m/>
    <e v="#REF!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08T00:00:00"/>
    <n v="4"/>
    <x v="56"/>
    <m/>
    <m/>
    <n v="23.4609375"/>
    <d v="1899-12-30T01:45:00"/>
    <m/>
    <n v="1.75"/>
    <s v=""/>
    <m/>
    <m/>
    <m/>
    <s v="RS RIN2 14/09"/>
    <n v="28.75"/>
    <n v="180"/>
    <n v="5175"/>
    <m/>
    <m/>
    <m/>
    <m/>
    <m/>
    <m/>
    <m/>
    <m/>
    <m/>
    <m/>
    <m/>
    <e v="#REF!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08T00:00:00"/>
    <n v="5"/>
    <x v="57"/>
    <m/>
    <n v="16668"/>
    <n v="0"/>
    <m/>
    <m/>
    <s v=""/>
    <s v=""/>
    <n v="16668"/>
    <m/>
    <m/>
    <s v="MUR1 15/294"/>
    <n v="31.75"/>
    <n v="180"/>
    <n v="5715"/>
    <n v="374.541"/>
    <n v="540"/>
    <n v="2"/>
    <m/>
    <m/>
    <m/>
    <m/>
    <m/>
    <m/>
    <m/>
    <m/>
    <s v="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09T00:00:00"/>
    <n v="1"/>
    <x v="57"/>
    <m/>
    <n v="40500"/>
    <n v="183.5"/>
    <d v="1899-12-30T04:00:00"/>
    <m/>
    <n v="4"/>
    <s v=""/>
    <n v="40500"/>
    <m/>
    <m/>
    <s v="MUR1 15/294"/>
    <n v="30.25"/>
    <n v="180"/>
    <n v="5445"/>
    <n v="376.351"/>
    <n v="902.5"/>
    <n v="8"/>
    <m/>
    <m/>
    <m/>
    <m/>
    <m/>
    <m/>
    <m/>
    <m/>
    <e v="#REF!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09T00:00:00"/>
    <n v="2"/>
    <x v="57"/>
    <m/>
    <m/>
    <n v="0"/>
    <m/>
    <m/>
    <s v=""/>
    <s v=""/>
    <m/>
    <m/>
    <m/>
    <s v="EXO1 15/291"/>
    <n v="50"/>
    <n v="180"/>
    <n v="9000"/>
    <m/>
    <m/>
    <m/>
    <m/>
    <m/>
    <m/>
    <m/>
    <m/>
    <m/>
    <m/>
    <m/>
    <s v="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09T00:00:00"/>
    <n v="3"/>
    <x v="58"/>
    <m/>
    <n v="11496"/>
    <n v="0"/>
    <m/>
    <m/>
    <s v=""/>
    <s v=""/>
    <n v="11496"/>
    <m/>
    <m/>
    <s v="GAP1 15/297"/>
    <n v="8"/>
    <n v="180"/>
    <n v="1440"/>
    <n v="371.322"/>
    <n v="285"/>
    <m/>
    <m/>
    <m/>
    <m/>
    <s v="3162 bx bloqués "/>
    <m/>
    <m/>
    <m/>
    <m/>
    <s v="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09T00:00:00"/>
    <n v="4"/>
    <x v="58"/>
    <m/>
    <m/>
    <n v="0"/>
    <m/>
    <m/>
    <s v=""/>
    <s v=""/>
    <m/>
    <m/>
    <m/>
    <s v="GAP1 15/298"/>
    <n v="14"/>
    <n v="180"/>
    <n v="2520"/>
    <m/>
    <m/>
    <m/>
    <m/>
    <m/>
    <m/>
    <m/>
    <m/>
    <m/>
    <m/>
    <m/>
    <s v="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10T00:00:00"/>
    <n v="1"/>
    <x v="59"/>
    <m/>
    <n v="42216"/>
    <n v="57.34375"/>
    <d v="1899-12-30T05:00:00"/>
    <m/>
    <n v="5"/>
    <s v=""/>
    <n v="42216"/>
    <m/>
    <m/>
    <s v="RIN1 15/123"/>
    <n v="31.5"/>
    <n v="180"/>
    <n v="5670"/>
    <n v="192.25200000000001"/>
    <n v="475"/>
    <n v="4"/>
    <m/>
    <m/>
    <m/>
    <m/>
    <m/>
    <m/>
    <m/>
    <m/>
    <e v="#REF!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10T00:00:00"/>
    <n v="2"/>
    <x v="59"/>
    <m/>
    <m/>
    <n v="0"/>
    <m/>
    <m/>
    <s v=""/>
    <s v=""/>
    <m/>
    <m/>
    <m/>
    <s v="RIN1 15/152"/>
    <n v="11"/>
    <n v="180"/>
    <n v="1980"/>
    <m/>
    <m/>
    <m/>
    <m/>
    <m/>
    <m/>
    <m/>
    <m/>
    <m/>
    <m/>
    <m/>
    <s v="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10T00:00:00"/>
    <n v="3"/>
    <x v="51"/>
    <m/>
    <n v="45744"/>
    <n v="126.15625"/>
    <d v="1899-12-30T11:00:00"/>
    <m/>
    <n v="11"/>
    <s v=""/>
    <n v="45744"/>
    <m/>
    <m/>
    <s v="RIN1 15/152"/>
    <n v="2"/>
    <n v="180"/>
    <n v="360"/>
    <n v="192.929"/>
    <n v="760"/>
    <n v="2"/>
    <m/>
    <m/>
    <m/>
    <m/>
    <m/>
    <m/>
    <m/>
    <m/>
    <e v="#REF!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10T00:00:00"/>
    <n v="4"/>
    <x v="51"/>
    <m/>
    <m/>
    <n v="0"/>
    <m/>
    <m/>
    <s v=""/>
    <s v=""/>
    <m/>
    <m/>
    <m/>
    <s v="GAP1 15/298"/>
    <n v="41.75"/>
    <n v="180"/>
    <n v="7515"/>
    <m/>
    <m/>
    <m/>
    <m/>
    <m/>
    <m/>
    <m/>
    <m/>
    <m/>
    <m/>
    <m/>
    <s v="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11T00:00:00"/>
    <n v="1"/>
    <x v="60"/>
    <m/>
    <n v="10104"/>
    <n v="51.1875"/>
    <d v="1899-12-30T03:15:00"/>
    <m/>
    <n v="3.25"/>
    <s v=""/>
    <n v="10104"/>
    <m/>
    <m/>
    <s v="RIV1 15/170 "/>
    <n v="47.5"/>
    <n v="180"/>
    <n v="8550"/>
    <n v="877.83399999999995"/>
    <n v="665"/>
    <n v="6"/>
    <m/>
    <m/>
    <m/>
    <m/>
    <m/>
    <m/>
    <m/>
    <m/>
    <e v="#REF!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11T00:00:00"/>
    <n v="2"/>
    <x v="61"/>
    <m/>
    <n v="11964"/>
    <n v="66.9375"/>
    <d v="1899-12-30T04:15:00"/>
    <m/>
    <n v="4.25"/>
    <s v=""/>
    <n v="11964"/>
    <m/>
    <m/>
    <s v="RIV1 15/170"/>
    <n v="12"/>
    <n v="180"/>
    <n v="2160"/>
    <n v="972.45799999999997"/>
    <n v="570"/>
    <n v="4"/>
    <m/>
    <m/>
    <m/>
    <m/>
    <m/>
    <m/>
    <m/>
    <m/>
    <e v="#REF!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11T00:00:00"/>
    <n v="3"/>
    <x v="61"/>
    <m/>
    <m/>
    <n v="0"/>
    <m/>
    <m/>
    <s v=""/>
    <s v=""/>
    <m/>
    <m/>
    <m/>
    <s v="MUR1 15/195"/>
    <n v="48"/>
    <n v="180"/>
    <n v="8640"/>
    <m/>
    <m/>
    <m/>
    <m/>
    <m/>
    <m/>
    <m/>
    <m/>
    <m/>
    <m/>
    <m/>
    <s v="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11T00:00:00"/>
    <n v="4"/>
    <x v="62"/>
    <m/>
    <n v="27762"/>
    <n v="133.875"/>
    <d v="1899-12-30T08:30:00"/>
    <m/>
    <n v="8.5"/>
    <s v=""/>
    <n v="27762"/>
    <m/>
    <m/>
    <s v="MUR1 15/195"/>
    <n v="27"/>
    <n v="180"/>
    <n v="4860"/>
    <n v="970.55499999999995"/>
    <n v="1140"/>
    <n v="254"/>
    <m/>
    <m/>
    <m/>
    <m/>
    <m/>
    <m/>
    <m/>
    <m/>
    <e v="#REF!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11T00:00:00"/>
    <n v="5"/>
    <x v="62"/>
    <m/>
    <m/>
    <n v="0"/>
    <m/>
    <m/>
    <s v=""/>
    <s v=""/>
    <m/>
    <m/>
    <m/>
    <s v="MUR1 15/242"/>
    <n v="73"/>
    <n v="180"/>
    <n v="13140"/>
    <m/>
    <m/>
    <m/>
    <m/>
    <m/>
    <m/>
    <m/>
    <m/>
    <m/>
    <m/>
    <m/>
    <s v="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11T00:00:00"/>
    <n v="6"/>
    <x v="62"/>
    <m/>
    <m/>
    <n v="0"/>
    <m/>
    <m/>
    <s v=""/>
    <s v=""/>
    <m/>
    <m/>
    <m/>
    <s v="MUR1 15/243"/>
    <n v="40"/>
    <n v="180"/>
    <n v="7200"/>
    <m/>
    <m/>
    <m/>
    <m/>
    <m/>
    <m/>
    <m/>
    <m/>
    <m/>
    <m/>
    <m/>
    <s v="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12T00:00:00"/>
    <n v="1"/>
    <x v="5"/>
    <m/>
    <n v="71444"/>
    <n v="110.375"/>
    <d v="1899-12-30T08:00:00"/>
    <m/>
    <n v="8"/>
    <s v=""/>
    <n v="44136"/>
    <m/>
    <m/>
    <s v="RIN1 15/151"/>
    <n v="68"/>
    <n v="180"/>
    <n v="12240"/>
    <n v="193.63"/>
    <n v="1140"/>
    <n v="4"/>
    <m/>
    <m/>
    <m/>
    <s v="27308 bx NEUTRE"/>
    <m/>
    <m/>
    <m/>
    <m/>
    <e v="#REF!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12T00:00:00"/>
    <n v="2"/>
    <x v="5"/>
    <m/>
    <m/>
    <n v="0"/>
    <m/>
    <m/>
    <s v=""/>
    <s v=""/>
    <m/>
    <m/>
    <m/>
    <s v="RIN1 15/152"/>
    <n v="1"/>
    <n v="180"/>
    <n v="180"/>
    <m/>
    <m/>
    <m/>
    <m/>
    <m/>
    <m/>
    <m/>
    <m/>
    <m/>
    <m/>
    <m/>
    <s v="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12T00:00:00"/>
    <n v="3"/>
    <x v="36"/>
    <m/>
    <n v="43344"/>
    <n v="110.375"/>
    <d v="1899-12-30T08:00:00"/>
    <m/>
    <n v="8"/>
    <s v=""/>
    <n v="43344"/>
    <m/>
    <m/>
    <s v="GAP1 15/298"/>
    <n v="23.25"/>
    <n v="180"/>
    <n v="4185"/>
    <n v="371.96499999999997"/>
    <n v="665"/>
    <n v="3"/>
    <m/>
    <m/>
    <m/>
    <m/>
    <m/>
    <m/>
    <m/>
    <m/>
    <e v="#REF!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12T00:00:00"/>
    <n v="4"/>
    <x v="36"/>
    <m/>
    <m/>
    <n v="0"/>
    <m/>
    <m/>
    <s v=""/>
    <s v=""/>
    <m/>
    <m/>
    <m/>
    <s v="SAT1 15/220"/>
    <n v="58"/>
    <n v="180"/>
    <n v="10440"/>
    <m/>
    <m/>
    <m/>
    <m/>
    <m/>
    <m/>
    <m/>
    <m/>
    <m/>
    <m/>
    <m/>
    <s v=""/>
    <m/>
    <m/>
    <m/>
    <m/>
    <m/>
    <m/>
    <m/>
    <m/>
    <m/>
    <m/>
    <m/>
    <m/>
    <n v="2"/>
    <n v="2016"/>
    <x v="6"/>
    <m/>
    <m/>
    <m/>
    <m/>
    <m/>
    <m/>
    <m/>
    <n v="1"/>
    <n v="0"/>
    <s v=""/>
  </r>
  <r>
    <m/>
    <m/>
    <d v="2016-02-15T00:00:00"/>
    <n v="1"/>
    <x v="28"/>
    <m/>
    <n v="8802"/>
    <n v="35.5078125"/>
    <d v="1899-12-30T02:30:00"/>
    <m/>
    <n v="2.5"/>
    <s v=""/>
    <n v="4398"/>
    <m/>
    <m/>
    <s v="RS RIN2 14/09"/>
    <n v="17.25"/>
    <n v="180"/>
    <n v="3105"/>
    <n v="371.44400000000002"/>
    <n v="360"/>
    <n v="2"/>
    <m/>
    <m/>
    <m/>
    <s v="4404 bx neutre et&quot;produits bloqués pas le poid dans les bx&quot;"/>
    <m/>
    <m/>
    <m/>
    <m/>
    <e v="#REF!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5T00:00:00"/>
    <n v="2"/>
    <x v="29"/>
    <m/>
    <n v="47964"/>
    <n v="131.37890625"/>
    <d v="1899-12-30T09:15:00"/>
    <m/>
    <n v="9.25"/>
    <s v=""/>
    <n v="47964"/>
    <m/>
    <m/>
    <s v="RIN1 15/152"/>
    <n v="10"/>
    <n v="180"/>
    <n v="1800"/>
    <n v="373.72"/>
    <n v="760"/>
    <n v="115"/>
    <m/>
    <m/>
    <m/>
    <m/>
    <m/>
    <m/>
    <m/>
    <m/>
    <e v="#REF!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5T00:00:00"/>
    <n v="3"/>
    <x v="29"/>
    <m/>
    <m/>
    <n v="0"/>
    <m/>
    <m/>
    <s v=""/>
    <s v=""/>
    <m/>
    <m/>
    <m/>
    <s v="MUR1 15/134"/>
    <n v="69.75"/>
    <n v="180"/>
    <n v="12555"/>
    <m/>
    <m/>
    <m/>
    <m/>
    <m/>
    <m/>
    <m/>
    <m/>
    <m/>
    <m/>
    <m/>
    <s v="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5T00:00:00"/>
    <n v="4"/>
    <x v="29"/>
    <m/>
    <m/>
    <n v="0"/>
    <m/>
    <m/>
    <s v=""/>
    <s v=""/>
    <m/>
    <m/>
    <m/>
    <s v="MUR1 15/131"/>
    <n v="18"/>
    <n v="180"/>
    <n v="3240"/>
    <m/>
    <m/>
    <m/>
    <m/>
    <m/>
    <m/>
    <m/>
    <m/>
    <m/>
    <m/>
    <m/>
    <s v="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5T00:00:00"/>
    <n v="5"/>
    <x v="30"/>
    <m/>
    <n v="28032"/>
    <n v="60.36328125"/>
    <d v="1899-12-30T04:15:00"/>
    <m/>
    <n v="4.25"/>
    <s v=""/>
    <n v="28032"/>
    <m/>
    <m/>
    <s v="MUR1 15/131"/>
    <n v="53.75"/>
    <n v="180"/>
    <n v="9675"/>
    <n v="369.37099999999998"/>
    <n v="540"/>
    <n v="5"/>
    <m/>
    <m/>
    <m/>
    <m/>
    <m/>
    <m/>
    <m/>
    <m/>
    <e v="#REF!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6T00:00:00"/>
    <n v="1"/>
    <x v="37"/>
    <m/>
    <n v="102936"/>
    <n v="163.625"/>
    <d v="1899-12-30T11:00:00"/>
    <m/>
    <n v="11"/>
    <s v=""/>
    <n v="102936"/>
    <m/>
    <m/>
    <s v="MUR1 15/131"/>
    <n v="8.25"/>
    <n v="180"/>
    <n v="1485"/>
    <n v="375.06900000000002"/>
    <n v="2280"/>
    <n v="7"/>
    <m/>
    <m/>
    <m/>
    <m/>
    <m/>
    <m/>
    <m/>
    <m/>
    <e v="#REF!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6T00:00:00"/>
    <n v="2"/>
    <x v="37"/>
    <m/>
    <m/>
    <n v="0"/>
    <m/>
    <m/>
    <s v=""/>
    <s v=""/>
    <m/>
    <m/>
    <m/>
    <s v="SAT1 15/220"/>
    <n v="20"/>
    <n v="180"/>
    <n v="3600"/>
    <m/>
    <m/>
    <m/>
    <m/>
    <m/>
    <m/>
    <m/>
    <m/>
    <m/>
    <m/>
    <m/>
    <s v="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6T00:00:00"/>
    <n v="3"/>
    <x v="37"/>
    <m/>
    <m/>
    <n v="0"/>
    <m/>
    <m/>
    <s v=""/>
    <s v=""/>
    <m/>
    <m/>
    <m/>
    <s v="GAP1 15/300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6T00:00:00"/>
    <n v="4"/>
    <x v="37"/>
    <m/>
    <m/>
    <n v="0"/>
    <m/>
    <m/>
    <s v=""/>
    <s v=""/>
    <m/>
    <m/>
    <m/>
    <s v="GAP2 15/60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6T00:00:00"/>
    <n v="5"/>
    <x v="37"/>
    <m/>
    <m/>
    <n v="0"/>
    <m/>
    <m/>
    <s v=""/>
    <s v=""/>
    <m/>
    <m/>
    <m/>
    <s v="MUR2 15/46"/>
    <n v="9"/>
    <n v="180"/>
    <n v="1620"/>
    <m/>
    <m/>
    <m/>
    <m/>
    <m/>
    <m/>
    <m/>
    <m/>
    <m/>
    <m/>
    <m/>
    <s v="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6T00:00:00"/>
    <n v="6"/>
    <x v="7"/>
    <m/>
    <n v="44928"/>
    <n v="74.375"/>
    <d v="1899-12-30T05:00:00"/>
    <m/>
    <n v="5"/>
    <s v=""/>
    <n v="44928"/>
    <m/>
    <m/>
    <s v="MUR1 15/243"/>
    <n v="40"/>
    <n v="180"/>
    <n v="7200"/>
    <n v="374.18599999999998"/>
    <n v="810"/>
    <n v="5"/>
    <m/>
    <m/>
    <m/>
    <m/>
    <m/>
    <m/>
    <m/>
    <m/>
    <e v="#REF!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6T00:00:00"/>
    <n v="7"/>
    <x v="7"/>
    <m/>
    <m/>
    <n v="0"/>
    <m/>
    <m/>
    <s v=""/>
    <s v=""/>
    <m/>
    <m/>
    <m/>
    <s v="MUR1  15/233"/>
    <n v="47"/>
    <n v="180"/>
    <n v="8460"/>
    <m/>
    <m/>
    <m/>
    <m/>
    <m/>
    <m/>
    <m/>
    <m/>
    <m/>
    <m/>
    <m/>
    <s v="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7T00:00:00"/>
    <n v="1"/>
    <x v="16"/>
    <m/>
    <n v="64044"/>
    <n v="119"/>
    <d v="1899-12-30T08:00:00"/>
    <m/>
    <n v="8"/>
    <s v=""/>
    <n v="64044"/>
    <m/>
    <m/>
    <s v="RIN1 15/152"/>
    <n v="56"/>
    <n v="180"/>
    <n v="10080"/>
    <n v="375.64600000000002"/>
    <n v="1425"/>
    <n v="3"/>
    <m/>
    <m/>
    <m/>
    <m/>
    <m/>
    <m/>
    <m/>
    <m/>
    <e v="#REF!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7T00:00:00"/>
    <n v="2"/>
    <x v="16"/>
    <m/>
    <m/>
    <n v="0"/>
    <m/>
    <m/>
    <s v=""/>
    <s v=""/>
    <m/>
    <m/>
    <m/>
    <s v="RIN1 15/178"/>
    <n v="64"/>
    <n v="180"/>
    <n v="11520"/>
    <m/>
    <m/>
    <m/>
    <m/>
    <m/>
    <m/>
    <m/>
    <m/>
    <m/>
    <m/>
    <m/>
    <s v="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7T00:00:00"/>
    <n v="3"/>
    <x v="14"/>
    <m/>
    <n v="76140"/>
    <n v="119"/>
    <d v="1899-12-30T08:00:00"/>
    <m/>
    <n v="8"/>
    <s v=""/>
    <n v="71832"/>
    <m/>
    <m/>
    <s v="MUR2 15/46"/>
    <n v="71"/>
    <n v="180"/>
    <n v="12780"/>
    <n v="372.09100000000001"/>
    <n v="1995"/>
    <n v="5"/>
    <m/>
    <m/>
    <m/>
    <s v="4434 Bx Mauvais &quot;avec estragon&quot;"/>
    <m/>
    <m/>
    <m/>
    <m/>
    <e v="#REF!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7T00:00:00"/>
    <n v="4"/>
    <x v="14"/>
    <m/>
    <m/>
    <n v="0"/>
    <m/>
    <m/>
    <s v=""/>
    <s v=""/>
    <m/>
    <m/>
    <m/>
    <s v="MUR2 15/47"/>
    <n v="75"/>
    <n v="180"/>
    <n v="13500"/>
    <m/>
    <m/>
    <m/>
    <m/>
    <m/>
    <m/>
    <s v="Libéré par la qualite le 24/02/2016"/>
    <m/>
    <m/>
    <m/>
    <m/>
    <s v="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8T00:00:00"/>
    <n v="1"/>
    <x v="63"/>
    <m/>
    <n v="14424"/>
    <n v="74.618181818181824"/>
    <d v="1899-12-30T04:30:00"/>
    <m/>
    <n v="4.5"/>
    <s v=""/>
    <n v="14424"/>
    <m/>
    <m/>
    <s v="MUR2 15/47"/>
    <n v="5"/>
    <n v="180"/>
    <n v="900"/>
    <n v="544.84699999999998"/>
    <n v="665"/>
    <n v="159"/>
    <m/>
    <m/>
    <m/>
    <m/>
    <m/>
    <m/>
    <m/>
    <m/>
    <e v="#REF!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8T00:00:00"/>
    <n v="2"/>
    <x v="63"/>
    <m/>
    <m/>
    <n v="0"/>
    <m/>
    <m/>
    <s v=""/>
    <s v=""/>
    <m/>
    <m/>
    <m/>
    <s v="GAP2 15/44"/>
    <n v="42"/>
    <n v="180"/>
    <n v="7560"/>
    <m/>
    <m/>
    <m/>
    <m/>
    <m/>
    <m/>
    <m/>
    <m/>
    <m/>
    <m/>
    <m/>
    <s v="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8T00:00:00"/>
    <n v="3"/>
    <x v="44"/>
    <m/>
    <n v="15656"/>
    <n v="66.327272727272728"/>
    <d v="1899-12-30T04:00:00"/>
    <m/>
    <n v="4"/>
    <s v=""/>
    <n v="15656"/>
    <m/>
    <m/>
    <s v="GAP2 15/44"/>
    <n v="38"/>
    <n v="180"/>
    <n v="6840"/>
    <n v="569.577"/>
    <n v="570"/>
    <n v="5"/>
    <m/>
    <m/>
    <m/>
    <m/>
    <m/>
    <m/>
    <m/>
    <m/>
    <e v="#REF!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8T00:00:00"/>
    <n v="4"/>
    <x v="44"/>
    <m/>
    <m/>
    <n v="0"/>
    <m/>
    <m/>
    <s v=""/>
    <s v=""/>
    <m/>
    <m/>
    <m/>
    <s v="GAP2 15/43"/>
    <n v="5"/>
    <n v="180"/>
    <n v="900"/>
    <m/>
    <m/>
    <m/>
    <m/>
    <m/>
    <m/>
    <m/>
    <m/>
    <m/>
    <m/>
    <m/>
    <s v="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8T00:00:00"/>
    <n v="5"/>
    <x v="11"/>
    <m/>
    <n v="9976"/>
    <n v="53.890909090909091"/>
    <d v="1899-12-30T03:15:00"/>
    <m/>
    <n v="3.25"/>
    <s v=""/>
    <n v="9976"/>
    <m/>
    <m/>
    <s v="RIN1 15/178"/>
    <n v="16"/>
    <n v="180"/>
    <n v="2880"/>
    <n v="559.67100000000005"/>
    <n v="380"/>
    <n v="2"/>
    <m/>
    <m/>
    <m/>
    <s v="Reprise 2120 bx du 29/01/2016 reste 2530 bx neutre"/>
    <m/>
    <m/>
    <m/>
    <m/>
    <e v="#REF!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8T00:00:00"/>
    <n v="6"/>
    <x v="11"/>
    <m/>
    <m/>
    <n v="0"/>
    <m/>
    <m/>
    <s v=""/>
    <s v=""/>
    <m/>
    <m/>
    <m/>
    <s v="RIN1 15/180"/>
    <n v="12"/>
    <n v="180"/>
    <n v="2160"/>
    <m/>
    <m/>
    <m/>
    <m/>
    <m/>
    <m/>
    <m/>
    <m/>
    <m/>
    <m/>
    <m/>
    <s v="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8T00:00:00"/>
    <n v="7"/>
    <x v="43"/>
    <m/>
    <n v="10472"/>
    <n v="33.163636363636364"/>
    <d v="1899-12-30T02:00:00"/>
    <m/>
    <n v="2"/>
    <s v=""/>
    <n v="10472"/>
    <m/>
    <m/>
    <s v="GAP2 15/43"/>
    <n v="31.25"/>
    <n v="180"/>
    <n v="5625"/>
    <n v="550.27700000000004"/>
    <n v="237.5"/>
    <n v="180"/>
    <m/>
    <m/>
    <m/>
    <s v="Reprise 2896 bx du 29/01/2016 reste 840 bx neutre"/>
    <m/>
    <m/>
    <m/>
    <m/>
    <e v="#REF!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9T00:00:00"/>
    <n v="1"/>
    <x v="6"/>
    <m/>
    <n v="31731"/>
    <n v="67.5"/>
    <d v="1899-12-30T04:30:00"/>
    <m/>
    <n v="4.5"/>
    <s v=""/>
    <n v="31731"/>
    <m/>
    <m/>
    <s v="GAP2 15/43"/>
    <n v="38.75"/>
    <n v="180"/>
    <n v="6975"/>
    <n v="199.41499999999999"/>
    <m/>
    <n v="3"/>
    <m/>
    <m/>
    <m/>
    <m/>
    <m/>
    <m/>
    <m/>
    <m/>
    <e v="#REF!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9T00:00:00"/>
    <n v="2"/>
    <x v="51"/>
    <m/>
    <n v="112152"/>
    <n v="172.5"/>
    <d v="1899-12-30T11:30:00"/>
    <m/>
    <n v="11.5"/>
    <s v=""/>
    <n v="112152"/>
    <m/>
    <m/>
    <s v="GAP2 15/43"/>
    <n v="5"/>
    <n v="180"/>
    <n v="900"/>
    <n v="192.114"/>
    <n v="1425"/>
    <n v="8"/>
    <m/>
    <m/>
    <m/>
    <m/>
    <m/>
    <m/>
    <m/>
    <m/>
    <e v="#REF!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9T00:00:00"/>
    <n v="3"/>
    <x v="51"/>
    <m/>
    <m/>
    <n v="0"/>
    <m/>
    <m/>
    <s v=""/>
    <s v=""/>
    <m/>
    <m/>
    <m/>
    <s v="GAP2 15/61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19T00:00:00"/>
    <n v="4"/>
    <x v="51"/>
    <m/>
    <m/>
    <n v="0"/>
    <m/>
    <m/>
    <s v=""/>
    <s v=""/>
    <m/>
    <m/>
    <m/>
    <s v="GAP2 15/42"/>
    <n v="20"/>
    <n v="180"/>
    <n v="3600"/>
    <m/>
    <m/>
    <m/>
    <m/>
    <m/>
    <m/>
    <m/>
    <m/>
    <m/>
    <m/>
    <m/>
    <s v="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20T00:00:00"/>
    <n v="1"/>
    <x v="24"/>
    <m/>
    <n v="66012"/>
    <n v="66.75"/>
    <d v="1899-12-30T06:00:00"/>
    <m/>
    <n v="6"/>
    <s v=""/>
    <n v="66012"/>
    <m/>
    <m/>
    <s v="EXO1 15/199"/>
    <n v="63"/>
    <n v="180"/>
    <n v="11340"/>
    <n v="195.876"/>
    <n v="760"/>
    <n v="8"/>
    <m/>
    <m/>
    <m/>
    <m/>
    <m/>
    <m/>
    <m/>
    <m/>
    <e v="#REF!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20T00:00:00"/>
    <n v="2"/>
    <x v="24"/>
    <m/>
    <m/>
    <n v="0"/>
    <m/>
    <m/>
    <s v=""/>
    <s v=""/>
    <m/>
    <m/>
    <m/>
    <s v="MUR1 15/233"/>
    <n v="3.75"/>
    <n v="180"/>
    <n v="675"/>
    <m/>
    <m/>
    <m/>
    <m/>
    <m/>
    <m/>
    <m/>
    <m/>
    <m/>
    <m/>
    <m/>
    <s v=""/>
    <m/>
    <m/>
    <m/>
    <m/>
    <m/>
    <m/>
    <m/>
    <m/>
    <m/>
    <m/>
    <m/>
    <m/>
    <n v="2"/>
    <n v="2016"/>
    <x v="7"/>
    <m/>
    <m/>
    <m/>
    <m/>
    <m/>
    <m/>
    <m/>
    <n v="1"/>
    <n v="0"/>
    <s v=""/>
  </r>
  <r>
    <m/>
    <m/>
    <d v="2016-02-22T00:00:00"/>
    <n v="1"/>
    <x v="10"/>
    <m/>
    <n v="64824"/>
    <n v="71.833333333333329"/>
    <d v="1899-12-30T06:00:00"/>
    <m/>
    <n v="6"/>
    <s v=""/>
    <n v="64824"/>
    <m/>
    <m/>
    <s v="GAP2 15/42"/>
    <n v="60"/>
    <n v="180"/>
    <n v="10800"/>
    <n v="192.89699999999999"/>
    <n v="1140"/>
    <n v="4"/>
    <m/>
    <m/>
    <m/>
    <m/>
    <m/>
    <m/>
    <m/>
    <m/>
    <e v="#REF!"/>
    <m/>
    <m/>
    <m/>
    <m/>
    <m/>
    <m/>
    <m/>
    <m/>
    <m/>
    <m/>
    <m/>
    <m/>
    <n v="2"/>
    <n v="2016"/>
    <x v="8"/>
    <m/>
    <m/>
    <m/>
    <m/>
    <m/>
    <m/>
    <m/>
    <n v="1"/>
    <n v="0"/>
    <s v=""/>
  </r>
  <r>
    <m/>
    <m/>
    <d v="2016-02-22T00:00:00"/>
    <n v="2"/>
    <x v="10"/>
    <m/>
    <m/>
    <n v="0"/>
    <m/>
    <m/>
    <s v=""/>
    <s v=""/>
    <m/>
    <m/>
    <m/>
    <s v="MUR2 15/49"/>
    <n v="7"/>
    <n v="180"/>
    <n v="1260"/>
    <m/>
    <m/>
    <m/>
    <m/>
    <m/>
    <m/>
    <m/>
    <m/>
    <m/>
    <m/>
    <m/>
    <s v=""/>
    <m/>
    <m/>
    <m/>
    <m/>
    <m/>
    <m/>
    <m/>
    <m/>
    <m/>
    <m/>
    <m/>
    <m/>
    <n v="2"/>
    <n v="2016"/>
    <x v="8"/>
    <m/>
    <m/>
    <m/>
    <m/>
    <m/>
    <m/>
    <m/>
    <n v="1"/>
    <n v="0"/>
    <s v=""/>
  </r>
  <r>
    <m/>
    <m/>
    <d v="2016-02-22T00:00:00"/>
    <n v="3"/>
    <x v="50"/>
    <m/>
    <n v="34116"/>
    <n v="35.916666666666664"/>
    <d v="1899-12-30T03:00:00"/>
    <m/>
    <n v="3"/>
    <s v=""/>
    <n v="34116"/>
    <m/>
    <m/>
    <s v="MUR2 15/49"/>
    <n v="30"/>
    <n v="180"/>
    <n v="5400"/>
    <n v="192.89599999999999"/>
    <n v="380"/>
    <n v="2"/>
    <m/>
    <m/>
    <m/>
    <m/>
    <m/>
    <m/>
    <m/>
    <m/>
    <e v="#REF!"/>
    <m/>
    <m/>
    <m/>
    <m/>
    <m/>
    <m/>
    <m/>
    <m/>
    <m/>
    <m/>
    <m/>
    <m/>
    <n v="2"/>
    <n v="2016"/>
    <x v="8"/>
    <m/>
    <m/>
    <m/>
    <m/>
    <m/>
    <m/>
    <m/>
    <n v="1"/>
    <n v="0"/>
    <s v=""/>
  </r>
  <r>
    <m/>
    <m/>
    <d v="2016-02-29T00:00:00"/>
    <n v="1"/>
    <x v="38"/>
    <m/>
    <n v="60456"/>
    <n v="170.25"/>
    <d v="1899-12-30T12:00:00"/>
    <m/>
    <n v="12"/>
    <s v=""/>
    <n v="60456"/>
    <m/>
    <m/>
    <s v="VRD1 15/186"/>
    <n v="80"/>
    <n v="180"/>
    <n v="14400"/>
    <n v="372.33"/>
    <n v="1235"/>
    <n v="8"/>
    <m/>
    <m/>
    <m/>
    <m/>
    <m/>
    <m/>
    <m/>
    <m/>
    <e v="#REF!"/>
    <m/>
    <m/>
    <m/>
    <m/>
    <m/>
    <m/>
    <m/>
    <m/>
    <m/>
    <m/>
    <m/>
    <m/>
    <n v="2"/>
    <n v="2016"/>
    <x v="9"/>
    <m/>
    <m/>
    <m/>
    <m/>
    <m/>
    <m/>
    <m/>
    <n v="1"/>
    <n v="0"/>
    <s v=""/>
  </r>
  <r>
    <m/>
    <m/>
    <d v="2016-02-29T00:00:00"/>
    <n v="2"/>
    <x v="38"/>
    <m/>
    <m/>
    <n v="0"/>
    <m/>
    <m/>
    <s v=""/>
    <s v=""/>
    <m/>
    <m/>
    <m/>
    <s v="MUR1 15/174"/>
    <n v="40"/>
    <n v="180"/>
    <n v="7200"/>
    <m/>
    <m/>
    <m/>
    <m/>
    <m/>
    <m/>
    <m/>
    <m/>
    <m/>
    <m/>
    <m/>
    <s v=""/>
    <m/>
    <m/>
    <m/>
    <m/>
    <m/>
    <m/>
    <m/>
    <m/>
    <m/>
    <m/>
    <m/>
    <m/>
    <n v="2"/>
    <n v="2016"/>
    <x v="9"/>
    <m/>
    <m/>
    <m/>
    <m/>
    <m/>
    <m/>
    <m/>
    <n v="1"/>
    <n v="0"/>
    <s v=""/>
  </r>
  <r>
    <m/>
    <m/>
    <d v="2016-02-29T00:00:00"/>
    <n v="3"/>
    <x v="64"/>
    <m/>
    <n v="11040"/>
    <n v="14.1875"/>
    <d v="1899-12-30T01:00:00"/>
    <m/>
    <n v="1"/>
    <s v=""/>
    <n v="11040"/>
    <m/>
    <m/>
    <s v="MUR1 15/233"/>
    <n v="21.25"/>
    <n v="180"/>
    <n v="3825"/>
    <n v="372.09300000000002"/>
    <n v="285"/>
    <n v="5"/>
    <m/>
    <m/>
    <m/>
    <m/>
    <m/>
    <m/>
    <m/>
    <m/>
    <e v="#REF!"/>
    <m/>
    <m/>
    <m/>
    <m/>
    <m/>
    <m/>
    <m/>
    <m/>
    <m/>
    <m/>
    <m/>
    <m/>
    <n v="2"/>
    <n v="2016"/>
    <x v="9"/>
    <m/>
    <m/>
    <m/>
    <m/>
    <m/>
    <m/>
    <m/>
    <n v="1"/>
    <n v="0"/>
    <s v=""/>
  </r>
  <r>
    <m/>
    <m/>
    <d v="2016-02-29T00:00:00"/>
    <n v="4"/>
    <x v="37"/>
    <m/>
    <n v="30936"/>
    <n v="42.5625"/>
    <d v="1899-12-30T03:00:00"/>
    <m/>
    <n v="3"/>
    <s v=""/>
    <n v="30936"/>
    <m/>
    <m/>
    <s v="MUR2 15/49"/>
    <n v="43"/>
    <n v="180"/>
    <n v="7740"/>
    <n v="377.39699999999999"/>
    <n v="380"/>
    <n v="3"/>
    <m/>
    <m/>
    <m/>
    <m/>
    <m/>
    <m/>
    <m/>
    <m/>
    <e v="#REF!"/>
    <m/>
    <m/>
    <m/>
    <m/>
    <m/>
    <m/>
    <m/>
    <m/>
    <m/>
    <m/>
    <m/>
    <m/>
    <n v="2"/>
    <n v="2016"/>
    <x v="9"/>
    <m/>
    <m/>
    <m/>
    <m/>
    <m/>
    <m/>
    <m/>
    <n v="1"/>
    <n v="0"/>
    <s v=""/>
  </r>
  <r>
    <m/>
    <m/>
    <d v="2016-02-29T00:00:00"/>
    <n v="5"/>
    <x v="37"/>
    <m/>
    <m/>
    <n v="0"/>
    <m/>
    <m/>
    <s v=""/>
    <s v=""/>
    <m/>
    <m/>
    <m/>
    <s v="MUR2 15/48"/>
    <n v="18"/>
    <n v="180"/>
    <n v="3240"/>
    <m/>
    <m/>
    <m/>
    <m/>
    <m/>
    <m/>
    <m/>
    <m/>
    <m/>
    <m/>
    <m/>
    <s v=""/>
    <m/>
    <m/>
    <m/>
    <m/>
    <m/>
    <m/>
    <m/>
    <m/>
    <m/>
    <m/>
    <m/>
    <m/>
    <n v="2"/>
    <n v="2016"/>
    <x v="9"/>
    <m/>
    <m/>
    <m/>
    <m/>
    <m/>
    <m/>
    <m/>
    <n v="1"/>
    <n v="0"/>
    <s v=""/>
  </r>
  <r>
    <m/>
    <m/>
    <m/>
    <n v="1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d v="2016-03-01T00:00:00"/>
    <n v="1"/>
    <x v="8"/>
    <m/>
    <n v="64608"/>
    <n v="117.1875"/>
    <d v="1899-12-30T07:30:00"/>
    <m/>
    <n v="7.5"/>
    <s v=""/>
    <n v="64608"/>
    <m/>
    <m/>
    <s v="MUR2 15/48"/>
    <n v="62"/>
    <n v="180"/>
    <n v="11160"/>
    <n v="372.25799999999998"/>
    <n v="1330"/>
    <n v="10"/>
    <m/>
    <m/>
    <m/>
    <m/>
    <m/>
    <m/>
    <m/>
    <m/>
    <e v="#REF!"/>
    <m/>
    <m/>
    <m/>
    <m/>
    <m/>
    <m/>
    <m/>
    <m/>
    <m/>
    <m/>
    <m/>
    <m/>
    <n v="3"/>
    <n v="2016"/>
    <x v="9"/>
    <m/>
    <m/>
    <m/>
    <m/>
    <m/>
    <m/>
    <m/>
    <n v="1"/>
    <n v="0"/>
    <s v=""/>
  </r>
  <r>
    <m/>
    <m/>
    <d v="2016-03-01T00:00:00"/>
    <n v="2"/>
    <x v="8"/>
    <m/>
    <m/>
    <n v="0"/>
    <m/>
    <m/>
    <s v=""/>
    <s v=""/>
    <m/>
    <m/>
    <m/>
    <s v="MUR2 15/62"/>
    <n v="64"/>
    <n v="180"/>
    <n v="11520"/>
    <m/>
    <m/>
    <m/>
    <m/>
    <m/>
    <m/>
    <m/>
    <m/>
    <m/>
    <m/>
    <m/>
    <s v=""/>
    <m/>
    <m/>
    <m/>
    <m/>
    <m/>
    <m/>
    <m/>
    <m/>
    <m/>
    <m/>
    <m/>
    <m/>
    <n v="3"/>
    <n v="2016"/>
    <x v="9"/>
    <m/>
    <m/>
    <m/>
    <m/>
    <m/>
    <m/>
    <m/>
    <n v="1"/>
    <n v="0"/>
    <s v=""/>
  </r>
  <r>
    <m/>
    <m/>
    <d v="2016-03-01T00:00:00"/>
    <n v="3"/>
    <x v="33"/>
    <m/>
    <n v="85116"/>
    <n v="132.8125"/>
    <d v="1899-12-30T08:30:00"/>
    <m/>
    <n v="8.5"/>
    <s v=""/>
    <n v="85116"/>
    <m/>
    <m/>
    <s v="RIN1 15/180"/>
    <n v="68"/>
    <n v="180"/>
    <n v="12240"/>
    <n v="219.624"/>
    <n v="1187.5"/>
    <n v="5"/>
    <m/>
    <m/>
    <m/>
    <m/>
    <m/>
    <m/>
    <m/>
    <m/>
    <e v="#REF!"/>
    <m/>
    <m/>
    <m/>
    <m/>
    <m/>
    <m/>
    <m/>
    <m/>
    <m/>
    <m/>
    <m/>
    <m/>
    <n v="3"/>
    <n v="2016"/>
    <x v="9"/>
    <m/>
    <m/>
    <m/>
    <m/>
    <m/>
    <m/>
    <m/>
    <n v="1"/>
    <n v="0"/>
    <s v=""/>
  </r>
  <r>
    <m/>
    <m/>
    <d v="2016-03-01T00:00:00"/>
    <n v="4"/>
    <x v="33"/>
    <m/>
    <m/>
    <n v="0"/>
    <m/>
    <m/>
    <s v=""/>
    <s v=""/>
    <m/>
    <m/>
    <m/>
    <s v="RIN1 15/179"/>
    <n v="23.5"/>
    <n v="180"/>
    <n v="4230"/>
    <m/>
    <m/>
    <m/>
    <m/>
    <m/>
    <m/>
    <m/>
    <m/>
    <m/>
    <m/>
    <m/>
    <s v=""/>
    <m/>
    <m/>
    <m/>
    <m/>
    <m/>
    <m/>
    <m/>
    <m/>
    <m/>
    <m/>
    <m/>
    <m/>
    <n v="3"/>
    <n v="2016"/>
    <x v="9"/>
    <m/>
    <m/>
    <m/>
    <m/>
    <m/>
    <m/>
    <m/>
    <n v="1"/>
    <n v="0"/>
    <s v=""/>
  </r>
  <r>
    <m/>
    <m/>
    <d v="2016-03-02T00:00:00"/>
    <n v="1"/>
    <x v="65"/>
    <m/>
    <n v="10428"/>
    <n v="45.7"/>
    <d v="1899-12-30T03:00:00"/>
    <m/>
    <n v="3"/>
    <s v=""/>
    <n v="10428"/>
    <m/>
    <m/>
    <s v="MUR2 15/62"/>
    <n v="15"/>
    <n v="180"/>
    <n v="2700"/>
    <n v="192.02099999999999"/>
    <n v="142.5"/>
    <n v="8"/>
    <m/>
    <m/>
    <m/>
    <m/>
    <m/>
    <m/>
    <m/>
    <m/>
    <e v="#REF!"/>
    <m/>
    <m/>
    <m/>
    <m/>
    <m/>
    <m/>
    <m/>
    <m/>
    <m/>
    <m/>
    <m/>
    <m/>
    <n v="3"/>
    <n v="2016"/>
    <x v="9"/>
    <m/>
    <m/>
    <m/>
    <m/>
    <m/>
    <m/>
    <m/>
    <n v="1"/>
    <n v="0"/>
    <s v=""/>
  </r>
  <r>
    <m/>
    <m/>
    <d v="2016-03-02T00:00:00"/>
    <n v="2"/>
    <x v="51"/>
    <m/>
    <n v="63480"/>
    <n v="99.016666666666666"/>
    <d v="1899-12-30T06:30:00"/>
    <m/>
    <n v="6.5"/>
    <s v=""/>
    <n v="63480"/>
    <m/>
    <m/>
    <s v="MUR2 15/62"/>
    <n v="1"/>
    <n v="180"/>
    <n v="180"/>
    <n v="192.00200000000001"/>
    <n v="570"/>
    <n v="10"/>
    <m/>
    <m/>
    <m/>
    <m/>
    <m/>
    <m/>
    <m/>
    <m/>
    <e v="#REF!"/>
    <m/>
    <m/>
    <m/>
    <m/>
    <m/>
    <m/>
    <m/>
    <m/>
    <m/>
    <m/>
    <m/>
    <m/>
    <n v="3"/>
    <n v="2016"/>
    <x v="9"/>
    <m/>
    <m/>
    <m/>
    <m/>
    <m/>
    <m/>
    <m/>
    <n v="1"/>
    <n v="0"/>
    <s v=""/>
  </r>
  <r>
    <m/>
    <m/>
    <d v="2016-03-02T00:00:00"/>
    <n v="3"/>
    <x v="51"/>
    <m/>
    <m/>
    <n v="0"/>
    <m/>
    <m/>
    <s v=""/>
    <s v=""/>
    <m/>
    <m/>
    <m/>
    <s v="GAP2 15/70"/>
    <n v="58"/>
    <n v="180"/>
    <n v="10440"/>
    <m/>
    <m/>
    <m/>
    <m/>
    <m/>
    <m/>
    <m/>
    <m/>
    <m/>
    <m/>
    <m/>
    <s v=""/>
    <m/>
    <m/>
    <m/>
    <m/>
    <m/>
    <m/>
    <m/>
    <m/>
    <m/>
    <m/>
    <m/>
    <m/>
    <n v="3"/>
    <n v="2016"/>
    <x v="9"/>
    <m/>
    <m/>
    <m/>
    <m/>
    <m/>
    <m/>
    <m/>
    <n v="1"/>
    <n v="0"/>
    <s v=""/>
  </r>
  <r>
    <m/>
    <m/>
    <d v="2016-03-02T00:00:00"/>
    <n v="4"/>
    <x v="22"/>
    <m/>
    <n v="50232"/>
    <n v="83.783333333333331"/>
    <d v="1899-12-30T05:30:00"/>
    <m/>
    <n v="5.5"/>
    <s v=""/>
    <n v="50232"/>
    <m/>
    <m/>
    <s v="GAP2 15/70"/>
    <n v="22"/>
    <n v="180"/>
    <n v="3960"/>
    <n v="193.43199999999999"/>
    <n v="522.5"/>
    <n v="4"/>
    <m/>
    <m/>
    <m/>
    <m/>
    <m/>
    <m/>
    <m/>
    <m/>
    <e v="#REF!"/>
    <m/>
    <m/>
    <m/>
    <m/>
    <m/>
    <m/>
    <m/>
    <m/>
    <m/>
    <m/>
    <m/>
    <m/>
    <n v="3"/>
    <n v="2016"/>
    <x v="9"/>
    <m/>
    <m/>
    <m/>
    <m/>
    <m/>
    <m/>
    <m/>
    <n v="1"/>
    <n v="0"/>
    <s v=""/>
  </r>
  <r>
    <m/>
    <m/>
    <d v="2016-03-02T00:00:00"/>
    <n v="5"/>
    <x v="22"/>
    <m/>
    <m/>
    <n v="0"/>
    <m/>
    <m/>
    <s v=""/>
    <s v=""/>
    <m/>
    <m/>
    <m/>
    <s v="GAP2 15/69"/>
    <n v="29"/>
    <n v="180"/>
    <n v="5220"/>
    <m/>
    <m/>
    <m/>
    <m/>
    <m/>
    <m/>
    <m/>
    <m/>
    <m/>
    <m/>
    <m/>
    <s v=""/>
    <m/>
    <m/>
    <m/>
    <m/>
    <m/>
    <m/>
    <m/>
    <m/>
    <m/>
    <m/>
    <m/>
    <m/>
    <n v="3"/>
    <n v="2016"/>
    <x v="9"/>
    <m/>
    <m/>
    <m/>
    <m/>
    <m/>
    <m/>
    <m/>
    <n v="1"/>
    <n v="0"/>
    <s v=""/>
  </r>
  <r>
    <m/>
    <m/>
    <d v="2016-03-03T00:00:00"/>
    <n v="1"/>
    <x v="50"/>
    <m/>
    <n v="109572"/>
    <n v="151.25"/>
    <d v="1899-12-30T10:00:00"/>
    <m/>
    <n v="10"/>
    <s v=""/>
    <n v="109572"/>
    <m/>
    <m/>
    <s v="RIN2 15/35"/>
    <n v="58"/>
    <n v="180"/>
    <n v="10440"/>
    <n v="192.142"/>
    <n v="1282.5"/>
    <n v="7"/>
    <m/>
    <m/>
    <m/>
    <m/>
    <m/>
    <m/>
    <m/>
    <m/>
    <e v="#REF!"/>
    <m/>
    <m/>
    <m/>
    <m/>
    <m/>
    <m/>
    <m/>
    <m/>
    <m/>
    <m/>
    <m/>
    <m/>
    <n v="3"/>
    <n v="2016"/>
    <x v="9"/>
    <m/>
    <m/>
    <m/>
    <m/>
    <m/>
    <m/>
    <m/>
    <n v="1"/>
    <n v="0"/>
    <s v=""/>
  </r>
  <r>
    <m/>
    <m/>
    <d v="2016-03-03T00:00:00"/>
    <n v="2"/>
    <x v="50"/>
    <m/>
    <m/>
    <n v="0"/>
    <m/>
    <m/>
    <s v=""/>
    <s v=""/>
    <m/>
    <m/>
    <m/>
    <s v="GAP2 15/69"/>
    <n v="51"/>
    <n v="180"/>
    <n v="9180"/>
    <m/>
    <m/>
    <m/>
    <m/>
    <m/>
    <m/>
    <m/>
    <m/>
    <m/>
    <m/>
    <m/>
    <s v=""/>
    <m/>
    <m/>
    <m/>
    <m/>
    <m/>
    <m/>
    <m/>
    <m/>
    <m/>
    <m/>
    <m/>
    <m/>
    <n v="3"/>
    <n v="2016"/>
    <x v="9"/>
    <m/>
    <m/>
    <m/>
    <m/>
    <m/>
    <m/>
    <m/>
    <n v="1"/>
    <n v="0"/>
    <s v=""/>
  </r>
  <r>
    <m/>
    <m/>
    <d v="2016-03-03T00:00:00"/>
    <n v="3"/>
    <x v="23"/>
    <m/>
    <n v="57744"/>
    <n v="90.75"/>
    <d v="1899-12-30T06:00:00"/>
    <m/>
    <n v="6"/>
    <s v=""/>
    <n v="57744"/>
    <m/>
    <m/>
    <s v="MUR1 15/174"/>
    <n v="32"/>
    <n v="180"/>
    <n v="5760"/>
    <n v="194.935"/>
    <n v="997.5"/>
    <n v="12"/>
    <m/>
    <m/>
    <m/>
    <s v="DONT 10176 PORTUGAL"/>
    <m/>
    <m/>
    <m/>
    <m/>
    <e v="#REF!"/>
    <m/>
    <m/>
    <m/>
    <m/>
    <m/>
    <m/>
    <m/>
    <m/>
    <m/>
    <m/>
    <m/>
    <m/>
    <n v="3"/>
    <n v="2016"/>
    <x v="9"/>
    <m/>
    <m/>
    <m/>
    <m/>
    <m/>
    <m/>
    <m/>
    <n v="1"/>
    <n v="0"/>
    <s v=""/>
  </r>
  <r>
    <m/>
    <m/>
    <d v="2016-03-03T00:00:00"/>
    <n v="4"/>
    <x v="23"/>
    <m/>
    <m/>
    <n v="0"/>
    <m/>
    <m/>
    <s v=""/>
    <s v=""/>
    <m/>
    <m/>
    <m/>
    <s v="MUR1 15/184"/>
    <n v="24"/>
    <n v="180"/>
    <n v="4320"/>
    <m/>
    <m/>
    <m/>
    <m/>
    <m/>
    <m/>
    <m/>
    <m/>
    <m/>
    <m/>
    <m/>
    <s v=""/>
    <m/>
    <m/>
    <m/>
    <m/>
    <m/>
    <m/>
    <m/>
    <m/>
    <m/>
    <m/>
    <m/>
    <m/>
    <n v="3"/>
    <n v="2016"/>
    <x v="9"/>
    <m/>
    <m/>
    <m/>
    <m/>
    <m/>
    <m/>
    <m/>
    <n v="1"/>
    <n v="0"/>
    <s v=""/>
  </r>
  <r>
    <m/>
    <m/>
    <d v="2016-03-03T00:00:00"/>
    <n v="5"/>
    <x v="66"/>
    <m/>
    <m/>
    <n v="0"/>
    <m/>
    <m/>
    <s v=""/>
    <s v=""/>
    <n v="4598"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n v="3"/>
    <n v="2016"/>
    <x v="9"/>
    <m/>
    <m/>
    <m/>
    <m/>
    <m/>
    <m/>
    <m/>
    <n v="1"/>
    <n v="0"/>
    <s v=""/>
  </r>
  <r>
    <m/>
    <m/>
    <d v="2016-03-04T00:00:00"/>
    <n v="1"/>
    <x v="10"/>
    <n v="10250"/>
    <n v="163992"/>
    <n v="235"/>
    <d v="1899-12-30T16:00:00"/>
    <m/>
    <n v="16"/>
    <s v=""/>
    <n v="163992"/>
    <m/>
    <m/>
    <s v="MUR2 15/92"/>
    <n v="80"/>
    <n v="180"/>
    <n v="14400"/>
    <n v="191.601"/>
    <n v="1947.5"/>
    <n v="12"/>
    <m/>
    <m/>
    <m/>
    <n v="235"/>
    <m/>
    <m/>
    <m/>
    <m/>
    <e v="#REF!"/>
    <m/>
    <m/>
    <m/>
    <m/>
    <m/>
    <m/>
    <m/>
    <m/>
    <m/>
    <m/>
    <m/>
    <m/>
    <n v="3"/>
    <n v="2016"/>
    <x v="9"/>
    <m/>
    <m/>
    <m/>
    <m/>
    <m/>
    <m/>
    <m/>
    <n v="1"/>
    <n v="0"/>
    <s v=""/>
  </r>
  <r>
    <m/>
    <m/>
    <d v="2016-03-04T00:00:00"/>
    <n v="2"/>
    <x v="10"/>
    <m/>
    <m/>
    <n v="0"/>
    <m/>
    <m/>
    <s v=""/>
    <s v=""/>
    <m/>
    <m/>
    <m/>
    <s v="GAP2 15/105"/>
    <n v="77"/>
    <n v="180"/>
    <n v="13860"/>
    <m/>
    <m/>
    <m/>
    <m/>
    <m/>
    <m/>
    <m/>
    <m/>
    <m/>
    <m/>
    <m/>
    <s v=""/>
    <m/>
    <m/>
    <m/>
    <m/>
    <m/>
    <m/>
    <m/>
    <m/>
    <m/>
    <m/>
    <m/>
    <m/>
    <n v="3"/>
    <n v="2016"/>
    <x v="9"/>
    <m/>
    <m/>
    <m/>
    <m/>
    <m/>
    <m/>
    <m/>
    <n v="1"/>
    <n v="0"/>
    <s v=""/>
  </r>
  <r>
    <m/>
    <m/>
    <d v="2016-03-04T00:00:00"/>
    <n v="3"/>
    <x v="10"/>
    <m/>
    <m/>
    <n v="0"/>
    <m/>
    <m/>
    <s v=""/>
    <s v=""/>
    <m/>
    <m/>
    <m/>
    <s v="MUR2 15/74"/>
    <n v="4"/>
    <n v="180"/>
    <n v="720"/>
    <m/>
    <m/>
    <m/>
    <m/>
    <m/>
    <m/>
    <m/>
    <m/>
    <m/>
    <m/>
    <m/>
    <s v=""/>
    <m/>
    <m/>
    <m/>
    <m/>
    <m/>
    <m/>
    <m/>
    <m/>
    <m/>
    <m/>
    <m/>
    <m/>
    <n v="3"/>
    <n v="2016"/>
    <x v="9"/>
    <m/>
    <m/>
    <m/>
    <m/>
    <m/>
    <m/>
    <m/>
    <n v="1"/>
    <n v="0"/>
    <s v=""/>
  </r>
  <r>
    <m/>
    <m/>
    <d v="2016-03-07T00:00:00"/>
    <n v="1"/>
    <x v="43"/>
    <n v="4625"/>
    <n v="39312"/>
    <n v="116.078125"/>
    <d v="1899-12-30T08:30:00"/>
    <m/>
    <n v="8.5"/>
    <s v=""/>
    <n v="39312"/>
    <m/>
    <m/>
    <s v="GAP2 15/105"/>
    <n v="3"/>
    <n v="180"/>
    <n v="540"/>
    <n v="550.61800000000005"/>
    <n v="1710"/>
    <n v="5"/>
    <m/>
    <m/>
    <n v="275"/>
    <s v=" + REPRISE 832 bx du 29/01/2016"/>
    <m/>
    <m/>
    <m/>
    <m/>
    <e v="#REF!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07T00:00:00"/>
    <n v="2"/>
    <x v="43"/>
    <m/>
    <m/>
    <n v="0"/>
    <m/>
    <m/>
    <s v=""/>
    <s v=""/>
    <m/>
    <m/>
    <m/>
    <s v="GAP2 15/106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07T00:00:00"/>
    <n v="3"/>
    <x v="43"/>
    <m/>
    <m/>
    <n v="0"/>
    <m/>
    <m/>
    <s v=""/>
    <s v=""/>
    <m/>
    <m/>
    <m/>
    <s v="GAP2 15/104"/>
    <n v="31"/>
    <n v="180"/>
    <n v="5580"/>
    <m/>
    <m/>
    <m/>
    <m/>
    <m/>
    <m/>
    <m/>
    <m/>
    <m/>
    <m/>
    <m/>
    <s v="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07T00:00:00"/>
    <n v="4"/>
    <x v="44"/>
    <n v="5298"/>
    <n v="39736"/>
    <n v="102.421875"/>
    <d v="1899-12-30T07:30:00"/>
    <m/>
    <n v="7.5"/>
    <s v=""/>
    <n v="39736"/>
    <m/>
    <m/>
    <s v="GAP2 15/104"/>
    <n v="49"/>
    <n v="180"/>
    <n v="8820"/>
    <n v="565.65700000000004"/>
    <n v="1187.5"/>
    <n v="5"/>
    <m/>
    <m/>
    <m/>
    <m/>
    <m/>
    <m/>
    <m/>
    <m/>
    <e v="#REF!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07T00:00:00"/>
    <n v="5"/>
    <x v="44"/>
    <m/>
    <m/>
    <n v="0"/>
    <m/>
    <m/>
    <s v=""/>
    <s v=""/>
    <m/>
    <m/>
    <m/>
    <s v="MUR2 15/73"/>
    <n v="67.25"/>
    <n v="180"/>
    <n v="12105"/>
    <m/>
    <m/>
    <m/>
    <m/>
    <m/>
    <m/>
    <m/>
    <m/>
    <m/>
    <m/>
    <m/>
    <s v="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08T00:00:00"/>
    <n v="1"/>
    <x v="53"/>
    <m/>
    <n v="50112"/>
    <n v="87.98828125"/>
    <d v="1899-12-30T06:15:00"/>
    <m/>
    <n v="6.25"/>
    <s v=""/>
    <n v="50112"/>
    <m/>
    <m/>
    <s v="MUR1 15/233"/>
    <n v="4"/>
    <n v="180"/>
    <n v="720"/>
    <n v="373.43900000000002"/>
    <n v="807.5"/>
    <n v="9"/>
    <m/>
    <m/>
    <m/>
    <m/>
    <m/>
    <m/>
    <m/>
    <m/>
    <e v="#REF!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08T00:00:00"/>
    <n v="2"/>
    <x v="53"/>
    <m/>
    <m/>
    <n v="0"/>
    <m/>
    <m/>
    <s v=""/>
    <s v=""/>
    <m/>
    <m/>
    <m/>
    <s v="MUR1 15/238"/>
    <n v="79"/>
    <n v="180"/>
    <n v="14220"/>
    <m/>
    <m/>
    <m/>
    <m/>
    <m/>
    <m/>
    <m/>
    <m/>
    <m/>
    <m/>
    <m/>
    <s v="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08T00:00:00"/>
    <n v="3"/>
    <x v="53"/>
    <m/>
    <m/>
    <n v="0"/>
    <m/>
    <m/>
    <s v=""/>
    <s v=""/>
    <m/>
    <m/>
    <m/>
    <s v="VRD1 15/236"/>
    <n v="13"/>
    <n v="180"/>
    <n v="2340"/>
    <m/>
    <m/>
    <m/>
    <m/>
    <m/>
    <m/>
    <m/>
    <m/>
    <m/>
    <m/>
    <m/>
    <s v="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08T00:00:00"/>
    <n v="4"/>
    <x v="37"/>
    <m/>
    <n v="83424"/>
    <n v="137.26171875"/>
    <d v="1899-12-30T09:45:00"/>
    <m/>
    <n v="9.75"/>
    <s v=""/>
    <n v="83424"/>
    <m/>
    <m/>
    <s v="MUR2 15/73"/>
    <n v="13.75"/>
    <n v="180"/>
    <n v="2475"/>
    <n v="369.387"/>
    <n v="2090"/>
    <n v="4"/>
    <m/>
    <m/>
    <m/>
    <m/>
    <m/>
    <m/>
    <m/>
    <m/>
    <e v="#REF!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08T00:00:00"/>
    <n v="5"/>
    <x v="37"/>
    <m/>
    <m/>
    <n v="0"/>
    <m/>
    <m/>
    <s v=""/>
    <s v=""/>
    <m/>
    <m/>
    <m/>
    <s v="MUR2 15/75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08T00:00:00"/>
    <n v="6"/>
    <x v="37"/>
    <m/>
    <m/>
    <n v="0"/>
    <m/>
    <m/>
    <s v=""/>
    <s v=""/>
    <m/>
    <m/>
    <m/>
    <s v="MUR2 15/74"/>
    <n v="63"/>
    <n v="180"/>
    <n v="11340"/>
    <m/>
    <m/>
    <m/>
    <m/>
    <m/>
    <m/>
    <m/>
    <m/>
    <m/>
    <m/>
    <m/>
    <s v="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09T00:00:00"/>
    <n v="1"/>
    <x v="54"/>
    <m/>
    <n v="58368"/>
    <n v="99"/>
    <d v="1899-12-30T08:00:00"/>
    <m/>
    <n v="8"/>
    <s v=""/>
    <n v="58368"/>
    <m/>
    <m/>
    <s v="VRD1 15/236"/>
    <n v="63"/>
    <n v="180"/>
    <n v="11340"/>
    <n v="371.767"/>
    <n v="997.5"/>
    <n v="9"/>
    <m/>
    <m/>
    <m/>
    <m/>
    <m/>
    <m/>
    <m/>
    <m/>
    <e v="#REF!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09T00:00:00"/>
    <n v="2"/>
    <x v="54"/>
    <m/>
    <m/>
    <n v="0"/>
    <m/>
    <m/>
    <s v=""/>
    <s v=""/>
    <m/>
    <m/>
    <m/>
    <s v="MUR1 15/214"/>
    <n v="51"/>
    <n v="180"/>
    <n v="9180"/>
    <m/>
    <m/>
    <m/>
    <m/>
    <m/>
    <m/>
    <m/>
    <m/>
    <m/>
    <m/>
    <m/>
    <s v="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09T00:00:00"/>
    <n v="3"/>
    <x v="57"/>
    <m/>
    <n v="65712"/>
    <n v="99"/>
    <d v="1899-12-30T08:00:00"/>
    <m/>
    <n v="8"/>
    <s v=""/>
    <n v="65712"/>
    <m/>
    <m/>
    <s v="RIN1 15/274"/>
    <n v="2.5"/>
    <n v="180"/>
    <n v="450"/>
    <n v="376.58699999999999"/>
    <n v="1092.5"/>
    <n v="4"/>
    <m/>
    <m/>
    <m/>
    <m/>
    <m/>
    <m/>
    <m/>
    <m/>
    <e v="#REF!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09T00:00:00"/>
    <n v="4"/>
    <x v="57"/>
    <m/>
    <m/>
    <n v="0"/>
    <m/>
    <m/>
    <s v=""/>
    <s v=""/>
    <m/>
    <m/>
    <m/>
    <s v="EXO1 15/291"/>
    <n v="30"/>
    <n v="180"/>
    <n v="5400"/>
    <m/>
    <m/>
    <m/>
    <m/>
    <m/>
    <m/>
    <m/>
    <m/>
    <m/>
    <m/>
    <m/>
    <s v="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09T00:00:00"/>
    <n v="5"/>
    <x v="57"/>
    <m/>
    <m/>
    <n v="0"/>
    <m/>
    <m/>
    <s v=""/>
    <s v=""/>
    <m/>
    <m/>
    <m/>
    <s v="GAP2 15/71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09T00:00:00"/>
    <n v="6"/>
    <x v="57"/>
    <m/>
    <m/>
    <n v="0"/>
    <m/>
    <m/>
    <s v=""/>
    <s v=""/>
    <m/>
    <m/>
    <m/>
    <s v="RIV2 15/67"/>
    <n v="18"/>
    <n v="180"/>
    <n v="3240"/>
    <m/>
    <m/>
    <m/>
    <m/>
    <m/>
    <m/>
    <m/>
    <m/>
    <m/>
    <m/>
    <m/>
    <s v="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10T00:00:00"/>
    <n v="1"/>
    <x v="66"/>
    <m/>
    <n v="7680"/>
    <n v="36.8359375"/>
    <d v="1899-12-30T02:30:00"/>
    <m/>
    <n v="2.5"/>
    <s v=""/>
    <n v="7680"/>
    <m/>
    <m/>
    <s v="SAF 15/09"/>
    <n v="3.25"/>
    <n v="180"/>
    <n v="585"/>
    <n v="63.966999999999999"/>
    <m/>
    <n v="20"/>
    <m/>
    <m/>
    <m/>
    <m/>
    <m/>
    <m/>
    <m/>
    <m/>
    <e v="#REF!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10T00:00:00"/>
    <n v="2"/>
    <x v="20"/>
    <m/>
    <n v="63924"/>
    <n v="198.9140625"/>
    <d v="1899-12-30T13:30:00"/>
    <m/>
    <n v="13.5"/>
    <s v=""/>
    <n v="63924"/>
    <m/>
    <m/>
    <s v="CAPS 15/01"/>
    <n v="28.25"/>
    <n v="180"/>
    <n v="5085"/>
    <n v="67.768000000000001"/>
    <m/>
    <n v="139"/>
    <m/>
    <m/>
    <m/>
    <m/>
    <m/>
    <m/>
    <m/>
    <m/>
    <e v="#REF!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11T00:00:00"/>
    <n v="1"/>
    <x v="67"/>
    <m/>
    <n v="49548"/>
    <n v="68.234375"/>
    <d v="1899-12-30T05:30:00"/>
    <m/>
    <n v="5.5"/>
    <s v=""/>
    <n v="49548"/>
    <m/>
    <m/>
    <s v="ORTI 15/08"/>
    <n v="41"/>
    <n v="180"/>
    <n v="7380"/>
    <n v="204.95599999999999"/>
    <m/>
    <n v="15"/>
    <m/>
    <m/>
    <m/>
    <m/>
    <m/>
    <m/>
    <m/>
    <m/>
    <e v="#REF!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11T00:00:00"/>
    <n v="2"/>
    <x v="67"/>
    <m/>
    <m/>
    <n v="0"/>
    <m/>
    <m/>
    <s v=""/>
    <s v=""/>
    <m/>
    <m/>
    <m/>
    <s v="ORTI 15/13"/>
    <n v="18.5"/>
    <n v="180"/>
    <n v="3330"/>
    <m/>
    <m/>
    <m/>
    <m/>
    <m/>
    <m/>
    <m/>
    <m/>
    <m/>
    <m/>
    <m/>
    <s v="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11T00:00:00"/>
    <n v="3"/>
    <x v="68"/>
    <m/>
    <m/>
    <n v="37.21875"/>
    <d v="1899-12-30T03:00:00"/>
    <m/>
    <n v="3"/>
    <s v=""/>
    <m/>
    <m/>
    <m/>
    <s v="RIN1 15/179"/>
    <n v="0.25"/>
    <n v="180"/>
    <n v="45"/>
    <n v="109.51300000000001"/>
    <m/>
    <m/>
    <m/>
    <m/>
    <m/>
    <m/>
    <m/>
    <m/>
    <m/>
    <m/>
    <e v="#REF!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11T00:00:00"/>
    <n v="4"/>
    <x v="5"/>
    <m/>
    <n v="51096"/>
    <n v="93.046875"/>
    <d v="1899-12-30T06:30:00"/>
    <m/>
    <n v="6.5"/>
    <s v=""/>
    <n v="51096"/>
    <m/>
    <m/>
    <s v="RIN1 15/179"/>
    <n v="44.25"/>
    <n v="180"/>
    <n v="7965"/>
    <n v="192.565"/>
    <m/>
    <n v="4"/>
    <m/>
    <m/>
    <m/>
    <m/>
    <m/>
    <m/>
    <m/>
    <m/>
    <e v="#REF!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11T00:00:00"/>
    <n v="5"/>
    <x v="5"/>
    <m/>
    <m/>
    <n v="0"/>
    <m/>
    <m/>
    <s v=""/>
    <s v=""/>
    <m/>
    <m/>
    <m/>
    <s v="RIN1 15/190"/>
    <n v="6"/>
    <n v="180"/>
    <n v="1080"/>
    <m/>
    <m/>
    <m/>
    <m/>
    <m/>
    <m/>
    <m/>
    <m/>
    <m/>
    <m/>
    <m/>
    <s v="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11T00:00:00"/>
    <n v="6"/>
    <x v="5"/>
    <m/>
    <n v="27216"/>
    <m/>
    <m/>
    <m/>
    <s v=""/>
    <s v=""/>
    <n v="27216"/>
    <m/>
    <m/>
    <m/>
    <m/>
    <m/>
    <n v="0"/>
    <m/>
    <m/>
    <m/>
    <m/>
    <m/>
    <m/>
    <s v="REPRISE DU 12/02/2016"/>
    <m/>
    <m/>
    <m/>
    <m/>
    <s v=""/>
    <m/>
    <m/>
    <m/>
    <m/>
    <m/>
    <m/>
    <m/>
    <m/>
    <m/>
    <m/>
    <m/>
    <m/>
    <n v="3"/>
    <n v="2016"/>
    <x v="10"/>
    <m/>
    <m/>
    <m/>
    <m/>
    <m/>
    <m/>
    <m/>
    <n v="1"/>
    <n v="0"/>
    <s v=""/>
  </r>
  <r>
    <m/>
    <m/>
    <d v="2016-03-14T00:00:00"/>
    <n v="1"/>
    <x v="69"/>
    <m/>
    <n v="9612"/>
    <n v="29.1875"/>
    <d v="1899-12-30T02:00:00"/>
    <m/>
    <n v="2"/>
    <s v=""/>
    <n v="9612"/>
    <m/>
    <m/>
    <s v="MUR1 15/184"/>
    <n v="9"/>
    <n v="180"/>
    <n v="1620"/>
    <n v="373.91899999999998"/>
    <n v="475"/>
    <n v="4"/>
    <m/>
    <m/>
    <m/>
    <m/>
    <m/>
    <m/>
    <m/>
    <m/>
    <e v="#REF!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4T00:00:00"/>
    <n v="2"/>
    <x v="69"/>
    <m/>
    <m/>
    <n v="0"/>
    <m/>
    <m/>
    <s v=""/>
    <s v=""/>
    <m/>
    <m/>
    <m/>
    <s v="MUR1 15/212"/>
    <n v="9"/>
    <n v="180"/>
    <n v="1620"/>
    <m/>
    <m/>
    <m/>
    <m/>
    <m/>
    <m/>
    <m/>
    <m/>
    <m/>
    <m/>
    <m/>
    <s v="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4T00:00:00"/>
    <n v="3"/>
    <x v="19"/>
    <m/>
    <n v="118992"/>
    <n v="204.3125"/>
    <d v="1899-12-30T14:00:00"/>
    <m/>
    <n v="14"/>
    <s v=""/>
    <n v="118992"/>
    <m/>
    <m/>
    <s v="MUR2 15/74"/>
    <n v="13"/>
    <n v="180"/>
    <n v="2340"/>
    <n v="371.79199999999997"/>
    <n v="2280"/>
    <n v="9"/>
    <m/>
    <m/>
    <m/>
    <m/>
    <m/>
    <m/>
    <m/>
    <m/>
    <e v="#REF!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4T00:00:00"/>
    <n v="4"/>
    <x v="19"/>
    <m/>
    <m/>
    <n v="0"/>
    <m/>
    <m/>
    <s v=""/>
    <s v=""/>
    <m/>
    <m/>
    <m/>
    <s v="MUR2 15/76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4T00:00:00"/>
    <n v="5"/>
    <x v="19"/>
    <m/>
    <m/>
    <n v="0"/>
    <m/>
    <m/>
    <s v=""/>
    <s v=""/>
    <m/>
    <m/>
    <m/>
    <s v="MUR2 15/77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4T00:00:00"/>
    <n v="6"/>
    <x v="19"/>
    <m/>
    <m/>
    <n v="0"/>
    <m/>
    <m/>
    <s v=""/>
    <s v=""/>
    <m/>
    <m/>
    <m/>
    <s v="MUR2 15/78"/>
    <n v="59.25"/>
    <n v="180"/>
    <n v="10665"/>
    <m/>
    <m/>
    <m/>
    <m/>
    <m/>
    <m/>
    <m/>
    <m/>
    <m/>
    <m/>
    <m/>
    <s v="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5T00:00:00"/>
    <n v="1"/>
    <x v="56"/>
    <m/>
    <n v="40512"/>
    <n v="64.125"/>
    <d v="1899-12-30T04:30:00"/>
    <m/>
    <n v="4.5"/>
    <s v=""/>
    <n v="40512"/>
    <m/>
    <m/>
    <s v="RIN2 15/102"/>
    <n v="76"/>
    <n v="180"/>
    <n v="13680"/>
    <n v="370.95800000000003"/>
    <n v="1045"/>
    <n v="3"/>
    <m/>
    <m/>
    <m/>
    <m/>
    <m/>
    <m/>
    <m/>
    <m/>
    <e v="#REF!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5T00:00:00"/>
    <n v="2"/>
    <x v="58"/>
    <m/>
    <n v="29070"/>
    <n v="42.75"/>
    <d v="1899-12-30T03:00:00"/>
    <m/>
    <n v="3"/>
    <s v=""/>
    <n v="29070"/>
    <m/>
    <m/>
    <s v="MUR2 15/78"/>
    <n v="20.75"/>
    <n v="180"/>
    <n v="3735"/>
    <n v="372.22500000000002"/>
    <n v="950"/>
    <n v="2"/>
    <m/>
    <m/>
    <m/>
    <m/>
    <m/>
    <m/>
    <m/>
    <m/>
    <e v="#REF!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5T00:00:00"/>
    <n v="3"/>
    <x v="58"/>
    <m/>
    <m/>
    <n v="0"/>
    <m/>
    <m/>
    <s v=""/>
    <s v=""/>
    <m/>
    <m/>
    <m/>
    <s v="MUR2 15/72"/>
    <n v="37"/>
    <n v="180"/>
    <n v="6660"/>
    <n v="375.18200000000002"/>
    <m/>
    <m/>
    <m/>
    <m/>
    <m/>
    <m/>
    <m/>
    <m/>
    <m/>
    <m/>
    <s v="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5T00:00:00"/>
    <n v="4"/>
    <x v="36"/>
    <m/>
    <n v="70728"/>
    <n v="121.125"/>
    <d v="1899-12-30T08:30:00"/>
    <m/>
    <n v="8.5"/>
    <s v=""/>
    <n v="70728"/>
    <m/>
    <m/>
    <s v="MUR2 15/72"/>
    <n v="43"/>
    <n v="180"/>
    <n v="7740"/>
    <n v="375.18200000000002"/>
    <n v="1852.5"/>
    <n v="6"/>
    <m/>
    <m/>
    <m/>
    <m/>
    <m/>
    <m/>
    <m/>
    <m/>
    <e v="#REF!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5T00:00:00"/>
    <n v="5"/>
    <x v="36"/>
    <m/>
    <m/>
    <n v="0"/>
    <m/>
    <m/>
    <s v=""/>
    <s v=""/>
    <m/>
    <m/>
    <m/>
    <s v="RIV2 15/113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5T00:00:00"/>
    <n v="6"/>
    <x v="36"/>
    <m/>
    <m/>
    <n v="0"/>
    <m/>
    <m/>
    <s v=""/>
    <s v=""/>
    <m/>
    <m/>
    <m/>
    <s v="GAP2 15/117"/>
    <n v="11.5"/>
    <n v="180"/>
    <n v="2070"/>
    <m/>
    <m/>
    <m/>
    <m/>
    <m/>
    <m/>
    <m/>
    <m/>
    <m/>
    <m/>
    <m/>
    <s v="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6T00:00:00"/>
    <n v="1"/>
    <x v="40"/>
    <m/>
    <n v="21024"/>
    <n v="36.484375"/>
    <d v="1899-12-30T02:30:00"/>
    <m/>
    <n v="2.5"/>
    <s v=""/>
    <n v="21024"/>
    <m/>
    <m/>
    <s v="MUR1 15/214"/>
    <n v="28"/>
    <n v="180"/>
    <n v="5040"/>
    <n v="374.79599999999999"/>
    <n v="807.5"/>
    <n v="2"/>
    <m/>
    <m/>
    <m/>
    <m/>
    <m/>
    <m/>
    <m/>
    <m/>
    <e v="#REF!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6T00:00:00"/>
    <n v="2"/>
    <x v="40"/>
    <m/>
    <m/>
    <n v="0"/>
    <m/>
    <m/>
    <s v=""/>
    <s v=""/>
    <m/>
    <m/>
    <m/>
    <s v="RIN1 15/218"/>
    <n v="12"/>
    <n v="180"/>
    <n v="2160"/>
    <m/>
    <m/>
    <m/>
    <m/>
    <m/>
    <m/>
    <m/>
    <m/>
    <m/>
    <m/>
    <m/>
    <s v="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6T00:00:00"/>
    <n v="3"/>
    <x v="8"/>
    <m/>
    <n v="114828"/>
    <n v="197.015625"/>
    <d v="1899-12-30T13:30:00"/>
    <m/>
    <n v="13.5"/>
    <s v=""/>
    <n v="114828"/>
    <m/>
    <m/>
    <s v="GAP2 15/124"/>
    <n v="74"/>
    <n v="180"/>
    <n v="13320"/>
    <n v="370.94200000000001"/>
    <n v="3420"/>
    <n v="9"/>
    <m/>
    <m/>
    <m/>
    <m/>
    <m/>
    <m/>
    <m/>
    <m/>
    <e v="#REF!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6T00:00:00"/>
    <n v="4"/>
    <x v="8"/>
    <m/>
    <m/>
    <n v="0"/>
    <m/>
    <m/>
    <s v=""/>
    <s v=""/>
    <m/>
    <m/>
    <m/>
    <s v="GAP2 15/117"/>
    <n v="62.5"/>
    <n v="180"/>
    <n v="11250"/>
    <m/>
    <m/>
    <m/>
    <m/>
    <m/>
    <m/>
    <m/>
    <m/>
    <m/>
    <m/>
    <m/>
    <s v="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6T00:00:00"/>
    <n v="5"/>
    <x v="8"/>
    <m/>
    <m/>
    <n v="0"/>
    <m/>
    <m/>
    <s v=""/>
    <s v=""/>
    <m/>
    <m/>
    <m/>
    <s v="GAP2 15/116"/>
    <n v="77.5"/>
    <n v="180"/>
    <n v="13950"/>
    <m/>
    <m/>
    <m/>
    <m/>
    <m/>
    <m/>
    <m/>
    <m/>
    <m/>
    <m/>
    <m/>
    <s v="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7T00:00:00"/>
    <n v="1"/>
    <x v="41"/>
    <m/>
    <n v="44443"/>
    <n v="82.686440677966104"/>
    <d v="1899-12-30T05:30:00"/>
    <m/>
    <n v="5.5"/>
    <s v=""/>
    <n v="43294"/>
    <m/>
    <m/>
    <s v="MUR2 15/96"/>
    <n v="80"/>
    <n v="180"/>
    <n v="14400"/>
    <n v="378.596"/>
    <n v="1330"/>
    <n v="5"/>
    <m/>
    <m/>
    <m/>
    <e v="#NAME?"/>
    <m/>
    <m/>
    <m/>
    <m/>
    <e v="#REF!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7T00:00:00"/>
    <n v="2"/>
    <x v="41"/>
    <m/>
    <m/>
    <n v="0"/>
    <m/>
    <m/>
    <s v=""/>
    <s v=""/>
    <m/>
    <m/>
    <m/>
    <s v="GAP2 15/97"/>
    <n v="8"/>
    <n v="180"/>
    <n v="1440"/>
    <m/>
    <m/>
    <m/>
    <m/>
    <m/>
    <m/>
    <m/>
    <m/>
    <m/>
    <m/>
    <m/>
    <s v="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7T00:00:00"/>
    <n v="3"/>
    <x v="70"/>
    <m/>
    <n v="3720"/>
    <n v="18.792372881355931"/>
    <d v="1899-12-30T01:15:00"/>
    <m/>
    <n v="1.25"/>
    <s v=""/>
    <n v="3720"/>
    <m/>
    <m/>
    <s v="RIN2 15/51"/>
    <n v="9"/>
    <n v="180"/>
    <n v="1620"/>
    <n v="401.42700000000002"/>
    <n v="190"/>
    <m/>
    <m/>
    <m/>
    <m/>
    <m/>
    <m/>
    <m/>
    <m/>
    <m/>
    <e v="#REF!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7T00:00:00"/>
    <n v="4"/>
    <x v="16"/>
    <m/>
    <n v="71928"/>
    <n v="120.27118644067797"/>
    <d v="1899-12-30T08:00:00"/>
    <m/>
    <n v="8"/>
    <s v=""/>
    <n v="71928"/>
    <m/>
    <m/>
    <s v="RIN2 15/51"/>
    <n v="71"/>
    <n v="180"/>
    <n v="12780"/>
    <n v="371.62400000000002"/>
    <n v="1615"/>
    <n v="14"/>
    <m/>
    <m/>
    <m/>
    <m/>
    <m/>
    <m/>
    <m/>
    <m/>
    <e v="#REF!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7T00:00:00"/>
    <n v="5"/>
    <x v="16"/>
    <m/>
    <m/>
    <n v="0"/>
    <m/>
    <m/>
    <s v=""/>
    <s v=""/>
    <m/>
    <m/>
    <m/>
    <s v="RIN2 15/52"/>
    <n v="62.5"/>
    <n v="180"/>
    <n v="11250"/>
    <m/>
    <m/>
    <m/>
    <m/>
    <m/>
    <m/>
    <m/>
    <m/>
    <m/>
    <m/>
    <m/>
    <s v="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8T00:00:00"/>
    <n v="1"/>
    <x v="25"/>
    <m/>
    <n v="40548"/>
    <n v="80.295801526717568"/>
    <d v="1899-12-30T04:30:00"/>
    <m/>
    <n v="4.5"/>
    <s v=""/>
    <n v="40548"/>
    <m/>
    <m/>
    <s v="ORTI 15/13"/>
    <n v="47.5"/>
    <n v="180"/>
    <n v="8550"/>
    <m/>
    <m/>
    <n v="4"/>
    <m/>
    <m/>
    <m/>
    <m/>
    <m/>
    <m/>
    <m/>
    <m/>
    <e v="#REF!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8T00:00:00"/>
    <n v="2"/>
    <x v="71"/>
    <m/>
    <n v="9699"/>
    <n v="26.765267175572518"/>
    <d v="1899-12-30T01:30:00"/>
    <m/>
    <n v="1.5"/>
    <s v=""/>
    <n v="9699"/>
    <m/>
    <m/>
    <s v="GAP2 15/117"/>
    <n v="6"/>
    <n v="180"/>
    <n v="1080"/>
    <n v="117.7"/>
    <n v="142.5"/>
    <n v="2"/>
    <m/>
    <m/>
    <m/>
    <m/>
    <m/>
    <m/>
    <m/>
    <m/>
    <e v="#REF!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8T00:00:00"/>
    <n v="3"/>
    <x v="72"/>
    <m/>
    <n v="7563"/>
    <n v="26.765267175572518"/>
    <d v="1899-12-30T01:30:00"/>
    <m/>
    <n v="1.5"/>
    <s v=""/>
    <n v="7056"/>
    <m/>
    <m/>
    <s v="RIN2 15/52"/>
    <n v="4.5"/>
    <n v="180"/>
    <n v="810"/>
    <n v="117.25"/>
    <n v="95"/>
    <n v="2"/>
    <m/>
    <m/>
    <m/>
    <m/>
    <m/>
    <m/>
    <m/>
    <m/>
    <e v="#REF!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8T00:00:00"/>
    <n v="4"/>
    <x v="47"/>
    <m/>
    <n v="56100"/>
    <n v="99.923664122137396"/>
    <d v="1899-12-30T05:36:00"/>
    <m/>
    <n v="5.6"/>
    <s v=""/>
    <n v="56100"/>
    <m/>
    <m/>
    <s v="RIN2 15/52"/>
    <n v="12"/>
    <n v="180"/>
    <n v="2160"/>
    <n v="191.255"/>
    <n v="522.5"/>
    <n v="10"/>
    <m/>
    <m/>
    <m/>
    <m/>
    <m/>
    <m/>
    <m/>
    <m/>
    <e v="#REF!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18T00:00:00"/>
    <n v="5"/>
    <x v="47"/>
    <m/>
    <m/>
    <n v="0"/>
    <m/>
    <m/>
    <s v=""/>
    <s v=""/>
    <m/>
    <m/>
    <m/>
    <s v="RIN2 15/53"/>
    <n v="42"/>
    <n v="180"/>
    <n v="7560"/>
    <m/>
    <m/>
    <m/>
    <m/>
    <m/>
    <m/>
    <m/>
    <m/>
    <m/>
    <m/>
    <m/>
    <s v=""/>
    <m/>
    <m/>
    <m/>
    <m/>
    <m/>
    <m/>
    <m/>
    <m/>
    <m/>
    <m/>
    <m/>
    <m/>
    <n v="3"/>
    <n v="2016"/>
    <x v="11"/>
    <m/>
    <m/>
    <m/>
    <m/>
    <m/>
    <m/>
    <m/>
    <n v="1"/>
    <n v="0"/>
    <s v=""/>
  </r>
  <r>
    <m/>
    <m/>
    <d v="2016-03-21T00:00:00"/>
    <n v="1"/>
    <x v="73"/>
    <m/>
    <n v="28962"/>
    <n v="52.008196721311478"/>
    <d v="1899-12-30T03:45:00"/>
    <m/>
    <n v="3.75"/>
    <s v=""/>
    <n v="28962"/>
    <m/>
    <m/>
    <s v="RIV2 15/114"/>
    <n v="30"/>
    <n v="180"/>
    <n v="5400"/>
    <n v="197.12"/>
    <n v="332.5"/>
    <n v="2"/>
    <m/>
    <m/>
    <m/>
    <m/>
    <m/>
    <m/>
    <m/>
    <m/>
    <e v="#REF!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1T00:00:00"/>
    <n v="2"/>
    <x v="6"/>
    <m/>
    <n v="91080"/>
    <n v="159.49180327868851"/>
    <d v="1899-12-30T11:30:00"/>
    <m/>
    <n v="11.5"/>
    <s v=""/>
    <n v="91080"/>
    <m/>
    <m/>
    <s v="GAP2 15/109"/>
    <n v="80"/>
    <n v="180"/>
    <n v="14400"/>
    <n v="199.15600000000001"/>
    <m/>
    <n v="2"/>
    <m/>
    <m/>
    <m/>
    <m/>
    <m/>
    <m/>
    <m/>
    <m/>
    <e v="#REF!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1T00:00:00"/>
    <n v="3"/>
    <x v="6"/>
    <m/>
    <m/>
    <n v="0"/>
    <m/>
    <m/>
    <s v=""/>
    <s v=""/>
    <m/>
    <m/>
    <m/>
    <s v="GAP2 15/110"/>
    <n v="23.5"/>
    <n v="180"/>
    <n v="4230"/>
    <m/>
    <m/>
    <m/>
    <m/>
    <m/>
    <m/>
    <m/>
    <m/>
    <m/>
    <m/>
    <m/>
    <s v="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2T00:00:00"/>
    <n v="1"/>
    <x v="74"/>
    <m/>
    <n v="18264"/>
    <n v="27.770491803278688"/>
    <d v="1899-12-30T01:45:00"/>
    <m/>
    <n v="1.75"/>
    <s v=""/>
    <n v="18264"/>
    <m/>
    <m/>
    <s v="GAP2 15/110"/>
    <n v="17.5"/>
    <n v="180"/>
    <n v="3150"/>
    <n v="190.78100000000001"/>
    <n v="237.5"/>
    <n v="1"/>
    <m/>
    <m/>
    <m/>
    <m/>
    <m/>
    <m/>
    <m/>
    <m/>
    <e v="#REF!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2T00:00:00"/>
    <n v="2"/>
    <x v="5"/>
    <m/>
    <n v="81108"/>
    <n v="119.01639344262294"/>
    <d v="1899-12-30T07:30:00"/>
    <m/>
    <n v="7.5"/>
    <s v=""/>
    <n v="81108"/>
    <m/>
    <m/>
    <s v="RIN2 15/53"/>
    <n v="37"/>
    <n v="180"/>
    <n v="6660"/>
    <n v="193.17699999999999"/>
    <n v="1140"/>
    <n v="6"/>
    <m/>
    <m/>
    <m/>
    <m/>
    <m/>
    <m/>
    <m/>
    <m/>
    <e v="#REF!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2T00:00:00"/>
    <n v="3"/>
    <x v="5"/>
    <m/>
    <m/>
    <n v="0"/>
    <m/>
    <m/>
    <s v=""/>
    <s v=""/>
    <m/>
    <m/>
    <m/>
    <s v="RIN2 15/54"/>
    <n v="41"/>
    <n v="180"/>
    <n v="7380"/>
    <m/>
    <m/>
    <m/>
    <m/>
    <m/>
    <m/>
    <m/>
    <m/>
    <m/>
    <m/>
    <m/>
    <s v="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2T00:00:00"/>
    <n v="4"/>
    <x v="51"/>
    <m/>
    <n v="54492"/>
    <n v="95.213114754098356"/>
    <d v="1899-12-30T06:00:00"/>
    <m/>
    <n v="6"/>
    <s v=""/>
    <n v="54492"/>
    <m/>
    <m/>
    <s v="GAP2 15/111"/>
    <n v="14"/>
    <n v="180"/>
    <n v="2520"/>
    <n v="190.71700000000001"/>
    <n v="475"/>
    <n v="3"/>
    <m/>
    <m/>
    <m/>
    <m/>
    <m/>
    <m/>
    <m/>
    <m/>
    <e v="#REF!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2T00:00:00"/>
    <n v="5"/>
    <x v="51"/>
    <m/>
    <m/>
    <n v="0"/>
    <m/>
    <m/>
    <s v=""/>
    <s v=""/>
    <m/>
    <m/>
    <m/>
    <s v="GAP2 15/110"/>
    <n v="39"/>
    <n v="180"/>
    <n v="7020"/>
    <m/>
    <m/>
    <m/>
    <m/>
    <m/>
    <m/>
    <m/>
    <m/>
    <m/>
    <m/>
    <m/>
    <s v="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3T00:00:00"/>
    <n v="1"/>
    <x v="35"/>
    <m/>
    <n v="72372"/>
    <n v="121.54838709677419"/>
    <d v="1899-12-30T08:00:00"/>
    <m/>
    <n v="8"/>
    <s v=""/>
    <n v="72372"/>
    <m/>
    <m/>
    <s v="GAP2 15/116"/>
    <n v="2.5"/>
    <n v="180"/>
    <n v="450"/>
    <n v="370.26"/>
    <n v="1805"/>
    <n v="3"/>
    <m/>
    <m/>
    <m/>
    <m/>
    <m/>
    <m/>
    <m/>
    <m/>
    <e v="#REF!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3T00:00:00"/>
    <n v="2"/>
    <x v="35"/>
    <m/>
    <m/>
    <n v="0"/>
    <m/>
    <m/>
    <s v=""/>
    <s v=""/>
    <m/>
    <m/>
    <m/>
    <s v="RIV2 15/114"/>
    <n v="50"/>
    <n v="180"/>
    <n v="9000"/>
    <m/>
    <m/>
    <m/>
    <m/>
    <m/>
    <m/>
    <m/>
    <m/>
    <m/>
    <m/>
    <m/>
    <s v="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3T00:00:00"/>
    <n v="3"/>
    <x v="35"/>
    <m/>
    <m/>
    <n v="0"/>
    <m/>
    <m/>
    <s v=""/>
    <s v=""/>
    <m/>
    <m/>
    <m/>
    <s v="GAP2 15/123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3T00:00:00"/>
    <n v="4"/>
    <x v="35"/>
    <m/>
    <m/>
    <n v="0"/>
    <m/>
    <m/>
    <s v=""/>
    <s v=""/>
    <m/>
    <m/>
    <m/>
    <s v="GAP2 15/111"/>
    <n v="6"/>
    <n v="180"/>
    <n v="1080"/>
    <m/>
    <m/>
    <m/>
    <m/>
    <m/>
    <m/>
    <m/>
    <m/>
    <m/>
    <m/>
    <m/>
    <s v="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3T00:00:00"/>
    <n v="5"/>
    <x v="16"/>
    <m/>
    <n v="80160"/>
    <n v="113.95161290322581"/>
    <d v="1899-12-30T07:30:00"/>
    <m/>
    <n v="7.5"/>
    <s v=""/>
    <n v="80160"/>
    <m/>
    <m/>
    <s v="RIN2 15/54"/>
    <n v="39"/>
    <n v="180"/>
    <n v="7020"/>
    <n v="373.00700000000001"/>
    <n v="1520"/>
    <n v="4"/>
    <m/>
    <m/>
    <m/>
    <m/>
    <m/>
    <m/>
    <m/>
    <m/>
    <e v="#REF!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3T00:00:00"/>
    <n v="6"/>
    <x v="16"/>
    <m/>
    <m/>
    <n v="0"/>
    <m/>
    <m/>
    <s v=""/>
    <s v=""/>
    <m/>
    <m/>
    <m/>
    <s v="RIN2 15/190"/>
    <n v="70"/>
    <n v="180"/>
    <n v="12600"/>
    <m/>
    <m/>
    <m/>
    <m/>
    <m/>
    <m/>
    <m/>
    <m/>
    <m/>
    <m/>
    <m/>
    <s v="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3T00:00:00"/>
    <n v="7"/>
    <x v="16"/>
    <m/>
    <m/>
    <n v="0"/>
    <m/>
    <m/>
    <s v=""/>
    <s v=""/>
    <m/>
    <m/>
    <m/>
    <s v="RIN1 15/209"/>
    <n v="41"/>
    <n v="180"/>
    <n v="7380"/>
    <m/>
    <m/>
    <m/>
    <m/>
    <m/>
    <m/>
    <m/>
    <m/>
    <m/>
    <m/>
    <m/>
    <s v="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4T00:00:00"/>
    <n v="1"/>
    <x v="28"/>
    <m/>
    <n v="17676"/>
    <n v="62.470588235294116"/>
    <d v="1899-12-30T03:00:00"/>
    <m/>
    <n v="3"/>
    <s v=""/>
    <n v="17676"/>
    <m/>
    <m/>
    <s v="RIN2 15/102"/>
    <n v="4"/>
    <n v="180"/>
    <n v="720"/>
    <n v="394.803"/>
    <n v="332.5"/>
    <n v="3"/>
    <m/>
    <m/>
    <m/>
    <m/>
    <m/>
    <m/>
    <m/>
    <m/>
    <e v="#REF!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4T00:00:00"/>
    <n v="2"/>
    <x v="28"/>
    <m/>
    <m/>
    <n v="0"/>
    <m/>
    <m/>
    <s v=""/>
    <s v=""/>
    <m/>
    <m/>
    <m/>
    <s v="RIN2 15/128"/>
    <n v="32"/>
    <n v="180"/>
    <n v="5760"/>
    <m/>
    <m/>
    <m/>
    <m/>
    <m/>
    <m/>
    <m/>
    <m/>
    <m/>
    <m/>
    <m/>
    <s v="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4T00:00:00"/>
    <n v="3"/>
    <x v="30"/>
    <m/>
    <n v="24024"/>
    <n v="78.088235294117652"/>
    <d v="1899-12-30T03:45:00"/>
    <m/>
    <n v="3.75"/>
    <s v=""/>
    <n v="24024"/>
    <m/>
    <m/>
    <s v="RIN2 15/55"/>
    <n v="46"/>
    <n v="180"/>
    <n v="8280"/>
    <n v="371.90499999999997"/>
    <n v="427.5"/>
    <n v="4"/>
    <m/>
    <m/>
    <m/>
    <m/>
    <m/>
    <m/>
    <m/>
    <m/>
    <e v="#REF!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4T00:00:00"/>
    <n v="4"/>
    <x v="75"/>
    <m/>
    <n v="30468"/>
    <n v="88.5"/>
    <d v="1899-12-30T04:15:00"/>
    <m/>
    <n v="4.25"/>
    <s v=""/>
    <n v="30468"/>
    <m/>
    <m/>
    <s v="RIN2 15/55"/>
    <n v="34"/>
    <n v="180"/>
    <n v="6120"/>
    <n v="382.54500000000002"/>
    <m/>
    <n v="4"/>
    <m/>
    <m/>
    <m/>
    <s v="DONT 4596 BX BLOQUES PAR ALINE"/>
    <m/>
    <m/>
    <m/>
    <m/>
    <e v="#REF!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4T00:00:00"/>
    <n v="5"/>
    <x v="75"/>
    <m/>
    <m/>
    <m/>
    <m/>
    <m/>
    <s v=""/>
    <s v=""/>
    <m/>
    <m/>
    <m/>
    <s v="RIN2 15/56"/>
    <n v="11"/>
    <n v="180"/>
    <n v="1980"/>
    <m/>
    <m/>
    <m/>
    <m/>
    <m/>
    <m/>
    <m/>
    <m/>
    <m/>
    <m/>
    <m/>
    <s v="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4T00:00:00"/>
    <n v="6"/>
    <x v="75"/>
    <m/>
    <m/>
    <m/>
    <m/>
    <m/>
    <s v=""/>
    <s v=""/>
    <m/>
    <m/>
    <m/>
    <s v="ORTI 15/13"/>
    <n v="20"/>
    <n v="180"/>
    <n v="3600"/>
    <m/>
    <m/>
    <m/>
    <m/>
    <m/>
    <m/>
    <m/>
    <m/>
    <m/>
    <m/>
    <m/>
    <s v="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4T00:00:00"/>
    <n v="7"/>
    <x v="29"/>
    <m/>
    <n v="19128"/>
    <n v="36.441176470588239"/>
    <d v="1899-12-30T01:45:00"/>
    <m/>
    <n v="1.75"/>
    <s v=""/>
    <n v="19128"/>
    <m/>
    <m/>
    <s v="RIN2 15/56"/>
    <n v="33"/>
    <n v="180"/>
    <n v="5940"/>
    <n v="373.35599999999999"/>
    <n v="617.5"/>
    <n v="2"/>
    <m/>
    <m/>
    <m/>
    <m/>
    <m/>
    <m/>
    <m/>
    <m/>
    <e v="#REF!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5T00:00:00"/>
    <n v="1"/>
    <x v="27"/>
    <m/>
    <n v="18840"/>
    <n v="80.193750000000009"/>
    <d v="1899-12-30T03:15:00"/>
    <m/>
    <n v="3.25"/>
    <s v=""/>
    <n v="18840"/>
    <m/>
    <m/>
    <s v="RIN2 15/128"/>
    <n v="19"/>
    <n v="180"/>
    <n v="3420"/>
    <n v="195.60400000000001"/>
    <m/>
    <n v="3"/>
    <m/>
    <m/>
    <m/>
    <s v="REPRISE 2325 BX DU 24/07/15 ET 16918 DU 19/01/16"/>
    <m/>
    <m/>
    <m/>
    <m/>
    <e v="#REF!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5T00:00:00"/>
    <n v="2"/>
    <x v="76"/>
    <m/>
    <n v="10740"/>
    <n v="49.35"/>
    <d v="1899-12-30T02:00:00"/>
    <m/>
    <n v="2"/>
    <s v=""/>
    <n v="10740"/>
    <m/>
    <m/>
    <s v="RIN2 15/128"/>
    <n v="10.75"/>
    <n v="180"/>
    <n v="1935"/>
    <n v="191.26400000000001"/>
    <m/>
    <n v="4"/>
    <m/>
    <m/>
    <m/>
    <s v="REPRISE 9312 BX DU 12/11/15"/>
    <m/>
    <m/>
    <m/>
    <m/>
    <e v="#REF!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5T00:00:00"/>
    <n v="3"/>
    <x v="22"/>
    <m/>
    <n v="32400"/>
    <n v="117.20625"/>
    <d v="1899-12-30T04:45:00"/>
    <m/>
    <n v="4.75"/>
    <s v=""/>
    <n v="32400"/>
    <m/>
    <m/>
    <s v="GAP2 15/112"/>
    <n v="31"/>
    <n v="180"/>
    <n v="5580"/>
    <n v="191.863"/>
    <n v="570"/>
    <n v="4"/>
    <m/>
    <m/>
    <m/>
    <m/>
    <m/>
    <m/>
    <m/>
    <m/>
    <e v="#REF!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5T00:00:00"/>
    <n v="4"/>
    <x v="26"/>
    <m/>
    <m/>
    <n v="0"/>
    <m/>
    <m/>
    <s v=""/>
    <s v=""/>
    <m/>
    <m/>
    <m/>
    <m/>
    <m/>
    <m/>
    <n v="0"/>
    <m/>
    <m/>
    <m/>
    <m/>
    <m/>
    <m/>
    <s v="REPRISE 6696 BX DU 19/01/16"/>
    <m/>
    <m/>
    <m/>
    <m/>
    <s v=""/>
    <m/>
    <m/>
    <m/>
    <m/>
    <m/>
    <m/>
    <m/>
    <m/>
    <m/>
    <m/>
    <m/>
    <m/>
    <n v="3"/>
    <n v="2016"/>
    <x v="12"/>
    <m/>
    <m/>
    <m/>
    <m/>
    <m/>
    <m/>
    <m/>
    <n v="1"/>
    <n v="0"/>
    <s v=""/>
  </r>
  <r>
    <m/>
    <m/>
    <d v="2016-03-29T00:00:00"/>
    <n v="1"/>
    <x v="43"/>
    <m/>
    <n v="25072"/>
    <n v="52.983870967741936"/>
    <d v="1899-12-30T04:30:00"/>
    <m/>
    <n v="4.5"/>
    <s v=""/>
    <n v="25072"/>
    <m/>
    <m/>
    <s v="GOO1 16/13"/>
    <n v="4"/>
    <n v="180"/>
    <n v="720"/>
    <n v="547.60500000000002"/>
    <n v="807.5"/>
    <n v="2"/>
    <m/>
    <m/>
    <m/>
    <m/>
    <m/>
    <m/>
    <m/>
    <m/>
    <e v="#REF!"/>
    <m/>
    <m/>
    <m/>
    <m/>
    <m/>
    <m/>
    <m/>
    <m/>
    <m/>
    <m/>
    <m/>
    <m/>
    <n v="3"/>
    <n v="2016"/>
    <x v="13"/>
    <m/>
    <m/>
    <m/>
    <m/>
    <m/>
    <m/>
    <m/>
    <n v="1"/>
    <n v="0"/>
    <s v=""/>
  </r>
  <r>
    <m/>
    <m/>
    <d v="2016-03-29T00:00:00"/>
    <n v="2"/>
    <x v="43"/>
    <m/>
    <m/>
    <n v="63.580645161290327"/>
    <m/>
    <m/>
    <s v=""/>
    <s v=""/>
    <m/>
    <m/>
    <m/>
    <s v="GAP2 15/111"/>
    <n v="60"/>
    <n v="180"/>
    <n v="10800"/>
    <m/>
    <m/>
    <m/>
    <m/>
    <m/>
    <m/>
    <m/>
    <m/>
    <m/>
    <m/>
    <m/>
    <s v=""/>
    <m/>
    <m/>
    <m/>
    <m/>
    <m/>
    <m/>
    <m/>
    <m/>
    <m/>
    <m/>
    <m/>
    <m/>
    <n v="3"/>
    <n v="2016"/>
    <x v="13"/>
    <m/>
    <m/>
    <m/>
    <m/>
    <m/>
    <m/>
    <m/>
    <n v="1"/>
    <n v="0"/>
    <s v=""/>
  </r>
  <r>
    <m/>
    <m/>
    <d v="2016-03-29T00:00:00"/>
    <n v="3"/>
    <x v="43"/>
    <m/>
    <m/>
    <n v="0"/>
    <m/>
    <m/>
    <s v=""/>
    <s v=""/>
    <m/>
    <m/>
    <m/>
    <s v="GAP2 15/112"/>
    <n v="8.5"/>
    <n v="180"/>
    <n v="1530"/>
    <m/>
    <m/>
    <m/>
    <m/>
    <m/>
    <m/>
    <m/>
    <m/>
    <m/>
    <m/>
    <m/>
    <s v=""/>
    <m/>
    <m/>
    <m/>
    <m/>
    <m/>
    <m/>
    <m/>
    <m/>
    <m/>
    <m/>
    <m/>
    <m/>
    <n v="3"/>
    <n v="2016"/>
    <x v="13"/>
    <m/>
    <m/>
    <m/>
    <m/>
    <m/>
    <m/>
    <m/>
    <n v="1"/>
    <n v="0"/>
    <s v=""/>
  </r>
  <r>
    <m/>
    <m/>
    <d v="2016-03-29T00:00:00"/>
    <n v="4"/>
    <x v="63"/>
    <m/>
    <n v="18016"/>
    <n v="0"/>
    <d v="1899-12-30T03:30:00"/>
    <m/>
    <n v="3.5"/>
    <s v=""/>
    <n v="18016"/>
    <m/>
    <m/>
    <s v="GAP2 15/112"/>
    <n v="40.5"/>
    <n v="180"/>
    <n v="7290"/>
    <n v="548.05200000000002"/>
    <n v="570"/>
    <n v="4"/>
    <m/>
    <m/>
    <m/>
    <m/>
    <m/>
    <m/>
    <m/>
    <m/>
    <e v="#REF!"/>
    <m/>
    <m/>
    <m/>
    <m/>
    <m/>
    <m/>
    <m/>
    <m/>
    <m/>
    <m/>
    <m/>
    <m/>
    <n v="3"/>
    <n v="2016"/>
    <x v="13"/>
    <m/>
    <m/>
    <m/>
    <m/>
    <m/>
    <m/>
    <m/>
    <n v="1"/>
    <n v="0"/>
    <s v=""/>
  </r>
  <r>
    <m/>
    <m/>
    <d v="2016-03-29T00:00:00"/>
    <n v="5"/>
    <x v="63"/>
    <m/>
    <m/>
    <n v="49.451612903225808"/>
    <m/>
    <m/>
    <s v=""/>
    <s v=""/>
    <m/>
    <m/>
    <m/>
    <s v="GAP2 15/118"/>
    <n v="10"/>
    <n v="180"/>
    <n v="1800"/>
    <m/>
    <m/>
    <m/>
    <m/>
    <m/>
    <m/>
    <m/>
    <m/>
    <m/>
    <m/>
    <m/>
    <s v=""/>
    <m/>
    <m/>
    <m/>
    <m/>
    <m/>
    <m/>
    <m/>
    <m/>
    <m/>
    <m/>
    <m/>
    <m/>
    <n v="3"/>
    <n v="2016"/>
    <x v="13"/>
    <m/>
    <m/>
    <m/>
    <m/>
    <m/>
    <m/>
    <m/>
    <n v="1"/>
    <n v="0"/>
    <s v=""/>
  </r>
  <r>
    <m/>
    <m/>
    <d v="2016-03-29T00:00:00"/>
    <n v="6"/>
    <x v="11"/>
    <m/>
    <n v="20176"/>
    <n v="0"/>
    <d v="1899-12-30T03:45:00"/>
    <m/>
    <n v="3.75"/>
    <s v=""/>
    <n v="20176"/>
    <m/>
    <m/>
    <s v="RIN1 15/209"/>
    <n v="39"/>
    <n v="180"/>
    <n v="7020"/>
    <n v="560.73299999999995"/>
    <n v="380"/>
    <n v="4"/>
    <m/>
    <m/>
    <m/>
    <s v="REPRISE 2608 BX DU 29/01/2018"/>
    <m/>
    <m/>
    <m/>
    <m/>
    <e v="#REF!"/>
    <m/>
    <m/>
    <m/>
    <m/>
    <m/>
    <m/>
    <m/>
    <m/>
    <m/>
    <m/>
    <m/>
    <m/>
    <n v="3"/>
    <n v="2016"/>
    <x v="13"/>
    <m/>
    <m/>
    <m/>
    <m/>
    <m/>
    <m/>
    <m/>
    <n v="1"/>
    <n v="0"/>
    <s v=""/>
  </r>
  <r>
    <m/>
    <m/>
    <d v="2016-03-29T00:00:00"/>
    <n v="7"/>
    <x v="11"/>
    <m/>
    <m/>
    <n v="52.983870967741936"/>
    <m/>
    <m/>
    <s v=""/>
    <s v=""/>
    <m/>
    <m/>
    <m/>
    <s v="RIN1 15/204"/>
    <n v="18"/>
    <n v="180"/>
    <n v="3240"/>
    <m/>
    <m/>
    <m/>
    <m/>
    <m/>
    <m/>
    <m/>
    <m/>
    <m/>
    <m/>
    <m/>
    <s v=""/>
    <m/>
    <m/>
    <m/>
    <m/>
    <m/>
    <m/>
    <m/>
    <m/>
    <m/>
    <m/>
    <m/>
    <m/>
    <n v="3"/>
    <n v="2016"/>
    <x v="13"/>
    <m/>
    <m/>
    <m/>
    <m/>
    <m/>
    <m/>
    <m/>
    <n v="1"/>
    <n v="0"/>
    <s v=""/>
  </r>
  <r>
    <m/>
    <m/>
    <d v="2016-03-29T00:00:00"/>
    <n v="8"/>
    <x v="44"/>
    <m/>
    <n v="22232"/>
    <n v="0"/>
    <d v="1899-12-30T03:45:00"/>
    <m/>
    <n v="3.75"/>
    <s v=""/>
    <n v="22232"/>
    <m/>
    <m/>
    <s v="GAP2 15/118"/>
    <n v="64.75"/>
    <n v="180"/>
    <n v="11655"/>
    <n v="569.01800000000003"/>
    <n v="760"/>
    <n v="3"/>
    <m/>
    <m/>
    <m/>
    <m/>
    <m/>
    <m/>
    <m/>
    <m/>
    <e v="#REF!"/>
    <m/>
    <m/>
    <m/>
    <m/>
    <m/>
    <m/>
    <m/>
    <m/>
    <m/>
    <m/>
    <m/>
    <m/>
    <n v="3"/>
    <n v="2016"/>
    <x v="13"/>
    <m/>
    <m/>
    <m/>
    <m/>
    <m/>
    <m/>
    <m/>
    <n v="1"/>
    <n v="0"/>
    <s v=""/>
  </r>
  <r>
    <m/>
    <m/>
    <d v="2016-03-30T00:00:00"/>
    <n v="1"/>
    <x v="77"/>
    <m/>
    <n v="10200"/>
    <n v="24.711864406779661"/>
    <d v="1899-12-30T01:30:00"/>
    <m/>
    <n v="1.5"/>
    <s v=""/>
    <n v="10200"/>
    <m/>
    <m/>
    <s v="ORTI 15/07"/>
    <n v="10"/>
    <n v="180"/>
    <n v="1800"/>
    <n v="207.547"/>
    <m/>
    <n v="4"/>
    <m/>
    <m/>
    <m/>
    <m/>
    <m/>
    <m/>
    <m/>
    <m/>
    <e v="#REF!"/>
    <m/>
    <m/>
    <m/>
    <m/>
    <m/>
    <m/>
    <m/>
    <m/>
    <m/>
    <m/>
    <m/>
    <m/>
    <n v="3"/>
    <n v="2016"/>
    <x v="13"/>
    <m/>
    <m/>
    <m/>
    <m/>
    <m/>
    <m/>
    <m/>
    <n v="1"/>
    <n v="0"/>
    <s v=""/>
  </r>
  <r>
    <m/>
    <m/>
    <d v="2016-03-30T00:00:00"/>
    <n v="2"/>
    <x v="77"/>
    <m/>
    <m/>
    <n v="0"/>
    <m/>
    <m/>
    <s v=""/>
    <s v=""/>
    <m/>
    <m/>
    <m/>
    <s v="ORTI 15/14"/>
    <n v="3"/>
    <n v="180"/>
    <n v="540"/>
    <n v="191.58199999999999"/>
    <n v="190"/>
    <n v="1"/>
    <m/>
    <m/>
    <m/>
    <m/>
    <m/>
    <m/>
    <m/>
    <m/>
    <s v=""/>
    <m/>
    <m/>
    <m/>
    <m/>
    <m/>
    <m/>
    <m/>
    <m/>
    <m/>
    <m/>
    <m/>
    <m/>
    <n v="3"/>
    <n v="2016"/>
    <x v="13"/>
    <m/>
    <m/>
    <m/>
    <m/>
    <m/>
    <m/>
    <m/>
    <n v="1"/>
    <n v="0"/>
    <s v=""/>
  </r>
  <r>
    <m/>
    <m/>
    <d v="2016-03-30T00:00:00"/>
    <n v="3"/>
    <x v="78"/>
    <m/>
    <n v="16212"/>
    <n v="32.949152542372879"/>
    <d v="1899-12-30T02:00:00"/>
    <m/>
    <n v="2"/>
    <s v=""/>
    <n v="16212"/>
    <m/>
    <m/>
    <s v="GAP2 15/118"/>
    <n v="5.25"/>
    <n v="180"/>
    <n v="945"/>
    <n v="191.58199999999999"/>
    <n v="190"/>
    <n v="1"/>
    <m/>
    <m/>
    <m/>
    <m/>
    <m/>
    <m/>
    <m/>
    <m/>
    <e v="#REF!"/>
    <m/>
    <m/>
    <m/>
    <m/>
    <m/>
    <m/>
    <m/>
    <m/>
    <m/>
    <m/>
    <m/>
    <m/>
    <n v="3"/>
    <n v="2016"/>
    <x v="13"/>
    <m/>
    <m/>
    <m/>
    <m/>
    <m/>
    <m/>
    <m/>
    <n v="1"/>
    <n v="0"/>
    <s v=""/>
  </r>
  <r>
    <m/>
    <m/>
    <d v="2016-03-30T00:00:00"/>
    <n v="4"/>
    <x v="78"/>
    <m/>
    <m/>
    <n v="0"/>
    <m/>
    <m/>
    <s v=""/>
    <s v=""/>
    <m/>
    <m/>
    <m/>
    <s v="GAP2 15/119"/>
    <n v="11"/>
    <n v="180"/>
    <n v="1980"/>
    <m/>
    <m/>
    <m/>
    <m/>
    <m/>
    <m/>
    <m/>
    <m/>
    <m/>
    <m/>
    <m/>
    <s v=""/>
    <m/>
    <m/>
    <m/>
    <m/>
    <m/>
    <m/>
    <m/>
    <m/>
    <m/>
    <m/>
    <m/>
    <m/>
    <n v="3"/>
    <n v="2016"/>
    <x v="13"/>
    <m/>
    <m/>
    <m/>
    <m/>
    <m/>
    <m/>
    <m/>
    <n v="1"/>
    <n v="0"/>
    <s v=""/>
  </r>
  <r>
    <m/>
    <m/>
    <d v="2016-03-30T00:00:00"/>
    <n v="5"/>
    <x v="5"/>
    <m/>
    <n v="121944"/>
    <n v="185.33898305084745"/>
    <d v="1899-12-30T11:15:00"/>
    <m/>
    <n v="11.25"/>
    <s v=""/>
    <n v="121944"/>
    <m/>
    <m/>
    <s v="RIN1 15/204"/>
    <n v="61"/>
    <n v="180"/>
    <n v="10980"/>
    <n v="193.34100000000001"/>
    <n v="1140"/>
    <n v="5"/>
    <m/>
    <m/>
    <m/>
    <m/>
    <m/>
    <m/>
    <m/>
    <m/>
    <e v="#REF!"/>
    <m/>
    <m/>
    <m/>
    <m/>
    <m/>
    <m/>
    <m/>
    <m/>
    <m/>
    <m/>
    <m/>
    <m/>
    <n v="3"/>
    <n v="2016"/>
    <x v="13"/>
    <m/>
    <m/>
    <m/>
    <m/>
    <m/>
    <m/>
    <m/>
    <n v="1"/>
    <n v="0"/>
    <s v=""/>
  </r>
  <r>
    <m/>
    <m/>
    <d v="2016-03-30T00:00:00"/>
    <n v="6"/>
    <x v="5"/>
    <m/>
    <m/>
    <n v="0"/>
    <m/>
    <m/>
    <s v=""/>
    <s v=""/>
    <m/>
    <m/>
    <m/>
    <s v="RIN1 15/205"/>
    <n v="57"/>
    <n v="180"/>
    <n v="10260"/>
    <m/>
    <m/>
    <m/>
    <m/>
    <m/>
    <m/>
    <m/>
    <m/>
    <m/>
    <m/>
    <m/>
    <s v=""/>
    <m/>
    <m/>
    <m/>
    <m/>
    <m/>
    <m/>
    <m/>
    <m/>
    <m/>
    <m/>
    <m/>
    <m/>
    <n v="3"/>
    <n v="2016"/>
    <x v="13"/>
    <m/>
    <m/>
    <m/>
    <m/>
    <m/>
    <m/>
    <m/>
    <n v="1"/>
    <n v="0"/>
    <s v=""/>
  </r>
  <r>
    <m/>
    <m/>
    <d v="2016-03-30T00:00:00"/>
    <n v="7"/>
    <x v="26"/>
    <m/>
    <m/>
    <n v="0"/>
    <m/>
    <m/>
    <s v=""/>
    <s v=""/>
    <m/>
    <m/>
    <m/>
    <m/>
    <m/>
    <m/>
    <n v="0"/>
    <m/>
    <m/>
    <m/>
    <m/>
    <m/>
    <m/>
    <s v="REPRISE 1896 BX DU 12/11/15 ET 948 BX DU 19/01/16"/>
    <m/>
    <m/>
    <m/>
    <m/>
    <s v=""/>
    <m/>
    <m/>
    <m/>
    <m/>
    <m/>
    <m/>
    <m/>
    <m/>
    <m/>
    <m/>
    <m/>
    <m/>
    <n v="3"/>
    <n v="2016"/>
    <x v="13"/>
    <m/>
    <m/>
    <m/>
    <m/>
    <m/>
    <m/>
    <m/>
    <n v="1"/>
    <n v="0"/>
    <s v=""/>
  </r>
  <r>
    <m/>
    <m/>
    <d v="2016-03-31T00:00:00"/>
    <n v="1"/>
    <x v="1"/>
    <m/>
    <n v="21936"/>
    <n v="42.234375"/>
    <d v="1899-12-30T03:00:00"/>
    <m/>
    <n v="3"/>
    <s v=""/>
    <n v="21936"/>
    <m/>
    <m/>
    <s v="RIN2 15/56"/>
    <n v="12.5"/>
    <n v="180"/>
    <n v="2250"/>
    <n v="117.17100000000001"/>
    <n v="95"/>
    <n v="2"/>
    <m/>
    <m/>
    <m/>
    <m/>
    <m/>
    <m/>
    <m/>
    <m/>
    <e v="#REF!"/>
    <m/>
    <m/>
    <m/>
    <m/>
    <m/>
    <m/>
    <m/>
    <m/>
    <m/>
    <m/>
    <m/>
    <m/>
    <n v="3"/>
    <n v="2016"/>
    <x v="13"/>
    <m/>
    <m/>
    <m/>
    <m/>
    <m/>
    <m/>
    <m/>
    <n v="1"/>
    <n v="0"/>
    <s v=""/>
  </r>
  <r>
    <m/>
    <m/>
    <d v="2016-03-31T00:00:00"/>
    <n v="2"/>
    <x v="10"/>
    <m/>
    <n v="70608"/>
    <n v="147.8203125"/>
    <d v="1899-12-30T10:30:00"/>
    <m/>
    <n v="10.5"/>
    <s v=""/>
    <n v="70608"/>
    <m/>
    <m/>
    <s v="GAP2 15/119"/>
    <n v="69"/>
    <n v="180"/>
    <n v="12420"/>
    <n v="191.27199999999999"/>
    <n v="855"/>
    <n v="7"/>
    <m/>
    <m/>
    <m/>
    <m/>
    <m/>
    <m/>
    <m/>
    <m/>
    <e v="#REF!"/>
    <m/>
    <m/>
    <m/>
    <m/>
    <m/>
    <m/>
    <m/>
    <m/>
    <m/>
    <m/>
    <m/>
    <m/>
    <n v="3"/>
    <n v="2016"/>
    <x v="13"/>
    <m/>
    <m/>
    <m/>
    <m/>
    <m/>
    <m/>
    <m/>
    <n v="1"/>
    <n v="0"/>
    <s v=""/>
  </r>
  <r>
    <m/>
    <m/>
    <d v="2016-03-31T00:00:00"/>
    <n v="3"/>
    <x v="22"/>
    <m/>
    <n v="16104"/>
    <n v="35.1953125"/>
    <d v="1899-12-30T02:30:00"/>
    <m/>
    <n v="2.5"/>
    <s v=""/>
    <n v="16104"/>
    <m/>
    <m/>
    <s v="GAP2 15/115"/>
    <n v="13.75"/>
    <n v="180"/>
    <n v="2475"/>
    <n v="191.09200000000001"/>
    <n v="237.5"/>
    <n v="2"/>
    <m/>
    <m/>
    <m/>
    <m/>
    <m/>
    <m/>
    <m/>
    <m/>
    <e v="#REF!"/>
    <m/>
    <m/>
    <m/>
    <m/>
    <m/>
    <m/>
    <m/>
    <m/>
    <m/>
    <m/>
    <m/>
    <m/>
    <n v="3"/>
    <n v="2016"/>
    <x v="13"/>
    <m/>
    <m/>
    <m/>
    <m/>
    <m/>
    <m/>
    <m/>
    <n v="1"/>
    <n v="0"/>
    <s v=""/>
  </r>
  <r>
    <m/>
    <m/>
    <m/>
    <n v="1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d v="2016-04-01T00:00:00"/>
    <n v="1"/>
    <x v="50"/>
    <m/>
    <n v="151488"/>
    <n v="249.75"/>
    <d v="1899-12-30T16:00:00"/>
    <m/>
    <n v="16"/>
    <s v=""/>
    <n v="151488"/>
    <m/>
    <m/>
    <s v="GAP2 15/115"/>
    <n v="66.25"/>
    <n v="180"/>
    <n v="11925"/>
    <n v="192.81299999999999"/>
    <n v="2137.5"/>
    <n v="10"/>
    <m/>
    <m/>
    <m/>
    <m/>
    <m/>
    <m/>
    <m/>
    <m/>
    <e v="#REF!"/>
    <m/>
    <m/>
    <m/>
    <m/>
    <m/>
    <m/>
    <m/>
    <m/>
    <m/>
    <m/>
    <m/>
    <m/>
    <n v="4"/>
    <n v="2016"/>
    <x v="13"/>
    <m/>
    <m/>
    <m/>
    <m/>
    <m/>
    <m/>
    <m/>
    <n v="1"/>
    <n v="0"/>
    <s v=""/>
  </r>
  <r>
    <m/>
    <m/>
    <d v="2016-04-01T00:00:00"/>
    <n v="2"/>
    <x v="50"/>
    <m/>
    <m/>
    <m/>
    <m/>
    <m/>
    <s v=""/>
    <s v=""/>
    <m/>
    <m/>
    <m/>
    <s v="GAP2 15/120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4"/>
    <n v="2016"/>
    <x v="13"/>
    <m/>
    <m/>
    <m/>
    <m/>
    <m/>
    <m/>
    <m/>
    <n v="1"/>
    <n v="0"/>
    <s v=""/>
  </r>
  <r>
    <m/>
    <m/>
    <d v="2016-04-01T00:00:00"/>
    <n v="3"/>
    <x v="50"/>
    <m/>
    <m/>
    <m/>
    <m/>
    <m/>
    <s v=""/>
    <s v=""/>
    <m/>
    <m/>
    <m/>
    <s v="GAP2 15/121"/>
    <n v="4.75"/>
    <n v="180"/>
    <n v="855"/>
    <m/>
    <m/>
    <m/>
    <m/>
    <m/>
    <m/>
    <m/>
    <m/>
    <m/>
    <m/>
    <m/>
    <s v=""/>
    <m/>
    <m/>
    <m/>
    <m/>
    <m/>
    <m/>
    <m/>
    <m/>
    <m/>
    <m/>
    <m/>
    <m/>
    <n v="4"/>
    <n v="2016"/>
    <x v="13"/>
    <m/>
    <m/>
    <m/>
    <m/>
    <m/>
    <m/>
    <m/>
    <n v="1"/>
    <n v="0"/>
    <s v=""/>
  </r>
  <r>
    <m/>
    <m/>
    <d v="2016-04-04T00:00:00"/>
    <n v="1"/>
    <x v="48"/>
    <m/>
    <n v="46716"/>
    <n v="110.09375"/>
    <d v="1899-12-30T06:30:00"/>
    <m/>
    <n v="6.5"/>
    <s v=""/>
    <n v="46716"/>
    <m/>
    <m/>
    <s v="RIN1 16/23"/>
    <n v="2"/>
    <n v="180"/>
    <n v="360"/>
    <n v="197.04599999999999"/>
    <n v="475"/>
    <n v="8"/>
    <m/>
    <m/>
    <m/>
    <m/>
    <m/>
    <m/>
    <m/>
    <m/>
    <e v="#REF!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4T00:00:00"/>
    <n v="2"/>
    <x v="48"/>
    <m/>
    <m/>
    <n v="0"/>
    <m/>
    <m/>
    <s v=""/>
    <s v=""/>
    <m/>
    <m/>
    <m/>
    <s v="MUR2 15/50"/>
    <n v="46"/>
    <n v="180"/>
    <n v="8280"/>
    <m/>
    <m/>
    <m/>
    <m/>
    <m/>
    <m/>
    <m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4T00:00:00"/>
    <n v="3"/>
    <x v="26"/>
    <m/>
    <n v="20304"/>
    <n v="67.75"/>
    <d v="1899-12-30T04:00:00"/>
    <m/>
    <n v="4"/>
    <s v=""/>
    <n v="20304"/>
    <m/>
    <m/>
    <s v="RIN1 16/23"/>
    <n v="1"/>
    <n v="180"/>
    <n v="180"/>
    <n v="192.09399999999999"/>
    <m/>
    <n v="2"/>
    <m/>
    <m/>
    <m/>
    <m/>
    <m/>
    <m/>
    <m/>
    <m/>
    <e v="#REF!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4T00:00:00"/>
    <n v="4"/>
    <x v="26"/>
    <m/>
    <m/>
    <n v="0"/>
    <m/>
    <m/>
    <s v=""/>
    <s v=""/>
    <m/>
    <m/>
    <m/>
    <s v="RIN2 15/128"/>
    <n v="18.25"/>
    <n v="180"/>
    <n v="3285"/>
    <m/>
    <m/>
    <m/>
    <m/>
    <m/>
    <m/>
    <m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4T00:00:00"/>
    <n v="5"/>
    <x v="76"/>
    <m/>
    <n v="16404"/>
    <n v="59.28125"/>
    <d v="1899-12-30T03:30:00"/>
    <m/>
    <n v="3.5"/>
    <s v=""/>
    <n v="16404"/>
    <m/>
    <m/>
    <s v="RIN1 16/23"/>
    <n v="18.25"/>
    <n v="180"/>
    <n v="3285"/>
    <n v="193.21"/>
    <m/>
    <n v="2"/>
    <m/>
    <m/>
    <m/>
    <m/>
    <m/>
    <m/>
    <m/>
    <m/>
    <e v="#REF!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4T00:00:00"/>
    <n v="6"/>
    <x v="8"/>
    <m/>
    <n v="9540"/>
    <n v="33.875"/>
    <d v="1899-12-30T02:00:00"/>
    <m/>
    <n v="2"/>
    <s v=""/>
    <n v="9540"/>
    <m/>
    <m/>
    <s v="BNA1 16/26"/>
    <n v="1"/>
    <n v="180"/>
    <n v="180"/>
    <n v="373.26"/>
    <n v="190"/>
    <n v="2"/>
    <m/>
    <m/>
    <m/>
    <s v="SANS GENCOD"/>
    <m/>
    <m/>
    <m/>
    <m/>
    <e v="#REF!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4T00:00:00"/>
    <n v="7"/>
    <x v="8"/>
    <m/>
    <m/>
    <n v="0"/>
    <m/>
    <m/>
    <s v=""/>
    <s v=""/>
    <m/>
    <m/>
    <m/>
    <s v="BNA1 16/27"/>
    <n v="4"/>
    <n v="180"/>
    <n v="720"/>
    <m/>
    <m/>
    <m/>
    <m/>
    <m/>
    <m/>
    <m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4T00:00:00"/>
    <n v="8"/>
    <x v="8"/>
    <m/>
    <m/>
    <m/>
    <m/>
    <m/>
    <s v=""/>
    <s v=""/>
    <m/>
    <m/>
    <m/>
    <s v="GAP2 15/121"/>
    <n v="13"/>
    <n v="180"/>
    <n v="2340"/>
    <m/>
    <m/>
    <m/>
    <m/>
    <m/>
    <m/>
    <m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4T00:00:00"/>
    <n v="9"/>
    <x v="76"/>
    <m/>
    <m/>
    <m/>
    <m/>
    <m/>
    <s v=""/>
    <s v=""/>
    <m/>
    <m/>
    <m/>
    <m/>
    <m/>
    <m/>
    <n v="0"/>
    <m/>
    <m/>
    <m/>
    <m/>
    <m/>
    <m/>
    <s v="REPRISE 1728 BX DU 12/11/15 ET 276 BX DU 24/07/15"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5T00:00:00"/>
    <n v="1"/>
    <x v="32"/>
    <m/>
    <n v="15444"/>
    <n v="41.25"/>
    <d v="1899-12-30T02:00:00"/>
    <m/>
    <n v="2"/>
    <s v=""/>
    <n v="15444"/>
    <m/>
    <m/>
    <s v="RIN1 16/23"/>
    <n v="16.75"/>
    <n v="180"/>
    <n v="3015"/>
    <n v="216.40799999999999"/>
    <n v="315"/>
    <n v="3"/>
    <m/>
    <m/>
    <m/>
    <s v="DONT 4356BX ANCIENNES ETIQ"/>
    <m/>
    <m/>
    <m/>
    <m/>
    <e v="#REF!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5T00:00:00"/>
    <n v="2"/>
    <x v="8"/>
    <m/>
    <n v="15564"/>
    <n v="61.875"/>
    <d v="1899-12-30T03:00:00"/>
    <m/>
    <n v="3"/>
    <s v=""/>
    <n v="15564"/>
    <m/>
    <m/>
    <s v="GAP2 15/121"/>
    <n v="29.25"/>
    <n v="180"/>
    <n v="5265"/>
    <n v="372.803"/>
    <n v="332.5"/>
    <n v="2"/>
    <m/>
    <m/>
    <m/>
    <s v="SANS GENCOD"/>
    <m/>
    <m/>
    <m/>
    <m/>
    <e v="#REF!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5T00:00:00"/>
    <n v="3"/>
    <x v="37"/>
    <m/>
    <n v="47100"/>
    <n v="144.375"/>
    <d v="1899-12-30T07:00:00"/>
    <m/>
    <n v="7"/>
    <s v=""/>
    <n v="47100"/>
    <m/>
    <m/>
    <s v="RIV2 15/126"/>
    <n v="60"/>
    <n v="180"/>
    <n v="10800"/>
    <n v="373.02800000000002"/>
    <n v="665"/>
    <n v="2"/>
    <m/>
    <m/>
    <m/>
    <m/>
    <m/>
    <m/>
    <m/>
    <m/>
    <e v="#REF!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5T00:00:00"/>
    <n v="4"/>
    <x v="37"/>
    <m/>
    <m/>
    <n v="0"/>
    <m/>
    <m/>
    <s v=""/>
    <s v=""/>
    <m/>
    <m/>
    <m/>
    <s v="GAP2 15/121"/>
    <n v="33"/>
    <n v="180"/>
    <n v="5940"/>
    <m/>
    <m/>
    <m/>
    <m/>
    <m/>
    <m/>
    <m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5T00:00:00"/>
    <n v="5"/>
    <x v="29"/>
    <m/>
    <m/>
    <n v="0"/>
    <m/>
    <m/>
    <s v=""/>
    <s v=""/>
    <m/>
    <m/>
    <m/>
    <m/>
    <m/>
    <m/>
    <n v="0"/>
    <m/>
    <m/>
    <m/>
    <m/>
    <m/>
    <m/>
    <s v="REPRISE 600BX DU 4/12/15 ET 8124 DU 15/02/16"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5T00:00:00"/>
    <n v="6"/>
    <x v="30"/>
    <m/>
    <m/>
    <n v="0"/>
    <m/>
    <m/>
    <s v=""/>
    <s v=""/>
    <m/>
    <m/>
    <m/>
    <m/>
    <m/>
    <m/>
    <n v="0"/>
    <m/>
    <m/>
    <m/>
    <m/>
    <m/>
    <m/>
    <s v="REPRISE 960 BX DU 4/12/15"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6T00:00:00"/>
    <n v="1"/>
    <x v="16"/>
    <m/>
    <n v="164304"/>
    <n v="259.25"/>
    <d v="1899-12-30T16:00:00"/>
    <m/>
    <n v="16"/>
    <s v=""/>
    <n v="164304"/>
    <m/>
    <m/>
    <s v="RIN2 15/56"/>
    <n v="23.5"/>
    <n v="180"/>
    <n v="4230"/>
    <n v="371.43799999999999"/>
    <n v="3657.5"/>
    <n v="5"/>
    <m/>
    <m/>
    <m/>
    <m/>
    <m/>
    <m/>
    <m/>
    <m/>
    <e v="#REF!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6T00:00:00"/>
    <n v="2"/>
    <x v="16"/>
    <m/>
    <m/>
    <m/>
    <m/>
    <m/>
    <s v=""/>
    <s v=""/>
    <m/>
    <m/>
    <m/>
    <s v="RIN2 15/94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6T00:00:00"/>
    <n v="3"/>
    <x v="16"/>
    <m/>
    <m/>
    <m/>
    <m/>
    <m/>
    <s v=""/>
    <s v=""/>
    <m/>
    <m/>
    <m/>
    <s v="RIN2 15/65"/>
    <n v="76"/>
    <n v="180"/>
    <n v="13680"/>
    <m/>
    <m/>
    <m/>
    <m/>
    <m/>
    <m/>
    <m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6T00:00:00"/>
    <n v="4"/>
    <x v="16"/>
    <m/>
    <m/>
    <m/>
    <m/>
    <m/>
    <s v=""/>
    <s v=""/>
    <m/>
    <m/>
    <m/>
    <s v="RIN1 15/222"/>
    <n v="49"/>
    <n v="180"/>
    <n v="8820"/>
    <m/>
    <m/>
    <m/>
    <m/>
    <m/>
    <m/>
    <m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6T00:00:00"/>
    <n v="5"/>
    <x v="16"/>
    <m/>
    <m/>
    <m/>
    <m/>
    <m/>
    <s v=""/>
    <s v=""/>
    <m/>
    <m/>
    <m/>
    <s v="RIN2 15/57"/>
    <n v="79"/>
    <n v="180"/>
    <n v="14220"/>
    <m/>
    <m/>
    <m/>
    <m/>
    <m/>
    <m/>
    <m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6T00:00:00"/>
    <n v="6"/>
    <x v="8"/>
    <m/>
    <m/>
    <m/>
    <m/>
    <m/>
    <s v=""/>
    <s v=""/>
    <m/>
    <m/>
    <m/>
    <m/>
    <m/>
    <m/>
    <n v="0"/>
    <m/>
    <m/>
    <m/>
    <m/>
    <m/>
    <m/>
    <s v="4752 LOTS DU 4/04/16 ET 2538 LOTS DU 5/04/16"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6T00:00:00"/>
    <n v="7"/>
    <x v="79"/>
    <m/>
    <m/>
    <m/>
    <m/>
    <m/>
    <s v=""/>
    <s v=""/>
    <m/>
    <m/>
    <m/>
    <m/>
    <m/>
    <m/>
    <n v="0"/>
    <m/>
    <m/>
    <m/>
    <m/>
    <m/>
    <m/>
    <s v="9 PALETTES + 63 COLIS DU 04/04/2016"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6T00:00:00"/>
    <n v="8"/>
    <x v="79"/>
    <m/>
    <m/>
    <m/>
    <m/>
    <m/>
    <s v=""/>
    <s v=""/>
    <m/>
    <m/>
    <m/>
    <m/>
    <m/>
    <m/>
    <n v="0"/>
    <m/>
    <m/>
    <m/>
    <m/>
    <m/>
    <m/>
    <s v="5 PALETTES + 18 COLIS DU 05/04/2016"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7T00:00:00"/>
    <n v="1"/>
    <x v="38"/>
    <m/>
    <n v="30924"/>
    <n v="188.77118644067795"/>
    <d v="1899-12-30T03:30:00"/>
    <m/>
    <n v="3.5"/>
    <s v=""/>
    <n v="30924"/>
    <m/>
    <m/>
    <s v="MUR1 15/212"/>
    <n v="59"/>
    <n v="180"/>
    <n v="10620"/>
    <n v="376.92500000000001"/>
    <n v="807.5"/>
    <n v="4"/>
    <m/>
    <m/>
    <m/>
    <m/>
    <m/>
    <m/>
    <m/>
    <m/>
    <e v="#REF!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7T00:00:00"/>
    <n v="2"/>
    <x v="8"/>
    <m/>
    <n v="89364"/>
    <n v="58.728813559322035"/>
    <d v="1899-12-30T11:15:00"/>
    <m/>
    <n v="11.25"/>
    <s v=""/>
    <n v="89364"/>
    <m/>
    <m/>
    <s v="RIV2 15/126"/>
    <n v="20"/>
    <n v="180"/>
    <n v="3600"/>
    <n v="371.03300000000002"/>
    <n v="2280"/>
    <n v="8"/>
    <m/>
    <m/>
    <m/>
    <s v="SANS GENCOD"/>
    <m/>
    <m/>
    <m/>
    <m/>
    <e v="#REF!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7T00:00:00"/>
    <n v="3"/>
    <x v="8"/>
    <m/>
    <m/>
    <n v="0"/>
    <m/>
    <m/>
    <s v=""/>
    <s v=""/>
    <m/>
    <m/>
    <m/>
    <s v="GAP2 15/130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7T00:00:00"/>
    <n v="4"/>
    <x v="8"/>
    <m/>
    <m/>
    <m/>
    <m/>
    <m/>
    <s v=""/>
    <s v=""/>
    <m/>
    <m/>
    <m/>
    <s v="RIV2 15/127"/>
    <n v="69.75"/>
    <n v="180"/>
    <n v="12555"/>
    <m/>
    <m/>
    <m/>
    <m/>
    <m/>
    <m/>
    <m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7T00:00:00"/>
    <n v="5"/>
    <x v="79"/>
    <m/>
    <m/>
    <m/>
    <m/>
    <m/>
    <s v=""/>
    <s v=""/>
    <m/>
    <m/>
    <m/>
    <m/>
    <m/>
    <m/>
    <n v="0"/>
    <m/>
    <m/>
    <m/>
    <m/>
    <m/>
    <m/>
    <s v="10 PALETTES + 50 COLIS DU 05/04/2016"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7T00:00:00"/>
    <n v="6"/>
    <x v="79"/>
    <m/>
    <m/>
    <m/>
    <m/>
    <m/>
    <s v=""/>
    <s v=""/>
    <m/>
    <m/>
    <m/>
    <m/>
    <m/>
    <m/>
    <n v="0"/>
    <m/>
    <m/>
    <m/>
    <m/>
    <m/>
    <m/>
    <s v="7 PALETTES + 31 COLIS DU 07/04/2016"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8T00:00:00"/>
    <n v="1"/>
    <x v="29"/>
    <m/>
    <n v="46506"/>
    <n v="116.25"/>
    <d v="1899-12-30T07:30:00"/>
    <m/>
    <n v="7.5"/>
    <s v=""/>
    <n v="46506"/>
    <m/>
    <m/>
    <s v="GAP2 15/133"/>
    <n v="80"/>
    <n v="180"/>
    <n v="14400"/>
    <n v="372.99700000000001"/>
    <n v="1330"/>
    <n v="4"/>
    <m/>
    <m/>
    <m/>
    <m/>
    <m/>
    <m/>
    <m/>
    <m/>
    <e v="#REF!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8T00:00:00"/>
    <n v="2"/>
    <x v="29"/>
    <m/>
    <m/>
    <n v="0"/>
    <m/>
    <m/>
    <s v=""/>
    <s v=""/>
    <m/>
    <m/>
    <m/>
    <s v="RIV2 15/127"/>
    <n v="10.25"/>
    <n v="180"/>
    <n v="1845"/>
    <m/>
    <m/>
    <m/>
    <m/>
    <m/>
    <m/>
    <m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8T00:00:00"/>
    <n v="3"/>
    <x v="30"/>
    <m/>
    <n v="28298"/>
    <n v="69.75"/>
    <d v="1899-12-30T04:30:00"/>
    <m/>
    <n v="4.5"/>
    <s v=""/>
    <n v="28298"/>
    <m/>
    <m/>
    <s v="GAP2 15/132"/>
    <n v="24"/>
    <n v="180"/>
    <n v="4320"/>
    <n v="373.08600000000001"/>
    <n v="617.5"/>
    <n v="3"/>
    <m/>
    <m/>
    <m/>
    <m/>
    <m/>
    <m/>
    <m/>
    <m/>
    <e v="#REF!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08T00:00:00"/>
    <n v="4"/>
    <x v="79"/>
    <m/>
    <m/>
    <n v="0"/>
    <m/>
    <m/>
    <s v=""/>
    <s v=""/>
    <m/>
    <m/>
    <m/>
    <m/>
    <m/>
    <m/>
    <n v="0"/>
    <m/>
    <m/>
    <m/>
    <m/>
    <m/>
    <m/>
    <s v="2430 LOTS DU 7/04/16"/>
    <m/>
    <m/>
    <m/>
    <m/>
    <s v=""/>
    <m/>
    <m/>
    <m/>
    <m/>
    <m/>
    <m/>
    <m/>
    <m/>
    <m/>
    <m/>
    <m/>
    <m/>
    <n v="4"/>
    <n v="2016"/>
    <x v="14"/>
    <m/>
    <m/>
    <m/>
    <m/>
    <m/>
    <m/>
    <m/>
    <n v="1"/>
    <n v="0"/>
    <s v=""/>
  </r>
  <r>
    <m/>
    <m/>
    <d v="2016-04-11T00:00:00"/>
    <n v="1"/>
    <x v="62"/>
    <m/>
    <n v="13051"/>
    <n v="81.666666666666671"/>
    <d v="1899-12-30T05:00:00"/>
    <m/>
    <n v="5"/>
    <s v=""/>
    <n v="13051"/>
    <m/>
    <m/>
    <s v="RIV2 15/64"/>
    <n v="66"/>
    <n v="180"/>
    <n v="11880"/>
    <n v="980.899"/>
    <n v="950"/>
    <n v="3"/>
    <m/>
    <m/>
    <m/>
    <m/>
    <m/>
    <m/>
    <m/>
    <m/>
    <e v="#REF!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1T00:00:00"/>
    <n v="2"/>
    <x v="60"/>
    <m/>
    <n v="6399"/>
    <n v="28.583333333333332"/>
    <d v="1899-12-30T01:45:00"/>
    <m/>
    <n v="1.75"/>
    <s v=""/>
    <n v="6399"/>
    <m/>
    <m/>
    <s v="MUR2 15/50"/>
    <n v="16"/>
    <n v="180"/>
    <n v="2880"/>
    <n v="926.03"/>
    <n v="380"/>
    <n v="9"/>
    <m/>
    <m/>
    <m/>
    <m/>
    <m/>
    <m/>
    <m/>
    <m/>
    <e v="#REF!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1T00:00:00"/>
    <n v="3"/>
    <x v="60"/>
    <m/>
    <m/>
    <n v="0"/>
    <m/>
    <m/>
    <s v=""/>
    <s v=""/>
    <m/>
    <m/>
    <m/>
    <s v="RIV2 15/64"/>
    <n v="14"/>
    <n v="180"/>
    <n v="2520"/>
    <m/>
    <m/>
    <m/>
    <m/>
    <m/>
    <m/>
    <m/>
    <m/>
    <m/>
    <m/>
    <m/>
    <s v="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1T00:00:00"/>
    <n v="4"/>
    <x v="61"/>
    <m/>
    <n v="7331"/>
    <n v="36.75"/>
    <d v="1899-12-30T02:15:00"/>
    <m/>
    <n v="2.25"/>
    <s v=""/>
    <n v="7331"/>
    <m/>
    <m/>
    <s v="MUR2 15/63"/>
    <n v="20"/>
    <n v="180"/>
    <n v="3600"/>
    <n v="997.11800000000005"/>
    <n v="190"/>
    <n v="2"/>
    <m/>
    <m/>
    <m/>
    <m/>
    <m/>
    <m/>
    <m/>
    <m/>
    <e v="#REF!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1T00:00:00"/>
    <n v="5"/>
    <x v="61"/>
    <m/>
    <m/>
    <n v="0"/>
    <m/>
    <m/>
    <s v=""/>
    <s v=""/>
    <m/>
    <m/>
    <m/>
    <s v="MUR 2 15/50"/>
    <n v="18"/>
    <n v="180"/>
    <n v="3240"/>
    <m/>
    <m/>
    <m/>
    <m/>
    <m/>
    <m/>
    <m/>
    <m/>
    <m/>
    <m/>
    <m/>
    <s v="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1T00:00:00"/>
    <n v="6"/>
    <x v="79"/>
    <m/>
    <m/>
    <n v="0"/>
    <m/>
    <m/>
    <s v=""/>
    <s v=""/>
    <m/>
    <m/>
    <m/>
    <m/>
    <m/>
    <m/>
    <n v="0"/>
    <m/>
    <m/>
    <m/>
    <m/>
    <m/>
    <m/>
    <s v="9234 LOTS DU 7/04/16"/>
    <m/>
    <m/>
    <m/>
    <m/>
    <s v="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2T00:00:00"/>
    <n v="1"/>
    <x v="9"/>
    <m/>
    <n v="44757"/>
    <n v="80.659722222222214"/>
    <d v="1899-12-30T05:45:00"/>
    <m/>
    <n v="5.75"/>
    <s v=""/>
    <n v="44757"/>
    <m/>
    <m/>
    <s v="GAP2 15/132"/>
    <n v="27"/>
    <n v="180"/>
    <n v="4860"/>
    <n v="198.31899999999999"/>
    <n v="570"/>
    <n v="0"/>
    <m/>
    <m/>
    <m/>
    <m/>
    <m/>
    <m/>
    <m/>
    <m/>
    <e v="#REF!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2T00:00:00"/>
    <n v="2"/>
    <x v="9"/>
    <m/>
    <m/>
    <n v="0"/>
    <m/>
    <m/>
    <s v=""/>
    <s v=""/>
    <m/>
    <m/>
    <m/>
    <s v="GAP2 15/131"/>
    <n v="20"/>
    <n v="180"/>
    <n v="3600"/>
    <m/>
    <m/>
    <m/>
    <m/>
    <m/>
    <m/>
    <m/>
    <m/>
    <m/>
    <m/>
    <m/>
    <s v="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2T00:00:00"/>
    <n v="3"/>
    <x v="23"/>
    <m/>
    <n v="26811"/>
    <n v="45.590277777777779"/>
    <d v="1899-12-30T03:15:00"/>
    <m/>
    <n v="3.25"/>
    <s v=""/>
    <n v="26811"/>
    <m/>
    <m/>
    <s v="VRD1 15/187"/>
    <n v="27"/>
    <n v="180"/>
    <n v="4860"/>
    <n v="193.809"/>
    <n v="332.5"/>
    <n v="7"/>
    <m/>
    <m/>
    <m/>
    <m/>
    <m/>
    <m/>
    <m/>
    <m/>
    <e v="#REF!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2T00:00:00"/>
    <n v="4"/>
    <x v="79"/>
    <m/>
    <m/>
    <n v="0"/>
    <m/>
    <m/>
    <s v=""/>
    <s v=""/>
    <m/>
    <m/>
    <m/>
    <m/>
    <m/>
    <m/>
    <n v="0"/>
    <m/>
    <m/>
    <m/>
    <m/>
    <m/>
    <m/>
    <s v="8262 LOTS DU 7/04/16"/>
    <m/>
    <m/>
    <m/>
    <m/>
    <s v="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3T00:00:00"/>
    <n v="1"/>
    <x v="26"/>
    <m/>
    <n v="5616"/>
    <n v="22.98833981121599"/>
    <d v="1899-12-30T01:37:00"/>
    <m/>
    <n v="1.6166666666666667"/>
    <s v=""/>
    <n v="5616"/>
    <m/>
    <m/>
    <s v="RIN1 16/23"/>
    <n v="4"/>
    <n v="180"/>
    <n v="720"/>
    <n v="193.45599999999999"/>
    <m/>
    <n v="3"/>
    <m/>
    <m/>
    <m/>
    <m/>
    <m/>
    <m/>
    <m/>
    <m/>
    <e v="#REF!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3T00:00:00"/>
    <n v="2"/>
    <x v="26"/>
    <m/>
    <m/>
    <n v="0"/>
    <m/>
    <m/>
    <s v=""/>
    <s v=""/>
    <m/>
    <m/>
    <m/>
    <s v="GAP2 15/131"/>
    <n v="2"/>
    <n v="180"/>
    <n v="360"/>
    <m/>
    <m/>
    <m/>
    <m/>
    <m/>
    <m/>
    <m/>
    <m/>
    <m/>
    <m/>
    <m/>
    <s v="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3T00:00:00"/>
    <n v="3"/>
    <x v="51"/>
    <m/>
    <n v="60348"/>
    <n v="104.01166018878402"/>
    <d v="1899-12-30T07:22:00"/>
    <m/>
    <n v="7.3666666666666663"/>
    <s v=""/>
    <n v="60348"/>
    <m/>
    <m/>
    <s v="GAP2 15/131"/>
    <n v="58"/>
    <n v="180"/>
    <n v="10440"/>
    <n v="192.75800000000001"/>
    <n v="712.5"/>
    <n v="6"/>
    <m/>
    <m/>
    <m/>
    <m/>
    <m/>
    <m/>
    <m/>
    <m/>
    <e v="#REF!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3T00:00:00"/>
    <n v="4"/>
    <x v="51"/>
    <m/>
    <m/>
    <n v="0"/>
    <m/>
    <m/>
    <s v=""/>
    <s v=""/>
    <m/>
    <m/>
    <m/>
    <s v="MUR1 16/02"/>
    <n v="2"/>
    <n v="180"/>
    <n v="360"/>
    <m/>
    <m/>
    <m/>
    <m/>
    <m/>
    <m/>
    <m/>
    <m/>
    <m/>
    <m/>
    <m/>
    <s v="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3T00:00:00"/>
    <n v="5"/>
    <x v="79"/>
    <m/>
    <m/>
    <n v="0"/>
    <m/>
    <m/>
    <s v=""/>
    <s v=""/>
    <m/>
    <m/>
    <m/>
    <m/>
    <m/>
    <m/>
    <n v="0"/>
    <m/>
    <m/>
    <m/>
    <m/>
    <m/>
    <m/>
    <s v="8748 LOTS DU 7/04/16"/>
    <m/>
    <m/>
    <m/>
    <m/>
    <s v="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4T00:00:00"/>
    <n v="1"/>
    <x v="5"/>
    <m/>
    <n v="93416"/>
    <n v="131"/>
    <d v="1899-12-30T09:00:00"/>
    <m/>
    <n v="9"/>
    <s v=""/>
    <n v="93416"/>
    <m/>
    <m/>
    <s v="RIND1 15/205"/>
    <n v="21"/>
    <n v="180"/>
    <n v="3780"/>
    <n v="192.57300000000001"/>
    <n v="1092.5"/>
    <n v="6"/>
    <m/>
    <m/>
    <m/>
    <m/>
    <m/>
    <m/>
    <m/>
    <m/>
    <e v="#REF!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4T00:00:00"/>
    <n v="2"/>
    <x v="5"/>
    <m/>
    <m/>
    <n v="0"/>
    <m/>
    <m/>
    <s v=""/>
    <s v=""/>
    <m/>
    <m/>
    <m/>
    <s v="RIND1 15/283"/>
    <n v="75"/>
    <n v="180"/>
    <n v="13500"/>
    <m/>
    <m/>
    <m/>
    <m/>
    <m/>
    <m/>
    <m/>
    <m/>
    <m/>
    <m/>
    <m/>
    <s v="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4T00:00:00"/>
    <n v="3"/>
    <x v="79"/>
    <m/>
    <m/>
    <n v="0"/>
    <m/>
    <m/>
    <s v=""/>
    <s v=""/>
    <m/>
    <m/>
    <m/>
    <m/>
    <m/>
    <m/>
    <n v="0"/>
    <m/>
    <m/>
    <m/>
    <m/>
    <m/>
    <m/>
    <s v="5832 LOTS DU 7/04/16"/>
    <m/>
    <m/>
    <m/>
    <m/>
    <s v="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5T00:00:00"/>
    <n v="1"/>
    <x v="44"/>
    <m/>
    <n v="56708"/>
    <n v="113"/>
    <d v="1899-12-30T08:00:00"/>
    <m/>
    <n v="8"/>
    <s v=""/>
    <n v="56708"/>
    <m/>
    <m/>
    <s v="MUR1 16/02"/>
    <n v="78"/>
    <n v="180"/>
    <n v="14040"/>
    <n v="568.18200000000002"/>
    <n v="1567.5"/>
    <n v="10"/>
    <m/>
    <m/>
    <m/>
    <m/>
    <m/>
    <m/>
    <m/>
    <m/>
    <e v="#REF!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5T00:00:00"/>
    <n v="2"/>
    <x v="44"/>
    <m/>
    <m/>
    <n v="0"/>
    <m/>
    <m/>
    <s v=""/>
    <s v=""/>
    <m/>
    <m/>
    <m/>
    <s v="MUR1 16/01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5T00:00:00"/>
    <n v="3"/>
    <x v="44"/>
    <m/>
    <m/>
    <n v="0"/>
    <m/>
    <m/>
    <s v=""/>
    <s v=""/>
    <m/>
    <m/>
    <m/>
    <s v="MUR2 15/134"/>
    <n v="10"/>
    <n v="180"/>
    <n v="1800"/>
    <m/>
    <m/>
    <m/>
    <m/>
    <m/>
    <m/>
    <m/>
    <m/>
    <m/>
    <m/>
    <m/>
    <s v="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5T00:00:00"/>
    <n v="4"/>
    <x v="79"/>
    <m/>
    <m/>
    <n v="0"/>
    <m/>
    <m/>
    <s v=""/>
    <s v=""/>
    <m/>
    <m/>
    <m/>
    <m/>
    <m/>
    <m/>
    <n v="0"/>
    <m/>
    <m/>
    <m/>
    <m/>
    <m/>
    <m/>
    <s v="7020 LOTS DU 7/04/16"/>
    <m/>
    <m/>
    <m/>
    <m/>
    <s v=""/>
    <m/>
    <m/>
    <m/>
    <m/>
    <m/>
    <m/>
    <m/>
    <m/>
    <m/>
    <m/>
    <m/>
    <m/>
    <n v="4"/>
    <n v="2016"/>
    <x v="15"/>
    <m/>
    <m/>
    <m/>
    <m/>
    <m/>
    <m/>
    <m/>
    <n v="1"/>
    <n v="0"/>
    <s v=""/>
  </r>
  <r>
    <m/>
    <m/>
    <d v="2016-04-18T00:00:00"/>
    <n v="1"/>
    <x v="41"/>
    <m/>
    <n v="61572"/>
    <n v="94.608870967741936"/>
    <d v="1899-12-30T06:45:00"/>
    <m/>
    <n v="6.75"/>
    <s v=""/>
    <n v="61572"/>
    <m/>
    <m/>
    <s v="GAP2 15/97"/>
    <n v="72"/>
    <n v="180"/>
    <n v="12960"/>
    <n v="373.00900000000001"/>
    <n v="1520"/>
    <m/>
    <m/>
    <m/>
    <m/>
    <m/>
    <m/>
    <m/>
    <m/>
    <m/>
    <e v="#REF!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18T00:00:00"/>
    <n v="2"/>
    <x v="41"/>
    <m/>
    <m/>
    <n v="0"/>
    <m/>
    <m/>
    <s v=""/>
    <s v=""/>
    <m/>
    <m/>
    <m/>
    <s v="RIV2 15/67"/>
    <n v="47"/>
    <n v="180"/>
    <n v="8460"/>
    <m/>
    <m/>
    <m/>
    <m/>
    <m/>
    <m/>
    <m/>
    <m/>
    <m/>
    <m/>
    <m/>
    <s v="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18T00:00:00"/>
    <n v="3"/>
    <x v="40"/>
    <m/>
    <n v="25944"/>
    <n v="35.04032258064516"/>
    <d v="1899-12-30T02:30:00"/>
    <m/>
    <n v="2.5"/>
    <s v=""/>
    <n v="25944"/>
    <m/>
    <m/>
    <s v="MUR2 15/63"/>
    <n v="50"/>
    <n v="180"/>
    <n v="9000"/>
    <n v="370.78699999999998"/>
    <n v="475"/>
    <n v="2"/>
    <m/>
    <m/>
    <m/>
    <m/>
    <m/>
    <m/>
    <m/>
    <m/>
    <e v="#REF!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18T00:00:00"/>
    <n v="4"/>
    <x v="57"/>
    <m/>
    <n v="37908"/>
    <n v="63.072580645161295"/>
    <d v="1899-12-30T04:30:00"/>
    <m/>
    <n v="4.5"/>
    <s v=""/>
    <n v="37908"/>
    <m/>
    <m/>
    <s v="RIV2 15/67"/>
    <n v="15"/>
    <n v="180"/>
    <n v="2700"/>
    <n v="374.60500000000002"/>
    <n v="190"/>
    <n v="3"/>
    <m/>
    <m/>
    <m/>
    <m/>
    <m/>
    <m/>
    <m/>
    <m/>
    <e v="#REF!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18T00:00:00"/>
    <n v="5"/>
    <x v="57"/>
    <m/>
    <m/>
    <n v="0"/>
    <m/>
    <m/>
    <s v=""/>
    <s v=""/>
    <m/>
    <m/>
    <m/>
    <s v="GAP2 15/98"/>
    <n v="57"/>
    <n v="180"/>
    <n v="10260"/>
    <m/>
    <m/>
    <m/>
    <m/>
    <m/>
    <m/>
    <m/>
    <m/>
    <m/>
    <m/>
    <m/>
    <s v="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18T00:00:00"/>
    <n v="6"/>
    <x v="55"/>
    <m/>
    <n v="9540"/>
    <n v="24.528225806451612"/>
    <d v="1899-12-30T01:45:00"/>
    <m/>
    <n v="1.75"/>
    <s v=""/>
    <n v="9540"/>
    <m/>
    <m/>
    <s v="GAP2 15/98"/>
    <n v="19"/>
    <n v="180"/>
    <n v="3420"/>
    <n v="377.28100000000001"/>
    <n v="142.5"/>
    <n v="8"/>
    <m/>
    <m/>
    <m/>
    <m/>
    <m/>
    <m/>
    <m/>
    <m/>
    <e v="#REF!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19T00:00:00"/>
    <n v="1"/>
    <x v="80"/>
    <m/>
    <n v="15456"/>
    <n v="21.421875"/>
    <d v="1899-12-30T01:30:00"/>
    <m/>
    <n v="1.5"/>
    <s v=""/>
    <n v="15456"/>
    <m/>
    <m/>
    <s v="VRD1 15/187"/>
    <n v="30.75"/>
    <n v="180"/>
    <n v="5535"/>
    <n v="371.41899999999998"/>
    <n v="237.5"/>
    <n v="3"/>
    <m/>
    <m/>
    <m/>
    <m/>
    <m/>
    <m/>
    <m/>
    <m/>
    <e v="#REF!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19T00:00:00"/>
    <n v="2"/>
    <x v="35"/>
    <m/>
    <n v="78036"/>
    <n v="107.109375"/>
    <d v="1899-12-30T07:30:00"/>
    <m/>
    <n v="7.5"/>
    <s v=""/>
    <n v="78036"/>
    <m/>
    <m/>
    <s v="MUR2 15/134"/>
    <n v="70"/>
    <n v="180"/>
    <n v="12600"/>
    <n v="373.53500000000003"/>
    <n v="1710"/>
    <n v="3"/>
    <m/>
    <m/>
    <m/>
    <m/>
    <m/>
    <m/>
    <m/>
    <m/>
    <e v="#REF!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19T00:00:00"/>
    <n v="3"/>
    <x v="35"/>
    <m/>
    <m/>
    <n v="0"/>
    <m/>
    <m/>
    <s v=""/>
    <s v=""/>
    <m/>
    <m/>
    <m/>
    <s v="MUR1 16/03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19T00:00:00"/>
    <n v="4"/>
    <x v="35"/>
    <m/>
    <m/>
    <n v="0"/>
    <m/>
    <m/>
    <s v=""/>
    <s v=""/>
    <m/>
    <m/>
    <m/>
    <s v="MUR1 16/10"/>
    <n v="6"/>
    <n v="180"/>
    <n v="1080"/>
    <m/>
    <m/>
    <m/>
    <m/>
    <m/>
    <m/>
    <m/>
    <m/>
    <m/>
    <m/>
    <m/>
    <s v="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19T00:00:00"/>
    <n v="5"/>
    <x v="37"/>
    <m/>
    <n v="58056"/>
    <n v="99.96875"/>
    <d v="1899-12-30T07:00:00"/>
    <m/>
    <n v="7"/>
    <s v=""/>
    <n v="58056"/>
    <m/>
    <m/>
    <s v="MUR1 16/10"/>
    <n v="74"/>
    <n v="180"/>
    <n v="13320"/>
    <n v="372.589"/>
    <n v="1330"/>
    <n v="3"/>
    <m/>
    <m/>
    <m/>
    <m/>
    <m/>
    <m/>
    <m/>
    <m/>
    <e v="#REF!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19T00:00:00"/>
    <n v="6"/>
    <x v="37"/>
    <m/>
    <m/>
    <n v="0"/>
    <m/>
    <m/>
    <s v=""/>
    <s v=""/>
    <m/>
    <m/>
    <m/>
    <s v="GOO1 16/13"/>
    <n v="37"/>
    <n v="180"/>
    <n v="6660"/>
    <m/>
    <m/>
    <m/>
    <m/>
    <m/>
    <m/>
    <m/>
    <m/>
    <m/>
    <m/>
    <m/>
    <s v="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20T00:00:00"/>
    <n v="1"/>
    <x v="22"/>
    <m/>
    <n v="49932"/>
    <n v="82.7578125"/>
    <d v="1899-12-30T05:30:00"/>
    <m/>
    <n v="5.5"/>
    <s v=""/>
    <n v="49932"/>
    <m/>
    <m/>
    <s v="GOO1 16/13"/>
    <n v="39"/>
    <n v="180"/>
    <n v="7020"/>
    <n v="192.99600000000001"/>
    <n v="760"/>
    <n v="4"/>
    <m/>
    <m/>
    <m/>
    <m/>
    <m/>
    <m/>
    <m/>
    <m/>
    <e v="#REF!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20T00:00:00"/>
    <n v="2"/>
    <x v="22"/>
    <m/>
    <m/>
    <n v="0"/>
    <m/>
    <m/>
    <s v=""/>
    <s v=""/>
    <m/>
    <m/>
    <m/>
    <s v="GAP1 16/07"/>
    <n v="12"/>
    <n v="180"/>
    <n v="2160"/>
    <m/>
    <m/>
    <m/>
    <m/>
    <m/>
    <m/>
    <m/>
    <m/>
    <m/>
    <m/>
    <m/>
    <s v="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20T00:00:00"/>
    <n v="3"/>
    <x v="51"/>
    <m/>
    <n v="108336"/>
    <n v="157.9921875"/>
    <d v="1899-12-30T10:30:00"/>
    <m/>
    <n v="10.5"/>
    <s v=""/>
    <n v="108336"/>
    <m/>
    <m/>
    <s v="GAP1 16/07"/>
    <n v="68"/>
    <n v="180"/>
    <n v="12240"/>
    <n v="194.43700000000001"/>
    <n v="1140"/>
    <n v="3"/>
    <m/>
    <m/>
    <m/>
    <m/>
    <m/>
    <m/>
    <m/>
    <m/>
    <e v="#REF!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20T00:00:00"/>
    <n v="4"/>
    <x v="51"/>
    <m/>
    <m/>
    <n v="0"/>
    <m/>
    <m/>
    <s v=""/>
    <s v=""/>
    <m/>
    <m/>
    <m/>
    <s v="MUR1 16/04"/>
    <n v="38"/>
    <n v="180"/>
    <n v="6840"/>
    <m/>
    <m/>
    <m/>
    <m/>
    <m/>
    <m/>
    <m/>
    <m/>
    <m/>
    <m/>
    <m/>
    <s v="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21T00:00:00"/>
    <n v="1"/>
    <x v="81"/>
    <m/>
    <n v="42576"/>
    <n v="68.99609375"/>
    <d v="1899-12-30T04:15:00"/>
    <m/>
    <n v="4.25"/>
    <s v=""/>
    <n v="42576"/>
    <m/>
    <m/>
    <s v="MUR2 15/63"/>
    <n v="10"/>
    <n v="180"/>
    <n v="1800"/>
    <n v="196.76"/>
    <n v="190"/>
    <n v="5"/>
    <m/>
    <m/>
    <m/>
    <m/>
    <m/>
    <m/>
    <m/>
    <m/>
    <e v="#REF!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21T00:00:00"/>
    <n v="2"/>
    <x v="81"/>
    <m/>
    <m/>
    <n v="0"/>
    <m/>
    <m/>
    <s v=""/>
    <s v=""/>
    <m/>
    <m/>
    <m/>
    <s v="MUR2 15/95"/>
    <n v="34.5"/>
    <n v="180"/>
    <n v="6210"/>
    <m/>
    <m/>
    <m/>
    <m/>
    <m/>
    <m/>
    <m/>
    <m/>
    <m/>
    <m/>
    <m/>
    <s v="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21T00:00:00"/>
    <n v="3"/>
    <x v="82"/>
    <m/>
    <n v="16812"/>
    <n v="52.76171875"/>
    <d v="1899-12-30T03:15:00"/>
    <m/>
    <n v="3.25"/>
    <s v=""/>
    <n v="16812"/>
    <m/>
    <m/>
    <s v="RIN1 16/33"/>
    <n v="16"/>
    <n v="180"/>
    <n v="2880"/>
    <n v="194.041"/>
    <n v="190"/>
    <n v="3"/>
    <m/>
    <m/>
    <m/>
    <m/>
    <m/>
    <m/>
    <m/>
    <m/>
    <e v="#REF!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21T00:00:00"/>
    <n v="4"/>
    <x v="26"/>
    <m/>
    <n v="36648"/>
    <n v="81.171875"/>
    <d v="1899-12-30T05:00:00"/>
    <m/>
    <n v="5"/>
    <s v=""/>
    <n v="36648"/>
    <m/>
    <m/>
    <s v="RIN1 16/33"/>
    <n v="38"/>
    <n v="180"/>
    <n v="6840"/>
    <n v="190.864"/>
    <m/>
    <n v="3"/>
    <m/>
    <m/>
    <m/>
    <s v="REPRISE 1370 BX DU 19/01/2016"/>
    <m/>
    <m/>
    <m/>
    <m/>
    <e v="#REF!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21T00:00:00"/>
    <n v="5"/>
    <x v="27"/>
    <m/>
    <n v="17268"/>
    <n v="56.8203125"/>
    <d v="1899-12-30T03:30:00"/>
    <m/>
    <n v="3.5"/>
    <s v=""/>
    <n v="17268"/>
    <m/>
    <m/>
    <s v="RIN1 16/33"/>
    <n v="17"/>
    <n v="180"/>
    <n v="3060"/>
    <n v="190.339"/>
    <m/>
    <n v="2"/>
    <m/>
    <m/>
    <m/>
    <s v="REPRISE 1374 BX DU 19/01/2016"/>
    <m/>
    <m/>
    <m/>
    <m/>
    <e v="#REF!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22T00:00:00"/>
    <n v="1"/>
    <x v="20"/>
    <m/>
    <n v="63216"/>
    <n v="218"/>
    <d v="1899-12-30T16:00:00"/>
    <m/>
    <n v="16"/>
    <s v=""/>
    <n v="63216"/>
    <m/>
    <m/>
    <s v="CAPS 15/01"/>
    <n v="27"/>
    <n v="180"/>
    <n v="4860"/>
    <n v="66.893000000000001"/>
    <m/>
    <n v="34"/>
    <m/>
    <m/>
    <m/>
    <m/>
    <m/>
    <m/>
    <m/>
    <m/>
    <e v="#REF!"/>
    <m/>
    <m/>
    <m/>
    <m/>
    <m/>
    <m/>
    <m/>
    <m/>
    <m/>
    <m/>
    <m/>
    <m/>
    <n v="4"/>
    <n v="2016"/>
    <x v="16"/>
    <m/>
    <m/>
    <m/>
    <m/>
    <m/>
    <m/>
    <m/>
    <n v="1"/>
    <n v="0"/>
    <s v=""/>
  </r>
  <r>
    <m/>
    <m/>
    <d v="2016-04-25T00:00:00"/>
    <n v="1"/>
    <x v="83"/>
    <m/>
    <n v="15976"/>
    <n v="67.795299938157072"/>
    <d v="1899-12-30T05:00:00"/>
    <m/>
    <n v="5"/>
    <s v=""/>
    <n v="15976"/>
    <m/>
    <m/>
    <s v="BNA1 16/26"/>
    <n v="47"/>
    <n v="180"/>
    <n v="8460"/>
    <n v="550.15099999999995"/>
    <n v="570"/>
    <n v="2"/>
    <m/>
    <m/>
    <m/>
    <m/>
    <m/>
    <m/>
    <m/>
    <m/>
    <e v="#REF!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5T00:00:00"/>
    <n v="2"/>
    <x v="84"/>
    <m/>
    <n v="32664"/>
    <n v="67.795299938157072"/>
    <d v="1899-12-30T05:00:00"/>
    <m/>
    <n v="5"/>
    <s v=""/>
    <n v="32664"/>
    <m/>
    <m/>
    <s v="VRD1 15/187"/>
    <n v="22.25"/>
    <n v="180"/>
    <n v="4005"/>
    <n v="550.70699999999999"/>
    <n v="760"/>
    <n v="2"/>
    <m/>
    <m/>
    <m/>
    <m/>
    <m/>
    <m/>
    <m/>
    <m/>
    <e v="#REF!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5T00:00:00"/>
    <n v="3"/>
    <x v="84"/>
    <m/>
    <m/>
    <n v="0"/>
    <m/>
    <m/>
    <s v=""/>
    <s v=""/>
    <m/>
    <m/>
    <m/>
    <s v="VRD1 15/207"/>
    <n v="76"/>
    <n v="180"/>
    <n v="13680"/>
    <m/>
    <m/>
    <m/>
    <m/>
    <m/>
    <m/>
    <m/>
    <m/>
    <m/>
    <m/>
    <m/>
    <s v="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5T00:00:00"/>
    <n v="4"/>
    <x v="63"/>
    <m/>
    <n v="15944"/>
    <n v="33.897649969078536"/>
    <d v="1899-12-30T02:30:00"/>
    <m/>
    <n v="2.5"/>
    <s v=""/>
    <n v="15944"/>
    <m/>
    <m/>
    <s v="BNA1 16/26"/>
    <n v="32"/>
    <n v="180"/>
    <n v="5760"/>
    <n v="554.43299999999999"/>
    <n v="570"/>
    <n v="2"/>
    <m/>
    <m/>
    <m/>
    <m/>
    <m/>
    <m/>
    <m/>
    <m/>
    <e v="#REF!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5T00:00:00"/>
    <n v="5"/>
    <x v="63"/>
    <m/>
    <m/>
    <n v="0"/>
    <m/>
    <m/>
    <s v=""/>
    <s v=""/>
    <m/>
    <m/>
    <m/>
    <s v="MUR1 16/04"/>
    <n v="14"/>
    <n v="180"/>
    <n v="2520"/>
    <m/>
    <m/>
    <m/>
    <m/>
    <m/>
    <m/>
    <m/>
    <m/>
    <m/>
    <m/>
    <m/>
    <s v="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5T00:00:00"/>
    <n v="6"/>
    <x v="11"/>
    <m/>
    <n v="19176"/>
    <n v="49.761750154607292"/>
    <d v="1899-12-30T03:40:00"/>
    <m/>
    <n v="3.6666666666666665"/>
    <s v=""/>
    <n v="19176"/>
    <m/>
    <m/>
    <s v="RIN1 15/283"/>
    <n v="1"/>
    <n v="180"/>
    <n v="180"/>
    <n v="563.68700000000001"/>
    <n v="760"/>
    <n v="7"/>
    <m/>
    <m/>
    <m/>
    <m/>
    <m/>
    <m/>
    <m/>
    <m/>
    <e v="#REF!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5T00:00:00"/>
    <n v="7"/>
    <x v="11"/>
    <m/>
    <m/>
    <n v="0"/>
    <m/>
    <m/>
    <s v=""/>
    <s v=""/>
    <m/>
    <m/>
    <m/>
    <s v="RIN1 15/222"/>
    <n v="31"/>
    <n v="180"/>
    <n v="5580"/>
    <m/>
    <m/>
    <m/>
    <m/>
    <m/>
    <m/>
    <m/>
    <m/>
    <m/>
    <m/>
    <m/>
    <s v="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5T00:00:00"/>
    <n v="8"/>
    <x v="11"/>
    <m/>
    <m/>
    <n v="0"/>
    <m/>
    <m/>
    <s v=""/>
    <s v=""/>
    <m/>
    <m/>
    <m/>
    <s v="RIN1 15/284"/>
    <n v="14"/>
    <n v="180"/>
    <n v="2520"/>
    <m/>
    <m/>
    <m/>
    <m/>
    <m/>
    <m/>
    <m/>
    <m/>
    <m/>
    <m/>
    <m/>
    <s v="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5T00:00:00"/>
    <n v="9"/>
    <x v="11"/>
    <m/>
    <m/>
    <n v="0"/>
    <m/>
    <m/>
    <s v=""/>
    <s v=""/>
    <m/>
    <m/>
    <m/>
    <s v="RIN1 15/252"/>
    <n v="8"/>
    <n v="180"/>
    <n v="1440"/>
    <m/>
    <m/>
    <m/>
    <m/>
    <m/>
    <m/>
    <m/>
    <m/>
    <m/>
    <m/>
    <m/>
    <s v="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6T00:00:00"/>
    <n v="1"/>
    <x v="85"/>
    <m/>
    <n v="128436"/>
    <m/>
    <d v="1899-12-30T12:00:00"/>
    <m/>
    <n v="12"/>
    <s v=""/>
    <n v="128436"/>
    <m/>
    <m/>
    <s v="MUR1 16/04"/>
    <n v="28"/>
    <n v="180"/>
    <n v="5040"/>
    <n v="372.14100000000002"/>
    <n v="2470"/>
    <n v="8"/>
    <m/>
    <m/>
    <m/>
    <m/>
    <m/>
    <m/>
    <m/>
    <m/>
    <e v="#REF!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6T00:00:00"/>
    <n v="2"/>
    <x v="85"/>
    <m/>
    <m/>
    <m/>
    <m/>
    <m/>
    <s v=""/>
    <s v=""/>
    <m/>
    <m/>
    <m/>
    <s v="MUR1 16/11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6T00:00:00"/>
    <n v="3"/>
    <x v="85"/>
    <m/>
    <m/>
    <m/>
    <m/>
    <m/>
    <s v=""/>
    <s v=""/>
    <m/>
    <m/>
    <m/>
    <s v="MUR1 16/14"/>
    <n v="4"/>
    <n v="180"/>
    <n v="720"/>
    <m/>
    <m/>
    <m/>
    <m/>
    <m/>
    <m/>
    <m/>
    <m/>
    <m/>
    <m/>
    <m/>
    <s v="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6T00:00:00"/>
    <n v="4"/>
    <x v="85"/>
    <m/>
    <m/>
    <m/>
    <m/>
    <m/>
    <s v=""/>
    <s v=""/>
    <m/>
    <m/>
    <m/>
    <s v="MUR1 16/09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6T00:00:00"/>
    <n v="5"/>
    <x v="85"/>
    <m/>
    <m/>
    <m/>
    <m/>
    <m/>
    <s v=""/>
    <s v=""/>
    <m/>
    <m/>
    <m/>
    <s v="GOO1 16/29"/>
    <n v="63"/>
    <n v="180"/>
    <n v="11340"/>
    <m/>
    <m/>
    <m/>
    <m/>
    <m/>
    <m/>
    <m/>
    <m/>
    <m/>
    <m/>
    <m/>
    <s v="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6T00:00:00"/>
    <n v="6"/>
    <x v="86"/>
    <m/>
    <n v="37212"/>
    <m/>
    <d v="1899-12-30T04:00:00"/>
    <m/>
    <n v="4"/>
    <s v=""/>
    <n v="37212"/>
    <m/>
    <m/>
    <s v="MUR2 15/95"/>
    <n v="45.5"/>
    <n v="180"/>
    <n v="8190"/>
    <n v="367.09899999999999"/>
    <n v="712.5"/>
    <n v="12"/>
    <m/>
    <m/>
    <m/>
    <m/>
    <m/>
    <m/>
    <m/>
    <m/>
    <e v="#REF!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6T00:00:00"/>
    <n v="7"/>
    <x v="86"/>
    <m/>
    <m/>
    <m/>
    <m/>
    <m/>
    <s v=""/>
    <s v=""/>
    <m/>
    <m/>
    <m/>
    <s v="BNA1 16/28"/>
    <n v="26.25"/>
    <n v="180"/>
    <n v="4725"/>
    <m/>
    <m/>
    <m/>
    <m/>
    <m/>
    <m/>
    <m/>
    <m/>
    <m/>
    <m/>
    <m/>
    <s v="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7T00:00:00"/>
    <n v="1"/>
    <x v="87"/>
    <m/>
    <n v="20640"/>
    <m/>
    <d v="1899-12-30T02:15:00"/>
    <m/>
    <n v="2.25"/>
    <s v=""/>
    <n v="20640"/>
    <m/>
    <m/>
    <s v="ORTI 15/13"/>
    <n v="3"/>
    <n v="180"/>
    <n v="540"/>
    <n v="205.149"/>
    <m/>
    <n v="3"/>
    <m/>
    <m/>
    <m/>
    <m/>
    <m/>
    <m/>
    <m/>
    <m/>
    <e v="#REF!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7T00:00:00"/>
    <n v="2"/>
    <x v="87"/>
    <m/>
    <m/>
    <m/>
    <m/>
    <m/>
    <s v=""/>
    <s v=""/>
    <m/>
    <m/>
    <m/>
    <s v="ORTI 15/14"/>
    <n v="21"/>
    <n v="180"/>
    <n v="3780"/>
    <m/>
    <m/>
    <m/>
    <m/>
    <m/>
    <m/>
    <m/>
    <m/>
    <m/>
    <m/>
    <m/>
    <s v="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7T00:00:00"/>
    <n v="3"/>
    <x v="88"/>
    <m/>
    <n v="131460"/>
    <m/>
    <d v="1899-12-30T13:45:00"/>
    <m/>
    <n v="13.75"/>
    <s v=""/>
    <n v="131460"/>
    <m/>
    <m/>
    <s v="GOO1 16/29"/>
    <n v="17"/>
    <n v="180"/>
    <n v="3060"/>
    <n v="190.27"/>
    <n v="1472.5"/>
    <n v="3"/>
    <m/>
    <m/>
    <m/>
    <m/>
    <m/>
    <m/>
    <m/>
    <m/>
    <e v="#REF!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7T00:00:00"/>
    <n v="4"/>
    <x v="88"/>
    <m/>
    <m/>
    <m/>
    <m/>
    <m/>
    <s v=""/>
    <s v=""/>
    <m/>
    <m/>
    <m/>
    <s v="BNA1 16/67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7T00:00:00"/>
    <n v="5"/>
    <x v="88"/>
    <m/>
    <m/>
    <m/>
    <m/>
    <m/>
    <s v=""/>
    <s v=""/>
    <m/>
    <m/>
    <m/>
    <s v="BNA1 16/51"/>
    <n v="32.5"/>
    <n v="180"/>
    <n v="5850"/>
    <m/>
    <m/>
    <m/>
    <m/>
    <m/>
    <m/>
    <m/>
    <m/>
    <m/>
    <m/>
    <m/>
    <s v="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8T00:00:00"/>
    <n v="1"/>
    <x v="46"/>
    <m/>
    <n v="78708"/>
    <m/>
    <d v="1899-12-30T07:15:00"/>
    <m/>
    <n v="7.25"/>
    <s v=""/>
    <n v="78708"/>
    <m/>
    <m/>
    <s v="BNA1 16/51"/>
    <n v="47.5"/>
    <n v="180"/>
    <n v="8550"/>
    <n v="191.48599999999999"/>
    <n v="1045"/>
    <n v="3"/>
    <m/>
    <m/>
    <m/>
    <m/>
    <m/>
    <m/>
    <m/>
    <m/>
    <e v="#REF!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8T00:00:00"/>
    <n v="2"/>
    <x v="46"/>
    <m/>
    <m/>
    <m/>
    <m/>
    <m/>
    <s v=""/>
    <s v=""/>
    <m/>
    <m/>
    <m/>
    <s v="GAP1 16/08"/>
    <n v="32"/>
    <n v="180"/>
    <n v="5760"/>
    <m/>
    <m/>
    <m/>
    <m/>
    <m/>
    <m/>
    <m/>
    <m/>
    <m/>
    <m/>
    <m/>
    <s v="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8T00:00:00"/>
    <n v="3"/>
    <x v="23"/>
    <m/>
    <n v="72408"/>
    <m/>
    <d v="1899-12-30T08:45:00"/>
    <m/>
    <n v="8.75"/>
    <s v=""/>
    <n v="72408"/>
    <m/>
    <m/>
    <s v="MUR1 15/275"/>
    <n v="68.75"/>
    <n v="180"/>
    <n v="12375"/>
    <n v="190.77500000000001"/>
    <n v="810"/>
    <n v="6"/>
    <m/>
    <m/>
    <m/>
    <m/>
    <m/>
    <m/>
    <m/>
    <m/>
    <e v="#REF!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9T00:00:00"/>
    <n v="1"/>
    <x v="6"/>
    <m/>
    <n v="80134"/>
    <m/>
    <d v="1899-12-30T10:30:00"/>
    <m/>
    <n v="10.5"/>
    <s v=""/>
    <n v="80134"/>
    <m/>
    <m/>
    <s v="GAP1 16/08"/>
    <n v="48"/>
    <n v="180"/>
    <n v="8640"/>
    <n v="197.45599999999999"/>
    <m/>
    <n v="4"/>
    <m/>
    <m/>
    <m/>
    <m/>
    <m/>
    <m/>
    <m/>
    <m/>
    <e v="#REF!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9T00:00:00"/>
    <n v="2"/>
    <x v="6"/>
    <m/>
    <m/>
    <m/>
    <m/>
    <m/>
    <s v=""/>
    <s v=""/>
    <m/>
    <m/>
    <m/>
    <s v="GAP1 16/06"/>
    <n v="41"/>
    <n v="180"/>
    <n v="7380"/>
    <m/>
    <m/>
    <m/>
    <m/>
    <m/>
    <m/>
    <m/>
    <m/>
    <m/>
    <m/>
    <m/>
    <s v="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9T00:00:00"/>
    <n v="3"/>
    <x v="9"/>
    <m/>
    <n v="44230"/>
    <m/>
    <d v="1899-12-30T05:30:00"/>
    <m/>
    <n v="5.5"/>
    <s v=""/>
    <n v="44230"/>
    <m/>
    <m/>
    <s v="GAP1 16/06"/>
    <n v="39"/>
    <n v="180"/>
    <n v="7020"/>
    <n v="194.751"/>
    <n v="570"/>
    <n v="4"/>
    <m/>
    <m/>
    <m/>
    <m/>
    <m/>
    <m/>
    <m/>
    <m/>
    <e v="#REF!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d v="2016-04-29T00:00:00"/>
    <n v="4"/>
    <x v="9"/>
    <m/>
    <m/>
    <m/>
    <m/>
    <m/>
    <s v=""/>
    <s v=""/>
    <m/>
    <m/>
    <m/>
    <s v="GAP1 16/12"/>
    <n v="3.5"/>
    <n v="180"/>
    <n v="630"/>
    <m/>
    <m/>
    <m/>
    <m/>
    <m/>
    <m/>
    <m/>
    <m/>
    <m/>
    <m/>
    <m/>
    <s v=""/>
    <m/>
    <m/>
    <m/>
    <m/>
    <m/>
    <m/>
    <m/>
    <m/>
    <m/>
    <m/>
    <m/>
    <m/>
    <n v="4"/>
    <n v="2016"/>
    <x v="17"/>
    <m/>
    <m/>
    <m/>
    <m/>
    <m/>
    <m/>
    <m/>
    <n v="1"/>
    <n v="0"/>
    <s v=""/>
  </r>
  <r>
    <m/>
    <m/>
    <m/>
    <n v="1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d v="2016-05-02T00:00:00"/>
    <n v="1"/>
    <x v="5"/>
    <n v="10827"/>
    <n v="173232"/>
    <n v="242"/>
    <d v="1899-12-30T16:00:00"/>
    <d v="1899-12-30T16:00:00"/>
    <n v="16"/>
    <n v="16"/>
    <n v="173232"/>
    <m/>
    <m/>
    <s v="RIN2 15/99"/>
    <n v="80"/>
    <n v="180"/>
    <n v="14400"/>
    <n v="191.404"/>
    <n v="1757.5"/>
    <n v="8"/>
    <m/>
    <m/>
    <m/>
    <m/>
    <m/>
    <m/>
    <m/>
    <m/>
    <e v="#REF!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2T00:00:00"/>
    <n v="2"/>
    <x v="5"/>
    <s v=""/>
    <m/>
    <n v="0"/>
    <m/>
    <m/>
    <s v=""/>
    <s v=""/>
    <m/>
    <m/>
    <m/>
    <s v="RIN1 15/252"/>
    <n v="72"/>
    <n v="180"/>
    <n v="12960"/>
    <m/>
    <m/>
    <m/>
    <m/>
    <m/>
    <m/>
    <m/>
    <m/>
    <m/>
    <m/>
    <m/>
    <s v="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2T00:00:00"/>
    <n v="3"/>
    <x v="5"/>
    <s v=""/>
    <m/>
    <n v="0"/>
    <m/>
    <m/>
    <s v=""/>
    <s v=""/>
    <m/>
    <m/>
    <m/>
    <s v="RIN2 15/35"/>
    <n v="18"/>
    <n v="180"/>
    <n v="3240"/>
    <m/>
    <m/>
    <m/>
    <m/>
    <m/>
    <m/>
    <m/>
    <m/>
    <m/>
    <m/>
    <m/>
    <s v="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3T00:00:00"/>
    <n v="1"/>
    <x v="53"/>
    <n v="10123.5"/>
    <n v="40494"/>
    <m/>
    <d v="1899-12-30T04:00:00"/>
    <d v="1899-12-30T03:45:00"/>
    <n v="4"/>
    <n v="3.75"/>
    <n v="40494"/>
    <m/>
    <m/>
    <s v="GAP2 15/108"/>
    <n v="21"/>
    <n v="180"/>
    <n v="3780"/>
    <n v="372.12200000000001"/>
    <n v="997.5"/>
    <n v="6"/>
    <m/>
    <m/>
    <m/>
    <m/>
    <m/>
    <m/>
    <m/>
    <m/>
    <e v="#REF!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3T00:00:00"/>
    <n v="2"/>
    <x v="53"/>
    <s v=""/>
    <m/>
    <m/>
    <m/>
    <m/>
    <s v=""/>
    <s v=""/>
    <m/>
    <m/>
    <m/>
    <s v="BNA1 16/28"/>
    <n v="53.75"/>
    <n v="180"/>
    <n v="9675"/>
    <m/>
    <m/>
    <m/>
    <m/>
    <m/>
    <m/>
    <m/>
    <m/>
    <m/>
    <m/>
    <m/>
    <s v="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3T00:00:00"/>
    <n v="3"/>
    <x v="53"/>
    <s v=""/>
    <m/>
    <m/>
    <m/>
    <m/>
    <s v=""/>
    <s v=""/>
    <m/>
    <m/>
    <m/>
    <s v="BNA1 16/82"/>
    <n v="4"/>
    <n v="180"/>
    <n v="720"/>
    <m/>
    <m/>
    <m/>
    <m/>
    <m/>
    <m/>
    <m/>
    <m/>
    <m/>
    <m/>
    <m/>
    <s v="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3T00:00:00"/>
    <n v="4"/>
    <x v="4"/>
    <s v=""/>
    <m/>
    <m/>
    <m/>
    <d v="1899-12-30T00:15:00"/>
    <s v=""/>
    <n v="0.25"/>
    <m/>
    <m/>
    <m/>
    <m/>
    <m/>
    <m/>
    <m/>
    <m/>
    <m/>
    <m/>
    <m/>
    <m/>
    <m/>
    <m/>
    <m/>
    <m/>
    <m/>
    <m/>
    <s v="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3T00:00:00"/>
    <n v="5"/>
    <x v="18"/>
    <n v="10469.5"/>
    <n v="20939"/>
    <m/>
    <d v="1899-12-30T02:00:00"/>
    <d v="1899-12-30T02:00:00"/>
    <n v="2"/>
    <n v="2"/>
    <n v="20939"/>
    <m/>
    <m/>
    <s v="RIN1 16/33"/>
    <n v="9"/>
    <n v="180"/>
    <n v="1620"/>
    <n v="369.71100000000001"/>
    <n v="540"/>
    <n v="3"/>
    <m/>
    <m/>
    <m/>
    <m/>
    <m/>
    <m/>
    <m/>
    <m/>
    <e v="#REF!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3T00:00:00"/>
    <n v="6"/>
    <x v="18"/>
    <s v=""/>
    <m/>
    <m/>
    <m/>
    <m/>
    <s v=""/>
    <s v=""/>
    <m/>
    <m/>
    <m/>
    <s v="RIN1 16/42"/>
    <n v="29"/>
    <n v="180"/>
    <n v="5220"/>
    <m/>
    <m/>
    <m/>
    <m/>
    <m/>
    <m/>
    <m/>
    <m/>
    <m/>
    <m/>
    <m/>
    <s v="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3T00:00:00"/>
    <n v="7"/>
    <x v="4"/>
    <s v=""/>
    <m/>
    <m/>
    <m/>
    <d v="1899-12-30T00:15:00"/>
    <s v=""/>
    <n v="0.25"/>
    <m/>
    <m/>
    <m/>
    <m/>
    <m/>
    <m/>
    <m/>
    <m/>
    <m/>
    <m/>
    <m/>
    <m/>
    <m/>
    <m/>
    <m/>
    <m/>
    <m/>
    <m/>
    <s v="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3T00:00:00"/>
    <n v="8"/>
    <x v="35"/>
    <n v="10032.299999999999"/>
    <n v="100323"/>
    <m/>
    <d v="1899-12-30T10:00:00"/>
    <d v="1899-12-30T09:45:00"/>
    <n v="10"/>
    <n v="9.75"/>
    <n v="100323"/>
    <m/>
    <m/>
    <s v="GAP1 16/12"/>
    <n v="76.5"/>
    <n v="180"/>
    <n v="13770"/>
    <n v="372.07100000000003"/>
    <n v="2707.5"/>
    <n v="4"/>
    <m/>
    <m/>
    <m/>
    <m/>
    <m/>
    <m/>
    <m/>
    <m/>
    <e v="#REF!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3T00:00:00"/>
    <n v="9"/>
    <x v="35"/>
    <s v=""/>
    <m/>
    <m/>
    <m/>
    <m/>
    <s v=""/>
    <s v=""/>
    <m/>
    <m/>
    <m/>
    <s v="GAP1 16/05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3T00:00:00"/>
    <n v="10"/>
    <x v="35"/>
    <s v=""/>
    <m/>
    <m/>
    <m/>
    <m/>
    <s v=""/>
    <s v=""/>
    <m/>
    <m/>
    <m/>
    <s v="GAP1 16/18"/>
    <n v="37"/>
    <n v="180"/>
    <n v="6660"/>
    <m/>
    <m/>
    <m/>
    <m/>
    <m/>
    <m/>
    <m/>
    <m/>
    <m/>
    <m/>
    <m/>
    <s v="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4T00:00:00"/>
    <n v="1"/>
    <x v="39"/>
    <s v=""/>
    <n v="30024"/>
    <m/>
    <m/>
    <d v="1899-12-30T03:00:00"/>
    <s v=""/>
    <n v="3"/>
    <n v="30024"/>
    <m/>
    <m/>
    <s v="MUR1 15/212"/>
    <n v="2"/>
    <n v="180"/>
    <n v="360"/>
    <n v="373.15600000000001"/>
    <n v="570"/>
    <n v="4"/>
    <m/>
    <m/>
    <m/>
    <m/>
    <m/>
    <m/>
    <m/>
    <m/>
    <s v="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4T00:00:00"/>
    <n v="2"/>
    <x v="39"/>
    <s v=""/>
    <m/>
    <m/>
    <m/>
    <m/>
    <s v=""/>
    <s v=""/>
    <m/>
    <m/>
    <m/>
    <s v="MUR1 15/275"/>
    <n v="2.25"/>
    <n v="180"/>
    <n v="405"/>
    <m/>
    <m/>
    <m/>
    <m/>
    <m/>
    <m/>
    <m/>
    <m/>
    <m/>
    <m/>
    <m/>
    <s v="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4T00:00:00"/>
    <n v="3"/>
    <x v="39"/>
    <s v=""/>
    <m/>
    <m/>
    <m/>
    <m/>
    <s v=""/>
    <s v=""/>
    <m/>
    <m/>
    <m/>
    <s v="RIN1 15/264"/>
    <n v="54"/>
    <n v="180"/>
    <n v="9720"/>
    <m/>
    <m/>
    <m/>
    <m/>
    <m/>
    <m/>
    <m/>
    <m/>
    <m/>
    <m/>
    <m/>
    <s v="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4T00:00:00"/>
    <n v="4"/>
    <x v="37"/>
    <s v=""/>
    <n v="50100"/>
    <m/>
    <m/>
    <d v="1899-12-30T05:15:00"/>
    <s v=""/>
    <n v="5.25"/>
    <n v="50100"/>
    <m/>
    <m/>
    <s v="GAP1 16/18"/>
    <n v="42"/>
    <n v="180"/>
    <n v="7560"/>
    <n v="372.35399999999998"/>
    <n v="1282.5"/>
    <n v="4"/>
    <m/>
    <m/>
    <m/>
    <m/>
    <m/>
    <m/>
    <m/>
    <m/>
    <s v="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4T00:00:00"/>
    <n v="5"/>
    <x v="37"/>
    <s v=""/>
    <m/>
    <m/>
    <m/>
    <m/>
    <s v=""/>
    <s v=""/>
    <m/>
    <m/>
    <m/>
    <s v="GAP1 16/17"/>
    <n v="53"/>
    <n v="180"/>
    <n v="9540"/>
    <m/>
    <m/>
    <m/>
    <m/>
    <m/>
    <m/>
    <m/>
    <m/>
    <m/>
    <m/>
    <m/>
    <s v="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4T00:00:00"/>
    <n v="6"/>
    <x v="89"/>
    <s v=""/>
    <n v="62508"/>
    <m/>
    <m/>
    <d v="1899-12-30T07:45:00"/>
    <s v=""/>
    <n v="7.75"/>
    <n v="62508"/>
    <m/>
    <m/>
    <s v="GAP1 16/17"/>
    <n v="27"/>
    <n v="180"/>
    <n v="4860"/>
    <n v="371.387"/>
    <n v="1282.5"/>
    <n v="4"/>
    <m/>
    <m/>
    <m/>
    <m/>
    <m/>
    <m/>
    <m/>
    <m/>
    <s v="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4T00:00:00"/>
    <n v="7"/>
    <x v="89"/>
    <s v=""/>
    <m/>
    <m/>
    <m/>
    <m/>
    <s v=""/>
    <s v=""/>
    <m/>
    <m/>
    <m/>
    <s v="GAP1  16/25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4T00:00:00"/>
    <n v="8"/>
    <x v="89"/>
    <s v=""/>
    <m/>
    <m/>
    <m/>
    <m/>
    <s v=""/>
    <s v=""/>
    <m/>
    <m/>
    <m/>
    <s v="GAP1 16/24"/>
    <n v="15.5"/>
    <n v="180"/>
    <n v="2790"/>
    <m/>
    <m/>
    <m/>
    <m/>
    <m/>
    <m/>
    <m/>
    <m/>
    <m/>
    <m/>
    <m/>
    <s v=""/>
    <m/>
    <m/>
    <m/>
    <m/>
    <m/>
    <m/>
    <m/>
    <m/>
    <m/>
    <m/>
    <m/>
    <m/>
    <n v="5"/>
    <n v="2016"/>
    <x v="18"/>
    <m/>
    <m/>
    <m/>
    <m/>
    <m/>
    <m/>
    <m/>
    <n v="1"/>
    <n v="0"/>
    <s v=""/>
  </r>
  <r>
    <m/>
    <m/>
    <d v="2016-05-09T00:00:00"/>
    <n v="1"/>
    <x v="17"/>
    <s v=""/>
    <n v="19063"/>
    <m/>
    <m/>
    <d v="1899-12-30T03:15:00"/>
    <s v=""/>
    <n v="3.25"/>
    <n v="19063"/>
    <m/>
    <m/>
    <s v="GAP1 16/24"/>
    <n v="40"/>
    <n v="180"/>
    <n v="7200"/>
    <n v="387.52600000000001"/>
    <n v="427.5"/>
    <n v="2"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09T00:00:00"/>
    <n v="2"/>
    <x v="16"/>
    <s v=""/>
    <n v="81900"/>
    <m/>
    <m/>
    <d v="1899-12-30T08:45:00"/>
    <s v=""/>
    <n v="8.75"/>
    <n v="81900"/>
    <m/>
    <m/>
    <s v="RIN2 15/35"/>
    <n v="4"/>
    <n v="180"/>
    <n v="720"/>
    <n v="371.86500000000001"/>
    <n v="1710"/>
    <n v="4"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09T00:00:00"/>
    <n v="3"/>
    <x v="16"/>
    <s v=""/>
    <m/>
    <m/>
    <m/>
    <m/>
    <s v=""/>
    <s v=""/>
    <m/>
    <m/>
    <m/>
    <s v="RIN2 15/34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09T00:00:00"/>
    <n v="4"/>
    <x v="16"/>
    <s v=""/>
    <m/>
    <m/>
    <m/>
    <m/>
    <s v=""/>
    <s v=""/>
    <m/>
    <m/>
    <m/>
    <s v="RIN2 15/101"/>
    <n v="73"/>
    <n v="180"/>
    <n v="13140"/>
    <m/>
    <m/>
    <m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09T00:00:00"/>
    <n v="5"/>
    <x v="85"/>
    <s v=""/>
    <n v="24228"/>
    <m/>
    <m/>
    <d v="1899-12-30T03:30:00"/>
    <s v=""/>
    <n v="3.5"/>
    <n v="24228"/>
    <m/>
    <m/>
    <s v="RIN2 15/100"/>
    <n v="2"/>
    <n v="180"/>
    <n v="360"/>
    <n v="377.37099999999998"/>
    <n v="570"/>
    <n v="5"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09T00:00:00"/>
    <n v="6"/>
    <x v="85"/>
    <s v=""/>
    <m/>
    <m/>
    <m/>
    <m/>
    <s v=""/>
    <s v=""/>
    <m/>
    <m/>
    <m/>
    <s v="GAP1 16/24"/>
    <n v="24.5"/>
    <n v="180"/>
    <n v="4410"/>
    <m/>
    <m/>
    <m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09T00:00:00"/>
    <n v="7"/>
    <x v="85"/>
    <s v=""/>
    <m/>
    <m/>
    <m/>
    <m/>
    <s v=""/>
    <s v=""/>
    <m/>
    <m/>
    <m/>
    <s v="MUR1 16/15"/>
    <n v="19"/>
    <n v="180"/>
    <n v="3420"/>
    <m/>
    <m/>
    <m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09T00:00:00"/>
    <n v="8"/>
    <x v="85"/>
    <s v=""/>
    <m/>
    <m/>
    <m/>
    <m/>
    <s v=""/>
    <s v=""/>
    <m/>
    <m/>
    <m/>
    <s v="RIN2 15/101"/>
    <n v="3"/>
    <n v="180"/>
    <n v="540"/>
    <m/>
    <m/>
    <m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0T00:00:00"/>
    <n v="1"/>
    <x v="90"/>
    <s v=""/>
    <n v="19968"/>
    <m/>
    <m/>
    <d v="1899-12-30T02:00:00"/>
    <s v=""/>
    <n v="2"/>
    <n v="19968"/>
    <m/>
    <m/>
    <s v="GAP2 15/108"/>
    <n v="40"/>
    <n v="180"/>
    <n v="7200"/>
    <n v="371.892"/>
    <n v="665"/>
    <n v="3"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0T00:00:00"/>
    <n v="2"/>
    <x v="40"/>
    <s v=""/>
    <n v="28752"/>
    <m/>
    <m/>
    <d v="1899-12-30T03:15:00"/>
    <s v=""/>
    <n v="3.25"/>
    <n v="28752"/>
    <m/>
    <m/>
    <s v="GAP2 15/108"/>
    <n v="19"/>
    <n v="180"/>
    <n v="3420"/>
    <n v="377.32900000000001"/>
    <n v="380"/>
    <n v="3"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0T00:00:00"/>
    <n v="3"/>
    <x v="40"/>
    <s v=""/>
    <m/>
    <m/>
    <m/>
    <m/>
    <s v=""/>
    <s v=""/>
    <m/>
    <m/>
    <m/>
    <s v="GAP2 15/107"/>
    <n v="38"/>
    <n v="180"/>
    <n v="6840"/>
    <m/>
    <m/>
    <m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0T00:00:00"/>
    <n v="4"/>
    <x v="68"/>
    <s v=""/>
    <m/>
    <m/>
    <m/>
    <m/>
    <s v=""/>
    <s v=""/>
    <m/>
    <m/>
    <m/>
    <s v="MUR1 16/15"/>
    <n v="0.5"/>
    <n v="180"/>
    <n v="90"/>
    <n v="104.8"/>
    <m/>
    <n v="2"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0T00:00:00"/>
    <n v="5"/>
    <x v="32"/>
    <s v=""/>
    <n v="5844"/>
    <m/>
    <m/>
    <d v="1899-12-30T00:45:00"/>
    <s v=""/>
    <n v="0.75"/>
    <n v="5844"/>
    <m/>
    <m/>
    <s v="RIN1 16/42"/>
    <n v="7"/>
    <n v="180"/>
    <n v="1260"/>
    <n v="215.15199999999999"/>
    <n v="190"/>
    <n v="2"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0T00:00:00"/>
    <n v="6"/>
    <x v="34"/>
    <s v=""/>
    <n v="15168"/>
    <m/>
    <m/>
    <d v="1899-12-30T02:00:00"/>
    <s v=""/>
    <n v="2"/>
    <n v="15168"/>
    <m/>
    <m/>
    <s v="MUR1 16/15"/>
    <n v="17"/>
    <n v="180"/>
    <n v="3060"/>
    <n v="216.05099999999999"/>
    <n v="95"/>
    <n v="4"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1T00:00:00"/>
    <n v="1"/>
    <x v="62"/>
    <s v=""/>
    <n v="33150"/>
    <m/>
    <m/>
    <d v="1899-12-30T12:00:00"/>
    <s v=""/>
    <n v="12"/>
    <n v="33150"/>
    <m/>
    <m/>
    <s v="GAP2 15/107"/>
    <n v="42"/>
    <n v="180"/>
    <n v="7560"/>
    <n v="969.51199999999994"/>
    <n v="1472.5"/>
    <n v="247"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1T00:00:00"/>
    <n v="2"/>
    <x v="62"/>
    <s v=""/>
    <m/>
    <m/>
    <m/>
    <m/>
    <s v=""/>
    <s v=""/>
    <m/>
    <m/>
    <m/>
    <s v="GAP2 15/135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1T00:00:00"/>
    <n v="3"/>
    <x v="62"/>
    <s v=""/>
    <m/>
    <m/>
    <m/>
    <m/>
    <s v=""/>
    <s v=""/>
    <m/>
    <m/>
    <m/>
    <s v="GAP2 15/122"/>
    <n v="51"/>
    <n v="180"/>
    <n v="9180"/>
    <m/>
    <m/>
    <m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1T00:00:00"/>
    <n v="4"/>
    <x v="91"/>
    <s v=""/>
    <n v="13758"/>
    <m/>
    <m/>
    <d v="1899-12-30T04:00:00"/>
    <s v=""/>
    <n v="4"/>
    <n v="13758"/>
    <m/>
    <m/>
    <s v="GAP2 15/122"/>
    <n v="29"/>
    <n v="180"/>
    <n v="5220"/>
    <n v="887.95100000000002"/>
    <n v="522.5"/>
    <m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1T00:00:00"/>
    <n v="5"/>
    <x v="91"/>
    <s v=""/>
    <m/>
    <m/>
    <m/>
    <m/>
    <s v=""/>
    <s v=""/>
    <m/>
    <m/>
    <m/>
    <s v="GAP2 15/136"/>
    <n v="36"/>
    <n v="180"/>
    <n v="6480"/>
    <m/>
    <m/>
    <m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2T00:00:00"/>
    <n v="1"/>
    <x v="92"/>
    <s v=""/>
    <n v="80160"/>
    <m/>
    <m/>
    <d v="1899-12-30T08:00:00"/>
    <s v=""/>
    <n v="8"/>
    <n v="80160"/>
    <m/>
    <m/>
    <s v="RIN2 15/100"/>
    <n v="2"/>
    <n v="180"/>
    <n v="360"/>
    <n v="191.92"/>
    <n v="902.5"/>
    <n v="3"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2T00:00:00"/>
    <n v="2"/>
    <x v="92"/>
    <s v=""/>
    <m/>
    <m/>
    <m/>
    <m/>
    <s v=""/>
    <s v=""/>
    <m/>
    <m/>
    <m/>
    <s v="MUR1 16/49"/>
    <n v="4"/>
    <n v="180"/>
    <n v="720"/>
    <m/>
    <m/>
    <m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2T00:00:00"/>
    <n v="3"/>
    <x v="92"/>
    <s v=""/>
    <m/>
    <m/>
    <m/>
    <m/>
    <s v=""/>
    <s v=""/>
    <m/>
    <m/>
    <m/>
    <s v="MUR1 16/15"/>
    <n v="43.5"/>
    <n v="180"/>
    <n v="7830"/>
    <m/>
    <m/>
    <m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2T00:00:00"/>
    <n v="4"/>
    <x v="92"/>
    <s v=""/>
    <m/>
    <m/>
    <m/>
    <m/>
    <s v=""/>
    <s v=""/>
    <m/>
    <m/>
    <m/>
    <s v="MUR1 16/14"/>
    <n v="33"/>
    <n v="180"/>
    <n v="5940"/>
    <m/>
    <m/>
    <m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2T00:00:00"/>
    <n v="5"/>
    <x v="88"/>
    <s v=""/>
    <n v="74964"/>
    <m/>
    <m/>
    <d v="1899-12-30T08:00:00"/>
    <s v=""/>
    <n v="8"/>
    <n v="74964"/>
    <m/>
    <m/>
    <s v="MUR1 16/14"/>
    <n v="43"/>
    <n v="180"/>
    <n v="7740"/>
    <n v="193.83699999999999"/>
    <n v="855"/>
    <n v="3"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2T00:00:00"/>
    <n v="6"/>
    <x v="88"/>
    <s v=""/>
    <m/>
    <m/>
    <m/>
    <m/>
    <s v=""/>
    <s v=""/>
    <m/>
    <m/>
    <m/>
    <s v="MUR1 16/72"/>
    <n v="32"/>
    <n v="180"/>
    <n v="5760"/>
    <m/>
    <m/>
    <m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3T00:00:00"/>
    <n v="1"/>
    <x v="28"/>
    <s v=""/>
    <n v="14844"/>
    <m/>
    <m/>
    <d v="1899-12-30T04:15:00"/>
    <s v=""/>
    <n v="4.25"/>
    <n v="14844"/>
    <m/>
    <m/>
    <s v="MUR1 16/73"/>
    <n v="1"/>
    <n v="180"/>
    <n v="180"/>
    <n v="390.41199999999998"/>
    <n v="315"/>
    <n v="2"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3T00:00:00"/>
    <n v="2"/>
    <x v="28"/>
    <s v=""/>
    <m/>
    <m/>
    <m/>
    <m/>
    <s v=""/>
    <s v=""/>
    <m/>
    <m/>
    <m/>
    <s v="RIN1 16/63"/>
    <n v="26"/>
    <n v="180"/>
    <n v="4680"/>
    <m/>
    <m/>
    <m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3T00:00:00"/>
    <n v="3"/>
    <x v="28"/>
    <s v=""/>
    <m/>
    <m/>
    <m/>
    <m/>
    <s v=""/>
    <s v=""/>
    <m/>
    <m/>
    <m/>
    <s v="RIN1 16/42"/>
    <n v="4"/>
    <n v="180"/>
    <n v="720"/>
    <m/>
    <m/>
    <m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3T00:00:00"/>
    <n v="4"/>
    <x v="4"/>
    <s v=""/>
    <m/>
    <m/>
    <m/>
    <d v="1899-12-30T00:30:00"/>
    <s v=""/>
    <n v="0.5"/>
    <m/>
    <m/>
    <m/>
    <m/>
    <m/>
    <m/>
    <m/>
    <m/>
    <m/>
    <m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3T00:00:00"/>
    <n v="5"/>
    <x v="30"/>
    <s v=""/>
    <n v="40404"/>
    <m/>
    <m/>
    <d v="1899-12-30T05:45:00"/>
    <s v=""/>
    <n v="5.75"/>
    <n v="40404"/>
    <m/>
    <m/>
    <s v="BNA1 16/124"/>
    <n v="80"/>
    <n v="180"/>
    <n v="14400"/>
    <n v="372.98899999999998"/>
    <n v="1235"/>
    <n v="4"/>
    <m/>
    <m/>
    <m/>
    <s v="2060 BX DU 20/01/2016 ET 599BX DU 15/02/2016"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3T00:00:00"/>
    <n v="6"/>
    <x v="4"/>
    <s v=""/>
    <m/>
    <m/>
    <m/>
    <d v="1899-12-30T00:30:00"/>
    <s v=""/>
    <n v="0.5"/>
    <m/>
    <m/>
    <m/>
    <m/>
    <m/>
    <m/>
    <m/>
    <m/>
    <m/>
    <m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3T00:00:00"/>
    <n v="7"/>
    <x v="29"/>
    <s v=""/>
    <n v="42588"/>
    <m/>
    <m/>
    <d v="1899-12-30T06:00:00"/>
    <s v=""/>
    <n v="6"/>
    <n v="42588"/>
    <m/>
    <m/>
    <s v="BNA1 16/80"/>
    <n v="80"/>
    <n v="180"/>
    <n v="14400"/>
    <n v="375.44"/>
    <n v="807.5"/>
    <n v="6"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13T00:00:00"/>
    <n v="8"/>
    <x v="29"/>
    <s v=""/>
    <m/>
    <m/>
    <m/>
    <m/>
    <s v=""/>
    <s v=""/>
    <m/>
    <m/>
    <m/>
    <s v="BNA1 16/81"/>
    <n v="2"/>
    <n v="180"/>
    <n v="360"/>
    <m/>
    <m/>
    <m/>
    <m/>
    <m/>
    <m/>
    <m/>
    <m/>
    <m/>
    <m/>
    <m/>
    <s v=""/>
    <m/>
    <m/>
    <m/>
    <m/>
    <m/>
    <m/>
    <m/>
    <m/>
    <m/>
    <m/>
    <m/>
    <m/>
    <n v="5"/>
    <n v="2016"/>
    <x v="19"/>
    <m/>
    <m/>
    <m/>
    <m/>
    <m/>
    <m/>
    <m/>
    <n v="1"/>
    <n v="0"/>
    <s v=""/>
  </r>
  <r>
    <m/>
    <m/>
    <d v="2016-05-23T00:00:00"/>
    <n v="1"/>
    <x v="67"/>
    <s v=""/>
    <n v="25668"/>
    <m/>
    <m/>
    <d v="1899-12-30T03:30:00"/>
    <s v=""/>
    <n v="3.5"/>
    <n v="25668"/>
    <m/>
    <m/>
    <s v="ORTI 15/14"/>
    <n v="32"/>
    <n v="180"/>
    <n v="5760"/>
    <n v="214.285"/>
    <m/>
    <n v="3"/>
    <m/>
    <m/>
    <m/>
    <m/>
    <m/>
    <m/>
    <m/>
    <m/>
    <s v=""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3T00:00:00"/>
    <n v="2"/>
    <x v="49"/>
    <s v=""/>
    <n v="47784"/>
    <m/>
    <m/>
    <d v="1899-12-30T04:30:00"/>
    <s v=""/>
    <n v="4.5"/>
    <n v="47784"/>
    <m/>
    <m/>
    <s v="MUR1 16/72"/>
    <n v="48"/>
    <n v="180"/>
    <n v="8640"/>
    <n v="194.548"/>
    <n v="522.5"/>
    <n v="2"/>
    <m/>
    <m/>
    <m/>
    <m/>
    <m/>
    <m/>
    <m/>
    <m/>
    <s v=""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3T00:00:00"/>
    <n v="3"/>
    <x v="49"/>
    <s v=""/>
    <m/>
    <m/>
    <m/>
    <m/>
    <s v=""/>
    <s v=""/>
    <m/>
    <m/>
    <m/>
    <s v="MUR1 16/71"/>
    <n v="3"/>
    <n v="180"/>
    <n v="540"/>
    <m/>
    <m/>
    <m/>
    <m/>
    <m/>
    <m/>
    <m/>
    <m/>
    <m/>
    <m/>
    <m/>
    <s v=""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3T00:00:00"/>
    <n v="4"/>
    <x v="22"/>
    <s v=""/>
    <n v="50400"/>
    <m/>
    <m/>
    <d v="1899-12-30T05:00:00"/>
    <s v=""/>
    <n v="5"/>
    <n v="50400"/>
    <m/>
    <m/>
    <s v="MUR1 16/71"/>
    <n v="49"/>
    <n v="180"/>
    <n v="8820"/>
    <n v="189.54499999999999"/>
    <n v="380"/>
    <n v="6"/>
    <m/>
    <m/>
    <m/>
    <m/>
    <m/>
    <m/>
    <m/>
    <m/>
    <s v=""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3T00:00:00"/>
    <n v="5"/>
    <x v="59"/>
    <s v=""/>
    <n v="20052"/>
    <m/>
    <m/>
    <d v="1899-12-30T02:00:00"/>
    <s v=""/>
    <n v="2"/>
    <n v="20052"/>
    <m/>
    <m/>
    <s v="RIN2 15/100"/>
    <n v="19.25"/>
    <n v="180"/>
    <n v="3465"/>
    <n v="190.74700000000001"/>
    <n v="95"/>
    <n v="5"/>
    <m/>
    <m/>
    <m/>
    <m/>
    <m/>
    <m/>
    <m/>
    <m/>
    <s v=""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4T00:00:00"/>
    <n v="1"/>
    <x v="33"/>
    <s v=""/>
    <n v="46956"/>
    <m/>
    <m/>
    <d v="1899-12-30T04:30:00"/>
    <s v=""/>
    <n v="4.5"/>
    <n v="46956"/>
    <m/>
    <m/>
    <s v="RIN2 15/100"/>
    <n v="50.75"/>
    <n v="180"/>
    <n v="9135"/>
    <n v="215.37299999999999"/>
    <n v="855"/>
    <n v="2"/>
    <m/>
    <m/>
    <m/>
    <m/>
    <m/>
    <m/>
    <m/>
    <m/>
    <s v=""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4T00:00:00"/>
    <n v="2"/>
    <x v="19"/>
    <s v=""/>
    <n v="26976"/>
    <m/>
    <m/>
    <d v="1899-12-30T05:00:00"/>
    <s v=""/>
    <n v="5"/>
    <n v="26976"/>
    <m/>
    <m/>
    <s v="MUR1 16/71"/>
    <n v="28"/>
    <n v="180"/>
    <n v="5040"/>
    <n v="373.86"/>
    <n v="237.5"/>
    <n v="4"/>
    <m/>
    <m/>
    <m/>
    <m/>
    <m/>
    <m/>
    <m/>
    <m/>
    <s v=""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4T00:00:00"/>
    <n v="3"/>
    <x v="19"/>
    <s v=""/>
    <m/>
    <m/>
    <m/>
    <m/>
    <s v=""/>
    <s v=""/>
    <m/>
    <m/>
    <m/>
    <s v="GOO1 16/55"/>
    <n v="26"/>
    <n v="180"/>
    <n v="4680"/>
    <m/>
    <m/>
    <m/>
    <m/>
    <m/>
    <m/>
    <m/>
    <m/>
    <m/>
    <m/>
    <m/>
    <s v=""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4T00:00:00"/>
    <n v="4"/>
    <x v="85"/>
    <s v=""/>
    <n v="38364"/>
    <m/>
    <m/>
    <d v="1899-12-30T05:15:00"/>
    <s v=""/>
    <n v="5.25"/>
    <n v="38364"/>
    <m/>
    <m/>
    <s v="GOO1 16/55"/>
    <n v="54"/>
    <n v="180"/>
    <n v="9720"/>
    <n v="373.76400000000001"/>
    <n v="665"/>
    <n v="7"/>
    <m/>
    <m/>
    <m/>
    <m/>
    <m/>
    <m/>
    <m/>
    <m/>
    <s v=""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4T00:00:00"/>
    <n v="5"/>
    <x v="85"/>
    <s v=""/>
    <m/>
    <m/>
    <m/>
    <m/>
    <s v=""/>
    <s v=""/>
    <m/>
    <m/>
    <m/>
    <s v="VRD1 16/89"/>
    <n v="21.5"/>
    <n v="180"/>
    <n v="3870"/>
    <m/>
    <m/>
    <m/>
    <m/>
    <m/>
    <m/>
    <m/>
    <m/>
    <m/>
    <m/>
    <m/>
    <s v=""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5T00:00:00"/>
    <n v="1"/>
    <x v="86"/>
    <s v=""/>
    <n v="32268"/>
    <m/>
    <m/>
    <d v="1899-12-30T04:45:00"/>
    <s v=""/>
    <n v="4.75"/>
    <n v="32268"/>
    <m/>
    <m/>
    <s v="GAP2 15/136"/>
    <n v="44"/>
    <n v="180"/>
    <n v="7920"/>
    <n v="371.69600000000003"/>
    <n v="807.5"/>
    <n v="4"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5T00:00:00"/>
    <n v="2"/>
    <x v="86"/>
    <s v=""/>
    <m/>
    <m/>
    <m/>
    <m/>
    <s v=""/>
    <s v=""/>
    <m/>
    <m/>
    <m/>
    <s v="MUR1 16/16"/>
    <n v="19"/>
    <n v="180"/>
    <n v="3420"/>
    <m/>
    <m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5T00:00:00"/>
    <n v="3"/>
    <x v="16"/>
    <s v=""/>
    <n v="48048"/>
    <m/>
    <m/>
    <d v="1899-12-30T06:15:00"/>
    <s v=""/>
    <n v="6.25"/>
    <n v="48048"/>
    <m/>
    <m/>
    <s v="RIN1 16/35"/>
    <n v="54"/>
    <n v="180"/>
    <n v="9720"/>
    <n v="372.476"/>
    <n v="1140"/>
    <n v="6"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5T00:00:00"/>
    <n v="4"/>
    <x v="16"/>
    <s v=""/>
    <m/>
    <m/>
    <m/>
    <m/>
    <s v=""/>
    <s v=""/>
    <m/>
    <m/>
    <m/>
    <s v="RIN2 15/100"/>
    <n v="4"/>
    <n v="180"/>
    <n v="720"/>
    <m/>
    <m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5T00:00:00"/>
    <n v="5"/>
    <x v="16"/>
    <s v=""/>
    <m/>
    <m/>
    <m/>
    <m/>
    <s v=""/>
    <s v=""/>
    <m/>
    <m/>
    <m/>
    <s v="RIN2 15/129"/>
    <n v="34"/>
    <n v="180"/>
    <n v="6120"/>
    <m/>
    <m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5T00:00:00"/>
    <n v="6"/>
    <x v="37"/>
    <s v=""/>
    <n v="34488"/>
    <m/>
    <m/>
    <d v="1899-12-30T05:00:00"/>
    <s v=""/>
    <n v="5"/>
    <n v="34488"/>
    <m/>
    <m/>
    <s v="VRD1 16/89"/>
    <n v="58.5"/>
    <n v="180"/>
    <n v="10530"/>
    <n v="372.00700000000001"/>
    <n v="807.5"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5T00:00:00"/>
    <n v="7"/>
    <x v="37"/>
    <s v=""/>
    <m/>
    <m/>
    <m/>
    <m/>
    <s v=""/>
    <s v=""/>
    <m/>
    <m/>
    <m/>
    <s v="RIN1 16/35"/>
    <n v="1"/>
    <n v="180"/>
    <n v="180"/>
    <m/>
    <m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5T00:00:00"/>
    <n v="8"/>
    <x v="37"/>
    <s v=""/>
    <m/>
    <m/>
    <m/>
    <m/>
    <s v=""/>
    <s v=""/>
    <m/>
    <m/>
    <m/>
    <s v="BNA1 16/66"/>
    <n v="8"/>
    <n v="180"/>
    <n v="1440"/>
    <m/>
    <m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6T00:00:00"/>
    <n v="1"/>
    <x v="14"/>
    <n v="7998.8571428571431"/>
    <n v="55992"/>
    <m/>
    <d v="1899-12-30T07:00:00"/>
    <d v="1899-12-30T06:30:00"/>
    <n v="7"/>
    <n v="6.5"/>
    <n v="55992"/>
    <m/>
    <m/>
    <s v="BNA1 16/66"/>
    <n v="72"/>
    <n v="180"/>
    <n v="12960"/>
    <n v="370.24799999999999"/>
    <n v="1472.5"/>
    <n v="2"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6T00:00:00"/>
    <n v="2"/>
    <x v="14"/>
    <s v=""/>
    <m/>
    <m/>
    <m/>
    <m/>
    <s v=""/>
    <s v=""/>
    <m/>
    <m/>
    <m/>
    <s v="MUR1 16/31"/>
    <n v="33.75"/>
    <n v="180"/>
    <n v="6075"/>
    <m/>
    <m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6T00:00:00"/>
    <n v="3"/>
    <x v="14"/>
    <s v=""/>
    <m/>
    <m/>
    <m/>
    <m/>
    <s v=""/>
    <s v=""/>
    <m/>
    <m/>
    <m/>
    <s v="VRD1 16/88"/>
    <n v="3"/>
    <n v="180"/>
    <n v="540"/>
    <m/>
    <m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6T00:00:00"/>
    <n v="4"/>
    <x v="4"/>
    <s v=""/>
    <m/>
    <m/>
    <m/>
    <d v="1899-12-30T00:30:00"/>
    <s v=""/>
    <n v="0.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6T00:00:00"/>
    <n v="5"/>
    <x v="93"/>
    <n v="8498.5263157894733"/>
    <n v="40368"/>
    <m/>
    <d v="1899-12-30T04:45:00"/>
    <d v="1899-12-30T04:30:00"/>
    <n v="4.75"/>
    <n v="4.5"/>
    <n v="40368"/>
    <m/>
    <m/>
    <s v="GAP2 15/98"/>
    <n v="4"/>
    <n v="180"/>
    <n v="720"/>
    <n v="377.16399999999999"/>
    <n v="950"/>
    <n v="10"/>
    <m/>
    <n v="147"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6T00:00:00"/>
    <n v="6"/>
    <x v="93"/>
    <s v=""/>
    <m/>
    <m/>
    <m/>
    <m/>
    <s v=""/>
    <s v=""/>
    <m/>
    <m/>
    <m/>
    <s v="GOO1 16/84"/>
    <n v="4"/>
    <n v="180"/>
    <n v="720"/>
    <m/>
    <m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6T00:00:00"/>
    <n v="7"/>
    <x v="93"/>
    <s v=""/>
    <m/>
    <m/>
    <m/>
    <m/>
    <s v=""/>
    <s v=""/>
    <m/>
    <m/>
    <m/>
    <s v="RIV1 16/53"/>
    <n v="75"/>
    <n v="180"/>
    <n v="13500"/>
    <m/>
    <m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6T00:00:00"/>
    <n v="8"/>
    <x v="4"/>
    <s v=""/>
    <m/>
    <m/>
    <m/>
    <d v="1899-12-30T00:15:00"/>
    <s v=""/>
    <n v="0.2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6T00:00:00"/>
    <n v="9"/>
    <x v="41"/>
    <n v="8416"/>
    <n v="18936"/>
    <m/>
    <d v="1899-12-30T02:15:00"/>
    <d v="1899-12-30T02:07:00"/>
    <n v="2.25"/>
    <n v="2.1166666666666667"/>
    <n v="18936"/>
    <m/>
    <m/>
    <s v="RIV1 16/53"/>
    <n v="5"/>
    <n v="180"/>
    <n v="900"/>
    <n v="381.86099999999999"/>
    <n v="237.5"/>
    <n v="4"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6T00:00:00"/>
    <n v="10"/>
    <x v="41"/>
    <s v=""/>
    <m/>
    <m/>
    <m/>
    <m/>
    <s v=""/>
    <s v=""/>
    <m/>
    <m/>
    <m/>
    <s v="GAP2 15/103"/>
    <n v="35"/>
    <n v="180"/>
    <n v="6300"/>
    <m/>
    <m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6T00:00:00"/>
    <n v="11"/>
    <x v="4"/>
    <s v=""/>
    <m/>
    <m/>
    <m/>
    <d v="1899-12-30T00:12:00"/>
    <s v=""/>
    <n v="0.2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6T00:00:00"/>
    <n v="12"/>
    <x v="55"/>
    <n v="10030.344827586207"/>
    <n v="19392"/>
    <m/>
    <d v="1899-12-30T01:56:00"/>
    <d v="1899-12-30T01:56:00"/>
    <n v="1.9333333333333333"/>
    <n v="1.9333333333333333"/>
    <n v="19392"/>
    <m/>
    <m/>
    <s v="GAP2 15/103"/>
    <n v="37"/>
    <n v="180"/>
    <n v="6660"/>
    <n v="375.63400000000001"/>
    <n v="475"/>
    <n v="4"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7T00:00:00"/>
    <n v="1"/>
    <x v="94"/>
    <n v="6846"/>
    <n v="54768"/>
    <m/>
    <d v="1899-12-30T08:00:00"/>
    <d v="1899-12-30T06:30:00"/>
    <n v="8"/>
    <n v="6.5"/>
    <n v="54768"/>
    <m/>
    <m/>
    <s v="MUR1 15/135"/>
    <n v="66"/>
    <n v="180"/>
    <n v="11880"/>
    <n v="547.66800000000001"/>
    <n v="1567.5"/>
    <n v="5"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7T00:00:00"/>
    <n v="2"/>
    <x v="94"/>
    <s v=""/>
    <m/>
    <m/>
    <m/>
    <m/>
    <s v=""/>
    <s v=""/>
    <m/>
    <m/>
    <m/>
    <s v="EXO 15/290"/>
    <n v="71"/>
    <n v="180"/>
    <n v="12780"/>
    <m/>
    <m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7T00:00:00"/>
    <n v="3"/>
    <x v="94"/>
    <s v=""/>
    <m/>
    <m/>
    <m/>
    <m/>
    <s v=""/>
    <s v=""/>
    <m/>
    <m/>
    <m/>
    <s v="GOO1 15/278"/>
    <n v="16"/>
    <n v="180"/>
    <n v="2880"/>
    <m/>
    <m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7T00:00:00"/>
    <n v="4"/>
    <x v="94"/>
    <s v=""/>
    <m/>
    <m/>
    <m/>
    <m/>
    <s v=""/>
    <s v=""/>
    <m/>
    <m/>
    <m/>
    <s v="MUR1 15/275"/>
    <n v="6"/>
    <n v="180"/>
    <n v="1080"/>
    <m/>
    <m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7T00:00:00"/>
    <m/>
    <x v="4"/>
    <m/>
    <m/>
    <m/>
    <m/>
    <d v="1899-12-30T00:08:00"/>
    <s v=""/>
    <n v="0.13333333333333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m/>
    <m/>
    <m/>
  </r>
  <r>
    <m/>
    <m/>
    <d v="2016-05-27T00:00:00"/>
    <n v="5"/>
    <x v="44"/>
    <n v="6395.9471365638765"/>
    <n v="24198"/>
    <m/>
    <d v="1899-12-30T03:47:00"/>
    <d v="1899-12-30T03:27:00"/>
    <n v="3.7833333333333332"/>
    <n v="3.45"/>
    <n v="24198"/>
    <m/>
    <m/>
    <s v="MUR1 16/31"/>
    <n v="46.25"/>
    <n v="180"/>
    <n v="8325"/>
    <n v="565.49400000000003"/>
    <n v="570"/>
    <n v="4"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7T00:00:00"/>
    <n v="6"/>
    <x v="44"/>
    <s v=""/>
    <m/>
    <m/>
    <m/>
    <m/>
    <s v=""/>
    <s v=""/>
    <m/>
    <m/>
    <m/>
    <s v="MUR1 16/32"/>
    <n v="27"/>
    <n v="180"/>
    <n v="4860"/>
    <m/>
    <m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27T00:00:00"/>
    <m/>
    <x v="4"/>
    <m/>
    <m/>
    <m/>
    <m/>
    <d v="1899-12-30T00:09:00"/>
    <s v=""/>
    <n v="0.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m/>
    <m/>
    <m/>
  </r>
  <r>
    <m/>
    <m/>
    <d v="2016-05-27T00:00:00"/>
    <n v="7"/>
    <x v="11"/>
    <n v="5702.5423728813557"/>
    <n v="22430"/>
    <m/>
    <d v="1899-12-30T03:56:00"/>
    <d v="1899-12-30T03:12:00"/>
    <n v="3.9333333333333336"/>
    <n v="3.2"/>
    <n v="22430"/>
    <m/>
    <m/>
    <s v="RIN1 16/43"/>
    <n v="63"/>
    <n v="180"/>
    <n v="11340"/>
    <n v="554.19299999999998"/>
    <n v="760"/>
    <n v="4"/>
    <m/>
    <m/>
    <m/>
    <m/>
    <m/>
    <m/>
    <m/>
    <m/>
    <m/>
    <m/>
    <m/>
    <m/>
    <m/>
    <m/>
    <m/>
    <m/>
    <m/>
    <m/>
    <m/>
    <m/>
    <m/>
    <n v="5"/>
    <n v="2016"/>
    <x v="20"/>
    <m/>
    <m/>
    <m/>
    <m/>
    <m/>
    <m/>
    <m/>
    <n v="1"/>
    <n v="0"/>
    <s v=""/>
  </r>
  <r>
    <m/>
    <m/>
    <d v="2016-05-30T00:00:00"/>
    <n v="1"/>
    <x v="51"/>
    <n v="9692.625"/>
    <n v="155082"/>
    <n v="216.65"/>
    <d v="1899-12-30T16:00:00"/>
    <d v="1899-12-30T14:40:00"/>
    <n v="16"/>
    <n v="14.666666666666666"/>
    <n v="155082"/>
    <m/>
    <m/>
    <s v="MUR1 16/32"/>
    <n v="53"/>
    <n v="180"/>
    <n v="9540"/>
    <n v="191.45500000000001"/>
    <n v="1472.5"/>
    <n v="6"/>
    <m/>
    <n v="130"/>
    <m/>
    <m/>
    <m/>
    <m/>
    <m/>
    <m/>
    <m/>
    <m/>
    <m/>
    <m/>
    <m/>
    <m/>
    <m/>
    <m/>
    <m/>
    <m/>
    <m/>
    <m/>
    <m/>
    <n v="5"/>
    <n v="2016"/>
    <x v="21"/>
    <m/>
    <m/>
    <m/>
    <m/>
    <m/>
    <m/>
    <m/>
    <n v="1"/>
    <n v="0"/>
    <s v=""/>
  </r>
  <r>
    <m/>
    <m/>
    <d v="2016-05-30T00:00:00"/>
    <n v="2"/>
    <x v="51"/>
    <s v=""/>
    <m/>
    <m/>
    <m/>
    <m/>
    <s v=""/>
    <s v=""/>
    <m/>
    <m/>
    <m/>
    <s v="MUR1 16/30"/>
    <n v="80"/>
    <n v="180"/>
    <n v="14400"/>
    <m/>
    <m/>
    <m/>
    <m/>
    <m/>
    <m/>
    <m/>
    <m/>
    <m/>
    <m/>
    <m/>
    <m/>
    <m/>
    <m/>
    <m/>
    <m/>
    <m/>
    <m/>
    <m/>
    <m/>
    <m/>
    <m/>
    <m/>
    <m/>
    <n v="5"/>
    <n v="2016"/>
    <x v="21"/>
    <m/>
    <m/>
    <m/>
    <m/>
    <m/>
    <m/>
    <m/>
    <n v="1"/>
    <n v="0"/>
    <s v=""/>
  </r>
  <r>
    <m/>
    <m/>
    <d v="2016-05-30T00:00:00"/>
    <n v="3"/>
    <x v="51"/>
    <s v=""/>
    <m/>
    <m/>
    <m/>
    <m/>
    <s v=""/>
    <s v=""/>
    <m/>
    <m/>
    <m/>
    <s v="VRD1 16/88"/>
    <n v="22"/>
    <n v="180"/>
    <n v="3960"/>
    <m/>
    <m/>
    <m/>
    <m/>
    <m/>
    <m/>
    <m/>
    <m/>
    <m/>
    <m/>
    <m/>
    <m/>
    <m/>
    <m/>
    <m/>
    <m/>
    <m/>
    <m/>
    <m/>
    <m/>
    <m/>
    <m/>
    <m/>
    <m/>
    <n v="5"/>
    <n v="2016"/>
    <x v="21"/>
    <m/>
    <m/>
    <m/>
    <m/>
    <m/>
    <m/>
    <m/>
    <n v="1"/>
    <n v="0"/>
    <s v=""/>
  </r>
  <r>
    <m/>
    <m/>
    <d v="2016-05-31T00:00:00"/>
    <n v="1"/>
    <x v="95"/>
    <n v="6255.6226415094334"/>
    <n v="55258"/>
    <n v="125.30106951871657"/>
    <d v="1899-12-30T08:50:00"/>
    <d v="1899-12-30T07:52:00"/>
    <n v="8.8333333333333339"/>
    <n v="7.8666666666666671"/>
    <n v="55258"/>
    <m/>
    <m/>
    <s v="RIN1 16/97"/>
    <n v="56.25"/>
    <n v="180"/>
    <n v="10125"/>
    <n v="190.899"/>
    <m/>
    <n v="5"/>
    <m/>
    <m/>
    <m/>
    <m/>
    <m/>
    <m/>
    <m/>
    <m/>
    <m/>
    <m/>
    <m/>
    <m/>
    <m/>
    <m/>
    <m/>
    <m/>
    <m/>
    <m/>
    <m/>
    <m/>
    <m/>
    <n v="5"/>
    <n v="2016"/>
    <x v="21"/>
    <m/>
    <m/>
    <m/>
    <m/>
    <m/>
    <m/>
    <m/>
    <n v="1"/>
    <n v="0"/>
    <s v=""/>
  </r>
  <r>
    <m/>
    <m/>
    <d v="2016-05-31T00:00:00"/>
    <n v="2"/>
    <x v="2"/>
    <s v=""/>
    <m/>
    <n v="0"/>
    <m/>
    <d v="1899-12-30T00:40:00"/>
    <s v=""/>
    <n v="0.66666666666666663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5"/>
    <n v="2016"/>
    <x v="21"/>
    <m/>
    <m/>
    <m/>
    <m/>
    <m/>
    <m/>
    <m/>
    <n v="1"/>
    <n v="0"/>
    <s v=""/>
  </r>
  <r>
    <m/>
    <m/>
    <d v="2016-05-31T00:00:00"/>
    <n v="3"/>
    <x v="65"/>
    <n v="9515.5199999999986"/>
    <n v="19824"/>
    <n v="29.55213903743315"/>
    <d v="1899-12-30T02:05:00"/>
    <d v="1899-12-30T01:44:00"/>
    <n v="2.0833333333333335"/>
    <n v="1.7333333333333334"/>
    <n v="19824"/>
    <m/>
    <m/>
    <s v="VRD1 16/88"/>
    <n v="20"/>
    <n v="180"/>
    <n v="3600"/>
    <n v="193.05099999999999"/>
    <n v="237.5"/>
    <n v="0"/>
    <m/>
    <m/>
    <m/>
    <m/>
    <m/>
    <m/>
    <m/>
    <m/>
    <m/>
    <m/>
    <m/>
    <m/>
    <m/>
    <m/>
    <m/>
    <m/>
    <m/>
    <m/>
    <m/>
    <m/>
    <m/>
    <n v="5"/>
    <n v="2016"/>
    <x v="21"/>
    <m/>
    <m/>
    <m/>
    <m/>
    <m/>
    <m/>
    <m/>
    <n v="1"/>
    <n v="0"/>
    <s v=""/>
  </r>
  <r>
    <m/>
    <m/>
    <d v="2016-05-31T00:00:00"/>
    <n v="4"/>
    <x v="4"/>
    <s v=""/>
    <m/>
    <n v="0"/>
    <m/>
    <d v="1899-12-30T00:45:00"/>
    <s v=""/>
    <n v="0.7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5"/>
    <n v="2016"/>
    <x v="21"/>
    <m/>
    <m/>
    <m/>
    <m/>
    <m/>
    <m/>
    <m/>
    <n v="1"/>
    <n v="0"/>
    <s v=""/>
  </r>
  <r>
    <m/>
    <m/>
    <d v="2016-05-31T00:00:00"/>
    <n v="5"/>
    <x v="5"/>
    <n v="8048.7857142857138"/>
    <n v="37561"/>
    <n v="66.196791443850259"/>
    <d v="1899-12-30T04:40:00"/>
    <d v="1899-12-30T04:28:00"/>
    <n v="4.666666666666667"/>
    <n v="4.4666666666666668"/>
    <n v="37561"/>
    <m/>
    <m/>
    <s v="RIN1 16/35"/>
    <n v="25"/>
    <n v="180"/>
    <n v="4500"/>
    <n v="193.416"/>
    <n v="285"/>
    <n v="3"/>
    <m/>
    <m/>
    <m/>
    <m/>
    <m/>
    <m/>
    <m/>
    <m/>
    <m/>
    <m/>
    <m/>
    <m/>
    <m/>
    <m/>
    <m/>
    <m/>
    <m/>
    <m/>
    <m/>
    <m/>
    <m/>
    <n v="5"/>
    <n v="2016"/>
    <x v="21"/>
    <m/>
    <m/>
    <m/>
    <m/>
    <m/>
    <m/>
    <m/>
    <n v="1"/>
    <n v="0"/>
    <s v=""/>
  </r>
  <r>
    <m/>
    <m/>
    <d v="2016-05-31T00:00:00"/>
    <n v="6"/>
    <x v="5"/>
    <s v=""/>
    <m/>
    <n v="0"/>
    <m/>
    <m/>
    <s v=""/>
    <s v=""/>
    <m/>
    <m/>
    <m/>
    <s v="RIN1 16/40"/>
    <n v="4"/>
    <n v="180"/>
    <n v="720"/>
    <m/>
    <m/>
    <m/>
    <m/>
    <m/>
    <m/>
    <m/>
    <m/>
    <m/>
    <m/>
    <m/>
    <m/>
    <m/>
    <m/>
    <m/>
    <m/>
    <m/>
    <m/>
    <m/>
    <m/>
    <m/>
    <m/>
    <m/>
    <m/>
    <n v="5"/>
    <n v="2016"/>
    <x v="21"/>
    <m/>
    <m/>
    <m/>
    <m/>
    <m/>
    <m/>
    <m/>
    <n v="1"/>
    <n v="0"/>
    <s v=""/>
  </r>
  <r>
    <m/>
    <m/>
    <d v="2016-05-31T00:00:00"/>
    <n v="7"/>
    <x v="5"/>
    <s v=""/>
    <m/>
    <n v="0"/>
    <m/>
    <m/>
    <s v=""/>
    <s v=""/>
    <m/>
    <m/>
    <m/>
    <s v="RIN1 16/43"/>
    <n v="8.25"/>
    <n v="180"/>
    <n v="1485"/>
    <m/>
    <m/>
    <m/>
    <m/>
    <m/>
    <m/>
    <m/>
    <m/>
    <m/>
    <m/>
    <m/>
    <m/>
    <m/>
    <m/>
    <m/>
    <m/>
    <m/>
    <m/>
    <m/>
    <m/>
    <m/>
    <m/>
    <m/>
    <m/>
    <n v="5"/>
    <n v="2016"/>
    <x v="21"/>
    <m/>
    <m/>
    <m/>
    <m/>
    <m/>
    <m/>
    <m/>
    <n v="1"/>
    <n v="0"/>
    <s v=""/>
  </r>
  <r>
    <m/>
    <m/>
    <d v="2016-06-01T00:00:00"/>
    <n v="1"/>
    <x v="19"/>
    <n v="8860.5517241379312"/>
    <n v="64239"/>
    <n v="117.59829545454545"/>
    <d v="1899-12-30T07:15:00"/>
    <d v="1899-12-30T05:15:00"/>
    <n v="7.25"/>
    <n v="5.25"/>
    <n v="64239"/>
    <m/>
    <m/>
    <s v="VRD1 16/88"/>
    <n v="35"/>
    <n v="180"/>
    <n v="6300"/>
    <n v="371.87200000000001"/>
    <n v="1045"/>
    <n v="5"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1T00:00:00"/>
    <n v="2"/>
    <x v="19"/>
    <s v=""/>
    <m/>
    <n v="0"/>
    <m/>
    <m/>
    <s v=""/>
    <s v=""/>
    <m/>
    <m/>
    <m/>
    <s v="BNA1  16/79"/>
    <n v="80"/>
    <n v="180"/>
    <n v="14400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1T00:00:00"/>
    <n v="3"/>
    <x v="19"/>
    <s v=""/>
    <m/>
    <n v="0"/>
    <m/>
    <m/>
    <s v=""/>
    <s v=""/>
    <m/>
    <m/>
    <m/>
    <s v="MUR1 16/21"/>
    <n v="16"/>
    <n v="180"/>
    <n v="2880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1T00:00:00"/>
    <n v="4"/>
    <x v="4"/>
    <s v=""/>
    <m/>
    <n v="0"/>
    <m/>
    <d v="1899-12-30T01:33:00"/>
    <s v=""/>
    <n v="1.5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1T00:00:00"/>
    <n v="5"/>
    <x v="37"/>
    <n v="9352.4494382022476"/>
    <n v="69364"/>
    <n v="120.30170454545453"/>
    <d v="1899-12-30T07:25:00"/>
    <d v="1899-12-30T06:50:00"/>
    <n v="7.416666666666667"/>
    <n v="6.833333333333333"/>
    <n v="69364"/>
    <m/>
    <m/>
    <s v="MUR1 16/21"/>
    <n v="64"/>
    <n v="180"/>
    <n v="11520"/>
    <n v="371.81700000000001"/>
    <n v="1235"/>
    <n v="3"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1T00:00:00"/>
    <n v="6"/>
    <x v="37"/>
    <s v=""/>
    <m/>
    <n v="0"/>
    <m/>
    <m/>
    <s v=""/>
    <s v=""/>
    <m/>
    <m/>
    <m/>
    <s v="RIN1 16/97"/>
    <n v="0.5"/>
    <n v="180"/>
    <n v="90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1T00:00:00"/>
    <n v="7"/>
    <x v="37"/>
    <s v=""/>
    <m/>
    <n v="0"/>
    <m/>
    <m/>
    <s v=""/>
    <s v=""/>
    <m/>
    <m/>
    <m/>
    <s v="MUR1 16/19"/>
    <n v="69"/>
    <n v="180"/>
    <n v="12420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2T00:00:00"/>
    <n v="1"/>
    <x v="16"/>
    <n v="10555.424460431654"/>
    <n v="122267"/>
    <n v="158.27515957446806"/>
    <d v="1899-12-30T11:35:00"/>
    <d v="1899-12-30T11:00:00"/>
    <n v="11.583333333333334"/>
    <n v="11"/>
    <n v="122267"/>
    <m/>
    <m/>
    <s v="RIN1 16/40"/>
    <n v="76"/>
    <n v="180"/>
    <n v="13680"/>
    <n v="375.90699999999998"/>
    <n v="2375"/>
    <n v="3"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2T00:00:00"/>
    <n v="2"/>
    <x v="16"/>
    <s v=""/>
    <m/>
    <n v="0"/>
    <m/>
    <m/>
    <s v=""/>
    <s v=""/>
    <m/>
    <m/>
    <m/>
    <s v="RIN1 16/41"/>
    <n v="80"/>
    <n v="180"/>
    <n v="14400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2T00:00:00"/>
    <n v="3"/>
    <x v="16"/>
    <s v=""/>
    <m/>
    <n v="0"/>
    <m/>
    <m/>
    <s v=""/>
    <s v=""/>
    <m/>
    <m/>
    <m/>
    <s v="RIN1 16/43"/>
    <n v="8.75"/>
    <n v="180"/>
    <n v="1575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2T00:00:00"/>
    <n v="4"/>
    <x v="16"/>
    <s v=""/>
    <m/>
    <n v="0"/>
    <m/>
    <m/>
    <s v=""/>
    <s v=""/>
    <m/>
    <m/>
    <m/>
    <s v="RIN1 16/39"/>
    <n v="66"/>
    <n v="180"/>
    <n v="11880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2T00:00:00"/>
    <n v="5"/>
    <x v="4"/>
    <s v=""/>
    <m/>
    <n v="0"/>
    <m/>
    <d v="1899-12-30T00:20:00"/>
    <s v=""/>
    <n v="0.33333333333333331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2T00:00:00"/>
    <n v="6"/>
    <x v="39"/>
    <n v="8692.6530612244896"/>
    <n v="35495"/>
    <n v="55.794840425531902"/>
    <d v="1899-12-30T04:05:00"/>
    <d v="1899-12-30T03:43:00"/>
    <n v="4.083333333333333"/>
    <n v="3.7166666666666668"/>
    <n v="35495"/>
    <m/>
    <m/>
    <s v="RIN2 15/129"/>
    <n v="20"/>
    <n v="180"/>
    <n v="3600"/>
    <n v="374.16399999999999"/>
    <n v="950"/>
    <n v="4"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2T00:00:00"/>
    <n v="7"/>
    <x v="39"/>
    <s v=""/>
    <m/>
    <n v="0"/>
    <m/>
    <m/>
    <s v=""/>
    <s v=""/>
    <m/>
    <m/>
    <m/>
    <s v="RIN1 15/264"/>
    <n v="26"/>
    <n v="180"/>
    <n v="4680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2T00:00:00"/>
    <n v="8"/>
    <x v="39"/>
    <s v=""/>
    <m/>
    <n v="0"/>
    <m/>
    <m/>
    <s v=""/>
    <s v=""/>
    <m/>
    <m/>
    <m/>
    <s v="RIN2 15/18"/>
    <n v="22"/>
    <n v="180"/>
    <n v="3960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3T00:00:00"/>
    <n v="1"/>
    <x v="53"/>
    <n v="7850.322580645161"/>
    <n v="60840"/>
    <n v="120.97265625"/>
    <d v="1899-12-30T07:45:00"/>
    <d v="1899-12-30T07:34:00"/>
    <n v="7.75"/>
    <n v="7.5666666666666664"/>
    <n v="60840"/>
    <m/>
    <m/>
    <s v="MUR1 16/16"/>
    <n v="21"/>
    <n v="180"/>
    <n v="3780"/>
    <n v="372.47699999999998"/>
    <n v="1520"/>
    <n v="6"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3T00:00:00"/>
    <n v="2"/>
    <x v="53"/>
    <s v=""/>
    <m/>
    <n v="0"/>
    <m/>
    <m/>
    <s v=""/>
    <s v=""/>
    <m/>
    <m/>
    <m/>
    <s v="MUR1 16/74"/>
    <n v="80"/>
    <n v="180"/>
    <n v="14400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3T00:00:00"/>
    <n v="3"/>
    <x v="53"/>
    <s v=""/>
    <m/>
    <n v="0"/>
    <m/>
    <m/>
    <s v=""/>
    <s v=""/>
    <m/>
    <m/>
    <m/>
    <s v="MUR1 16/70"/>
    <n v="1"/>
    <n v="180"/>
    <n v="180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3T00:00:00"/>
    <n v="4"/>
    <x v="53"/>
    <s v=""/>
    <m/>
    <n v="0"/>
    <m/>
    <m/>
    <s v=""/>
    <s v=""/>
    <m/>
    <m/>
    <m/>
    <s v="GOO1 16/144"/>
    <n v="4"/>
    <n v="180"/>
    <n v="720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3T00:00:00"/>
    <n v="5"/>
    <x v="53"/>
    <s v=""/>
    <m/>
    <n v="0"/>
    <m/>
    <m/>
    <s v=""/>
    <s v=""/>
    <m/>
    <m/>
    <m/>
    <s v="SAT1 16/121"/>
    <n v="4"/>
    <n v="180"/>
    <n v="720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3T00:00:00"/>
    <n v="6"/>
    <x v="53"/>
    <s v=""/>
    <m/>
    <n v="0"/>
    <m/>
    <m/>
    <s v=""/>
    <s v=""/>
    <m/>
    <m/>
    <m/>
    <s v="MUR1 16/115"/>
    <n v="4"/>
    <n v="180"/>
    <n v="720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3T00:00:00"/>
    <n v="7"/>
    <x v="53"/>
    <s v=""/>
    <m/>
    <n v="0"/>
    <m/>
    <m/>
    <s v=""/>
    <s v=""/>
    <m/>
    <m/>
    <m/>
    <s v="VRD1 16/133"/>
    <n v="4"/>
    <n v="180"/>
    <n v="720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3T00:00:00"/>
    <n v="8"/>
    <x v="4"/>
    <n v="0"/>
    <m/>
    <n v="11.70703125"/>
    <d v="1899-12-30T00:45:00"/>
    <d v="1899-12-30T00:45:00"/>
    <n v="0.75"/>
    <n v="0.7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3T00:00:00"/>
    <n v="9"/>
    <x v="89"/>
    <n v="9646.4"/>
    <n v="72348"/>
    <n v="117.0703125"/>
    <d v="1899-12-30T07:30:00"/>
    <d v="1899-12-30T07:28:00"/>
    <n v="7.5"/>
    <n v="7.4666666666666668"/>
    <n v="72348"/>
    <m/>
    <m/>
    <s v="BNA1 16/81"/>
    <n v="76"/>
    <n v="180"/>
    <n v="13680"/>
    <n v="376.56299999999999"/>
    <n v="1757.5"/>
    <n v="3"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3T00:00:00"/>
    <n v="10"/>
    <x v="89"/>
    <s v=""/>
    <m/>
    <n v="0"/>
    <m/>
    <m/>
    <s v=""/>
    <s v=""/>
    <m/>
    <m/>
    <m/>
    <s v="MUR1 16/19"/>
    <n v="11"/>
    <n v="180"/>
    <n v="1980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3T00:00:00"/>
    <n v="11"/>
    <x v="89"/>
    <s v=""/>
    <m/>
    <m/>
    <m/>
    <m/>
    <s v=""/>
    <s v=""/>
    <m/>
    <m/>
    <m/>
    <s v="MUR1 16/69"/>
    <n v="53.25"/>
    <n v="180"/>
    <n v="9585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4T00:00:00"/>
    <n v="1"/>
    <x v="68"/>
    <n v="0"/>
    <m/>
    <m/>
    <d v="1899-12-30T03:30:00"/>
    <d v="1899-12-30T01:14:00"/>
    <n v="3.5"/>
    <n v="1.2333333333333334"/>
    <m/>
    <m/>
    <m/>
    <s v="BNA1 16/81"/>
    <n v="1"/>
    <n v="180"/>
    <n v="180"/>
    <m/>
    <m/>
    <m/>
    <m/>
    <m/>
    <m/>
    <m/>
    <m/>
    <m/>
    <m/>
    <m/>
    <m/>
    <m/>
    <m/>
    <m/>
    <m/>
    <m/>
    <m/>
    <m/>
    <m/>
    <m/>
    <m/>
    <m/>
    <m/>
    <n v="6"/>
    <n v="2016"/>
    <x v="21"/>
    <m/>
    <m/>
    <m/>
    <m/>
    <m/>
    <m/>
    <m/>
    <n v="1"/>
    <n v="0"/>
    <s v=""/>
  </r>
  <r>
    <m/>
    <m/>
    <d v="2016-06-06T00:00:00"/>
    <n v="1"/>
    <x v="96"/>
    <n v="7899.2941176470586"/>
    <n v="67144"/>
    <n v="179.61319796954314"/>
    <d v="1899-12-30T08:30:00"/>
    <d v="1899-12-30T06:52:00"/>
    <n v="8.5"/>
    <n v="6.8666666666666671"/>
    <n v="67144"/>
    <m/>
    <m/>
    <s v="VECO 16/02"/>
    <n v="4"/>
    <n v="180"/>
    <n v="720"/>
    <n v="191.517"/>
    <n v="0"/>
    <n v="22"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6T00:00:00"/>
    <n v="2"/>
    <x v="96"/>
    <s v=""/>
    <m/>
    <n v="0"/>
    <m/>
    <m/>
    <s v=""/>
    <s v=""/>
    <m/>
    <m/>
    <m/>
    <s v="VECO 16/01"/>
    <n v="68"/>
    <n v="180"/>
    <n v="12240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6T00:00:00"/>
    <n v="3"/>
    <x v="4"/>
    <s v=""/>
    <m/>
    <n v="0"/>
    <m/>
    <d v="1899-12-30T00:45:00"/>
    <s v=""/>
    <n v="0.7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6T00:00:00"/>
    <n v="4"/>
    <x v="97"/>
    <n v="7852.645161290322"/>
    <n v="20286"/>
    <n v="54.588324873096447"/>
    <d v="1899-12-30T02:35:00"/>
    <d v="1899-12-30T02:11:00"/>
    <n v="2.5833333333333335"/>
    <n v="2.1833333333333331"/>
    <n v="20286"/>
    <m/>
    <m/>
    <s v="VECO 16/01"/>
    <n v="21"/>
    <n v="180"/>
    <n v="3780"/>
    <n v="189.77099999999999"/>
    <n v="0"/>
    <n v="3"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6T00:00:00"/>
    <n v="5"/>
    <x v="4"/>
    <s v=""/>
    <m/>
    <n v="0"/>
    <m/>
    <d v="1899-12-30T00:37:00"/>
    <s v=""/>
    <n v="0.6166666666666667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6T00:00:00"/>
    <n v="6"/>
    <x v="98"/>
    <n v="6060.4878048780492"/>
    <n v="12424"/>
    <n v="43.318477157360405"/>
    <d v="1899-12-30T02:03:00"/>
    <d v="1899-12-30T02:03:00"/>
    <n v="2.0499999999999998"/>
    <n v="2.0499999999999998"/>
    <n v="12424"/>
    <m/>
    <m/>
    <s v="VECO 16/01"/>
    <n v="6"/>
    <n v="180"/>
    <n v="1080"/>
    <n v="188.404"/>
    <n v="0"/>
    <n v="2"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6T00:00:00"/>
    <n v="7"/>
    <x v="98"/>
    <s v=""/>
    <m/>
    <n v="0"/>
    <m/>
    <m/>
    <s v=""/>
    <s v=""/>
    <m/>
    <m/>
    <m/>
    <s v="VECO 16/02"/>
    <n v="8"/>
    <n v="180"/>
    <n v="1440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7T00:00:00"/>
    <n v="1"/>
    <x v="99"/>
    <n v="7923.8297872340427"/>
    <n v="62070"/>
    <n v="128.88884210526317"/>
    <d v="1899-12-30T07:50:00"/>
    <d v="1899-12-30T05:29:00"/>
    <n v="7.833333333333333"/>
    <n v="5.4833333333333334"/>
    <n v="62070"/>
    <m/>
    <m/>
    <s v="RIN1 16/46"/>
    <n v="4"/>
    <n v="180"/>
    <n v="720"/>
    <n v="197.26"/>
    <n v="1092.5"/>
    <n v="6"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7T00:00:00"/>
    <n v="2"/>
    <x v="99"/>
    <s v=""/>
    <m/>
    <n v="0"/>
    <m/>
    <d v="1899-12-30T00:10:00"/>
    <s v=""/>
    <n v="0.16666666666666666"/>
    <m/>
    <m/>
    <m/>
    <s v="BNA1 16/82"/>
    <n v="64"/>
    <n v="180"/>
    <n v="11520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7T00:00:00"/>
    <n v="3"/>
    <x v="4"/>
    <s v=""/>
    <m/>
    <n v="0"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7T00:00:00"/>
    <n v="4"/>
    <x v="100"/>
    <n v="9476.25"/>
    <n v="75810"/>
    <n v="131.63115789473684"/>
    <d v="1899-12-30T08:00:00"/>
    <d v="1899-12-30T06:29:00"/>
    <n v="8"/>
    <n v="6.4833333333333334"/>
    <n v="75810"/>
    <m/>
    <m/>
    <s v="MUR1 16/47"/>
    <n v="44.25"/>
    <n v="180"/>
    <n v="7965"/>
    <n v="192.601"/>
    <n v="712.5"/>
    <n v="2"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7T00:00:00"/>
    <n v="5"/>
    <x v="100"/>
    <s v=""/>
    <m/>
    <n v="0"/>
    <m/>
    <m/>
    <s v=""/>
    <s v=""/>
    <m/>
    <m/>
    <m/>
    <s v="MUR1 16/69"/>
    <n v="26.75"/>
    <n v="180"/>
    <n v="4815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8T00:00:00"/>
    <n v="1"/>
    <x v="5"/>
    <n v="10689"/>
    <n v="85512"/>
    <n v="96.5"/>
    <d v="1899-12-30T08:00:00"/>
    <d v="1899-12-30T07:39:00"/>
    <n v="8"/>
    <n v="7.65"/>
    <n v="85512"/>
    <m/>
    <m/>
    <s v="RIN1 16/39"/>
    <n v="14"/>
    <n v="180"/>
    <n v="2520"/>
    <n v="192.58699999999999"/>
    <n v="1187.5"/>
    <n v="3"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8T00:00:00"/>
    <n v="2"/>
    <x v="5"/>
    <s v=""/>
    <m/>
    <n v="0"/>
    <m/>
    <m/>
    <s v=""/>
    <s v=""/>
    <m/>
    <m/>
    <m/>
    <s v="RIN1 16/34"/>
    <n v="68"/>
    <n v="180"/>
    <n v="12240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8T00:00:00"/>
    <n v="3"/>
    <x v="101"/>
    <n v="10192.5"/>
    <n v="81540"/>
    <n v="96.5"/>
    <d v="1899-12-30T08:00:00"/>
    <d v="1899-12-30T07:01:00"/>
    <n v="8"/>
    <n v="7.0166666666666666"/>
    <n v="81540"/>
    <m/>
    <m/>
    <s v="BNA1 16/82"/>
    <n v="12"/>
    <n v="180"/>
    <n v="2160"/>
    <n v="203.13900000000001"/>
    <n v="617.5"/>
    <n v="3"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8T00:00:00"/>
    <n v="4"/>
    <x v="101"/>
    <s v=""/>
    <m/>
    <n v="0"/>
    <m/>
    <m/>
    <s v=""/>
    <s v=""/>
    <m/>
    <m/>
    <m/>
    <s v="MAH1 16/86"/>
    <n v="72.5"/>
    <n v="180"/>
    <n v="13050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9T00:00:00"/>
    <n v="1"/>
    <x v="66"/>
    <n v="2156"/>
    <n v="12936"/>
    <n v="90.273749999999993"/>
    <d v="1899-12-30T06:00:00"/>
    <d v="1899-12-30T04:55:00"/>
    <n v="6"/>
    <n v="4.916666666666667"/>
    <n v="12936"/>
    <m/>
    <m/>
    <s v="SAF 15/09"/>
    <n v="5"/>
    <n v="190"/>
    <n v="950"/>
    <n v="59.557000000000002"/>
    <m/>
    <n v="10"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9T00:00:00"/>
    <n v="2"/>
    <x v="2"/>
    <n v="0"/>
    <m/>
    <n v="40.873947916666665"/>
    <d v="1899-12-30T02:43:00"/>
    <m/>
    <n v="2.7166666666666668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9T00:00:00"/>
    <n v="3"/>
    <x v="47"/>
    <n v="8821.2356979405031"/>
    <n v="64248"/>
    <n v="109.58230208333333"/>
    <d v="1899-12-30T07:17:00"/>
    <d v="1899-12-30T07:22:00"/>
    <n v="7.2833333333333332"/>
    <n v="7.3666666666666663"/>
    <n v="64248"/>
    <m/>
    <m/>
    <s v="MUR1 16/47"/>
    <n v="35.75"/>
    <n v="180"/>
    <n v="6435"/>
    <n v="194.304"/>
    <n v="522.5"/>
    <n v="3"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9T00:00:00"/>
    <n v="4"/>
    <x v="47"/>
    <s v=""/>
    <m/>
    <n v="0"/>
    <m/>
    <m/>
    <s v=""/>
    <s v=""/>
    <m/>
    <m/>
    <m/>
    <s v="GAP1 16/37"/>
    <n v="4"/>
    <n v="180"/>
    <n v="720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9T00:00:00"/>
    <n v="5"/>
    <x v="47"/>
    <s v=""/>
    <m/>
    <n v="0"/>
    <m/>
    <m/>
    <s v=""/>
    <s v=""/>
    <m/>
    <m/>
    <m/>
    <s v="MUR1 16/70"/>
    <n v="24"/>
    <n v="180"/>
    <n v="4320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9T00:00:00"/>
    <n v="6"/>
    <x v="41"/>
    <s v=""/>
    <m/>
    <n v="0"/>
    <m/>
    <m/>
    <s v=""/>
    <s v=""/>
    <n v="2548"/>
    <m/>
    <m/>
    <m/>
    <m/>
    <m/>
    <n v="0"/>
    <m/>
    <m/>
    <m/>
    <m/>
    <m/>
    <m/>
    <s v="REPRISE DU 17/03/2016"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9T00:00:00"/>
    <n v="7"/>
    <x v="28"/>
    <s v=""/>
    <m/>
    <n v="0"/>
    <m/>
    <m/>
    <s v=""/>
    <s v=""/>
    <n v="4447"/>
    <m/>
    <m/>
    <m/>
    <m/>
    <m/>
    <n v="0"/>
    <m/>
    <m/>
    <m/>
    <m/>
    <m/>
    <m/>
    <s v="REPRISE DU 15/02/2016"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09T00:00:00"/>
    <n v="8"/>
    <x v="85"/>
    <s v=""/>
    <m/>
    <n v="0"/>
    <m/>
    <m/>
    <s v=""/>
    <s v=""/>
    <n v="12492"/>
    <m/>
    <m/>
    <m/>
    <m/>
    <m/>
    <n v="0"/>
    <m/>
    <m/>
    <m/>
    <m/>
    <m/>
    <m/>
    <s v="REPRISE DU 26/04/2016"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10T00:00:00"/>
    <n v="1"/>
    <x v="36"/>
    <n v="10122"/>
    <n v="60732"/>
    <n v="84.28125"/>
    <d v="1899-12-30T06:00:00"/>
    <d v="1899-12-30T05:45:00"/>
    <n v="6"/>
    <n v="5.75"/>
    <n v="60732"/>
    <m/>
    <m/>
    <s v="MUR1 16/70"/>
    <n v="55"/>
    <n v="180"/>
    <n v="9900"/>
    <n v="371.13299999999998"/>
    <n v="1900"/>
    <n v="3"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10T00:00:00"/>
    <n v="2"/>
    <x v="36"/>
    <s v=""/>
    <m/>
    <n v="0"/>
    <m/>
    <m/>
    <s v=""/>
    <s v=""/>
    <m/>
    <m/>
    <m/>
    <s v="GAP1 16/38"/>
    <n v="60"/>
    <n v="180"/>
    <n v="10800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10T00:00:00"/>
    <n v="3"/>
    <x v="4"/>
    <s v=""/>
    <m/>
    <n v="0"/>
    <m/>
    <d v="1899-12-30T00:13:00"/>
    <s v=""/>
    <n v="0.21666666666666667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10T00:00:00"/>
    <n v="4"/>
    <x v="7"/>
    <n v="8466"/>
    <n v="50796"/>
    <n v="84.28125"/>
    <d v="1899-12-30T06:00:00"/>
    <d v="1899-12-30T05:26:00"/>
    <n v="6"/>
    <n v="5.4333333333333336"/>
    <n v="50796"/>
    <m/>
    <m/>
    <s v="MAH1 16/86"/>
    <n v="7.5"/>
    <n v="180"/>
    <n v="1350"/>
    <n v="370.06299999999999"/>
    <n v="950"/>
    <n v="1"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10T00:00:00"/>
    <n v="5"/>
    <x v="7"/>
    <s v=""/>
    <m/>
    <n v="0"/>
    <m/>
    <m/>
    <s v=""/>
    <s v=""/>
    <m/>
    <m/>
    <m/>
    <s v="MUR1 16/22"/>
    <n v="40"/>
    <n v="180"/>
    <n v="7200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10T00:00:00"/>
    <n v="6"/>
    <x v="4"/>
    <s v=""/>
    <m/>
    <n v="0"/>
    <m/>
    <d v="1899-12-30T00:32:00"/>
    <s v=""/>
    <n v="0.53333333333333333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10T00:00:00"/>
    <n v="7"/>
    <x v="40"/>
    <n v="9066"/>
    <n v="36264"/>
    <n v="56.1875"/>
    <d v="1899-12-30T04:00:00"/>
    <d v="1899-12-30T03:16:00"/>
    <n v="4"/>
    <n v="3.2666666666666666"/>
    <n v="36264"/>
    <m/>
    <m/>
    <s v="MUR1 16/94"/>
    <n v="50"/>
    <n v="180"/>
    <n v="9000"/>
    <n v="377.54500000000002"/>
    <n v="380"/>
    <n v="2"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10T00:00:00"/>
    <n v="8"/>
    <x v="40"/>
    <s v=""/>
    <m/>
    <n v="0"/>
    <m/>
    <m/>
    <s v=""/>
    <s v=""/>
    <m/>
    <m/>
    <m/>
    <s v="MUR1 16/94"/>
    <n v="30"/>
    <n v="180"/>
    <n v="5400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10T00:00:00"/>
    <n v="9"/>
    <x v="40"/>
    <s v=""/>
    <m/>
    <n v="0"/>
    <m/>
    <m/>
    <s v=""/>
    <s v=""/>
    <m/>
    <m/>
    <m/>
    <s v="MUR1 16/95"/>
    <n v="41.5"/>
    <n v="180"/>
    <n v="7470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11T00:00:00"/>
    <n v="1"/>
    <x v="14"/>
    <n v="10702"/>
    <n v="64212"/>
    <n v="86"/>
    <d v="1899-12-30T06:00:00"/>
    <d v="1899-12-30T05:26:00"/>
    <n v="6"/>
    <n v="5.4333333333333336"/>
    <n v="64212"/>
    <m/>
    <m/>
    <s v="GAP1 16/38"/>
    <n v="20"/>
    <n v="180"/>
    <n v="3600"/>
    <n v="368.15800000000002"/>
    <n v="1900"/>
    <n v="3"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11T00:00:00"/>
    <n v="2"/>
    <x v="14"/>
    <s v=""/>
    <m/>
    <n v="0"/>
    <m/>
    <m/>
    <s v=""/>
    <s v=""/>
    <m/>
    <m/>
    <m/>
    <s v="GAP1 16/37"/>
    <n v="76"/>
    <n v="180"/>
    <n v="13680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11T00:00:00"/>
    <n v="3"/>
    <x v="14"/>
    <s v=""/>
    <m/>
    <n v="0"/>
    <m/>
    <m/>
    <s v=""/>
    <s v=""/>
    <m/>
    <m/>
    <m/>
    <s v="MUR1 16/20"/>
    <n v="26"/>
    <n v="180"/>
    <n v="4680"/>
    <m/>
    <m/>
    <m/>
    <m/>
    <m/>
    <m/>
    <m/>
    <m/>
    <m/>
    <m/>
    <m/>
    <m/>
    <m/>
    <m/>
    <m/>
    <m/>
    <m/>
    <m/>
    <m/>
    <m/>
    <m/>
    <m/>
    <m/>
    <m/>
    <n v="6"/>
    <n v="2016"/>
    <x v="22"/>
    <m/>
    <m/>
    <m/>
    <m/>
    <m/>
    <m/>
    <m/>
    <n v="1"/>
    <n v="0"/>
    <s v=""/>
  </r>
  <r>
    <m/>
    <m/>
    <d v="2016-06-13T00:00:00"/>
    <n v="1"/>
    <x v="14"/>
    <n v="9913.8461538461543"/>
    <n v="32220"/>
    <n v="45.971250000000005"/>
    <d v="1899-12-30T03:15:00"/>
    <d v="1899-12-30T02:56:00"/>
    <n v="3.25"/>
    <n v="2.9333333333333336"/>
    <n v="32220"/>
    <m/>
    <m/>
    <s v="MUR1 16/20"/>
    <n v="54"/>
    <n v="180"/>
    <n v="9720"/>
    <n v="373.06599999999997"/>
    <n v="1947.5"/>
    <n v="2"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3T00:00:00"/>
    <n v="2"/>
    <x v="14"/>
    <s v=""/>
    <m/>
    <n v="0"/>
    <m/>
    <m/>
    <s v=""/>
    <s v=""/>
    <m/>
    <m/>
    <m/>
    <s v="GAP1 16/65"/>
    <n v="8"/>
    <n v="180"/>
    <n v="144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3T00:00:00"/>
    <n v="3"/>
    <x v="4"/>
    <s v=""/>
    <m/>
    <n v="0"/>
    <m/>
    <d v="1899-12-30T00:14:00"/>
    <s v=""/>
    <n v="0.23333333333333334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3T00:00:00"/>
    <n v="4"/>
    <x v="85"/>
    <n v="10274.341463414634"/>
    <n v="105312"/>
    <n v="140.15625"/>
    <d v="1899-12-30T10:15:00"/>
    <d v="1899-12-30T09:40:00"/>
    <n v="10.25"/>
    <n v="9.6666666666666661"/>
    <n v="105312"/>
    <m/>
    <m/>
    <s v="GAP1 16/65"/>
    <n v="72"/>
    <n v="180"/>
    <n v="12960"/>
    <n v="371.44600000000003"/>
    <n v="2470"/>
    <n v="4"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3T00:00:00"/>
    <n v="5"/>
    <x v="85"/>
    <s v=""/>
    <m/>
    <n v="0"/>
    <m/>
    <m/>
    <s v=""/>
    <s v=""/>
    <m/>
    <m/>
    <m/>
    <s v="BNA1 16/81"/>
    <n v="1"/>
    <n v="180"/>
    <n v="18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3T00:00:00"/>
    <n v="6"/>
    <x v="85"/>
    <s v=""/>
    <m/>
    <n v="0"/>
    <m/>
    <m/>
    <s v=""/>
    <s v=""/>
    <m/>
    <m/>
    <m/>
    <s v="MUR1 16/92"/>
    <n v="80"/>
    <n v="180"/>
    <n v="1440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3T00:00:00"/>
    <n v="7"/>
    <x v="85"/>
    <s v=""/>
    <m/>
    <n v="0"/>
    <m/>
    <m/>
    <s v=""/>
    <s v=""/>
    <m/>
    <m/>
    <m/>
    <s v="MUR1 16/49"/>
    <n v="47.5"/>
    <n v="180"/>
    <n v="855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3T00:00:00"/>
    <n v="8"/>
    <x v="4"/>
    <s v=""/>
    <m/>
    <n v="0"/>
    <m/>
    <d v="1899-12-30T00:26:00"/>
    <s v=""/>
    <n v="0.4333333333333333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3T00:00:00"/>
    <n v="9"/>
    <x v="93"/>
    <n v="7507.2"/>
    <n v="18768"/>
    <n v="38.122500000000009"/>
    <d v="1899-12-30T02:30:00"/>
    <d v="1899-12-30T01:58:00"/>
    <n v="2.5"/>
    <n v="1.9666666666666668"/>
    <n v="18768"/>
    <m/>
    <m/>
    <s v="GAP2 15/103"/>
    <n v="8"/>
    <n v="180"/>
    <n v="1440"/>
    <n v="372.32499999999999"/>
    <n v="285"/>
    <n v="30"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3T00:00:00"/>
    <n v="10"/>
    <x v="93"/>
    <s v=""/>
    <m/>
    <n v="0"/>
    <m/>
    <m/>
    <s v=""/>
    <s v=""/>
    <m/>
    <m/>
    <m/>
    <s v="SAT2 15/125"/>
    <n v="29"/>
    <n v="180"/>
    <n v="522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4T00:00:00"/>
    <n v="1"/>
    <x v="57"/>
    <n v="10349.6"/>
    <n v="103496"/>
    <n v="125.46875"/>
    <d v="1899-12-30T10:00:00"/>
    <d v="1899-12-30T08:55:00"/>
    <n v="10"/>
    <n v="8.9166666666666661"/>
    <n v="103496"/>
    <m/>
    <m/>
    <s v="SAT2 15/125"/>
    <n v="51"/>
    <n v="180"/>
    <n v="9180"/>
    <n v="372.35"/>
    <n v="2185"/>
    <n v="6"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4T00:00:00"/>
    <n v="2"/>
    <x v="57"/>
    <s v=""/>
    <m/>
    <n v="0"/>
    <m/>
    <m/>
    <s v=""/>
    <s v=""/>
    <m/>
    <m/>
    <m/>
    <s v="MUR1 16/16"/>
    <n v="40"/>
    <n v="180"/>
    <n v="720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4T00:00:00"/>
    <n v="3"/>
    <x v="57"/>
    <s v=""/>
    <m/>
    <n v="0"/>
    <m/>
    <m/>
    <s v=""/>
    <s v=""/>
    <m/>
    <m/>
    <m/>
    <s v="BNA1 16/52"/>
    <n v="80"/>
    <n v="180"/>
    <n v="1440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4T00:00:00"/>
    <n v="4"/>
    <x v="57"/>
    <s v=""/>
    <m/>
    <n v="0"/>
    <m/>
    <m/>
    <s v=""/>
    <s v=""/>
    <m/>
    <m/>
    <m/>
    <s v="MUR1 16/50"/>
    <n v="32"/>
    <n v="180"/>
    <n v="576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4T00:00:00"/>
    <n v="5"/>
    <x v="4"/>
    <s v=""/>
    <m/>
    <n v="0"/>
    <m/>
    <d v="1899-12-30T00:13:00"/>
    <s v=""/>
    <n v="0.21666666666666667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4T00:00:00"/>
    <n v="6"/>
    <x v="42"/>
    <n v="9435.8333333333339"/>
    <n v="56615"/>
    <n v="75.28125"/>
    <d v="1899-12-30T06:00:00"/>
    <d v="1899-12-30T05:10:00"/>
    <n v="6"/>
    <n v="5.166666666666667"/>
    <n v="56615"/>
    <m/>
    <m/>
    <s v="MUR1 16/50"/>
    <n v="48"/>
    <n v="180"/>
    <n v="8640"/>
    <n v="371.65499999999997"/>
    <n v="1282.5"/>
    <n v="30"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4T00:00:00"/>
    <n v="7"/>
    <x v="42"/>
    <s v=""/>
    <m/>
    <n v="0"/>
    <m/>
    <m/>
    <s v=""/>
    <s v=""/>
    <m/>
    <m/>
    <m/>
    <s v="MUR1 16/22"/>
    <n v="40"/>
    <n v="180"/>
    <n v="720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4T00:00:00"/>
    <n v="8"/>
    <x v="42"/>
    <s v=""/>
    <m/>
    <n v="0"/>
    <m/>
    <m/>
    <s v=""/>
    <s v=""/>
    <m/>
    <m/>
    <m/>
    <s v="GAP1 16/36"/>
    <n v="20"/>
    <n v="180"/>
    <n v="360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5T00:00:00"/>
    <n v="1"/>
    <x v="41"/>
    <n v="10563"/>
    <n v="84504"/>
    <n v="117.375"/>
    <d v="1899-12-30T08:00:00"/>
    <d v="1899-12-30T07:26:00"/>
    <n v="8"/>
    <n v="7.4333333333333336"/>
    <n v="84504"/>
    <m/>
    <m/>
    <s v="GAP1 16/36"/>
    <n v="60"/>
    <n v="180"/>
    <n v="10800"/>
    <n v="372.29300000000001"/>
    <n v="2422.5"/>
    <n v="10"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5T00:00:00"/>
    <n v="2"/>
    <x v="41"/>
    <s v=""/>
    <m/>
    <n v="0"/>
    <m/>
    <m/>
    <s v=""/>
    <s v=""/>
    <m/>
    <m/>
    <m/>
    <s v="MUR1 16/73"/>
    <n v="79"/>
    <n v="180"/>
    <n v="1422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5T00:00:00"/>
    <n v="3"/>
    <x v="41"/>
    <s v=""/>
    <m/>
    <n v="0"/>
    <m/>
    <m/>
    <s v=""/>
    <s v=""/>
    <m/>
    <m/>
    <m/>
    <s v="GOO1 16/84"/>
    <n v="26"/>
    <n v="180"/>
    <n v="468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5T00:00:00"/>
    <n v="4"/>
    <x v="4"/>
    <s v=""/>
    <m/>
    <n v="0"/>
    <m/>
    <d v="1899-12-30T00:22:00"/>
    <s v=""/>
    <n v="0.36666666666666664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5T00:00:00"/>
    <n v="5"/>
    <x v="37"/>
    <n v="9795"/>
    <n v="78360"/>
    <n v="117.375"/>
    <d v="1899-12-30T08:00:00"/>
    <d v="1899-12-30T07:17:00"/>
    <n v="8"/>
    <n v="7.2833333333333332"/>
    <n v="78360"/>
    <m/>
    <m/>
    <s v="MUR1 16/49"/>
    <n v="28.5"/>
    <n v="180"/>
    <n v="5130"/>
    <n v="367.36900000000003"/>
    <n v="2612.5"/>
    <n v="8"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5T00:00:00"/>
    <n v="6"/>
    <x v="37"/>
    <s v=""/>
    <m/>
    <n v="0"/>
    <m/>
    <m/>
    <s v=""/>
    <s v=""/>
    <m/>
    <m/>
    <m/>
    <s v="MUR1 16/48"/>
    <n v="80"/>
    <n v="180"/>
    <n v="1440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5T00:00:00"/>
    <n v="7"/>
    <x v="37"/>
    <s v=""/>
    <m/>
    <n v="0"/>
    <m/>
    <m/>
    <s v=""/>
    <s v=""/>
    <m/>
    <m/>
    <m/>
    <s v="BNA1 16/108"/>
    <n v="37"/>
    <n v="180"/>
    <n v="666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5T00:00:00"/>
    <n v="8"/>
    <x v="29"/>
    <s v=""/>
    <m/>
    <n v="0"/>
    <m/>
    <m/>
    <s v=""/>
    <s v=""/>
    <m/>
    <m/>
    <m/>
    <m/>
    <m/>
    <m/>
    <n v="0"/>
    <m/>
    <m/>
    <m/>
    <m/>
    <m/>
    <m/>
    <s v="REPRISE DU 15/02/2016 4104 BX"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6T00:00:00"/>
    <n v="1"/>
    <x v="86"/>
    <n v="5352"/>
    <n v="40140"/>
    <n v="0.45918367346938771"/>
    <d v="1899-12-30T07:30:00"/>
    <d v="1899-12-30T07:00:00"/>
    <n v="7.5"/>
    <n v="7"/>
    <n v="40140"/>
    <m/>
    <m/>
    <s v="VRD1 16/90"/>
    <n v="40"/>
    <n v="180"/>
    <n v="7200"/>
    <n v="369.47800000000001"/>
    <n v="902.5"/>
    <n v="6"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6T00:00:00"/>
    <n v="2"/>
    <x v="86"/>
    <s v=""/>
    <m/>
    <n v="0"/>
    <m/>
    <m/>
    <s v=""/>
    <s v=""/>
    <m/>
    <m/>
    <m/>
    <s v="MUR1 16/95"/>
    <n v="38.5"/>
    <n v="180"/>
    <n v="693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6T00:00:00"/>
    <n v="3"/>
    <x v="4"/>
    <s v=""/>
    <m/>
    <n v="0"/>
    <m/>
    <d v="1899-12-30T00:23:00"/>
    <s v=""/>
    <n v="0.38333333333333336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6T00:00:00"/>
    <n v="4"/>
    <x v="90"/>
    <n v="7289.1428571428569"/>
    <n v="38268"/>
    <n v="0.33163265306122447"/>
    <d v="1899-12-30T05:15:00"/>
    <d v="1899-12-30T04:54:00"/>
    <n v="5.25"/>
    <n v="4.9000000000000004"/>
    <n v="38268"/>
    <m/>
    <m/>
    <s v="VRD1 16/90"/>
    <n v="40"/>
    <n v="180"/>
    <n v="7200"/>
    <n v="369.77"/>
    <n v="1140"/>
    <n v="10"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6T00:00:00"/>
    <n v="5"/>
    <x v="90"/>
    <s v=""/>
    <m/>
    <n v="0"/>
    <m/>
    <m/>
    <s v=""/>
    <s v=""/>
    <m/>
    <m/>
    <m/>
    <s v="KRU1 16/162"/>
    <n v="4"/>
    <n v="180"/>
    <n v="72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6T00:00:00"/>
    <n v="6"/>
    <x v="90"/>
    <s v=""/>
    <m/>
    <n v="0"/>
    <m/>
    <m/>
    <s v=""/>
    <s v=""/>
    <m/>
    <m/>
    <m/>
    <s v="BNA1 16/83"/>
    <n v="28"/>
    <n v="180"/>
    <n v="504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6T00:00:00"/>
    <n v="7"/>
    <x v="4"/>
    <s v=""/>
    <m/>
    <n v="0"/>
    <m/>
    <d v="1899-12-30T00:38:00"/>
    <s v=""/>
    <n v="0.6333333333333333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6T00:00:00"/>
    <n v="8"/>
    <x v="58"/>
    <n v="4905.2307692307695"/>
    <n v="15942"/>
    <n v="0.20918367346938771"/>
    <d v="1899-12-30T03:15:00"/>
    <d v="1899-12-30T02:15:00"/>
    <n v="3.25"/>
    <n v="2.25"/>
    <n v="15942"/>
    <m/>
    <m/>
    <s v="RIN1 16/76"/>
    <n v="4"/>
    <n v="180"/>
    <n v="720"/>
    <n v="368.72"/>
    <n v="475"/>
    <n v="4"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6T00:00:00"/>
    <n v="9"/>
    <x v="58"/>
    <s v=""/>
    <m/>
    <n v="0"/>
    <m/>
    <m/>
    <s v=""/>
    <s v=""/>
    <m/>
    <m/>
    <m/>
    <s v="RIN1 16/75"/>
    <n v="4"/>
    <n v="180"/>
    <n v="72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6T00:00:00"/>
    <n v="10"/>
    <x v="58"/>
    <s v=""/>
    <m/>
    <n v="0"/>
    <m/>
    <m/>
    <s v=""/>
    <s v=""/>
    <m/>
    <m/>
    <m/>
    <s v="SAT1 16/78"/>
    <n v="22"/>
    <n v="180"/>
    <n v="396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7T00:00:00"/>
    <n v="1"/>
    <x v="20"/>
    <m/>
    <n v="41076"/>
    <n v="263"/>
    <d v="1899-12-30T16:15:00"/>
    <d v="1899-12-30T13:47:00"/>
    <n v="16.25"/>
    <n v="13.783333333333333"/>
    <n v="41076"/>
    <m/>
    <m/>
    <s v="CAP 16/02"/>
    <n v="16"/>
    <n v="190"/>
    <n v="3040"/>
    <n v="61.963000000000001"/>
    <m/>
    <n v="30"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7T00:00:00"/>
    <n v="2"/>
    <x v="20"/>
    <s v=""/>
    <m/>
    <n v="0"/>
    <m/>
    <m/>
    <s v=""/>
    <s v=""/>
    <m/>
    <m/>
    <m/>
    <s v="CAPL 16/01"/>
    <n v="1.25"/>
    <n v="190"/>
    <n v="237.5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8T00:00:00"/>
    <n v="1"/>
    <x v="20"/>
    <n v="3718.3561643835615"/>
    <n v="4524"/>
    <n v="19.47346368715084"/>
    <d v="1899-12-30T01:13:00"/>
    <m/>
    <n v="1.2166666666666668"/>
    <s v=""/>
    <n v="4524"/>
    <m/>
    <m/>
    <m/>
    <m/>
    <m/>
    <n v="0"/>
    <m/>
    <m/>
    <m/>
    <m/>
    <m/>
    <m/>
    <s v="CAPSULAGE FABRICATION DU 17/06/2016"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8T00:00:00"/>
    <n v="2"/>
    <x v="4"/>
    <s v=""/>
    <m/>
    <n v="0"/>
    <m/>
    <d v="1899-12-30T00:17:00"/>
    <s v=""/>
    <n v="0.28333333333333333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8T00:00:00"/>
    <n v="3"/>
    <x v="66"/>
    <n v="4021.8947368421054"/>
    <n v="19104"/>
    <n v="76.02653631284916"/>
    <d v="1899-12-30T04:45:00"/>
    <d v="1899-12-30T04:17:00"/>
    <n v="4.75"/>
    <n v="4.2833333333333332"/>
    <n v="19104"/>
    <m/>
    <m/>
    <s v="SAF 15/09"/>
    <n v="3"/>
    <n v="190"/>
    <n v="570"/>
    <n v="56.87"/>
    <m/>
    <n v="60"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18T00:00:00"/>
    <n v="4"/>
    <x v="66"/>
    <s v=""/>
    <m/>
    <n v="0"/>
    <m/>
    <m/>
    <s v=""/>
    <s v=""/>
    <m/>
    <m/>
    <m/>
    <s v="SAF 15/13"/>
    <n v="5.75"/>
    <n v="190"/>
    <n v="1092.5"/>
    <m/>
    <m/>
    <m/>
    <m/>
    <m/>
    <m/>
    <m/>
    <m/>
    <m/>
    <m/>
    <m/>
    <m/>
    <m/>
    <m/>
    <m/>
    <m/>
    <m/>
    <m/>
    <m/>
    <m/>
    <m/>
    <m/>
    <m/>
    <m/>
    <n v="6"/>
    <n v="2016"/>
    <x v="23"/>
    <m/>
    <m/>
    <m/>
    <m/>
    <m/>
    <m/>
    <m/>
    <n v="1"/>
    <n v="0"/>
    <s v=""/>
  </r>
  <r>
    <m/>
    <m/>
    <d v="2016-06-20T00:00:00"/>
    <n v="1"/>
    <x v="59"/>
    <n v="8048.64"/>
    <n v="50304"/>
    <n v="122.78645833333334"/>
    <d v="1899-12-30T06:15:00"/>
    <d v="1899-12-30T01:42:00"/>
    <n v="6.25"/>
    <n v="1.7"/>
    <n v="50304"/>
    <m/>
    <m/>
    <s v="RIN1 16/46"/>
    <n v="36"/>
    <n v="180"/>
    <n v="6480"/>
    <n v="188.66399999999999"/>
    <n v="855"/>
    <n v="3"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0T00:00:00"/>
    <n v="2"/>
    <x v="59"/>
    <s v=""/>
    <m/>
    <n v="0"/>
    <m/>
    <m/>
    <s v=""/>
    <s v=""/>
    <m/>
    <m/>
    <m/>
    <s v="RIN1 16/34"/>
    <n v="12"/>
    <n v="180"/>
    <n v="2160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0T00:00:00"/>
    <n v="3"/>
    <x v="4"/>
    <s v=""/>
    <m/>
    <n v="0"/>
    <m/>
    <d v="1899-12-30T00:26:00"/>
    <s v=""/>
    <n v="0.4333333333333333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0T00:00:00"/>
    <n v="4"/>
    <x v="22"/>
    <n v="16597.565217391304"/>
    <n v="95436"/>
    <n v="112.96354166666667"/>
    <d v="1899-12-30T05:45:00"/>
    <d v="1899-12-30T05:42:00"/>
    <n v="5.75"/>
    <n v="5.7"/>
    <n v="95436"/>
    <m/>
    <m/>
    <s v="RIN1 16/46"/>
    <n v="4"/>
    <n v="180"/>
    <n v="720"/>
    <n v="191.24"/>
    <n v="1567.5"/>
    <n v="3"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0T00:00:00"/>
    <n v="5"/>
    <x v="22"/>
    <s v=""/>
    <m/>
    <n v="0"/>
    <m/>
    <m/>
    <s v=""/>
    <s v=""/>
    <m/>
    <m/>
    <m/>
    <s v="SAT1 16/78"/>
    <n v="58"/>
    <n v="180"/>
    <n v="10440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0T00:00:00"/>
    <n v="6"/>
    <x v="22"/>
    <s v=""/>
    <m/>
    <n v="0"/>
    <m/>
    <m/>
    <s v=""/>
    <s v=""/>
    <m/>
    <m/>
    <m/>
    <s v="KRU1 16/161"/>
    <n v="31"/>
    <n v="180"/>
    <n v="5580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1T00:00:00"/>
    <n v="1"/>
    <x v="102"/>
    <n v="5710.6285714285714"/>
    <n v="16656"/>
    <n v="41.881510416666664"/>
    <d v="1899-12-30T02:55:00"/>
    <d v="1899-12-30T01:00:00"/>
    <n v="2.9166666666666665"/>
    <n v="1"/>
    <n v="16656"/>
    <m/>
    <m/>
    <s v="SAF 15/13"/>
    <n v="20.25"/>
    <n v="180"/>
    <n v="3645"/>
    <n v="209.804"/>
    <m/>
    <n v="30"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1T00:00:00"/>
    <n v="2"/>
    <x v="4"/>
    <s v=""/>
    <m/>
    <n v="0"/>
    <m/>
    <d v="1899-12-30T00:52:00"/>
    <s v=""/>
    <n v="0.8666666666666667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1T00:00:00"/>
    <n v="3"/>
    <x v="88"/>
    <n v="9417.7834394904457"/>
    <n v="123216"/>
    <n v="187.86848958333334"/>
    <d v="1899-12-30T13:05:00"/>
    <d v="1899-12-30T02:02:00"/>
    <n v="13.083333333333334"/>
    <n v="2.0333333333333332"/>
    <n v="123216"/>
    <m/>
    <m/>
    <s v="BNA1 16/108"/>
    <n v="43"/>
    <n v="180"/>
    <n v="7740"/>
    <n v="193.06899999999999"/>
    <n v="1662.5"/>
    <n v="4"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1T00:00:00"/>
    <n v="4"/>
    <x v="88"/>
    <s v=""/>
    <m/>
    <n v="0"/>
    <m/>
    <m/>
    <s v=""/>
    <s v=""/>
    <m/>
    <m/>
    <m/>
    <s v="KRU1 16/161"/>
    <n v="49"/>
    <n v="180"/>
    <n v="8820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1T00:00:00"/>
    <n v="5"/>
    <x v="88"/>
    <s v=""/>
    <m/>
    <n v="0"/>
    <m/>
    <m/>
    <s v=""/>
    <s v=""/>
    <m/>
    <m/>
    <m/>
    <s v="MUR1 16/93"/>
    <n v="30.25"/>
    <n v="180"/>
    <n v="5445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2T00:00:00"/>
    <n v="1"/>
    <x v="67"/>
    <n v="1177.4117647058824"/>
    <n v="5004"/>
    <n v="64.015625"/>
    <d v="1899-12-30T04:15:00"/>
    <d v="1899-12-30T00:30:00"/>
    <n v="4.25"/>
    <n v="0.5"/>
    <n v="5004"/>
    <m/>
    <m/>
    <s v="TOP 15/15"/>
    <n v="5"/>
    <n v="190"/>
    <n v="950"/>
    <n v="201.875"/>
    <m/>
    <n v="3"/>
    <m/>
    <m/>
    <m/>
    <s v="PRODUITS BLOQUES"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2T00:00:00"/>
    <n v="2"/>
    <x v="67"/>
    <s v=""/>
    <m/>
    <n v="0"/>
    <m/>
    <m/>
    <s v=""/>
    <s v=""/>
    <m/>
    <m/>
    <m/>
    <s v="TOP 15/14"/>
    <n v="2.5"/>
    <n v="190"/>
    <n v="475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2T00:00:00"/>
    <n v="3"/>
    <x v="4"/>
    <s v=""/>
    <m/>
    <n v="0"/>
    <m/>
    <d v="1899-12-30T01:31:00"/>
    <s v=""/>
    <n v="1.5166666666666666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2T00:00:00"/>
    <n v="4"/>
    <x v="103"/>
    <n v="8343.8297872340427"/>
    <n v="98040"/>
    <n v="176.984375"/>
    <d v="1899-12-30T11:45:00"/>
    <d v="1899-12-30T00:53:00"/>
    <n v="11.75"/>
    <n v="0.8833333333333333"/>
    <n v="98040"/>
    <m/>
    <m/>
    <s v="MUR1 16/93"/>
    <n v="50"/>
    <n v="180"/>
    <n v="9000"/>
    <n v="195.33099999999999"/>
    <n v="1377.5"/>
    <n v="3"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2T00:00:00"/>
    <n v="5"/>
    <x v="103"/>
    <s v=""/>
    <m/>
    <n v="0"/>
    <m/>
    <m/>
    <s v=""/>
    <s v=""/>
    <m/>
    <m/>
    <m/>
    <s v="GAP1  16/127"/>
    <n v="48"/>
    <n v="180"/>
    <n v="8640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3T00:00:00"/>
    <n v="1"/>
    <x v="32"/>
    <n v="5133.913043478261"/>
    <n v="19680"/>
    <n v="60.973958333333336"/>
    <d v="1899-12-30T03:50:00"/>
    <d v="1899-12-30T00:55:00"/>
    <n v="3.8333333333333335"/>
    <n v="0.91666666666666663"/>
    <n v="19680"/>
    <m/>
    <m/>
    <s v="VECO 16/02"/>
    <n v="22.75"/>
    <n v="180"/>
    <n v="4095"/>
    <n v="216.18899999999999"/>
    <n v="2.25"/>
    <n v="2"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3T00:00:00"/>
    <n v="2"/>
    <x v="4"/>
    <s v=""/>
    <m/>
    <n v="0"/>
    <m/>
    <d v="1899-12-30T00:52:00"/>
    <s v=""/>
    <n v="0.8666666666666667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3T00:00:00"/>
    <n v="3"/>
    <x v="34"/>
    <n v="9201"/>
    <n v="36804"/>
    <n v="63.625"/>
    <d v="1899-12-30T04:00:00"/>
    <d v="1899-12-30T00:39:00"/>
    <n v="4"/>
    <n v="0.65"/>
    <n v="36804"/>
    <m/>
    <m/>
    <s v="GAP1 16/127"/>
    <n v="32"/>
    <n v="180"/>
    <n v="5760"/>
    <n v="215.78200000000001"/>
    <n v="902.5"/>
    <n v="5"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3T00:00:00"/>
    <n v="4"/>
    <x v="34"/>
    <s v=""/>
    <m/>
    <n v="0"/>
    <m/>
    <m/>
    <s v=""/>
    <s v=""/>
    <m/>
    <m/>
    <m/>
    <s v="MUR1 16/109"/>
    <n v="8"/>
    <n v="180"/>
    <n v="1440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3T00:00:00"/>
    <n v="5"/>
    <x v="4"/>
    <s v=""/>
    <m/>
    <n v="0"/>
    <m/>
    <d v="1899-12-30T00:13:00"/>
    <s v=""/>
    <n v="0.21666666666666667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3T00:00:00"/>
    <n v="6"/>
    <x v="33"/>
    <n v="8856"/>
    <n v="72324"/>
    <n v="129.90104166666666"/>
    <d v="1899-12-30T08:10:00"/>
    <d v="1899-12-30T00:42:00"/>
    <n v="8.1666666666666661"/>
    <n v="0.7"/>
    <n v="72324"/>
    <m/>
    <m/>
    <s v="RIN1 16/184"/>
    <n v="4"/>
    <n v="180"/>
    <n v="720"/>
    <n v="216.898"/>
    <n v="1330"/>
    <n v="3"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3T00:00:00"/>
    <n v="7"/>
    <x v="33"/>
    <s v=""/>
    <m/>
    <n v="0"/>
    <m/>
    <m/>
    <s v=""/>
    <s v=""/>
    <m/>
    <m/>
    <m/>
    <s v="RIN1 16/46"/>
    <n v="36"/>
    <n v="180"/>
    <n v="6480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3T00:00:00"/>
    <n v="8"/>
    <x v="33"/>
    <s v=""/>
    <m/>
    <n v="0"/>
    <m/>
    <m/>
    <s v=""/>
    <s v=""/>
    <m/>
    <m/>
    <m/>
    <s v="RIN1 16/44"/>
    <n v="36.75"/>
    <n v="180"/>
    <n v="6615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4T00:00:00"/>
    <n v="1"/>
    <x v="104"/>
    <n v="6301.5384615384619"/>
    <n v="20480"/>
    <n v="58.136981132075476"/>
    <d v="1899-12-30T03:15:00"/>
    <d v="1899-12-30T00:31:00"/>
    <n v="3.25"/>
    <n v="0.51666666666666672"/>
    <n v="20480"/>
    <m/>
    <m/>
    <s v="BNA1 16/83"/>
    <n v="52"/>
    <n v="180"/>
    <n v="9360"/>
    <n v="545.54899999999998"/>
    <n v="1140"/>
    <n v="5"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4T00:00:00"/>
    <n v="2"/>
    <x v="104"/>
    <s v=""/>
    <m/>
    <n v="0"/>
    <m/>
    <m/>
    <s v=""/>
    <s v=""/>
    <m/>
    <m/>
    <m/>
    <s v="BNA1 16/125"/>
    <n v="5.75"/>
    <n v="180"/>
    <n v="1035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4T00:00:00"/>
    <n v="3"/>
    <x v="4"/>
    <s v=""/>
    <m/>
    <n v="0"/>
    <m/>
    <d v="1899-12-30T00:15:00"/>
    <s v=""/>
    <n v="0.2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4T00:00:00"/>
    <n v="4"/>
    <x v="11"/>
    <n v="6528"/>
    <n v="19584"/>
    <n v="53.664905660377364"/>
    <d v="1899-12-30T03:00:00"/>
    <d v="1899-12-30T00:20:00"/>
    <n v="3"/>
    <n v="0.33333333333333331"/>
    <n v="19584"/>
    <m/>
    <m/>
    <s v="RIN1 16/44"/>
    <n v="43.25"/>
    <n v="180"/>
    <n v="7785"/>
    <n v="545.83799999999997"/>
    <n v="570"/>
    <n v="6"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4T00:00:00"/>
    <n v="5"/>
    <x v="11"/>
    <s v=""/>
    <m/>
    <n v="0"/>
    <m/>
    <m/>
    <s v=""/>
    <s v=""/>
    <m/>
    <m/>
    <m/>
    <s v="RIN1 16/45"/>
    <n v="12"/>
    <n v="180"/>
    <n v="2160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4T00:00:00"/>
    <n v="6"/>
    <x v="4"/>
    <s v=""/>
    <m/>
    <n v="0"/>
    <m/>
    <d v="1899-12-30T01:45:00"/>
    <s v=""/>
    <n v="1.7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4T00:00:00"/>
    <n v="7"/>
    <x v="63"/>
    <n v="7931.2"/>
    <n v="19828"/>
    <n v="44.720754716981141"/>
    <d v="1899-12-30T02:30:00"/>
    <d v="1899-12-30T00:06:00"/>
    <n v="2.5"/>
    <n v="0.1"/>
    <n v="19828"/>
    <m/>
    <m/>
    <s v="MUR1 16/109"/>
    <n v="56"/>
    <n v="180"/>
    <n v="10080"/>
    <n v="548.70299999999997"/>
    <n v="380"/>
    <n v="4"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4T00:00:00"/>
    <n v="8"/>
    <x v="4"/>
    <s v=""/>
    <m/>
    <n v="0"/>
    <m/>
    <d v="1899-12-30T00:15:00"/>
    <s v=""/>
    <n v="0.2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4T00:00:00"/>
    <n v="9"/>
    <x v="94"/>
    <n v="6023.5555555555557"/>
    <n v="27106"/>
    <n v="80.497358490566043"/>
    <d v="1899-12-30T04:30:00"/>
    <d v="1899-12-30T00:57:00"/>
    <n v="4.5"/>
    <n v="0.95"/>
    <n v="27106"/>
    <m/>
    <m/>
    <s v="GAP1 15/302"/>
    <n v="71.75"/>
    <n v="180"/>
    <n v="12915"/>
    <n v="546.1"/>
    <n v="760"/>
    <n v="4"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4T00:00:00"/>
    <n v="10"/>
    <x v="94"/>
    <s v=""/>
    <m/>
    <n v="0"/>
    <m/>
    <m/>
    <s v=""/>
    <s v=""/>
    <m/>
    <m/>
    <m/>
    <s v="EXO1 15/290"/>
    <n v="5"/>
    <n v="180"/>
    <n v="900"/>
    <m/>
    <m/>
    <m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5T00:00:00"/>
    <n v="1"/>
    <x v="16"/>
    <n v="4385.666666666667"/>
    <n v="26314"/>
    <n v="75.5"/>
    <d v="1899-12-30T06:00:00"/>
    <d v="1899-12-30T03:05:00"/>
    <n v="6"/>
    <n v="3.0833333333333335"/>
    <n v="26314"/>
    <m/>
    <m/>
    <s v="RIN1 16/45"/>
    <n v="48.25"/>
    <n v="180"/>
    <n v="8685"/>
    <n v="369.512"/>
    <n v="855"/>
    <n v="10"/>
    <m/>
    <m/>
    <m/>
    <m/>
    <m/>
    <m/>
    <m/>
    <m/>
    <m/>
    <m/>
    <m/>
    <m/>
    <m/>
    <m/>
    <m/>
    <m/>
    <m/>
    <m/>
    <m/>
    <m/>
    <m/>
    <n v="6"/>
    <n v="2016"/>
    <x v="24"/>
    <m/>
    <m/>
    <m/>
    <m/>
    <m/>
    <m/>
    <m/>
    <n v="1"/>
    <n v="0"/>
    <s v=""/>
  </r>
  <r>
    <m/>
    <m/>
    <d v="2016-06-27T00:00:00"/>
    <n v="1"/>
    <x v="105"/>
    <n v="4450.7142857142853"/>
    <n v="10385"/>
    <n v="34.764994165694283"/>
    <d v="1899-12-30T02:20:00"/>
    <d v="1899-12-30T00:10:00"/>
    <n v="2.3333333333333335"/>
    <n v="0.16666666666666666"/>
    <n v="10385"/>
    <m/>
    <m/>
    <s v="RIN1 16/63"/>
    <n v="14"/>
    <n v="180"/>
    <n v="2520"/>
    <n v="388.11700000000002"/>
    <n v="360"/>
    <n v="0"/>
    <m/>
    <m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27T00:00:00"/>
    <n v="2"/>
    <x v="105"/>
    <s v=""/>
    <m/>
    <n v="0"/>
    <m/>
    <m/>
    <s v=""/>
    <s v=""/>
    <m/>
    <m/>
    <m/>
    <s v="RIN1 16/97"/>
    <n v="6.25"/>
    <n v="180"/>
    <n v="1125"/>
    <m/>
    <m/>
    <m/>
    <m/>
    <m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27T00:00:00"/>
    <n v="3"/>
    <x v="4"/>
    <s v=""/>
    <m/>
    <n v="0"/>
    <m/>
    <d v="1899-12-30T00:39:00"/>
    <s v=""/>
    <n v="0.6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27T00:00:00"/>
    <n v="4"/>
    <x v="28"/>
    <n v="5428.604651162791"/>
    <n v="15562"/>
    <n v="37.951785297549591"/>
    <d v="1899-12-30T02:52:00"/>
    <d v="1899-12-30T00:15:00"/>
    <n v="2.8666666666666667"/>
    <n v="0.25"/>
    <n v="15562"/>
    <m/>
    <m/>
    <s v="RIN1 16/97"/>
    <n v="17"/>
    <n v="180"/>
    <n v="3060"/>
    <n v="388.46699999999998"/>
    <n v="450"/>
    <n v="3"/>
    <m/>
    <m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27T00:00:00"/>
    <n v="5"/>
    <x v="28"/>
    <s v=""/>
    <m/>
    <n v="0"/>
    <m/>
    <m/>
    <s v=""/>
    <s v=""/>
    <m/>
    <m/>
    <m/>
    <s v="RIN1 16/96"/>
    <n v="13"/>
    <n v="180"/>
    <n v="2340"/>
    <m/>
    <m/>
    <m/>
    <m/>
    <m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27T00:00:00"/>
    <n v="6"/>
    <x v="4"/>
    <s v=""/>
    <m/>
    <n v="0"/>
    <m/>
    <d v="1899-12-30T00:24:00"/>
    <s v=""/>
    <n v="0.4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27T00:00:00"/>
    <n v="7"/>
    <x v="75"/>
    <n v="6206.8548387096771"/>
    <n v="25655"/>
    <n v="65.474072345390908"/>
    <d v="1899-12-30T04:08:00"/>
    <d v="1899-12-30T00:38:00"/>
    <n v="4.1333333333333337"/>
    <n v="0.6333333333333333"/>
    <n v="25655"/>
    <m/>
    <m/>
    <s v="RIN1 16/45"/>
    <n v="19.75"/>
    <n v="180"/>
    <n v="3555"/>
    <n v="381.87200000000001"/>
    <n v="2925"/>
    <m/>
    <m/>
    <n v="130"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27T00:00:00"/>
    <n v="8"/>
    <x v="75"/>
    <s v=""/>
    <m/>
    <n v="0"/>
    <m/>
    <m/>
    <s v=""/>
    <s v=""/>
    <m/>
    <m/>
    <m/>
    <s v="RIN1 16/42"/>
    <n v="18"/>
    <n v="180"/>
    <n v="3240"/>
    <m/>
    <m/>
    <m/>
    <m/>
    <m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27T00:00:00"/>
    <n v="9"/>
    <x v="4"/>
    <s v=""/>
    <m/>
    <n v="0"/>
    <m/>
    <d v="1899-12-30T00:40:00"/>
    <s v=""/>
    <n v="0.66666666666666663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27T00:00:00"/>
    <n v="10"/>
    <x v="29"/>
    <n v="7063.5"/>
    <n v="47090"/>
    <n v="110.08914819136523"/>
    <d v="1899-12-30T06:40:00"/>
    <d v="1899-12-30T00:44:00"/>
    <n v="6.666666666666667"/>
    <n v="0.73333333333333328"/>
    <n v="47090"/>
    <m/>
    <m/>
    <s v="RIN1 16/42"/>
    <n v="22"/>
    <n v="180"/>
    <n v="3960"/>
    <n v="371.101"/>
    <n v="1710"/>
    <n v="5"/>
    <m/>
    <m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27T00:00:00"/>
    <n v="11"/>
    <x v="29"/>
    <s v=""/>
    <m/>
    <m/>
    <m/>
    <m/>
    <s v=""/>
    <s v=""/>
    <m/>
    <m/>
    <m/>
    <s v="RIN1 16/77"/>
    <n v="64.25"/>
    <n v="180"/>
    <n v="11565"/>
    <m/>
    <m/>
    <m/>
    <m/>
    <m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28T00:00:00"/>
    <n v="1"/>
    <x v="20"/>
    <n v="3446.8125"/>
    <n v="55149"/>
    <n v="242.05"/>
    <d v="1899-12-30T16:00:00"/>
    <d v="1899-12-30T04:38:00"/>
    <n v="16"/>
    <n v="4.6333333333333329"/>
    <n v="55149"/>
    <m/>
    <m/>
    <s v="CAPL 16/01"/>
    <n v="22"/>
    <n v="190"/>
    <n v="4180"/>
    <n v="63.982999999999997"/>
    <m/>
    <m/>
    <m/>
    <n v="80"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29T00:00:00"/>
    <n v="1"/>
    <x v="25"/>
    <n v="7921.5319148936169"/>
    <n v="31026"/>
    <n v="36.718733333333333"/>
    <d v="1899-12-30T03:55:00"/>
    <d v="1899-12-30T00:46:00"/>
    <n v="3.9166666666666665"/>
    <n v="0.76666666666666672"/>
    <n v="31026"/>
    <m/>
    <m/>
    <s v="TOP 15/15"/>
    <n v="36.25"/>
    <n v="190"/>
    <n v="6887.5"/>
    <n v="200.184"/>
    <m/>
    <n v="3"/>
    <m/>
    <m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29T00:00:00"/>
    <n v="2"/>
    <x v="2"/>
    <s v=""/>
    <m/>
    <n v="0"/>
    <m/>
    <d v="1899-12-30T01:00:00"/>
    <s v=""/>
    <n v="1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29T00:00:00"/>
    <n v="3"/>
    <x v="24"/>
    <n v="7544.5714285714294"/>
    <n v="44010"/>
    <n v="111.75266666666666"/>
    <d v="1899-12-30T05:50:00"/>
    <d v="1899-12-30T01:21:00"/>
    <n v="5.833333333333333"/>
    <n v="1.35"/>
    <n v="44010"/>
    <m/>
    <m/>
    <s v="BNA1 16/125"/>
    <n v="46"/>
    <n v="180"/>
    <n v="8280"/>
    <n v="195.369"/>
    <n v="807.5"/>
    <m/>
    <m/>
    <n v="265"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29T00:00:00"/>
    <n v="4"/>
    <x v="4"/>
    <s v=""/>
    <m/>
    <n v="0"/>
    <m/>
    <d v="1899-12-30T00:25:00"/>
    <s v=""/>
    <n v="0.41666666666666669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29T00:00:00"/>
    <n v="5"/>
    <x v="106"/>
    <n v="6384"/>
    <n v="30324"/>
    <n v="90.998599999999996"/>
    <d v="1899-12-30T04:45:00"/>
    <d v="1899-12-30T01:31:00"/>
    <n v="4.75"/>
    <n v="1.5166666666666666"/>
    <n v="30324"/>
    <m/>
    <m/>
    <s v="MUR1 16/109"/>
    <n v="16"/>
    <n v="180"/>
    <n v="2880"/>
    <n v="190.81200000000001"/>
    <n v="332.5"/>
    <n v="3"/>
    <m/>
    <m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29T00:00:00"/>
    <n v="6"/>
    <x v="106"/>
    <s v=""/>
    <m/>
    <n v="0"/>
    <m/>
    <m/>
    <s v=""/>
    <s v=""/>
    <m/>
    <m/>
    <m/>
    <s v="BNA1 16/102"/>
    <n v="13.5"/>
    <n v="180"/>
    <n v="2430"/>
    <m/>
    <m/>
    <m/>
    <m/>
    <m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30T00:00:00"/>
    <n v="1"/>
    <x v="16"/>
    <n v="5883"/>
    <n v="94128"/>
    <n v="234.32"/>
    <d v="1899-12-30T16:00:00"/>
    <d v="1899-12-30T03:16:00"/>
    <n v="16"/>
    <n v="3.2666666666666666"/>
    <n v="94128"/>
    <m/>
    <m/>
    <s v="RIN1 16/77"/>
    <n v="15.75"/>
    <n v="180"/>
    <n v="2835"/>
    <n v="371.09800000000001"/>
    <n v="3087.5"/>
    <n v="10"/>
    <m/>
    <m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30T00:00:00"/>
    <n v="2"/>
    <x v="16"/>
    <s v=""/>
    <m/>
    <m/>
    <m/>
    <m/>
    <s v=""/>
    <s v=""/>
    <m/>
    <m/>
    <m/>
    <s v="RIN1 16/87"/>
    <n v="0.5"/>
    <n v="180"/>
    <n v="90"/>
    <m/>
    <m/>
    <m/>
    <m/>
    <m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30T00:00:00"/>
    <n v="3"/>
    <x v="16"/>
    <s v=""/>
    <m/>
    <m/>
    <m/>
    <m/>
    <s v=""/>
    <s v=""/>
    <m/>
    <m/>
    <m/>
    <s v="RIN1 16/99"/>
    <n v="80"/>
    <n v="180"/>
    <n v="14400"/>
    <m/>
    <m/>
    <m/>
    <m/>
    <m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6-30T00:00:00"/>
    <n v="4"/>
    <x v="16"/>
    <s v=""/>
    <m/>
    <m/>
    <m/>
    <m/>
    <s v=""/>
    <s v=""/>
    <m/>
    <m/>
    <m/>
    <s v="RIN1 16/76"/>
    <n v="76"/>
    <n v="180"/>
    <n v="13680"/>
    <m/>
    <m/>
    <m/>
    <m/>
    <m/>
    <m/>
    <m/>
    <m/>
    <m/>
    <m/>
    <m/>
    <m/>
    <m/>
    <m/>
    <m/>
    <m/>
    <m/>
    <m/>
    <m/>
    <m/>
    <m/>
    <m/>
    <m/>
    <m/>
    <n v="6"/>
    <n v="2016"/>
    <x v="25"/>
    <m/>
    <m/>
    <m/>
    <m/>
    <m/>
    <m/>
    <m/>
    <n v="1"/>
    <n v="0"/>
    <s v=""/>
  </r>
  <r>
    <m/>
    <m/>
    <d v="2016-07-01T00:00:00"/>
    <n v="1"/>
    <x v="67"/>
    <n v="7833.1034482758623"/>
    <n v="37860"/>
    <n v="75.232984293193695"/>
    <d v="1899-12-30T04:50:00"/>
    <d v="1899-12-30T04:22:00"/>
    <n v="4.833333333333333"/>
    <n v="4.3666666666666663"/>
    <n v="37860"/>
    <m/>
    <m/>
    <s v="TOP 15/14"/>
    <n v="46.5"/>
    <n v="190"/>
    <n v="8835"/>
    <n v="202.41300000000001"/>
    <m/>
    <n v="84"/>
    <m/>
    <m/>
    <m/>
    <m/>
    <m/>
    <m/>
    <m/>
    <m/>
    <m/>
    <m/>
    <m/>
    <m/>
    <m/>
    <m/>
    <m/>
    <m/>
    <m/>
    <m/>
    <m/>
    <m/>
    <m/>
    <n v="7"/>
    <n v="2016"/>
    <x v="25"/>
    <m/>
    <m/>
    <m/>
    <m/>
    <m/>
    <m/>
    <m/>
    <n v="1"/>
    <n v="0"/>
    <s v=""/>
  </r>
  <r>
    <m/>
    <m/>
    <d v="2016-07-01T00:00:00"/>
    <n v="2"/>
    <x v="5"/>
    <n v="10283.54887218045"/>
    <n v="113976"/>
    <n v="172.51701570680629"/>
    <d v="1899-12-30T11:05:00"/>
    <d v="1899-12-30T10:25:00"/>
    <n v="11.083333333333334"/>
    <n v="10.416666666666666"/>
    <n v="113976"/>
    <m/>
    <m/>
    <s v="RIN1 16/87"/>
    <n v="79.5"/>
    <n v="180"/>
    <n v="14310"/>
    <n v="191.596"/>
    <n v="1710"/>
    <n v="8"/>
    <m/>
    <m/>
    <m/>
    <m/>
    <m/>
    <m/>
    <m/>
    <m/>
    <m/>
    <m/>
    <m/>
    <m/>
    <m/>
    <m/>
    <m/>
    <m/>
    <m/>
    <m/>
    <m/>
    <m/>
    <m/>
    <n v="7"/>
    <n v="2016"/>
    <x v="25"/>
    <m/>
    <m/>
    <m/>
    <m/>
    <m/>
    <m/>
    <m/>
    <n v="1"/>
    <n v="0"/>
    <s v=""/>
  </r>
  <r>
    <m/>
    <m/>
    <d v="2016-07-01T00:00:00"/>
    <n v="3"/>
    <x v="5"/>
    <s v=""/>
    <m/>
    <n v="0"/>
    <m/>
    <m/>
    <s v=""/>
    <s v=""/>
    <m/>
    <m/>
    <m/>
    <s v="RIN1 16/75"/>
    <n v="28"/>
    <n v="180"/>
    <n v="5040"/>
    <m/>
    <m/>
    <m/>
    <m/>
    <m/>
    <m/>
    <m/>
    <m/>
    <m/>
    <m/>
    <m/>
    <m/>
    <m/>
    <m/>
    <m/>
    <m/>
    <m/>
    <m/>
    <m/>
    <m/>
    <m/>
    <m/>
    <m/>
    <m/>
    <n v="7"/>
    <n v="2016"/>
    <x v="25"/>
    <m/>
    <m/>
    <m/>
    <m/>
    <m/>
    <m/>
    <m/>
    <n v="1"/>
    <n v="0"/>
    <s v=""/>
  </r>
  <r>
    <m/>
    <m/>
    <d v="2016-07-02T00:00:00"/>
    <n v="1"/>
    <x v="86"/>
    <n v="0"/>
    <m/>
    <n v="9.931034482758621"/>
    <d v="1899-12-30T01:20:00"/>
    <d v="1899-12-30T01:20:00"/>
    <n v="1.3333333333333333"/>
    <n v="1.3333333333333333"/>
    <n v="14196"/>
    <m/>
    <m/>
    <m/>
    <m/>
    <m/>
    <n v="0"/>
    <m/>
    <m/>
    <m/>
    <m/>
    <m/>
    <m/>
    <s v="REPRISE ETIQUETAGE DU 26/04/2016"/>
    <m/>
    <m/>
    <m/>
    <m/>
    <m/>
    <m/>
    <m/>
    <m/>
    <m/>
    <m/>
    <m/>
    <m/>
    <m/>
    <m/>
    <m/>
    <m/>
    <m/>
    <n v="7"/>
    <n v="2016"/>
    <x v="25"/>
    <m/>
    <m/>
    <m/>
    <m/>
    <m/>
    <m/>
    <m/>
    <n v="1"/>
    <n v="0"/>
    <s v=""/>
  </r>
  <r>
    <m/>
    <m/>
    <d v="2016-07-02T00:00:00"/>
    <n v="2"/>
    <x v="71"/>
    <n v="0"/>
    <m/>
    <n v="26.068965517241381"/>
    <d v="1899-12-30T03:30:00"/>
    <d v="1899-12-30T03:30:00"/>
    <n v="3.5"/>
    <n v="3.5"/>
    <n v="9661"/>
    <m/>
    <m/>
    <m/>
    <m/>
    <m/>
    <n v="0"/>
    <m/>
    <m/>
    <m/>
    <m/>
    <m/>
    <m/>
    <s v="reprise marqueur du 18/03/2016"/>
    <m/>
    <m/>
    <m/>
    <m/>
    <m/>
    <m/>
    <m/>
    <m/>
    <m/>
    <m/>
    <m/>
    <m/>
    <m/>
    <m/>
    <m/>
    <m/>
    <m/>
    <n v="7"/>
    <n v="2016"/>
    <x v="25"/>
    <m/>
    <m/>
    <m/>
    <m/>
    <m/>
    <m/>
    <m/>
    <n v="1"/>
    <n v="0"/>
    <s v=""/>
  </r>
  <r>
    <m/>
    <m/>
    <d v="2016-07-04T00:00:00"/>
    <n v="1"/>
    <x v="55"/>
    <n v="9393.2307692307695"/>
    <n v="30528"/>
    <n v="42.25"/>
    <d v="1899-12-30T03:15:00"/>
    <d v="1899-12-30T02:51:00"/>
    <n v="3.25"/>
    <n v="2.85"/>
    <n v="30528"/>
    <m/>
    <m/>
    <s v="RIV1 16/107"/>
    <n v="60"/>
    <n v="180"/>
    <n v="10800"/>
    <n v="378.19400000000002"/>
    <n v="950"/>
    <n v="3"/>
    <m/>
    <m/>
    <m/>
    <m/>
    <m/>
    <m/>
    <m/>
    <m/>
    <m/>
    <m/>
    <m/>
    <m/>
    <m/>
    <m/>
    <m/>
    <m/>
    <m/>
    <m/>
    <m/>
    <m/>
    <m/>
    <n v="7"/>
    <n v="2016"/>
    <x v="26"/>
    <m/>
    <m/>
    <m/>
    <m/>
    <m/>
    <m/>
    <m/>
    <n v="1"/>
    <n v="0"/>
    <s v=""/>
  </r>
  <r>
    <m/>
    <m/>
    <d v="2016-07-04T00:00:00"/>
    <n v="2"/>
    <x v="41"/>
    <n v="9715.2000000000007"/>
    <n v="60720"/>
    <n v="81.25"/>
    <d v="1899-12-30T06:15:00"/>
    <d v="1899-12-30T05:47:00"/>
    <n v="6.25"/>
    <n v="5.7833333333333332"/>
    <n v="60720"/>
    <m/>
    <m/>
    <s v="RIV1 16/107"/>
    <n v="20"/>
    <n v="180"/>
    <n v="3600"/>
    <n v="379.20100000000002"/>
    <n v="1330"/>
    <n v="3"/>
    <m/>
    <m/>
    <m/>
    <m/>
    <m/>
    <m/>
    <m/>
    <m/>
    <m/>
    <m/>
    <m/>
    <m/>
    <m/>
    <m/>
    <m/>
    <m/>
    <m/>
    <m/>
    <m/>
    <m/>
    <m/>
    <n v="7"/>
    <n v="2016"/>
    <x v="26"/>
    <m/>
    <m/>
    <m/>
    <m/>
    <m/>
    <m/>
    <m/>
    <n v="1"/>
    <n v="0"/>
    <s v=""/>
  </r>
  <r>
    <m/>
    <m/>
    <d v="2016-07-04T00:00:00"/>
    <n v="3"/>
    <x v="41"/>
    <s v=""/>
    <m/>
    <n v="0"/>
    <m/>
    <m/>
    <s v=""/>
    <s v=""/>
    <m/>
    <m/>
    <m/>
    <s v="BNA1 16/106"/>
    <n v="80"/>
    <n v="180"/>
    <n v="14400"/>
    <m/>
    <m/>
    <m/>
    <m/>
    <m/>
    <m/>
    <m/>
    <m/>
    <m/>
    <m/>
    <m/>
    <m/>
    <m/>
    <m/>
    <m/>
    <m/>
    <m/>
    <m/>
    <m/>
    <m/>
    <m/>
    <m/>
    <m/>
    <m/>
    <n v="7"/>
    <n v="2016"/>
    <x v="26"/>
    <m/>
    <m/>
    <m/>
    <m/>
    <m/>
    <m/>
    <m/>
    <n v="1"/>
    <n v="0"/>
    <s v=""/>
  </r>
  <r>
    <m/>
    <m/>
    <d v="2016-07-04T00:00:00"/>
    <n v="4"/>
    <x v="41"/>
    <s v=""/>
    <m/>
    <n v="0"/>
    <m/>
    <m/>
    <s v=""/>
    <s v=""/>
    <m/>
    <m/>
    <m/>
    <s v="BNA1 16/170"/>
    <n v="4"/>
    <n v="180"/>
    <n v="720"/>
    <m/>
    <m/>
    <m/>
    <m/>
    <m/>
    <m/>
    <m/>
    <m/>
    <m/>
    <m/>
    <m/>
    <m/>
    <m/>
    <m/>
    <m/>
    <m/>
    <m/>
    <m/>
    <m/>
    <m/>
    <m/>
    <m/>
    <m/>
    <m/>
    <n v="7"/>
    <n v="2016"/>
    <x v="26"/>
    <m/>
    <m/>
    <m/>
    <m/>
    <m/>
    <m/>
    <m/>
    <n v="1"/>
    <n v="0"/>
    <s v=""/>
  </r>
  <r>
    <m/>
    <m/>
    <d v="2016-07-04T00:00:00"/>
    <n v="5"/>
    <x v="41"/>
    <s v=""/>
    <m/>
    <n v="0"/>
    <m/>
    <m/>
    <s v=""/>
    <s v=""/>
    <m/>
    <m/>
    <m/>
    <s v="MUR1 16/189"/>
    <n v="12"/>
    <n v="180"/>
    <n v="2160"/>
    <m/>
    <m/>
    <m/>
    <m/>
    <m/>
    <m/>
    <m/>
    <m/>
    <m/>
    <m/>
    <m/>
    <m/>
    <m/>
    <m/>
    <m/>
    <m/>
    <m/>
    <m/>
    <m/>
    <m/>
    <m/>
    <m/>
    <m/>
    <m/>
    <n v="7"/>
    <n v="2016"/>
    <x v="26"/>
    <m/>
    <m/>
    <m/>
    <m/>
    <m/>
    <m/>
    <m/>
    <n v="1"/>
    <n v="0"/>
    <s v=""/>
  </r>
  <r>
    <m/>
    <m/>
    <d v="2016-07-04T00:00:00"/>
    <n v="6"/>
    <x v="41"/>
    <s v=""/>
    <m/>
    <n v="0"/>
    <m/>
    <m/>
    <s v=""/>
    <s v=""/>
    <m/>
    <m/>
    <m/>
    <s v="BNA1 16/105"/>
    <n v="6"/>
    <n v="180"/>
    <n v="1080"/>
    <m/>
    <m/>
    <m/>
    <m/>
    <m/>
    <m/>
    <m/>
    <m/>
    <m/>
    <m/>
    <m/>
    <m/>
    <m/>
    <m/>
    <m/>
    <m/>
    <m/>
    <m/>
    <m/>
    <m/>
    <m/>
    <m/>
    <m/>
    <m/>
    <n v="7"/>
    <n v="2016"/>
    <x v="26"/>
    <m/>
    <m/>
    <m/>
    <m/>
    <m/>
    <m/>
    <m/>
    <n v="1"/>
    <n v="0"/>
    <s v=""/>
  </r>
  <r>
    <m/>
    <m/>
    <d v="2016-07-04T00:00:00"/>
    <n v="7"/>
    <x v="93"/>
    <n v="7667.0769230769229"/>
    <n v="49836"/>
    <n v="84.5"/>
    <d v="1899-12-30T06:30:00"/>
    <d v="1899-12-30T05:28:00"/>
    <n v="6.5"/>
    <n v="5.4666666666666668"/>
    <n v="49836"/>
    <m/>
    <m/>
    <s v="BNA1 16/105"/>
    <n v="74"/>
    <n v="180"/>
    <n v="13320"/>
    <n v="386.19200000000001"/>
    <n v="997.5"/>
    <n v="8"/>
    <m/>
    <m/>
    <m/>
    <m/>
    <m/>
    <m/>
    <m/>
    <m/>
    <m/>
    <m/>
    <m/>
    <m/>
    <m/>
    <m/>
    <m/>
    <m/>
    <m/>
    <m/>
    <m/>
    <m/>
    <m/>
    <n v="7"/>
    <n v="2016"/>
    <x v="26"/>
    <m/>
    <m/>
    <m/>
    <m/>
    <m/>
    <m/>
    <m/>
    <n v="1"/>
    <n v="0"/>
    <s v=""/>
  </r>
  <r>
    <m/>
    <m/>
    <d v="2016-07-04T00:00:00"/>
    <n v="8"/>
    <x v="93"/>
    <s v=""/>
    <m/>
    <n v="0"/>
    <m/>
    <m/>
    <s v=""/>
    <s v=""/>
    <m/>
    <m/>
    <m/>
    <s v="GOO1 16/123"/>
    <n v="25.25"/>
    <n v="180"/>
    <n v="4545"/>
    <m/>
    <m/>
    <m/>
    <m/>
    <m/>
    <m/>
    <m/>
    <m/>
    <m/>
    <m/>
    <m/>
    <m/>
    <m/>
    <m/>
    <m/>
    <m/>
    <m/>
    <m/>
    <m/>
    <m/>
    <m/>
    <m/>
    <m/>
    <m/>
    <n v="7"/>
    <n v="2016"/>
    <x v="26"/>
    <m/>
    <m/>
    <m/>
    <m/>
    <m/>
    <m/>
    <m/>
    <n v="1"/>
    <n v="0"/>
    <s v=""/>
  </r>
  <r>
    <m/>
    <m/>
    <d v="2016-07-05T00:00:00"/>
    <n v="1"/>
    <x v="56"/>
    <n v="8867.2131147540986"/>
    <n v="36060"/>
    <n v="58.58541666666666"/>
    <d v="1899-12-30T04:04:00"/>
    <d v="1899-12-30T03:31:00"/>
    <n v="4.0666666666666664"/>
    <n v="3.5166666666666666"/>
    <n v="36060"/>
    <m/>
    <m/>
    <s v="RIN1 16/96"/>
    <n v="67"/>
    <n v="180"/>
    <n v="12060"/>
    <n v="373.74"/>
    <n v="765"/>
    <n v="4"/>
    <m/>
    <m/>
    <m/>
    <m/>
    <m/>
    <m/>
    <m/>
    <m/>
    <m/>
    <m/>
    <m/>
    <m/>
    <m/>
    <m/>
    <m/>
    <m/>
    <m/>
    <m/>
    <m/>
    <m/>
    <m/>
    <n v="7"/>
    <n v="2016"/>
    <x v="26"/>
    <m/>
    <m/>
    <m/>
    <m/>
    <m/>
    <m/>
    <m/>
    <n v="1"/>
    <n v="0"/>
    <s v=""/>
  </r>
  <r>
    <m/>
    <m/>
    <d v="2016-07-05T00:00:00"/>
    <n v="2"/>
    <x v="56"/>
    <s v=""/>
    <m/>
    <n v="0"/>
    <m/>
    <m/>
    <s v=""/>
    <s v=""/>
    <m/>
    <m/>
    <m/>
    <s v="RIN1 16/138"/>
    <n v="2"/>
    <n v="180"/>
    <n v="360"/>
    <m/>
    <m/>
    <m/>
    <m/>
    <m/>
    <m/>
    <m/>
    <m/>
    <m/>
    <m/>
    <m/>
    <m/>
    <m/>
    <m/>
    <m/>
    <m/>
    <m/>
    <m/>
    <m/>
    <m/>
    <m/>
    <m/>
    <m/>
    <m/>
    <n v="7"/>
    <n v="2016"/>
    <x v="26"/>
    <m/>
    <m/>
    <m/>
    <m/>
    <m/>
    <m/>
    <m/>
    <n v="1"/>
    <n v="0"/>
    <s v=""/>
  </r>
  <r>
    <m/>
    <m/>
    <d v="2016-07-05T00:00:00"/>
    <n v="3"/>
    <x v="86"/>
    <n v="10537.328990228014"/>
    <n v="53916"/>
    <n v="73.711979166666666"/>
    <d v="1899-12-30T05:07:00"/>
    <d v="1899-12-30T05:04:00"/>
    <n v="5.1166666666666663"/>
    <n v="5.0666666666666664"/>
    <n v="53916"/>
    <m/>
    <m/>
    <s v="BNA1 16/125"/>
    <n v="28"/>
    <n v="180"/>
    <n v="5040"/>
    <n v="378.48700000000002"/>
    <n v="1662.5"/>
    <n v="6"/>
    <m/>
    <m/>
    <m/>
    <m/>
    <m/>
    <m/>
    <m/>
    <m/>
    <m/>
    <m/>
    <m/>
    <m/>
    <m/>
    <m/>
    <m/>
    <m/>
    <m/>
    <m/>
    <m/>
    <m/>
    <m/>
    <n v="7"/>
    <n v="2016"/>
    <x v="26"/>
    <m/>
    <m/>
    <m/>
    <m/>
    <m/>
    <m/>
    <m/>
    <n v="1"/>
    <n v="0"/>
    <s v=""/>
  </r>
  <r>
    <m/>
    <m/>
    <d v="2016-07-05T00:00:00"/>
    <n v="4"/>
    <x v="86"/>
    <s v=""/>
    <m/>
    <n v="0"/>
    <m/>
    <m/>
    <s v=""/>
    <s v=""/>
    <m/>
    <m/>
    <m/>
    <s v="GAP2 15/137"/>
    <n v="75"/>
    <n v="180"/>
    <n v="13500"/>
    <m/>
    <m/>
    <m/>
    <m/>
    <m/>
    <m/>
    <m/>
    <m/>
    <m/>
    <m/>
    <m/>
    <m/>
    <m/>
    <m/>
    <m/>
    <m/>
    <m/>
    <m/>
    <m/>
    <m/>
    <m/>
    <m/>
    <m/>
    <m/>
    <n v="7"/>
    <n v="2016"/>
    <x v="26"/>
    <m/>
    <m/>
    <m/>
    <m/>
    <m/>
    <m/>
    <m/>
    <n v="1"/>
    <n v="0"/>
    <s v=""/>
  </r>
  <r>
    <m/>
    <m/>
    <d v="2016-07-05T00:00:00"/>
    <n v="5"/>
    <x v="19"/>
    <n v="9918.044009779951"/>
    <n v="67608"/>
    <n v="98.20260416666666"/>
    <d v="1899-12-30T06:49:00"/>
    <d v="1899-12-30T06:27:00"/>
    <n v="6.8166666666666664"/>
    <n v="6.45"/>
    <n v="67608"/>
    <m/>
    <m/>
    <s v="VRD1 16/132"/>
    <n v="80"/>
    <n v="180"/>
    <n v="14400"/>
    <n v="380.56799999999998"/>
    <n v="1900"/>
    <n v="5"/>
    <m/>
    <m/>
    <m/>
    <m/>
    <m/>
    <m/>
    <m/>
    <m/>
    <m/>
    <m/>
    <m/>
    <m/>
    <m/>
    <m/>
    <m/>
    <m/>
    <m/>
    <m/>
    <m/>
    <m/>
    <m/>
    <n v="7"/>
    <n v="2016"/>
    <x v="26"/>
    <m/>
    <m/>
    <m/>
    <m/>
    <m/>
    <m/>
    <m/>
    <n v="1"/>
    <n v="0"/>
    <s v=""/>
  </r>
  <r>
    <m/>
    <m/>
    <d v="2016-07-05T00:00:00"/>
    <n v="6"/>
    <x v="19"/>
    <s v=""/>
    <m/>
    <n v="0"/>
    <m/>
    <m/>
    <s v=""/>
    <s v=""/>
    <m/>
    <m/>
    <m/>
    <s v="BNA1 16/102"/>
    <n v="51.25"/>
    <n v="180"/>
    <n v="9225"/>
    <m/>
    <m/>
    <m/>
    <m/>
    <m/>
    <m/>
    <m/>
    <m/>
    <m/>
    <m/>
    <m/>
    <m/>
    <m/>
    <m/>
    <m/>
    <m/>
    <m/>
    <m/>
    <m/>
    <m/>
    <m/>
    <m/>
    <m/>
    <m/>
    <n v="7"/>
    <n v="2016"/>
    <x v="26"/>
    <m/>
    <m/>
    <m/>
    <m/>
    <m/>
    <m/>
    <m/>
    <n v="1"/>
    <n v="0"/>
    <s v=""/>
  </r>
  <r>
    <m/>
    <m/>
    <d v="2016-07-06T00:00:00"/>
    <n v="1"/>
    <x v="35"/>
    <n v="10520.25"/>
    <n v="168324"/>
    <n v="219.1"/>
    <d v="1899-12-30T16:00:00"/>
    <d v="1899-12-30T14:54:00"/>
    <n v="16"/>
    <n v="14.9"/>
    <n v="168324"/>
    <m/>
    <m/>
    <s v="BNA1 16/102"/>
    <n v="13.25"/>
    <n v="180"/>
    <n v="2385"/>
    <n v="373.18599999999998"/>
    <n v="4845"/>
    <n v="12"/>
    <m/>
    <m/>
    <m/>
    <m/>
    <m/>
    <m/>
    <m/>
    <m/>
    <m/>
    <m/>
    <m/>
    <m/>
    <m/>
    <m/>
    <m/>
    <m/>
    <m/>
    <m/>
    <m/>
    <m/>
    <m/>
    <n v="7"/>
    <n v="2016"/>
    <x v="26"/>
    <m/>
    <m/>
    <m/>
    <m/>
    <m/>
    <m/>
    <m/>
    <n v="1"/>
    <n v="0"/>
    <s v=""/>
  </r>
  <r>
    <m/>
    <m/>
    <d v="2016-07-06T00:00:00"/>
    <n v="2"/>
    <x v="35"/>
    <s v=""/>
    <m/>
    <n v="0"/>
    <m/>
    <m/>
    <s v=""/>
    <s v=""/>
    <m/>
    <m/>
    <m/>
    <s v="MUR1 16/91"/>
    <n v="80"/>
    <n v="180"/>
    <n v="14400"/>
    <m/>
    <m/>
    <m/>
    <m/>
    <m/>
    <m/>
    <m/>
    <m/>
    <m/>
    <m/>
    <m/>
    <m/>
    <m/>
    <m/>
    <m/>
    <m/>
    <m/>
    <m/>
    <m/>
    <m/>
    <m/>
    <m/>
    <m/>
    <m/>
    <n v="7"/>
    <n v="2016"/>
    <x v="26"/>
    <m/>
    <m/>
    <m/>
    <m/>
    <m/>
    <m/>
    <m/>
    <n v="1"/>
    <n v="0"/>
    <s v=""/>
  </r>
  <r>
    <m/>
    <m/>
    <d v="2016-07-06T00:00:00"/>
    <n v="3"/>
    <x v="35"/>
    <s v=""/>
    <m/>
    <n v="0"/>
    <m/>
    <m/>
    <s v=""/>
    <s v=""/>
    <m/>
    <m/>
    <m/>
    <s v="MUR1 16/119"/>
    <n v="80"/>
    <n v="180"/>
    <n v="14400"/>
    <m/>
    <m/>
    <m/>
    <m/>
    <m/>
    <m/>
    <m/>
    <m/>
    <m/>
    <m/>
    <m/>
    <m/>
    <m/>
    <m/>
    <m/>
    <m/>
    <m/>
    <m/>
    <m/>
    <m/>
    <m/>
    <m/>
    <m/>
    <m/>
    <n v="7"/>
    <n v="2016"/>
    <x v="26"/>
    <m/>
    <m/>
    <m/>
    <m/>
    <m/>
    <m/>
    <m/>
    <n v="1"/>
    <n v="0"/>
    <s v=""/>
  </r>
  <r>
    <m/>
    <m/>
    <d v="2016-07-06T00:00:00"/>
    <n v="4"/>
    <x v="35"/>
    <s v=""/>
    <m/>
    <n v="0"/>
    <m/>
    <m/>
    <s v=""/>
    <s v=""/>
    <m/>
    <m/>
    <m/>
    <s v="MUR1 16/117"/>
    <n v="80"/>
    <n v="180"/>
    <n v="14400"/>
    <m/>
    <m/>
    <m/>
    <m/>
    <m/>
    <m/>
    <m/>
    <m/>
    <m/>
    <m/>
    <m/>
    <m/>
    <m/>
    <m/>
    <m/>
    <m/>
    <m/>
    <m/>
    <m/>
    <m/>
    <m/>
    <m/>
    <m/>
    <m/>
    <n v="7"/>
    <n v="2016"/>
    <x v="26"/>
    <m/>
    <m/>
    <m/>
    <m/>
    <m/>
    <m/>
    <m/>
    <n v="1"/>
    <n v="0"/>
    <s v=""/>
  </r>
  <r>
    <m/>
    <m/>
    <d v="2016-07-06T00:00:00"/>
    <n v="5"/>
    <x v="35"/>
    <s v=""/>
    <m/>
    <n v="0"/>
    <m/>
    <m/>
    <s v=""/>
    <s v=""/>
    <m/>
    <m/>
    <m/>
    <s v="BNA1 16/146"/>
    <n v="68.25"/>
    <n v="180"/>
    <n v="12285"/>
    <m/>
    <m/>
    <m/>
    <m/>
    <m/>
    <m/>
    <m/>
    <m/>
    <m/>
    <m/>
    <m/>
    <m/>
    <m/>
    <m/>
    <m/>
    <m/>
    <m/>
    <m/>
    <m/>
    <m/>
    <m/>
    <m/>
    <m/>
    <m/>
    <n v="7"/>
    <n v="2016"/>
    <x v="26"/>
    <m/>
    <m/>
    <m/>
    <m/>
    <m/>
    <m/>
    <m/>
    <n v="1"/>
    <n v="0"/>
    <s v=""/>
  </r>
  <r>
    <m/>
    <m/>
    <m/>
    <n v="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6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6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6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6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6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6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6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6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6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6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7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7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7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7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7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7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7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7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7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7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8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8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8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8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8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8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8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8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8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8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9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9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9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9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9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9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9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9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9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9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0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0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0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0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0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0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0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0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0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0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2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2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2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2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2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2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2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3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3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3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3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3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3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3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3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3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3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4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4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4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4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4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4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4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4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4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4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5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5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5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5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5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5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5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5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5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5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6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6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6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6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6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6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6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6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6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6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7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7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7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7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7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7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7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7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7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7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8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8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8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8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8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8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8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8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8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8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9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9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9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9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9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9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9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9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9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19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0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0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0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0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0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0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0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0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0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0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2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2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2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2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2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2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2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3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3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3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3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3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3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3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3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3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3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4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4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4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4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4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4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4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4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4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4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5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5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5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5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5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5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5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5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5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5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6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6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6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6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6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6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6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6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6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6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7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7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7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7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7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7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7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7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7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7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8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8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8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8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8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8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8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8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8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8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9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9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9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9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9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9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9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9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9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29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0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0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0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0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0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0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0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0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0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0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2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2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2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2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2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2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2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3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3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3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3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3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3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3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3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3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3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4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4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4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4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4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4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4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4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4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4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5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5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5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5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5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5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5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5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5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5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6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6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6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6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6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6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6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6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6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6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7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7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7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7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7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7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7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7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7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7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8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8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8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8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8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8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8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8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8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8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9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9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9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9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9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9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9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9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9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39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0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0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0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0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0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0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0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0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0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0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2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2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2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2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2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2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2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3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3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3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3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3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3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3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3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3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3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4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4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4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4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4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4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4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4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4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4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5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5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5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5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5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5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5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5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5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5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6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6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6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6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6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6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6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6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6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6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7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7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7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7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7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7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7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7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7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7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8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8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8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8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8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8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8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8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8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8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9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9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9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9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9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9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9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9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9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49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0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0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0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0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0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0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0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0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0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0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2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2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2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2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2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2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2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3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3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3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3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3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3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3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3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3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s v=""/>
  </r>
  <r>
    <m/>
    <m/>
    <m/>
    <n v="53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4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4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4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4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4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4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4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4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4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4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5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5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5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5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5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5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5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5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5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5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6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6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6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6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6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6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6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6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6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6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7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7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7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7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7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7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7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7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7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7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8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8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8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8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8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8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8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8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8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8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9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9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9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9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9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9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9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9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9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59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0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0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0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0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0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0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0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0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0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0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2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2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2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2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2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2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2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3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3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3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3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3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3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3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3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3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3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4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4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4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4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4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4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4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4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4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4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5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5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5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5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5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5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5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5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5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5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6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6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6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6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6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6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6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6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6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6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7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7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7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7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7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7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7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7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7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7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8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8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8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8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8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8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8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8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8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8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9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9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9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9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9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9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9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9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9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69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0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0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0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0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0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0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0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0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0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0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2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2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2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2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2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2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2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3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3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3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3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3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3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3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3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3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3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4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4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4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4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4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4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4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4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4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4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5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5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5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5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5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5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5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5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5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5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6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6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6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6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6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6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6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6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6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6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7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7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7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7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7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7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7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7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7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7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8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8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8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8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8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8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8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8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8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8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9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9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9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9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9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9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9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9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9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79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0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0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0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0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0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0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0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0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0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0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2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2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2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2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2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2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2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3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3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3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3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3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3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3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3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3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3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4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4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4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4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4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4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4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4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4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4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5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5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5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5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5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5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5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5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5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5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6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6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6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6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6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6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6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6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6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6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7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7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7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7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7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7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7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7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7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7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8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8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8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8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8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8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8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8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8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8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9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9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9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9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9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9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9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9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9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89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0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0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0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0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0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0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0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0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0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0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2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2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2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2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2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2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2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3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3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3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3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3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3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3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3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3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3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4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4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4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4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4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4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4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4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4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4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5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5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5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5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5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5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5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5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5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5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6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6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6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6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6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6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6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6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6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6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7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7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7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7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7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7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7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7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7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7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8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8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8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8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8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8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8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8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8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8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9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9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9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9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9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9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9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9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9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99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0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0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0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0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0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0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0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0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0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0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1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1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1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1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1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1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1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1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1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1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2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2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2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2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2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2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2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2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2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2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3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3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3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3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3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3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3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3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1"/>
    <n v="0"/>
    <m/>
  </r>
  <r>
    <m/>
    <m/>
    <m/>
    <n v="103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0"/>
    <n v="0"/>
    <m/>
  </r>
  <r>
    <m/>
    <m/>
    <m/>
    <n v="103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0"/>
    <n v="0"/>
    <m/>
  </r>
  <r>
    <m/>
    <m/>
    <m/>
    <n v="104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0"/>
    <n v="0"/>
    <m/>
  </r>
  <r>
    <m/>
    <m/>
    <m/>
    <n v="104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0"/>
    <n v="0"/>
    <m/>
  </r>
  <r>
    <m/>
    <m/>
    <m/>
    <n v="104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0"/>
    <n v="0"/>
    <m/>
  </r>
  <r>
    <m/>
    <m/>
    <m/>
    <n v="104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0"/>
    <n v="0"/>
    <m/>
  </r>
  <r>
    <m/>
    <m/>
    <m/>
    <n v="104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0"/>
    <n v="0"/>
    <m/>
  </r>
  <r>
    <m/>
    <m/>
    <m/>
    <n v="104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0"/>
    <n v="0"/>
    <m/>
  </r>
  <r>
    <m/>
    <m/>
    <m/>
    <n v="104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0"/>
    <n v="0"/>
    <m/>
  </r>
  <r>
    <m/>
    <m/>
    <m/>
    <n v="104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0"/>
    <n v="0"/>
    <m/>
  </r>
  <r>
    <m/>
    <m/>
    <m/>
    <n v="104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0"/>
    <n v="0"/>
    <m/>
  </r>
  <r>
    <m/>
    <m/>
    <m/>
    <n v="104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0"/>
    <n v="0"/>
    <m/>
  </r>
  <r>
    <m/>
    <m/>
    <m/>
    <n v="105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0"/>
    <n v="0"/>
    <m/>
  </r>
  <r>
    <m/>
    <m/>
    <m/>
    <n v="105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0"/>
    <n v="0"/>
    <m/>
  </r>
  <r>
    <m/>
    <m/>
    <m/>
    <n v="105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0"/>
    <n v="0"/>
    <m/>
  </r>
  <r>
    <m/>
    <m/>
    <m/>
    <n v="105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0"/>
    <n v="0"/>
    <m/>
  </r>
  <r>
    <m/>
    <m/>
    <m/>
    <n v="105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0"/>
    <n v="0"/>
    <m/>
  </r>
  <r>
    <m/>
    <m/>
    <m/>
    <n v="105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0"/>
    <n v="0"/>
    <m/>
  </r>
  <r>
    <m/>
    <m/>
    <m/>
    <n v="105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n v="1"/>
    <n v="1900"/>
    <x v="4"/>
    <m/>
    <m/>
    <m/>
    <m/>
    <m/>
    <m/>
    <m/>
    <n v="0"/>
    <n v="0"/>
    <m/>
  </r>
  <r>
    <m/>
    <m/>
    <m/>
    <n v="105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5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5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6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6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6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6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6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6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6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6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6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6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7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7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7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7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7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7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7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7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7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7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8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8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8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8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8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8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8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8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8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8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9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9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9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9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9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9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9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9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9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09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0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0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0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0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0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0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0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0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0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0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1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1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1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1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1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1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1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1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1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1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2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2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2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2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2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2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2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2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2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2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3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3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3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3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3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3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3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3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3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3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4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4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4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4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4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4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4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4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4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4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5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5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5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5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5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5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5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5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5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5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6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6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6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6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6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6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6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6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6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6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7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7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7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7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7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7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7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7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7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7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8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8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8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8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8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8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8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8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8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8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9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9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9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9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9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9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9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9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9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19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0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0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0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0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0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0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0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0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0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0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1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1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1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1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1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1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1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1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1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1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2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2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2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2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2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2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2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2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2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2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3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3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3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3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3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3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3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3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3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3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4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4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4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4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4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4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4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4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4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4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5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5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5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5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5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5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5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5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5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5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6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6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6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6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6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6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6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6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6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6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7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7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7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7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7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7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7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7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7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7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8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8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8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8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8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8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8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8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8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8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9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9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9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9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9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9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9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9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9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29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0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0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0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0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0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0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0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0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0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0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1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1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1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1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1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1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1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1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1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1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2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2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2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2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2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2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2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2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2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2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3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3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3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3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3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3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3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3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3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3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4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4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4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4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4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4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4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4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4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4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5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5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5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5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5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5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5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5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5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5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6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6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6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6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6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6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6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6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6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6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7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7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7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7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7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7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7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7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7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7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8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8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8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8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8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8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8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8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8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8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9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9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9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9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9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9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9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9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9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39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0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0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0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0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0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0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0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0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0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0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1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1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1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1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1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1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1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1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1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1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2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2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2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2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2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2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2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2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2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2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3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3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3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3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3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3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3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3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3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3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4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4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4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4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4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4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4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4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4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4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5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5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  <r>
    <m/>
    <m/>
    <m/>
    <n v="145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7"/>
    <m/>
    <m/>
    <m/>
    <m/>
    <m/>
    <m/>
    <m/>
    <n v="0"/>
    <n v="0"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2172">
  <r>
    <m/>
    <m/>
    <x v="0"/>
    <n v="1"/>
    <x v="0"/>
    <m/>
    <n v="11904"/>
    <n v="38.030909090909091"/>
    <d v="1899-12-30T03:00:00"/>
    <d v="1899-12-30T03:00:00"/>
    <n v="3"/>
    <n v="3"/>
    <n v="11904"/>
    <m/>
    <m/>
    <s v="ORTI 15/10"/>
    <n v="10"/>
    <n v="180"/>
    <n v="1800"/>
    <n v="125.64700000000001"/>
    <m/>
    <n v="137"/>
    <m/>
    <m/>
    <m/>
    <m/>
    <m/>
    <m/>
    <m/>
    <m/>
    <e v="#REF!"/>
    <m/>
    <m/>
    <m/>
    <m/>
    <m/>
    <m/>
    <m/>
    <m/>
    <m/>
    <m/>
    <m/>
    <n v="0"/>
    <x v="0"/>
    <x v="0"/>
    <x v="0"/>
    <m/>
    <m/>
    <m/>
    <m/>
    <m/>
    <m/>
    <m/>
    <n v="1"/>
    <n v="0"/>
    <s v=""/>
  </r>
  <r>
    <m/>
    <m/>
    <x v="0"/>
    <n v="2"/>
    <x v="1"/>
    <m/>
    <n v="16524"/>
    <n v="28.523181818181815"/>
    <d v="1899-12-30T02:15:00"/>
    <d v="1899-12-30T02:15:00"/>
    <n v="2.25"/>
    <n v="2.25"/>
    <n v="16524"/>
    <m/>
    <m/>
    <s v="RIN1 15/127"/>
    <n v="10"/>
    <n v="180"/>
    <n v="1800"/>
    <n v="115.905"/>
    <n v="135"/>
    <n v="2"/>
    <m/>
    <m/>
    <m/>
    <m/>
    <m/>
    <m/>
    <m/>
    <m/>
    <e v="#REF!"/>
    <m/>
    <m/>
    <m/>
    <m/>
    <m/>
    <m/>
    <m/>
    <m/>
    <m/>
    <m/>
    <m/>
    <n v="0"/>
    <x v="0"/>
    <x v="0"/>
    <x v="0"/>
    <m/>
    <m/>
    <m/>
    <m/>
    <m/>
    <m/>
    <m/>
    <n v="1"/>
    <n v="0"/>
    <s v=""/>
  </r>
  <r>
    <m/>
    <m/>
    <x v="0"/>
    <n v="3"/>
    <x v="2"/>
    <m/>
    <m/>
    <m/>
    <m/>
    <d v="1899-12-30T00:45:00"/>
    <s v=""/>
    <n v="0.75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0"/>
    <n v="4"/>
    <x v="3"/>
    <m/>
    <n v="29376"/>
    <n v="47.538636363636357"/>
    <d v="1899-12-30T03:45:00"/>
    <d v="1899-12-30T03:00:00"/>
    <n v="3.75"/>
    <n v="3"/>
    <n v="29376"/>
    <m/>
    <m/>
    <s v="RIN1 15/127"/>
    <n v="24"/>
    <n v="180"/>
    <n v="4320"/>
    <n v="194.249"/>
    <n v="475"/>
    <n v="3"/>
    <m/>
    <m/>
    <m/>
    <m/>
    <m/>
    <m/>
    <m/>
    <m/>
    <e v="#REF!"/>
    <m/>
    <m/>
    <m/>
    <m/>
    <m/>
    <m/>
    <m/>
    <m/>
    <m/>
    <m/>
    <m/>
    <n v="0"/>
    <x v="0"/>
    <x v="0"/>
    <x v="0"/>
    <m/>
    <m/>
    <m/>
    <m/>
    <m/>
    <m/>
    <m/>
    <n v="1"/>
    <n v="0"/>
    <s v=""/>
  </r>
  <r>
    <m/>
    <m/>
    <x v="0"/>
    <n v="5"/>
    <x v="3"/>
    <m/>
    <m/>
    <n v="0"/>
    <m/>
    <m/>
    <s v=""/>
    <s v=""/>
    <m/>
    <m/>
    <m/>
    <s v="RIN1 15/129"/>
    <n v="8"/>
    <n v="180"/>
    <n v="1440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0"/>
    <n v="6"/>
    <x v="4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0"/>
    <n v="7"/>
    <x v="5"/>
    <m/>
    <n v="54144"/>
    <n v="63.384848484848483"/>
    <d v="1899-12-30T05:00:00"/>
    <d v="1899-12-30T04:50:00"/>
    <n v="5"/>
    <n v="4.833333333333333"/>
    <n v="54144"/>
    <m/>
    <m/>
    <s v="RIN1 15/129"/>
    <n v="48"/>
    <n v="180"/>
    <n v="8640"/>
    <n v="196.791"/>
    <n v="712.5"/>
    <n v="7"/>
    <m/>
    <m/>
    <m/>
    <m/>
    <m/>
    <m/>
    <m/>
    <m/>
    <e v="#REF!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0"/>
    <n v="8"/>
    <x v="6"/>
    <m/>
    <m/>
    <n v="31.692424242424241"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1"/>
    <n v="1"/>
    <x v="7"/>
    <m/>
    <n v="41976"/>
    <n v="68.969531249999989"/>
    <d v="1899-12-30T04:15:00"/>
    <m/>
    <n v="4.25"/>
    <s v=""/>
    <n v="41976"/>
    <m/>
    <m/>
    <s v="EXO1 15/160"/>
    <n v="29"/>
    <n v="180"/>
    <n v="5220"/>
    <n v="370.88200000000001"/>
    <n v="1189.991"/>
    <n v="2"/>
    <m/>
    <m/>
    <m/>
    <m/>
    <m/>
    <m/>
    <m/>
    <m/>
    <e v="#REF!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1"/>
    <n v="2"/>
    <x v="7"/>
    <m/>
    <m/>
    <n v="0"/>
    <m/>
    <m/>
    <s v=""/>
    <s v=""/>
    <m/>
    <m/>
    <m/>
    <s v="VRD1 15/157"/>
    <n v="51"/>
    <n v="180"/>
    <n v="9180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1"/>
    <n v="3"/>
    <x v="2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1"/>
    <n v="4"/>
    <x v="8"/>
    <m/>
    <n v="122040"/>
    <n v="190.68046874999999"/>
    <d v="1899-12-30T11:45:00"/>
    <m/>
    <n v="11.75"/>
    <s v=""/>
    <n v="122040"/>
    <m/>
    <m/>
    <s v="MUR1 15/193"/>
    <n v="6.75"/>
    <n v="180"/>
    <n v="1215"/>
    <n v="375.48"/>
    <n v="3417.509"/>
    <n v="6"/>
    <m/>
    <m/>
    <m/>
    <m/>
    <m/>
    <m/>
    <m/>
    <m/>
    <e v="#REF!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1"/>
    <n v="5"/>
    <x v="8"/>
    <m/>
    <m/>
    <n v="0"/>
    <m/>
    <m/>
    <s v=""/>
    <s v=""/>
    <m/>
    <m/>
    <m/>
    <s v="MUR1 15/194"/>
    <n v="71"/>
    <n v="180"/>
    <n v="12780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1"/>
    <n v="6"/>
    <x v="8"/>
    <m/>
    <m/>
    <n v="0"/>
    <m/>
    <m/>
    <s v=""/>
    <s v=""/>
    <m/>
    <m/>
    <m/>
    <s v="GOO1 15/206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1"/>
    <n v="7"/>
    <x v="8"/>
    <m/>
    <m/>
    <n v="0"/>
    <m/>
    <m/>
    <s v=""/>
    <s v=""/>
    <m/>
    <m/>
    <m/>
    <s v="EXO1 15/224"/>
    <n v="72"/>
    <n v="180"/>
    <n v="12960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2"/>
    <n v="1"/>
    <x v="9"/>
    <m/>
    <n v="44604"/>
    <n v="82.5234375"/>
    <d v="1899-12-30T05:15:00"/>
    <m/>
    <n v="5.25"/>
    <s v=""/>
    <n v="44604"/>
    <m/>
    <m/>
    <s v="EXO1 15/224"/>
    <n v="6"/>
    <n v="180"/>
    <n v="1080"/>
    <n v="195.80799999999999"/>
    <n v="617.5"/>
    <n v="3"/>
    <m/>
    <m/>
    <m/>
    <m/>
    <m/>
    <m/>
    <m/>
    <m/>
    <e v="#REF!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2"/>
    <n v="2"/>
    <x v="9"/>
    <m/>
    <m/>
    <n v="0"/>
    <m/>
    <m/>
    <s v=""/>
    <s v=""/>
    <m/>
    <m/>
    <m/>
    <s v="VRD1 15/208"/>
    <n v="40"/>
    <n v="180"/>
    <n v="7200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2"/>
    <n v="3"/>
    <x v="2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2"/>
    <n v="4"/>
    <x v="10"/>
    <m/>
    <n v="110184"/>
    <n v="168.9765625"/>
    <d v="1899-12-30T10:45:00"/>
    <m/>
    <n v="10.75"/>
    <s v=""/>
    <n v="110184"/>
    <m/>
    <m/>
    <s v="VRD1 15/208"/>
    <n v="37"/>
    <n v="180"/>
    <n v="6660"/>
    <n v="193.666"/>
    <n v="1305"/>
    <n v="5"/>
    <m/>
    <m/>
    <m/>
    <m/>
    <m/>
    <m/>
    <m/>
    <m/>
    <e v="#REF!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2"/>
    <n v="5"/>
    <x v="10"/>
    <m/>
    <m/>
    <n v="0"/>
    <m/>
    <m/>
    <s v=""/>
    <s v=""/>
    <m/>
    <m/>
    <m/>
    <s v="BNA1 15/196"/>
    <n v="56"/>
    <n v="180"/>
    <n v="10080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2"/>
    <n v="6"/>
    <x v="10"/>
    <m/>
    <m/>
    <n v="0"/>
    <m/>
    <m/>
    <s v=""/>
    <s v=""/>
    <m/>
    <m/>
    <m/>
    <s v="BNA1 15/197"/>
    <n v="13"/>
    <n v="180"/>
    <n v="2340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2"/>
    <n v="7"/>
    <x v="6"/>
    <m/>
    <m/>
    <n v="0"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3"/>
    <n v="1"/>
    <x v="11"/>
    <m/>
    <n v="11987"/>
    <n v="149.36842105263159"/>
    <d v="1899-12-30T08:15:00"/>
    <m/>
    <n v="8.25"/>
    <s v=""/>
    <n v="5320"/>
    <m/>
    <m/>
    <s v="RIN1 15/129"/>
    <n v="8"/>
    <n v="180"/>
    <n v="1440"/>
    <n v="543.23699999999997"/>
    <n v="475"/>
    <n v="5"/>
    <m/>
    <m/>
    <m/>
    <m/>
    <m/>
    <m/>
    <m/>
    <m/>
    <e v="#REF!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3"/>
    <n v="2"/>
    <x v="11"/>
    <m/>
    <m/>
    <n v="0"/>
    <m/>
    <m/>
    <s v=""/>
    <s v=""/>
    <m/>
    <m/>
    <m/>
    <s v="RIN115/130"/>
    <n v="27.25"/>
    <n v="180"/>
    <n v="4905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3"/>
    <n v="3"/>
    <x v="12"/>
    <m/>
    <n v="31152"/>
    <n v="67.89473684210526"/>
    <d v="1899-12-30T03:45:00"/>
    <m/>
    <n v="3.75"/>
    <s v=""/>
    <n v="31152"/>
    <m/>
    <m/>
    <s v="SAT1 15/168"/>
    <n v="49"/>
    <n v="180"/>
    <n v="8820"/>
    <n v="307.80099999999999"/>
    <n v="380"/>
    <n v="3"/>
    <m/>
    <m/>
    <m/>
    <m/>
    <m/>
    <m/>
    <m/>
    <m/>
    <e v="#REF!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3"/>
    <n v="4"/>
    <x v="13"/>
    <m/>
    <n v="12552"/>
    <n v="40.736842105263158"/>
    <d v="1899-12-30T02:15:00"/>
    <m/>
    <n v="2.25"/>
    <s v=""/>
    <n v="12552"/>
    <m/>
    <m/>
    <s v="ORTI 15/07"/>
    <n v="23"/>
    <n v="180"/>
    <n v="4140"/>
    <m/>
    <m/>
    <n v="2"/>
    <m/>
    <m/>
    <m/>
    <m/>
    <m/>
    <m/>
    <m/>
    <m/>
    <e v="#REF!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3"/>
    <n v="5"/>
    <x v="6"/>
    <m/>
    <m/>
    <n v="0"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4"/>
    <n v="1"/>
    <x v="14"/>
    <m/>
    <n v="71100"/>
    <n v="129.5"/>
    <d v="1899-12-30T08:45:00"/>
    <m/>
    <n v="8.75"/>
    <s v=""/>
    <n v="71100"/>
    <m/>
    <m/>
    <s v="BNA1 15/197"/>
    <n v="39"/>
    <n v="180"/>
    <n v="7020"/>
    <n v="370.79199999999997"/>
    <n v="2517.5"/>
    <n v="3"/>
    <m/>
    <m/>
    <m/>
    <m/>
    <m/>
    <m/>
    <m/>
    <m/>
    <e v="#REF!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4"/>
    <n v="2"/>
    <x v="14"/>
    <m/>
    <m/>
    <n v="0"/>
    <m/>
    <m/>
    <s v=""/>
    <s v=""/>
    <m/>
    <m/>
    <m/>
    <s v="EXO1 15/200"/>
    <n v="76"/>
    <n v="180"/>
    <n v="13680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4"/>
    <n v="3"/>
    <x v="14"/>
    <m/>
    <m/>
    <n v="0"/>
    <m/>
    <m/>
    <s v=""/>
    <s v=""/>
    <m/>
    <m/>
    <m/>
    <s v="EXO1 15/229"/>
    <n v="15"/>
    <n v="180"/>
    <n v="2700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4"/>
    <n v="4"/>
    <x v="14"/>
    <m/>
    <m/>
    <n v="0"/>
    <m/>
    <m/>
    <s v=""/>
    <s v=""/>
    <m/>
    <m/>
    <m/>
    <s v="MUR1 15/256"/>
    <n v="1"/>
    <n v="180"/>
    <n v="180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4"/>
    <n v="5"/>
    <x v="15"/>
    <m/>
    <n v="29508"/>
    <n v="40.700000000000003"/>
    <d v="1899-12-30T02:45:00"/>
    <m/>
    <n v="2.75"/>
    <s v=""/>
    <n v="29508"/>
    <m/>
    <m/>
    <s v="RIN2 15/91"/>
    <n v="56"/>
    <n v="180"/>
    <n v="10080"/>
    <n v="372.93299999999999"/>
    <n v="720"/>
    <n v="2"/>
    <m/>
    <m/>
    <m/>
    <m/>
    <m/>
    <m/>
    <m/>
    <m/>
    <e v="#REF!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4"/>
    <n v="6"/>
    <x v="16"/>
    <m/>
    <n v="46476"/>
    <n v="70.3"/>
    <d v="1899-12-30T04:45:00"/>
    <m/>
    <n v="4.75"/>
    <s v=""/>
    <n v="46476"/>
    <m/>
    <m/>
    <s v="RIN1 15/130"/>
    <n v="47.75"/>
    <n v="180"/>
    <n v="8595"/>
    <n v="374.85300000000001"/>
    <n v="902.5"/>
    <n v="3"/>
    <m/>
    <m/>
    <m/>
    <m/>
    <m/>
    <m/>
    <m/>
    <m/>
    <e v="#REF!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4"/>
    <n v="7"/>
    <x v="16"/>
    <m/>
    <m/>
    <n v="0"/>
    <m/>
    <m/>
    <s v=""/>
    <s v=""/>
    <m/>
    <m/>
    <m/>
    <s v="RIN1 15/93"/>
    <n v="39"/>
    <n v="180"/>
    <n v="7020"/>
    <m/>
    <m/>
    <m/>
    <m/>
    <m/>
    <m/>
    <m/>
    <m/>
    <m/>
    <m/>
    <m/>
    <s v=""/>
    <m/>
    <m/>
    <m/>
    <m/>
    <m/>
    <m/>
    <m/>
    <m/>
    <m/>
    <m/>
    <m/>
    <m/>
    <x v="0"/>
    <x v="0"/>
    <x v="0"/>
    <m/>
    <m/>
    <m/>
    <m/>
    <m/>
    <m/>
    <m/>
    <n v="1"/>
    <n v="0"/>
    <s v=""/>
  </r>
  <r>
    <m/>
    <m/>
    <x v="5"/>
    <n v="1"/>
    <x v="17"/>
    <m/>
    <n v="9788"/>
    <n v="24.119166666666665"/>
    <d v="1899-12-30T01:30:00"/>
    <m/>
    <n v="1.5"/>
    <s v=""/>
    <n v="9788"/>
    <m/>
    <m/>
    <s v="GAP1 15/245"/>
    <n v="20"/>
    <n v="180"/>
    <n v="3600"/>
    <n v="387.86700000000002"/>
    <n v="237.5"/>
    <n v="3"/>
    <m/>
    <m/>
    <m/>
    <m/>
    <m/>
    <m/>
    <m/>
    <m/>
    <e v="#REF!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5"/>
    <n v="2"/>
    <x v="18"/>
    <m/>
    <n v="1440"/>
    <n v="8.0397222222222222"/>
    <d v="1899-12-30T00:30:00"/>
    <m/>
    <n v="0.5"/>
    <s v=""/>
    <n v="1440"/>
    <m/>
    <m/>
    <s v="RIN1 15/273"/>
    <n v="3.25"/>
    <n v="180"/>
    <n v="585"/>
    <n v="373.625"/>
    <n v="45"/>
    <n v="3"/>
    <m/>
    <m/>
    <m/>
    <m/>
    <m/>
    <m/>
    <m/>
    <m/>
    <e v="#REF!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5"/>
    <n v="3"/>
    <x v="19"/>
    <m/>
    <n v="142152"/>
    <n v="225.11222222222224"/>
    <d v="1899-12-30T14:00:00"/>
    <m/>
    <n v="14"/>
    <s v=""/>
    <n v="142152"/>
    <m/>
    <m/>
    <s v="EXO1 15/229"/>
    <n v="51"/>
    <n v="180"/>
    <n v="9180"/>
    <n v="371.84800000000001"/>
    <n v="3515"/>
    <n v="4"/>
    <m/>
    <m/>
    <m/>
    <m/>
    <m/>
    <m/>
    <m/>
    <m/>
    <e v="#REF!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5"/>
    <n v="4"/>
    <x v="19"/>
    <m/>
    <m/>
    <n v="0"/>
    <m/>
    <m/>
    <s v=""/>
    <s v=""/>
    <m/>
    <m/>
    <m/>
    <s v="GAP1 15/245"/>
    <n v="60"/>
    <n v="180"/>
    <n v="10800"/>
    <m/>
    <m/>
    <m/>
    <m/>
    <m/>
    <m/>
    <m/>
    <m/>
    <m/>
    <m/>
    <m/>
    <s v="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5"/>
    <n v="5"/>
    <x v="19"/>
    <m/>
    <m/>
    <n v="0"/>
    <m/>
    <m/>
    <s v=""/>
    <s v=""/>
    <m/>
    <m/>
    <m/>
    <s v="MUR1 15/257"/>
    <n v="71"/>
    <n v="180"/>
    <n v="12780"/>
    <m/>
    <m/>
    <m/>
    <m/>
    <m/>
    <m/>
    <m/>
    <m/>
    <m/>
    <m/>
    <m/>
    <s v="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5"/>
    <n v="6"/>
    <x v="19"/>
    <m/>
    <m/>
    <n v="0"/>
    <m/>
    <m/>
    <s v=""/>
    <s v=""/>
    <m/>
    <m/>
    <m/>
    <s v="MUR1 15/256"/>
    <n v="52"/>
    <n v="180"/>
    <n v="9360"/>
    <m/>
    <m/>
    <m/>
    <m/>
    <m/>
    <m/>
    <m/>
    <m/>
    <m/>
    <m/>
    <m/>
    <s v="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5"/>
    <n v="7"/>
    <x v="19"/>
    <m/>
    <m/>
    <n v="0"/>
    <m/>
    <m/>
    <s v=""/>
    <s v=""/>
    <m/>
    <m/>
    <m/>
    <s v="EXO1 15/246"/>
    <n v="37"/>
    <n v="180"/>
    <n v="6660"/>
    <m/>
    <m/>
    <m/>
    <m/>
    <m/>
    <m/>
    <m/>
    <m/>
    <m/>
    <m/>
    <m/>
    <s v="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5"/>
    <n v="8"/>
    <x v="11"/>
    <m/>
    <m/>
    <n v="32.158888888888889"/>
    <d v="1899-12-30T02:00:00"/>
    <m/>
    <n v="2"/>
    <s v=""/>
    <m/>
    <m/>
    <m/>
    <m/>
    <m/>
    <m/>
    <n v="0"/>
    <m/>
    <m/>
    <m/>
    <m/>
    <m/>
    <m/>
    <m/>
    <m/>
    <m/>
    <m/>
    <m/>
    <e v="#REF!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6"/>
    <n v="1"/>
    <x v="16"/>
    <m/>
    <n v="166104"/>
    <n v="291.58"/>
    <d v="1899-12-30T16:00:00"/>
    <m/>
    <n v="16"/>
    <s v=""/>
    <n v="166104"/>
    <m/>
    <m/>
    <s v="RIN2 15/33"/>
    <n v="80"/>
    <n v="180"/>
    <n v="14400"/>
    <n v="373.21199999999999"/>
    <n v="3325"/>
    <n v="12"/>
    <m/>
    <m/>
    <m/>
    <m/>
    <m/>
    <m/>
    <m/>
    <m/>
    <e v="#REF!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6"/>
    <n v="2"/>
    <x v="16"/>
    <m/>
    <m/>
    <n v="0"/>
    <m/>
    <m/>
    <s v=""/>
    <s v=""/>
    <m/>
    <m/>
    <m/>
    <s v="RIN1 15/93"/>
    <n v="41"/>
    <n v="180"/>
    <n v="7380"/>
    <m/>
    <m/>
    <m/>
    <m/>
    <m/>
    <m/>
    <m/>
    <m/>
    <m/>
    <m/>
    <m/>
    <s v="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6"/>
    <n v="3"/>
    <x v="16"/>
    <m/>
    <m/>
    <n v="0"/>
    <m/>
    <m/>
    <s v=""/>
    <s v=""/>
    <m/>
    <m/>
    <m/>
    <s v="RIN1 15/96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6"/>
    <n v="4"/>
    <x v="16"/>
    <m/>
    <m/>
    <n v="0"/>
    <m/>
    <m/>
    <s v=""/>
    <s v=""/>
    <m/>
    <m/>
    <m/>
    <s v="RIN2 15/30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6"/>
    <n v="5"/>
    <x v="16"/>
    <m/>
    <m/>
    <n v="0"/>
    <m/>
    <m/>
    <s v=""/>
    <s v=""/>
    <m/>
    <m/>
    <m/>
    <s v="RIN1 15/95"/>
    <n v="32"/>
    <n v="180"/>
    <n v="5760"/>
    <m/>
    <m/>
    <m/>
    <m/>
    <m/>
    <m/>
    <m/>
    <m/>
    <m/>
    <m/>
    <m/>
    <s v="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7"/>
    <n v="1"/>
    <x v="6"/>
    <m/>
    <n v="139023"/>
    <n v="257"/>
    <d v="1899-12-30T16:00:00"/>
    <m/>
    <n v="16"/>
    <s v=""/>
    <n v="139023"/>
    <m/>
    <m/>
    <s v="EXO1 15/246"/>
    <n v="38"/>
    <n v="180"/>
    <n v="6840"/>
    <n v="196.291"/>
    <m/>
    <n v="6"/>
    <m/>
    <m/>
    <m/>
    <m/>
    <m/>
    <m/>
    <m/>
    <m/>
    <e v="#REF!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7"/>
    <n v="2"/>
    <x v="6"/>
    <m/>
    <m/>
    <n v="0"/>
    <m/>
    <m/>
    <s v=""/>
    <s v=""/>
    <m/>
    <m/>
    <m/>
    <s v="MUR1 15/258"/>
    <n v="74"/>
    <n v="180"/>
    <n v="13320"/>
    <m/>
    <m/>
    <m/>
    <m/>
    <m/>
    <m/>
    <m/>
    <m/>
    <m/>
    <m/>
    <m/>
    <s v="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7"/>
    <n v="3"/>
    <x v="6"/>
    <m/>
    <m/>
    <n v="0"/>
    <m/>
    <m/>
    <s v=""/>
    <s v=""/>
    <m/>
    <m/>
    <m/>
    <s v="GAP1 15/228"/>
    <n v="39"/>
    <n v="180"/>
    <n v="7020"/>
    <m/>
    <m/>
    <m/>
    <m/>
    <m/>
    <m/>
    <m/>
    <m/>
    <m/>
    <m/>
    <m/>
    <s v="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8"/>
    <n v="1"/>
    <x v="5"/>
    <m/>
    <n v="191820"/>
    <n v="233.92"/>
    <d v="1899-12-30T16:00:00"/>
    <m/>
    <n v="16"/>
    <s v=""/>
    <n v="191820"/>
    <m/>
    <m/>
    <s v="RIN2 15/31"/>
    <n v="80"/>
    <n v="180"/>
    <n v="14400"/>
    <n v="192.09899999999999"/>
    <n v="1935"/>
    <n v="12"/>
    <m/>
    <m/>
    <m/>
    <m/>
    <m/>
    <m/>
    <m/>
    <m/>
    <e v="#REF!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8"/>
    <n v="2"/>
    <x v="5"/>
    <m/>
    <m/>
    <n v="0"/>
    <m/>
    <m/>
    <s v=""/>
    <s v=""/>
    <m/>
    <m/>
    <m/>
    <s v="RIN1 15/71"/>
    <n v="79"/>
    <n v="180"/>
    <n v="14220"/>
    <m/>
    <m/>
    <m/>
    <m/>
    <m/>
    <m/>
    <m/>
    <m/>
    <m/>
    <m/>
    <m/>
    <s v="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8"/>
    <n v="3"/>
    <x v="5"/>
    <m/>
    <m/>
    <n v="0"/>
    <m/>
    <m/>
    <s v=""/>
    <s v=""/>
    <m/>
    <m/>
    <m/>
    <s v="RIN2 15/32"/>
    <n v="28"/>
    <n v="180"/>
    <n v="5040"/>
    <m/>
    <m/>
    <m/>
    <m/>
    <m/>
    <m/>
    <m/>
    <m/>
    <m/>
    <m/>
    <m/>
    <s v="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9"/>
    <n v="1"/>
    <x v="20"/>
    <m/>
    <n v="71388"/>
    <n v="199.25"/>
    <d v="1899-12-30T11:30:00"/>
    <m/>
    <n v="11.5"/>
    <s v=""/>
    <n v="71388"/>
    <m/>
    <m/>
    <s v="CAPS 15/01"/>
    <n v="29.25"/>
    <n v="180"/>
    <n v="5265"/>
    <n v="65.061000000000007"/>
    <m/>
    <n v="15"/>
    <m/>
    <m/>
    <m/>
    <m/>
    <m/>
    <m/>
    <m/>
    <m/>
    <e v="#REF!"/>
    <m/>
    <m/>
    <m/>
    <m/>
    <m/>
    <m/>
    <m/>
    <m/>
    <m/>
    <m/>
    <m/>
    <m/>
    <x v="0"/>
    <x v="0"/>
    <x v="1"/>
    <m/>
    <m/>
    <m/>
    <m/>
    <m/>
    <m/>
    <m/>
    <n v="1"/>
    <n v="0"/>
    <s v=""/>
  </r>
  <r>
    <m/>
    <m/>
    <x v="10"/>
    <n v="1"/>
    <x v="21"/>
    <m/>
    <n v="8244"/>
    <n v="15.201080432172869"/>
    <d v="1899-12-30T01:00:00"/>
    <m/>
    <n v="1"/>
    <s v=""/>
    <n v="8244"/>
    <m/>
    <m/>
    <s v="ORTI 15/07"/>
    <n v="7"/>
    <n v="180"/>
    <n v="1260"/>
    <n v="126.25"/>
    <m/>
    <n v="1"/>
    <m/>
    <m/>
    <m/>
    <m/>
    <m/>
    <m/>
    <m/>
    <m/>
    <e v="#REF!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0"/>
    <n v="2"/>
    <x v="22"/>
    <m/>
    <n v="60624"/>
    <n v="96.222839135654255"/>
    <d v="1899-12-30T06:19:00"/>
    <m/>
    <n v="6.3166666666666664"/>
    <s v=""/>
    <n v="60624"/>
    <m/>
    <m/>
    <s v="GAP1 15/228"/>
    <n v="37"/>
    <n v="180"/>
    <n v="6660"/>
    <n v="194.261"/>
    <n v="950"/>
    <n v="2"/>
    <m/>
    <m/>
    <m/>
    <m/>
    <m/>
    <m/>
    <m/>
    <m/>
    <e v="#REF!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0"/>
    <n v="3"/>
    <x v="22"/>
    <m/>
    <m/>
    <n v="65.820678271308523"/>
    <d v="1899-12-30T04:19:00"/>
    <m/>
    <n v="4.3166666666666664"/>
    <s v=""/>
    <m/>
    <m/>
    <m/>
    <s v="GAP1 15/227"/>
    <n v="22"/>
    <n v="180"/>
    <n v="3960"/>
    <m/>
    <m/>
    <m/>
    <m/>
    <m/>
    <m/>
    <m/>
    <m/>
    <m/>
    <m/>
    <m/>
    <e v="#REF!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0"/>
    <n v="4"/>
    <x v="23"/>
    <m/>
    <n v="44136"/>
    <n v="38.002701080432168"/>
    <d v="1899-12-30T02:30:00"/>
    <m/>
    <n v="2.5"/>
    <s v=""/>
    <n v="44136"/>
    <m/>
    <m/>
    <s v="EXO1 15/310"/>
    <n v="8"/>
    <n v="180"/>
    <n v="1440"/>
    <n v="197.44300000000001"/>
    <n v="570"/>
    <n v="3"/>
    <m/>
    <m/>
    <m/>
    <m/>
    <m/>
    <m/>
    <m/>
    <m/>
    <e v="#REF!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0"/>
    <n v="5"/>
    <x v="23"/>
    <m/>
    <m/>
    <n v="0"/>
    <m/>
    <m/>
    <s v=""/>
    <s v=""/>
    <m/>
    <m/>
    <m/>
    <s v="SAT1 15/168"/>
    <n v="31"/>
    <n v="180"/>
    <n v="5580"/>
    <m/>
    <m/>
    <m/>
    <m/>
    <m/>
    <m/>
    <m/>
    <m/>
    <m/>
    <m/>
    <m/>
    <s v="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0"/>
    <n v="6"/>
    <x v="23"/>
    <m/>
    <m/>
    <n v="0"/>
    <m/>
    <m/>
    <s v=""/>
    <s v=""/>
    <m/>
    <m/>
    <m/>
    <s v="MUR1 15/174"/>
    <n v="4"/>
    <n v="180"/>
    <n v="720"/>
    <m/>
    <m/>
    <m/>
    <m/>
    <m/>
    <m/>
    <m/>
    <m/>
    <m/>
    <m/>
    <m/>
    <s v="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0"/>
    <n v="7"/>
    <x v="24"/>
    <m/>
    <n v="24972"/>
    <n v="38.002701080432168"/>
    <d v="1899-12-30T02:30:00"/>
    <m/>
    <n v="2.5"/>
    <s v=""/>
    <n v="24972"/>
    <m/>
    <m/>
    <s v="MAH1 15/149"/>
    <n v="25"/>
    <n v="180"/>
    <n v="4500"/>
    <n v="194.90100000000001"/>
    <n v="190"/>
    <n v="3"/>
    <m/>
    <m/>
    <m/>
    <m/>
    <m/>
    <m/>
    <m/>
    <m/>
    <e v="#REF!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1"/>
    <n v="1"/>
    <x v="25"/>
    <m/>
    <n v="20243"/>
    <n v="44.039465101108931"/>
    <d v="1899-12-30T02:45:00"/>
    <m/>
    <n v="2.75"/>
    <s v=""/>
    <n v="20110"/>
    <m/>
    <m/>
    <s v="ORTI 15/08"/>
    <n v="23"/>
    <n v="180"/>
    <n v="4140"/>
    <n v="197.333"/>
    <m/>
    <m/>
    <m/>
    <m/>
    <m/>
    <s v="124 Bx Vrac"/>
    <m/>
    <m/>
    <m/>
    <m/>
    <e v="#REF!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1"/>
    <n v="2"/>
    <x v="26"/>
    <m/>
    <n v="40456"/>
    <n v="112.10045662100455"/>
    <d v="1899-12-30T07:00:00"/>
    <m/>
    <n v="7"/>
    <s v=""/>
    <n v="40456"/>
    <m/>
    <m/>
    <s v="RSRIN2 14/06"/>
    <n v="10"/>
    <n v="180"/>
    <n v="1800"/>
    <n v="190.50899999999999"/>
    <m/>
    <n v="3"/>
    <m/>
    <m/>
    <m/>
    <s v="9770 Bx bloqués"/>
    <m/>
    <m/>
    <m/>
    <m/>
    <e v="#REF!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1"/>
    <n v="3"/>
    <x v="26"/>
    <m/>
    <m/>
    <n v="0"/>
    <m/>
    <m/>
    <s v=""/>
    <s v=""/>
    <m/>
    <m/>
    <m/>
    <s v="RIN1 15/273"/>
    <n v="30.75"/>
    <n v="180"/>
    <n v="5535"/>
    <m/>
    <m/>
    <m/>
    <m/>
    <m/>
    <m/>
    <m/>
    <m/>
    <m/>
    <m/>
    <m/>
    <s v="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1"/>
    <n v="4"/>
    <x v="27"/>
    <m/>
    <n v="36960"/>
    <n v="89.360078277886487"/>
    <d v="1899-12-30T05:34:00"/>
    <m/>
    <n v="5.5666666666666664"/>
    <s v=""/>
    <n v="36960"/>
    <m/>
    <m/>
    <s v="RIN1  15/273"/>
    <n v="21"/>
    <n v="180"/>
    <n v="3780"/>
    <n v="192.06700000000001"/>
    <m/>
    <n v="6"/>
    <m/>
    <m/>
    <m/>
    <m/>
    <m/>
    <m/>
    <m/>
    <m/>
    <e v="#REF!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1"/>
    <n v="5"/>
    <x v="27"/>
    <m/>
    <m/>
    <n v="0"/>
    <m/>
    <m/>
    <s v=""/>
    <s v=""/>
    <m/>
    <m/>
    <m/>
    <s v="RIN2 15/91"/>
    <n v="16"/>
    <n v="180"/>
    <n v="2880"/>
    <m/>
    <m/>
    <m/>
    <m/>
    <m/>
    <m/>
    <m/>
    <m/>
    <m/>
    <m/>
    <m/>
    <s v="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2"/>
    <n v="1"/>
    <x v="28"/>
    <m/>
    <n v="20472"/>
    <n v="45.375"/>
    <d v="1899-12-30T03:00:00"/>
    <m/>
    <n v="3"/>
    <s v=""/>
    <n v="20472"/>
    <m/>
    <m/>
    <s v="RIN1 15/91"/>
    <n v="8"/>
    <n v="180"/>
    <n v="1440"/>
    <n v="386.54300000000001"/>
    <n v="495"/>
    <n v="3"/>
    <m/>
    <m/>
    <m/>
    <m/>
    <m/>
    <m/>
    <m/>
    <m/>
    <e v="#REF!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2"/>
    <n v="2"/>
    <x v="28"/>
    <m/>
    <m/>
    <n v="0"/>
    <m/>
    <m/>
    <s v=""/>
    <s v=""/>
    <m/>
    <m/>
    <m/>
    <s v="RIN1 15/284"/>
    <n v="17"/>
    <n v="180"/>
    <n v="3060"/>
    <m/>
    <m/>
    <m/>
    <m/>
    <m/>
    <m/>
    <m/>
    <m/>
    <m/>
    <m/>
    <m/>
    <s v="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2"/>
    <n v="3"/>
    <x v="28"/>
    <m/>
    <m/>
    <n v="0"/>
    <m/>
    <m/>
    <s v=""/>
    <s v=""/>
    <m/>
    <m/>
    <m/>
    <s v="RSRIN2 14/06"/>
    <n v="15"/>
    <n v="180"/>
    <n v="2700"/>
    <m/>
    <m/>
    <m/>
    <m/>
    <m/>
    <m/>
    <m/>
    <m/>
    <m/>
    <m/>
    <m/>
    <s v="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2"/>
    <n v="4"/>
    <x v="29"/>
    <m/>
    <n v="36984"/>
    <n v="94.53125"/>
    <d v="1899-12-30T06:15:00"/>
    <m/>
    <n v="6.25"/>
    <s v=""/>
    <n v="36984"/>
    <m/>
    <m/>
    <s v="RIN2 15/32"/>
    <n v="52"/>
    <n v="180"/>
    <n v="9360"/>
    <n v="369.779"/>
    <n v="1330"/>
    <n v="4"/>
    <m/>
    <m/>
    <m/>
    <m/>
    <m/>
    <m/>
    <m/>
    <m/>
    <e v="#REF!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2"/>
    <n v="5"/>
    <x v="29"/>
    <m/>
    <m/>
    <n v="0"/>
    <m/>
    <m/>
    <s v=""/>
    <s v=""/>
    <m/>
    <m/>
    <m/>
    <s v="RIN1 15/95"/>
    <n v="16"/>
    <n v="180"/>
    <n v="2880"/>
    <m/>
    <m/>
    <m/>
    <m/>
    <m/>
    <m/>
    <m/>
    <m/>
    <m/>
    <m/>
    <m/>
    <s v="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2"/>
    <n v="6"/>
    <x v="30"/>
    <m/>
    <n v="43296"/>
    <n v="102.09375"/>
    <d v="1899-12-30T06:45:00"/>
    <m/>
    <n v="6.75"/>
    <s v=""/>
    <n v="43296"/>
    <m/>
    <m/>
    <s v="GAP1 15/299"/>
    <n v="75"/>
    <n v="180"/>
    <n v="13500"/>
    <n v="377.09699999999998"/>
    <n v="950"/>
    <n v="10"/>
    <m/>
    <m/>
    <m/>
    <m/>
    <m/>
    <m/>
    <m/>
    <m/>
    <e v="#REF!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2"/>
    <n v="7"/>
    <x v="30"/>
    <m/>
    <m/>
    <n v="0"/>
    <m/>
    <m/>
    <s v=""/>
    <s v=""/>
    <m/>
    <m/>
    <m/>
    <s v="GAP1 15/227"/>
    <n v="9"/>
    <n v="180"/>
    <n v="1620"/>
    <m/>
    <m/>
    <m/>
    <m/>
    <m/>
    <m/>
    <m/>
    <m/>
    <m/>
    <m/>
    <m/>
    <s v="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3"/>
    <n v="1"/>
    <x v="31"/>
    <m/>
    <n v="24180"/>
    <n v="61.75"/>
    <d v="1899-12-30T04:00:00"/>
    <m/>
    <n v="4"/>
    <s v=""/>
    <n v="24180"/>
    <m/>
    <m/>
    <s v="ORTI 15/08"/>
    <n v="31"/>
    <n v="180"/>
    <n v="5580"/>
    <n v="227.36500000000001"/>
    <m/>
    <n v="2"/>
    <m/>
    <m/>
    <m/>
    <m/>
    <m/>
    <m/>
    <m/>
    <m/>
    <e v="#REF!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3"/>
    <n v="2"/>
    <x v="32"/>
    <m/>
    <n v="9768"/>
    <n v="23.15625"/>
    <d v="1899-12-30T01:30:00"/>
    <m/>
    <n v="1.5"/>
    <s v=""/>
    <n v="9768"/>
    <m/>
    <m/>
    <s v="RSRIN2 14/06"/>
    <n v="8"/>
    <n v="180"/>
    <n v="1440"/>
    <n v="215.15799999999999"/>
    <n v="315"/>
    <m/>
    <m/>
    <m/>
    <m/>
    <m/>
    <m/>
    <m/>
    <m/>
    <m/>
    <e v="#REF!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3"/>
    <n v="3"/>
    <x v="32"/>
    <m/>
    <m/>
    <n v="0"/>
    <m/>
    <m/>
    <s v=""/>
    <s v=""/>
    <m/>
    <m/>
    <m/>
    <s v="RSRIN2 14/07"/>
    <n v="3"/>
    <n v="180"/>
    <n v="540"/>
    <m/>
    <m/>
    <m/>
    <m/>
    <m/>
    <m/>
    <m/>
    <m/>
    <m/>
    <m/>
    <m/>
    <s v="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3"/>
    <n v="4"/>
    <x v="33"/>
    <m/>
    <n v="58788"/>
    <n v="108.0625"/>
    <d v="1899-12-30T07:00:00"/>
    <m/>
    <n v="7"/>
    <s v=""/>
    <n v="58788"/>
    <m/>
    <m/>
    <s v="RIN1 15/95"/>
    <n v="24"/>
    <n v="180"/>
    <n v="4320"/>
    <n v="218.571"/>
    <n v="855"/>
    <n v="5"/>
    <m/>
    <m/>
    <m/>
    <m/>
    <m/>
    <m/>
    <m/>
    <m/>
    <e v="#REF!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3"/>
    <n v="5"/>
    <x v="33"/>
    <m/>
    <m/>
    <n v="0"/>
    <m/>
    <m/>
    <s v=""/>
    <s v=""/>
    <m/>
    <m/>
    <m/>
    <s v="RIN1 15/94"/>
    <n v="39"/>
    <n v="180"/>
    <n v="7020"/>
    <m/>
    <m/>
    <m/>
    <m/>
    <m/>
    <m/>
    <m/>
    <m/>
    <m/>
    <m/>
    <m/>
    <s v="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3"/>
    <n v="6"/>
    <x v="34"/>
    <m/>
    <n v="33960"/>
    <n v="54.03125"/>
    <d v="1899-12-30T03:30:00"/>
    <m/>
    <n v="3.5"/>
    <s v=""/>
    <n v="33960"/>
    <m/>
    <m/>
    <s v="GAP1 15/227"/>
    <n v="35"/>
    <n v="180"/>
    <n v="6300"/>
    <n v="216.648"/>
    <n v="475"/>
    <n v="4"/>
    <m/>
    <m/>
    <m/>
    <m/>
    <m/>
    <m/>
    <m/>
    <m/>
    <e v="#REF!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4"/>
    <n v="1"/>
    <x v="35"/>
    <m/>
    <n v="161892"/>
    <n v="255.25"/>
    <d v="1899-12-30T16:00:00"/>
    <m/>
    <n v="16"/>
    <s v=""/>
    <n v="161892"/>
    <m/>
    <m/>
    <s v="GAP1 15/227"/>
    <n v="14"/>
    <n v="180"/>
    <n v="2520"/>
    <n v="374.42099999999999"/>
    <n v="6210"/>
    <n v="3"/>
    <m/>
    <m/>
    <m/>
    <m/>
    <m/>
    <m/>
    <m/>
    <m/>
    <e v="#REF!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4"/>
    <n v="2"/>
    <x v="35"/>
    <m/>
    <m/>
    <n v="0"/>
    <m/>
    <m/>
    <s v=""/>
    <s v=""/>
    <m/>
    <m/>
    <m/>
    <s v="GAP1 15/244"/>
    <n v="76"/>
    <n v="180"/>
    <n v="13680"/>
    <m/>
    <m/>
    <m/>
    <m/>
    <m/>
    <m/>
    <m/>
    <m/>
    <m/>
    <m/>
    <m/>
    <s v="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4"/>
    <n v="3"/>
    <x v="35"/>
    <m/>
    <m/>
    <n v="0"/>
    <m/>
    <m/>
    <s v=""/>
    <s v=""/>
    <m/>
    <m/>
    <m/>
    <s v="MUR1 15/270"/>
    <n v="75"/>
    <n v="180"/>
    <n v="13500"/>
    <m/>
    <m/>
    <m/>
    <m/>
    <m/>
    <m/>
    <m/>
    <m/>
    <m/>
    <m/>
    <m/>
    <s v="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4"/>
    <n v="4"/>
    <x v="35"/>
    <m/>
    <m/>
    <n v="0"/>
    <m/>
    <m/>
    <s v=""/>
    <s v=""/>
    <m/>
    <m/>
    <m/>
    <s v="GOO1 15/277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4"/>
    <n v="5"/>
    <x v="35"/>
    <m/>
    <m/>
    <n v="0"/>
    <m/>
    <m/>
    <s v=""/>
    <s v=""/>
    <m/>
    <m/>
    <m/>
    <s v="EXO1 15/309"/>
    <n v="54"/>
    <n v="180"/>
    <n v="9720"/>
    <m/>
    <m/>
    <m/>
    <m/>
    <m/>
    <m/>
    <m/>
    <m/>
    <m/>
    <m/>
    <m/>
    <s v=""/>
    <m/>
    <m/>
    <m/>
    <m/>
    <m/>
    <m/>
    <m/>
    <m/>
    <m/>
    <m/>
    <m/>
    <m/>
    <x v="0"/>
    <x v="0"/>
    <x v="2"/>
    <m/>
    <m/>
    <m/>
    <m/>
    <m/>
    <m/>
    <m/>
    <n v="1"/>
    <n v="0"/>
    <s v=""/>
  </r>
  <r>
    <m/>
    <m/>
    <x v="15"/>
    <n v="1"/>
    <x v="36"/>
    <m/>
    <n v="44004"/>
    <n v="69.46875"/>
    <d v="1899-12-30T04:30:00"/>
    <m/>
    <n v="4.5"/>
    <s v=""/>
    <n v="44004"/>
    <m/>
    <m/>
    <s v="EXO1 15/289"/>
    <n v="79"/>
    <n v="180"/>
    <n v="14220"/>
    <n v="371.01"/>
    <n v="760"/>
    <n v="5"/>
    <m/>
    <m/>
    <m/>
    <m/>
    <m/>
    <m/>
    <m/>
    <m/>
    <e v="#REF!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5"/>
    <n v="2"/>
    <x v="36"/>
    <m/>
    <m/>
    <n v="0"/>
    <m/>
    <m/>
    <s v=""/>
    <s v=""/>
    <m/>
    <m/>
    <m/>
    <s v="EXO1 15/309"/>
    <n v="9"/>
    <n v="180"/>
    <n v="1620"/>
    <m/>
    <m/>
    <m/>
    <m/>
    <m/>
    <m/>
    <m/>
    <m/>
    <m/>
    <m/>
    <m/>
    <s v="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5"/>
    <n v="3"/>
    <x v="37"/>
    <m/>
    <n v="95976"/>
    <n v="177.53125"/>
    <d v="1899-12-30T11:30:00"/>
    <m/>
    <n v="11.5"/>
    <s v=""/>
    <n v="95976"/>
    <m/>
    <m/>
    <s v="GAP1 15/301"/>
    <n v="80"/>
    <n v="180"/>
    <n v="14400"/>
    <n v="371.06400000000002"/>
    <n v="2232.5"/>
    <n v="6"/>
    <m/>
    <m/>
    <m/>
    <s v="90 kg pris pour essai 50/50"/>
    <m/>
    <m/>
    <m/>
    <m/>
    <e v="#REF!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5"/>
    <n v="4"/>
    <x v="37"/>
    <m/>
    <m/>
    <n v="0"/>
    <m/>
    <m/>
    <s v=""/>
    <s v=""/>
    <m/>
    <m/>
    <m/>
    <s v="MUR1 15/292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5"/>
    <n v="5"/>
    <x v="37"/>
    <m/>
    <m/>
    <n v="0"/>
    <m/>
    <m/>
    <s v=""/>
    <s v=""/>
    <m/>
    <m/>
    <m/>
    <s v="EXO1 15/287"/>
    <n v="22"/>
    <n v="180"/>
    <n v="3960"/>
    <m/>
    <m/>
    <m/>
    <m/>
    <m/>
    <m/>
    <m/>
    <m/>
    <m/>
    <m/>
    <m/>
    <s v="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6"/>
    <n v="1"/>
    <x v="38"/>
    <m/>
    <n v="33012"/>
    <n v="50.62890625"/>
    <d v="1899-12-30T03:15:00"/>
    <m/>
    <n v="3.25"/>
    <s v=""/>
    <n v="33012"/>
    <m/>
    <m/>
    <s v="GOO1 15/278"/>
    <n v="60"/>
    <n v="180"/>
    <n v="10800"/>
    <n v="370.87599999999998"/>
    <n v="807.5"/>
    <n v="4"/>
    <m/>
    <m/>
    <m/>
    <m/>
    <m/>
    <m/>
    <m/>
    <m/>
    <e v="#REF!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6"/>
    <n v="2"/>
    <x v="39"/>
    <m/>
    <n v="81828"/>
    <n v="128.51953125"/>
    <d v="1899-12-30T08:15:00"/>
    <m/>
    <n v="8.25"/>
    <s v=""/>
    <n v="81828"/>
    <m/>
    <m/>
    <s v="GAP1 15/295"/>
    <n v="36"/>
    <n v="180"/>
    <n v="6480"/>
    <n v="370.79599999999999"/>
    <n v="1710"/>
    <n v="4"/>
    <m/>
    <m/>
    <m/>
    <m/>
    <m/>
    <m/>
    <m/>
    <m/>
    <e v="#REF!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6"/>
    <n v="3"/>
    <x v="39"/>
    <m/>
    <m/>
    <n v="0"/>
    <m/>
    <m/>
    <s v=""/>
    <s v=""/>
    <m/>
    <m/>
    <m/>
    <s v="EXO1 15/201"/>
    <n v="71"/>
    <n v="180"/>
    <n v="12780"/>
    <m/>
    <m/>
    <m/>
    <m/>
    <m/>
    <m/>
    <m/>
    <m/>
    <m/>
    <m/>
    <m/>
    <s v="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6"/>
    <n v="4"/>
    <x v="39"/>
    <m/>
    <m/>
    <n v="0"/>
    <m/>
    <m/>
    <s v=""/>
    <s v=""/>
    <m/>
    <m/>
    <m/>
    <s v="MUR1  15/184"/>
    <n v="47"/>
    <n v="180"/>
    <n v="8460"/>
    <m/>
    <m/>
    <m/>
    <m/>
    <m/>
    <m/>
    <m/>
    <m/>
    <m/>
    <m/>
    <m/>
    <s v="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6"/>
    <n v="5"/>
    <x v="40"/>
    <m/>
    <n v="41172"/>
    <n v="70.1015625"/>
    <d v="1899-12-30T04:30:00"/>
    <m/>
    <n v="4.5"/>
    <s v=""/>
    <n v="41172"/>
    <m/>
    <m/>
    <s v="MUR1 15/267"/>
    <n v="1"/>
    <n v="180"/>
    <n v="180"/>
    <n v="370.95299999999997"/>
    <n v="950"/>
    <n v="3"/>
    <m/>
    <m/>
    <m/>
    <m/>
    <m/>
    <m/>
    <m/>
    <m/>
    <e v="#REF!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6"/>
    <n v="6"/>
    <x v="40"/>
    <m/>
    <m/>
    <n v="0"/>
    <m/>
    <m/>
    <s v=""/>
    <s v=""/>
    <m/>
    <m/>
    <m/>
    <s v="GOO1 15/198"/>
    <n v="76"/>
    <n v="180"/>
    <n v="13680"/>
    <m/>
    <m/>
    <m/>
    <m/>
    <m/>
    <m/>
    <m/>
    <m/>
    <m/>
    <m/>
    <m/>
    <s v="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7"/>
    <n v="1"/>
    <x v="18"/>
    <m/>
    <n v="20736"/>
    <n v="39.375"/>
    <d v="1899-12-30T02:30:00"/>
    <m/>
    <n v="2.5"/>
    <s v=""/>
    <n v="20736"/>
    <m/>
    <m/>
    <s v="RSRIN2 14/07"/>
    <n v="14"/>
    <n v="180"/>
    <n v="2520"/>
    <n v="368.15300000000002"/>
    <n v="900"/>
    <n v="6"/>
    <m/>
    <m/>
    <m/>
    <m/>
    <m/>
    <m/>
    <m/>
    <m/>
    <e v="#REF!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7"/>
    <n v="2"/>
    <x v="18"/>
    <m/>
    <m/>
    <n v="0"/>
    <m/>
    <m/>
    <s v=""/>
    <s v=""/>
    <m/>
    <m/>
    <m/>
    <s v="RSRIN2 14/06"/>
    <n v="24"/>
    <n v="180"/>
    <n v="4320"/>
    <m/>
    <m/>
    <m/>
    <m/>
    <m/>
    <m/>
    <m/>
    <m/>
    <m/>
    <m/>
    <m/>
    <s v="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7"/>
    <n v="3"/>
    <x v="16"/>
    <m/>
    <n v="144504"/>
    <n v="212.625"/>
    <d v="1899-12-30T13:30:00"/>
    <m/>
    <n v="13.5"/>
    <s v=""/>
    <n v="144504"/>
    <m/>
    <m/>
    <s v="RIN1 15/94"/>
    <n v="37"/>
    <n v="180"/>
    <n v="6660"/>
    <n v="370.32299999999998"/>
    <n v="2897.5"/>
    <n v="6"/>
    <m/>
    <m/>
    <m/>
    <m/>
    <m/>
    <m/>
    <m/>
    <m/>
    <e v="#REF!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7"/>
    <n v="4"/>
    <x v="16"/>
    <m/>
    <m/>
    <n v="0"/>
    <m/>
    <m/>
    <s v=""/>
    <s v=""/>
    <m/>
    <m/>
    <m/>
    <s v="RIN1 15/120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7"/>
    <n v="5"/>
    <x v="16"/>
    <m/>
    <m/>
    <n v="0"/>
    <m/>
    <m/>
    <s v=""/>
    <s v=""/>
    <m/>
    <m/>
    <m/>
    <s v="RIN1 15/121"/>
    <n v="70"/>
    <n v="180"/>
    <n v="12600"/>
    <m/>
    <m/>
    <m/>
    <m/>
    <m/>
    <m/>
    <m/>
    <m/>
    <m/>
    <m/>
    <m/>
    <s v="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7"/>
    <n v="6"/>
    <x v="16"/>
    <m/>
    <m/>
    <n v="0"/>
    <m/>
    <m/>
    <s v=""/>
    <s v=""/>
    <m/>
    <m/>
    <m/>
    <s v="RIN1 15/124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8"/>
    <n v="1"/>
    <x v="41"/>
    <m/>
    <n v="100752"/>
    <n v="110.140625"/>
    <d v="1899-12-30T09:30:00"/>
    <m/>
    <n v="9.5"/>
    <s v=""/>
    <n v="100752"/>
    <m/>
    <m/>
    <s v="MAH1 15/225"/>
    <n v="80"/>
    <n v="180"/>
    <n v="14400"/>
    <n v="378.23899999999998"/>
    <n v="2470"/>
    <n v="2"/>
    <m/>
    <m/>
    <m/>
    <m/>
    <m/>
    <m/>
    <m/>
    <m/>
    <e v="#REF!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8"/>
    <n v="2"/>
    <x v="41"/>
    <m/>
    <m/>
    <n v="0"/>
    <m/>
    <m/>
    <s v=""/>
    <s v=""/>
    <m/>
    <m/>
    <m/>
    <s v="EXO1 15/230"/>
    <n v="4"/>
    <n v="180"/>
    <n v="720"/>
    <m/>
    <m/>
    <m/>
    <m/>
    <m/>
    <m/>
    <m/>
    <m/>
    <m/>
    <m/>
    <m/>
    <s v="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8"/>
    <n v="3"/>
    <x v="41"/>
    <m/>
    <m/>
    <n v="0"/>
    <m/>
    <m/>
    <s v=""/>
    <s v=""/>
    <m/>
    <m/>
    <m/>
    <s v="MUR1 15/282"/>
    <n v="2"/>
    <n v="180"/>
    <n v="360"/>
    <m/>
    <m/>
    <m/>
    <m/>
    <m/>
    <m/>
    <m/>
    <m/>
    <m/>
    <m/>
    <m/>
    <s v="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8"/>
    <n v="4"/>
    <x v="41"/>
    <m/>
    <m/>
    <n v="0"/>
    <m/>
    <m/>
    <s v=""/>
    <s v=""/>
    <m/>
    <m/>
    <m/>
    <s v="MUR1 15/308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8"/>
    <n v="5"/>
    <x v="41"/>
    <m/>
    <m/>
    <n v="0"/>
    <m/>
    <m/>
    <s v=""/>
    <s v=""/>
    <m/>
    <m/>
    <m/>
    <s v="EXO1 15/306"/>
    <n v="30"/>
    <n v="180"/>
    <n v="5400"/>
    <m/>
    <m/>
    <m/>
    <m/>
    <m/>
    <m/>
    <m/>
    <m/>
    <m/>
    <m/>
    <m/>
    <s v="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8"/>
    <n v="6"/>
    <x v="42"/>
    <m/>
    <n v="66720"/>
    <n v="75.359375"/>
    <d v="1899-12-30T06:30:00"/>
    <m/>
    <n v="6.5"/>
    <s v=""/>
    <n v="66720"/>
    <m/>
    <m/>
    <s v="EXO1 15/306"/>
    <n v="46"/>
    <n v="180"/>
    <n v="8280"/>
    <n v="377.29199999999997"/>
    <n v="2280"/>
    <n v="5"/>
    <m/>
    <m/>
    <m/>
    <m/>
    <m/>
    <m/>
    <m/>
    <m/>
    <e v="#REF!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8"/>
    <n v="7"/>
    <x v="42"/>
    <m/>
    <m/>
    <n v="0"/>
    <m/>
    <m/>
    <s v=""/>
    <s v=""/>
    <m/>
    <m/>
    <m/>
    <s v="EXO1 15/311"/>
    <n v="78"/>
    <n v="180"/>
    <n v="14040"/>
    <m/>
    <m/>
    <m/>
    <m/>
    <m/>
    <m/>
    <m/>
    <m/>
    <m/>
    <m/>
    <m/>
    <s v="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9"/>
    <n v="1"/>
    <x v="43"/>
    <m/>
    <n v="44019"/>
    <n v="137.109375"/>
    <d v="1899-12-30T09:00:00"/>
    <m/>
    <n v="9"/>
    <s v=""/>
    <n v="29680"/>
    <m/>
    <m/>
    <s v="EXO1 15/287"/>
    <n v="54"/>
    <n v="180"/>
    <n v="9720"/>
    <n v="557.303"/>
    <n v="2090"/>
    <n v="930"/>
    <m/>
    <m/>
    <m/>
    <m/>
    <m/>
    <m/>
    <m/>
    <m/>
    <e v="#REF!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9"/>
    <n v="2"/>
    <x v="43"/>
    <m/>
    <m/>
    <n v="0"/>
    <m/>
    <m/>
    <s v=""/>
    <s v=""/>
    <m/>
    <m/>
    <m/>
    <s v="MAH1 15/87"/>
    <n v="74"/>
    <n v="180"/>
    <n v="13320"/>
    <m/>
    <m/>
    <m/>
    <m/>
    <m/>
    <m/>
    <m/>
    <m/>
    <m/>
    <m/>
    <m/>
    <s v="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9"/>
    <n v="3"/>
    <x v="11"/>
    <m/>
    <n v="18320"/>
    <n v="45.703125"/>
    <d v="1899-12-30T03:00:00"/>
    <m/>
    <n v="3"/>
    <s v=""/>
    <n v="13810"/>
    <m/>
    <m/>
    <s v="RIN1 15/122"/>
    <n v="46"/>
    <n v="180"/>
    <n v="8280"/>
    <n v="539.947"/>
    <n v="760"/>
    <n v="4"/>
    <m/>
    <m/>
    <m/>
    <m/>
    <m/>
    <m/>
    <m/>
    <m/>
    <e v="#REF!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9"/>
    <n v="4"/>
    <x v="11"/>
    <m/>
    <m/>
    <n v="0"/>
    <m/>
    <m/>
    <s v=""/>
    <s v=""/>
    <m/>
    <m/>
    <m/>
    <s v="RIN1 15/123"/>
    <n v="4"/>
    <n v="180"/>
    <n v="720"/>
    <m/>
    <m/>
    <m/>
    <m/>
    <m/>
    <m/>
    <m/>
    <m/>
    <m/>
    <m/>
    <m/>
    <s v="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9"/>
    <n v="5"/>
    <x v="44"/>
    <m/>
    <n v="9936"/>
    <n v="60.9375"/>
    <d v="1899-12-30T04:00:00"/>
    <m/>
    <n v="4"/>
    <s v=""/>
    <n v="9936"/>
    <m/>
    <m/>
    <s v="MAH1 15/87"/>
    <n v="5"/>
    <n v="180"/>
    <n v="900"/>
    <n v="544.24"/>
    <n v="427.5"/>
    <n v="250"/>
    <m/>
    <m/>
    <m/>
    <m/>
    <m/>
    <m/>
    <m/>
    <m/>
    <e v="#REF!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19"/>
    <n v="6"/>
    <x v="44"/>
    <m/>
    <m/>
    <n v="0"/>
    <m/>
    <m/>
    <s v=""/>
    <s v=""/>
    <m/>
    <m/>
    <m/>
    <s v="MUR1 15/293"/>
    <n v="23.25"/>
    <n v="180"/>
    <n v="4185"/>
    <m/>
    <m/>
    <m/>
    <m/>
    <m/>
    <m/>
    <m/>
    <m/>
    <m/>
    <m/>
    <m/>
    <s v=""/>
    <m/>
    <m/>
    <m/>
    <m/>
    <m/>
    <m/>
    <m/>
    <m/>
    <m/>
    <m/>
    <m/>
    <m/>
    <x v="0"/>
    <x v="0"/>
    <x v="3"/>
    <m/>
    <m/>
    <m/>
    <m/>
    <m/>
    <m/>
    <m/>
    <n v="1"/>
    <n v="0"/>
    <s v=""/>
  </r>
  <r>
    <m/>
    <m/>
    <x v="20"/>
    <n v="1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1"/>
    <n v="1"/>
    <x v="46"/>
    <m/>
    <n v="74364"/>
    <n v="122.8515625"/>
    <d v="1899-12-30T09:15:00"/>
    <m/>
    <n v="9.25"/>
    <s v=""/>
    <n v="74364"/>
    <m/>
    <m/>
    <s v="MUR1 15/293"/>
    <n v="56.75"/>
    <n v="180"/>
    <n v="10215"/>
    <n v="192.916"/>
    <n v="1282.5"/>
    <n v="3"/>
    <m/>
    <m/>
    <m/>
    <m/>
    <m/>
    <m/>
    <m/>
    <m/>
    <e v="#REF!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1"/>
    <n v="2"/>
    <x v="46"/>
    <m/>
    <m/>
    <n v="0"/>
    <m/>
    <m/>
    <s v=""/>
    <s v=""/>
    <m/>
    <m/>
    <m/>
    <s v="MUR1 15/307"/>
    <n v="19"/>
    <n v="180"/>
    <n v="3420"/>
    <m/>
    <m/>
    <m/>
    <m/>
    <m/>
    <m/>
    <m/>
    <m/>
    <m/>
    <m/>
    <m/>
    <s v="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1"/>
    <n v="3"/>
    <x v="6"/>
    <m/>
    <n v="40368"/>
    <n v="69.7265625"/>
    <d v="1899-12-30T05:15:00"/>
    <m/>
    <n v="5.25"/>
    <s v=""/>
    <n v="40368"/>
    <m/>
    <m/>
    <s v="MUR1 15/307"/>
    <n v="44.5"/>
    <n v="180"/>
    <n v="8010"/>
    <n v="196.85900000000001"/>
    <m/>
    <n v="3"/>
    <m/>
    <m/>
    <m/>
    <m/>
    <m/>
    <m/>
    <m/>
    <m/>
    <e v="#REF!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1"/>
    <n v="4"/>
    <x v="47"/>
    <m/>
    <n v="13476"/>
    <n v="19.921875"/>
    <d v="1899-12-30T01:30:00"/>
    <m/>
    <n v="1.5"/>
    <s v=""/>
    <n v="13476"/>
    <m/>
    <m/>
    <s v="MUR1 15/307"/>
    <n v="13"/>
    <n v="180"/>
    <n v="2340"/>
    <n v="191.12899999999999"/>
    <n v="95"/>
    <n v="2"/>
    <m/>
    <m/>
    <m/>
    <m/>
    <m/>
    <m/>
    <m/>
    <m/>
    <e v="#REF!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1"/>
    <n v="5"/>
    <x v="11"/>
    <m/>
    <m/>
    <n v="0"/>
    <m/>
    <m/>
    <s v=""/>
    <s v=""/>
    <n v="9080"/>
    <m/>
    <m/>
    <m/>
    <m/>
    <m/>
    <n v="0"/>
    <m/>
    <m/>
    <m/>
    <m/>
    <m/>
    <m/>
    <s v="REPRISE DU 29/01/2016"/>
    <m/>
    <m/>
    <m/>
    <m/>
    <s v="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2"/>
    <n v="1"/>
    <x v="47"/>
    <m/>
    <n v="21600"/>
    <n v="30.5703125"/>
    <d v="1899-12-30T03:30:00"/>
    <m/>
    <n v="3.5"/>
    <s v=""/>
    <n v="21600"/>
    <m/>
    <m/>
    <s v="MUR1 15/303"/>
    <n v="19"/>
    <n v="180"/>
    <n v="3420"/>
    <n v="192.99799999999999"/>
    <n v="285"/>
    <n v="2"/>
    <m/>
    <m/>
    <m/>
    <m/>
    <m/>
    <m/>
    <m/>
    <m/>
    <e v="#REF!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2"/>
    <n v="2"/>
    <x v="47"/>
    <m/>
    <m/>
    <n v="0"/>
    <m/>
    <m/>
    <s v=""/>
    <s v=""/>
    <m/>
    <m/>
    <m/>
    <s v="MUR1 15/307"/>
    <n v="3.5"/>
    <n v="180"/>
    <n v="630"/>
    <m/>
    <m/>
    <m/>
    <m/>
    <m/>
    <m/>
    <m/>
    <m/>
    <m/>
    <m/>
    <m/>
    <s v="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2"/>
    <n v="3"/>
    <x v="48"/>
    <m/>
    <n v="51156"/>
    <n v="58.95703125"/>
    <d v="1899-12-30T06:45:00"/>
    <m/>
    <n v="6.75"/>
    <s v=""/>
    <n v="51156"/>
    <m/>
    <m/>
    <s v="MAH1 15/149"/>
    <n v="23"/>
    <n v="180"/>
    <n v="4140"/>
    <n v="197.012"/>
    <n v="475"/>
    <n v="5"/>
    <m/>
    <m/>
    <m/>
    <m/>
    <m/>
    <m/>
    <m/>
    <m/>
    <e v="#REF!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2"/>
    <n v="4"/>
    <x v="48"/>
    <m/>
    <m/>
    <n v="0"/>
    <m/>
    <m/>
    <s v=""/>
    <s v=""/>
    <m/>
    <m/>
    <m/>
    <s v="VRD1 15/157"/>
    <n v="29"/>
    <n v="180"/>
    <n v="5220"/>
    <m/>
    <m/>
    <m/>
    <m/>
    <m/>
    <m/>
    <m/>
    <m/>
    <m/>
    <m/>
    <m/>
    <s v="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2"/>
    <n v="5"/>
    <x v="49"/>
    <m/>
    <n v="62520"/>
    <n v="50.22265625"/>
    <d v="1899-12-30T05:45:00"/>
    <m/>
    <n v="5.75"/>
    <s v=""/>
    <n v="62520"/>
    <m/>
    <m/>
    <s v="MUR1 15/267"/>
    <n v="55"/>
    <n v="180"/>
    <n v="9900"/>
    <n v="191.25899999999999"/>
    <n v="807.5"/>
    <n v="4"/>
    <m/>
    <m/>
    <m/>
    <m/>
    <m/>
    <m/>
    <m/>
    <m/>
    <e v="#REF!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2"/>
    <n v="6"/>
    <x v="49"/>
    <m/>
    <m/>
    <n v="0"/>
    <m/>
    <m/>
    <s v=""/>
    <s v=""/>
    <m/>
    <m/>
    <m/>
    <s v="MUR1 15/279"/>
    <n v="5.5"/>
    <n v="180"/>
    <n v="990"/>
    <m/>
    <m/>
    <m/>
    <m/>
    <m/>
    <m/>
    <m/>
    <m/>
    <m/>
    <m/>
    <m/>
    <s v="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3"/>
    <n v="1"/>
    <x v="50"/>
    <m/>
    <n v="80340"/>
    <n v="105.75"/>
    <d v="1899-12-30T08:00:00"/>
    <m/>
    <n v="8"/>
    <s v=""/>
    <n v="80340"/>
    <m/>
    <m/>
    <s v="MUR1 15/279"/>
    <n v="49.5"/>
    <n v="180"/>
    <n v="8910"/>
    <n v="192.881"/>
    <n v="1140"/>
    <n v="4"/>
    <m/>
    <m/>
    <m/>
    <m/>
    <m/>
    <m/>
    <m/>
    <m/>
    <e v="#REF!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3"/>
    <n v="2"/>
    <x v="50"/>
    <m/>
    <m/>
    <n v="0"/>
    <m/>
    <m/>
    <s v=""/>
    <s v=""/>
    <m/>
    <m/>
    <m/>
    <s v="MUR1 15/303"/>
    <n v="30"/>
    <n v="180"/>
    <n v="5400"/>
    <m/>
    <m/>
    <m/>
    <m/>
    <m/>
    <m/>
    <m/>
    <m/>
    <m/>
    <m/>
    <m/>
    <s v="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3"/>
    <n v="3"/>
    <x v="51"/>
    <m/>
    <n v="57432"/>
    <n v="105.75"/>
    <d v="1899-12-30T08:00:00"/>
    <m/>
    <n v="8"/>
    <s v=""/>
    <n v="57432"/>
    <m/>
    <m/>
    <s v="MUR1 15/303"/>
    <n v="21"/>
    <n v="180"/>
    <n v="3780"/>
    <n v="191.57599999999999"/>
    <n v="522.5"/>
    <n v="6"/>
    <m/>
    <m/>
    <m/>
    <m/>
    <m/>
    <m/>
    <m/>
    <m/>
    <e v="#REF!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3"/>
    <n v="4"/>
    <x v="51"/>
    <m/>
    <m/>
    <n v="0"/>
    <m/>
    <m/>
    <s v=""/>
    <s v=""/>
    <m/>
    <m/>
    <m/>
    <s v="GAP1 15/297"/>
    <n v="32"/>
    <n v="180"/>
    <n v="5760"/>
    <m/>
    <m/>
    <m/>
    <m/>
    <m/>
    <m/>
    <m/>
    <m/>
    <m/>
    <m/>
    <m/>
    <s v="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4"/>
    <n v="1"/>
    <x v="52"/>
    <m/>
    <n v="40584"/>
    <n v="56.1875"/>
    <d v="1899-12-30T04:00:00"/>
    <m/>
    <n v="4"/>
    <s v=""/>
    <n v="40584"/>
    <m/>
    <m/>
    <s v="GAP1 15/297"/>
    <n v="40"/>
    <n v="180"/>
    <n v="7200"/>
    <n v="192.096"/>
    <n v="997.5"/>
    <n v="3"/>
    <m/>
    <m/>
    <m/>
    <m/>
    <m/>
    <m/>
    <m/>
    <m/>
    <e v="#REF!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4"/>
    <n v="2"/>
    <x v="5"/>
    <m/>
    <n v="80988"/>
    <n v="168.5625"/>
    <d v="1899-12-30T12:00:00"/>
    <m/>
    <n v="12"/>
    <s v=""/>
    <n v="80988"/>
    <m/>
    <m/>
    <s v="RIN1 15/122"/>
    <n v="33"/>
    <n v="180"/>
    <n v="5940"/>
    <n v="191.691"/>
    <n v="712.5"/>
    <n v="9"/>
    <m/>
    <m/>
    <m/>
    <m/>
    <m/>
    <m/>
    <m/>
    <m/>
    <e v="#REF!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4"/>
    <n v="3"/>
    <x v="5"/>
    <m/>
    <m/>
    <n v="0"/>
    <m/>
    <m/>
    <s v=""/>
    <s v=""/>
    <m/>
    <m/>
    <m/>
    <s v="RIN1 15/123"/>
    <n v="44.5"/>
    <n v="180"/>
    <n v="8010"/>
    <m/>
    <m/>
    <m/>
    <m/>
    <m/>
    <m/>
    <m/>
    <m/>
    <m/>
    <m/>
    <m/>
    <s v="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5"/>
    <n v="1"/>
    <x v="53"/>
    <m/>
    <n v="52884"/>
    <n v="112.25"/>
    <d v="1899-12-30T08:00:00"/>
    <m/>
    <n v="8"/>
    <s v=""/>
    <n v="52884"/>
    <m/>
    <m/>
    <s v="GOO1 15/198"/>
    <n v="4"/>
    <n v="180"/>
    <n v="720"/>
    <n v="372.61599999999999"/>
    <n v="2137.5"/>
    <n v="5"/>
    <m/>
    <m/>
    <m/>
    <m/>
    <m/>
    <m/>
    <m/>
    <m/>
    <e v="#REF!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5"/>
    <n v="2"/>
    <x v="53"/>
    <m/>
    <m/>
    <n v="0"/>
    <m/>
    <m/>
    <s v=""/>
    <s v=""/>
    <m/>
    <m/>
    <m/>
    <s v="MAH1 15/149"/>
    <n v="32"/>
    <n v="180"/>
    <n v="5760"/>
    <m/>
    <m/>
    <m/>
    <m/>
    <m/>
    <m/>
    <m/>
    <m/>
    <m/>
    <m/>
    <m/>
    <s v="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5"/>
    <n v="3"/>
    <x v="53"/>
    <m/>
    <m/>
    <n v="0"/>
    <m/>
    <m/>
    <s v=""/>
    <s v=""/>
    <m/>
    <m/>
    <m/>
    <s v="SAT1 15/169"/>
    <n v="61"/>
    <n v="180"/>
    <n v="10980"/>
    <m/>
    <m/>
    <m/>
    <m/>
    <m/>
    <m/>
    <m/>
    <m/>
    <m/>
    <m/>
    <m/>
    <s v="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5"/>
    <n v="4"/>
    <x v="54"/>
    <m/>
    <n v="58740"/>
    <n v="112.25"/>
    <d v="1899-12-30T08:00:00"/>
    <m/>
    <n v="8"/>
    <s v=""/>
    <n v="58740"/>
    <m/>
    <m/>
    <s v="SAT1 15/169"/>
    <n v="14"/>
    <n v="180"/>
    <n v="2520"/>
    <n v="377.185"/>
    <n v="1330"/>
    <n v="10"/>
    <m/>
    <m/>
    <m/>
    <m/>
    <m/>
    <m/>
    <m/>
    <m/>
    <e v="#REF!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5"/>
    <n v="5"/>
    <x v="54"/>
    <m/>
    <m/>
    <n v="0"/>
    <m/>
    <m/>
    <s v=""/>
    <s v=""/>
    <m/>
    <m/>
    <m/>
    <s v="VRD1 15/166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5"/>
    <n v="6"/>
    <x v="54"/>
    <m/>
    <m/>
    <n v="0"/>
    <m/>
    <m/>
    <s v=""/>
    <s v=""/>
    <m/>
    <m/>
    <m/>
    <s v="RIV1 15/170"/>
    <n v="16.5"/>
    <n v="180"/>
    <n v="2970"/>
    <m/>
    <m/>
    <m/>
    <m/>
    <m/>
    <m/>
    <m/>
    <m/>
    <m/>
    <m/>
    <m/>
    <s v=""/>
    <m/>
    <m/>
    <m/>
    <m/>
    <m/>
    <m/>
    <m/>
    <m/>
    <m/>
    <m/>
    <m/>
    <m/>
    <x v="1"/>
    <x v="0"/>
    <x v="5"/>
    <m/>
    <m/>
    <m/>
    <m/>
    <m/>
    <m/>
    <m/>
    <n v="1"/>
    <n v="0"/>
    <s v=""/>
  </r>
  <r>
    <m/>
    <m/>
    <x v="26"/>
    <n v="1"/>
    <x v="55"/>
    <m/>
    <n v="38400"/>
    <n v="120.65625"/>
    <d v="1899-12-30T09:00:00"/>
    <m/>
    <n v="9"/>
    <s v=""/>
    <n v="38400"/>
    <m/>
    <m/>
    <s v="MUR1 15/281"/>
    <n v="72"/>
    <n v="180"/>
    <n v="12960"/>
    <n v="377.04700000000003"/>
    <n v="1092.5"/>
    <n v="4"/>
    <m/>
    <m/>
    <m/>
    <m/>
    <m/>
    <m/>
    <m/>
    <m/>
    <e v="#REF!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26"/>
    <n v="2"/>
    <x v="55"/>
    <m/>
    <m/>
    <n v="0"/>
    <m/>
    <m/>
    <s v=""/>
    <s v=""/>
    <m/>
    <m/>
    <m/>
    <s v="MUR1 15/294"/>
    <n v="2"/>
    <n v="180"/>
    <n v="360"/>
    <m/>
    <m/>
    <m/>
    <m/>
    <m/>
    <m/>
    <m/>
    <m/>
    <m/>
    <m/>
    <m/>
    <s v="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26"/>
    <n v="3"/>
    <x v="56"/>
    <m/>
    <n v="30960"/>
    <n v="70.3828125"/>
    <d v="1899-12-30T05:15:00"/>
    <m/>
    <n v="5.25"/>
    <s v=""/>
    <n v="30960"/>
    <m/>
    <m/>
    <s v="RS RIN2 14/07"/>
    <n v="30"/>
    <n v="180"/>
    <n v="5400"/>
    <n v="369.40100000000001"/>
    <n v="900"/>
    <n v="6"/>
    <m/>
    <m/>
    <m/>
    <m/>
    <m/>
    <m/>
    <m/>
    <m/>
    <e v="#REF!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26"/>
    <n v="4"/>
    <x v="56"/>
    <m/>
    <m/>
    <n v="23.4609375"/>
    <d v="1899-12-30T01:45:00"/>
    <m/>
    <n v="1.75"/>
    <s v=""/>
    <m/>
    <m/>
    <m/>
    <s v="RS RIN2 14/09"/>
    <n v="28.75"/>
    <n v="180"/>
    <n v="5175"/>
    <m/>
    <m/>
    <m/>
    <m/>
    <m/>
    <m/>
    <m/>
    <m/>
    <m/>
    <m/>
    <m/>
    <e v="#REF!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26"/>
    <n v="5"/>
    <x v="57"/>
    <m/>
    <n v="16668"/>
    <n v="0"/>
    <m/>
    <m/>
    <s v=""/>
    <s v=""/>
    <n v="16668"/>
    <m/>
    <m/>
    <s v="MUR1 15/294"/>
    <n v="31.75"/>
    <n v="180"/>
    <n v="5715"/>
    <n v="374.541"/>
    <n v="540"/>
    <n v="2"/>
    <m/>
    <m/>
    <m/>
    <m/>
    <m/>
    <m/>
    <m/>
    <m/>
    <s v="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27"/>
    <n v="1"/>
    <x v="57"/>
    <m/>
    <n v="40500"/>
    <n v="183.5"/>
    <d v="1899-12-30T04:00:00"/>
    <m/>
    <n v="4"/>
    <s v=""/>
    <n v="40500"/>
    <m/>
    <m/>
    <s v="MUR1 15/294"/>
    <n v="30.25"/>
    <n v="180"/>
    <n v="5445"/>
    <n v="376.351"/>
    <n v="902.5"/>
    <n v="8"/>
    <m/>
    <m/>
    <m/>
    <m/>
    <m/>
    <m/>
    <m/>
    <m/>
    <e v="#REF!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27"/>
    <n v="2"/>
    <x v="57"/>
    <m/>
    <m/>
    <n v="0"/>
    <m/>
    <m/>
    <s v=""/>
    <s v=""/>
    <m/>
    <m/>
    <m/>
    <s v="EXO1 15/291"/>
    <n v="50"/>
    <n v="180"/>
    <n v="9000"/>
    <m/>
    <m/>
    <m/>
    <m/>
    <m/>
    <m/>
    <m/>
    <m/>
    <m/>
    <m/>
    <m/>
    <s v="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27"/>
    <n v="3"/>
    <x v="58"/>
    <m/>
    <n v="11496"/>
    <n v="0"/>
    <m/>
    <m/>
    <s v=""/>
    <s v=""/>
    <n v="11496"/>
    <m/>
    <m/>
    <s v="GAP1 15/297"/>
    <n v="8"/>
    <n v="180"/>
    <n v="1440"/>
    <n v="371.322"/>
    <n v="285"/>
    <m/>
    <m/>
    <m/>
    <m/>
    <s v="3162 bx bloqués "/>
    <m/>
    <m/>
    <m/>
    <m/>
    <s v="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27"/>
    <n v="4"/>
    <x v="58"/>
    <m/>
    <m/>
    <n v="0"/>
    <m/>
    <m/>
    <s v=""/>
    <s v=""/>
    <m/>
    <m/>
    <m/>
    <s v="GAP1 15/298"/>
    <n v="14"/>
    <n v="180"/>
    <n v="2520"/>
    <m/>
    <m/>
    <m/>
    <m/>
    <m/>
    <m/>
    <m/>
    <m/>
    <m/>
    <m/>
    <m/>
    <s v="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28"/>
    <n v="1"/>
    <x v="59"/>
    <m/>
    <n v="42216"/>
    <n v="57.34375"/>
    <d v="1899-12-30T05:00:00"/>
    <m/>
    <n v="5"/>
    <s v=""/>
    <n v="42216"/>
    <m/>
    <m/>
    <s v="RIN1 15/123"/>
    <n v="31.5"/>
    <n v="180"/>
    <n v="5670"/>
    <n v="192.25200000000001"/>
    <n v="475"/>
    <n v="4"/>
    <m/>
    <m/>
    <m/>
    <m/>
    <m/>
    <m/>
    <m/>
    <m/>
    <e v="#REF!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28"/>
    <n v="2"/>
    <x v="59"/>
    <m/>
    <m/>
    <n v="0"/>
    <m/>
    <m/>
    <s v=""/>
    <s v=""/>
    <m/>
    <m/>
    <m/>
    <s v="RIN1 15/152"/>
    <n v="11"/>
    <n v="180"/>
    <n v="1980"/>
    <m/>
    <m/>
    <m/>
    <m/>
    <m/>
    <m/>
    <m/>
    <m/>
    <m/>
    <m/>
    <m/>
    <s v="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28"/>
    <n v="3"/>
    <x v="51"/>
    <m/>
    <n v="45744"/>
    <n v="126.15625"/>
    <d v="1899-12-30T11:00:00"/>
    <m/>
    <n v="11"/>
    <s v=""/>
    <n v="45744"/>
    <m/>
    <m/>
    <s v="RIN1 15/152"/>
    <n v="2"/>
    <n v="180"/>
    <n v="360"/>
    <n v="192.929"/>
    <n v="760"/>
    <n v="2"/>
    <m/>
    <m/>
    <m/>
    <m/>
    <m/>
    <m/>
    <m/>
    <m/>
    <e v="#REF!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28"/>
    <n v="4"/>
    <x v="51"/>
    <m/>
    <m/>
    <n v="0"/>
    <m/>
    <m/>
    <s v=""/>
    <s v=""/>
    <m/>
    <m/>
    <m/>
    <s v="GAP1 15/298"/>
    <n v="41.75"/>
    <n v="180"/>
    <n v="7515"/>
    <m/>
    <m/>
    <m/>
    <m/>
    <m/>
    <m/>
    <m/>
    <m/>
    <m/>
    <m/>
    <m/>
    <s v="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29"/>
    <n v="1"/>
    <x v="60"/>
    <m/>
    <n v="10104"/>
    <n v="51.1875"/>
    <d v="1899-12-30T03:15:00"/>
    <m/>
    <n v="3.25"/>
    <s v=""/>
    <n v="10104"/>
    <m/>
    <m/>
    <s v="RIV1 15/170 "/>
    <n v="47.5"/>
    <n v="180"/>
    <n v="8550"/>
    <n v="877.83399999999995"/>
    <n v="665"/>
    <n v="6"/>
    <m/>
    <m/>
    <m/>
    <m/>
    <m/>
    <m/>
    <m/>
    <m/>
    <e v="#REF!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29"/>
    <n v="2"/>
    <x v="61"/>
    <m/>
    <n v="11964"/>
    <n v="66.9375"/>
    <d v="1899-12-30T04:15:00"/>
    <m/>
    <n v="4.25"/>
    <s v=""/>
    <n v="11964"/>
    <m/>
    <m/>
    <s v="RIV1 15/170"/>
    <n v="12"/>
    <n v="180"/>
    <n v="2160"/>
    <n v="972.45799999999997"/>
    <n v="570"/>
    <n v="4"/>
    <m/>
    <m/>
    <m/>
    <m/>
    <m/>
    <m/>
    <m/>
    <m/>
    <e v="#REF!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29"/>
    <n v="3"/>
    <x v="61"/>
    <m/>
    <m/>
    <n v="0"/>
    <m/>
    <m/>
    <s v=""/>
    <s v=""/>
    <m/>
    <m/>
    <m/>
    <s v="MUR1 15/195"/>
    <n v="48"/>
    <n v="180"/>
    <n v="8640"/>
    <m/>
    <m/>
    <m/>
    <m/>
    <m/>
    <m/>
    <m/>
    <m/>
    <m/>
    <m/>
    <m/>
    <s v="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29"/>
    <n v="4"/>
    <x v="62"/>
    <m/>
    <n v="27762"/>
    <n v="133.875"/>
    <d v="1899-12-30T08:30:00"/>
    <m/>
    <n v="8.5"/>
    <s v=""/>
    <n v="27762"/>
    <m/>
    <m/>
    <s v="MUR1 15/195"/>
    <n v="27"/>
    <n v="180"/>
    <n v="4860"/>
    <n v="970.55499999999995"/>
    <n v="1140"/>
    <n v="254"/>
    <m/>
    <m/>
    <m/>
    <m/>
    <m/>
    <m/>
    <m/>
    <m/>
    <e v="#REF!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29"/>
    <n v="5"/>
    <x v="62"/>
    <m/>
    <m/>
    <n v="0"/>
    <m/>
    <m/>
    <s v=""/>
    <s v=""/>
    <m/>
    <m/>
    <m/>
    <s v="MUR1 15/242"/>
    <n v="73"/>
    <n v="180"/>
    <n v="13140"/>
    <m/>
    <m/>
    <m/>
    <m/>
    <m/>
    <m/>
    <m/>
    <m/>
    <m/>
    <m/>
    <m/>
    <s v="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29"/>
    <n v="6"/>
    <x v="62"/>
    <m/>
    <m/>
    <n v="0"/>
    <m/>
    <m/>
    <s v=""/>
    <s v=""/>
    <m/>
    <m/>
    <m/>
    <s v="MUR1 15/243"/>
    <n v="40"/>
    <n v="180"/>
    <n v="7200"/>
    <m/>
    <m/>
    <m/>
    <m/>
    <m/>
    <m/>
    <m/>
    <m/>
    <m/>
    <m/>
    <m/>
    <s v="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30"/>
    <n v="1"/>
    <x v="5"/>
    <m/>
    <n v="71444"/>
    <n v="110.375"/>
    <d v="1899-12-30T08:00:00"/>
    <m/>
    <n v="8"/>
    <s v=""/>
    <n v="44136"/>
    <m/>
    <m/>
    <s v="RIN1 15/151"/>
    <n v="68"/>
    <n v="180"/>
    <n v="12240"/>
    <n v="193.63"/>
    <n v="1140"/>
    <n v="4"/>
    <m/>
    <m/>
    <m/>
    <s v="27308 bx NEUTRE"/>
    <m/>
    <m/>
    <m/>
    <m/>
    <e v="#REF!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30"/>
    <n v="2"/>
    <x v="5"/>
    <m/>
    <m/>
    <n v="0"/>
    <m/>
    <m/>
    <s v=""/>
    <s v=""/>
    <m/>
    <m/>
    <m/>
    <s v="RIN1 15/152"/>
    <n v="1"/>
    <n v="180"/>
    <n v="180"/>
    <m/>
    <m/>
    <m/>
    <m/>
    <m/>
    <m/>
    <m/>
    <m/>
    <m/>
    <m/>
    <m/>
    <s v="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30"/>
    <n v="3"/>
    <x v="36"/>
    <m/>
    <n v="43344"/>
    <n v="110.375"/>
    <d v="1899-12-30T08:00:00"/>
    <m/>
    <n v="8"/>
    <s v=""/>
    <n v="43344"/>
    <m/>
    <m/>
    <s v="GAP1 15/298"/>
    <n v="23.25"/>
    <n v="180"/>
    <n v="4185"/>
    <n v="371.96499999999997"/>
    <n v="665"/>
    <n v="3"/>
    <m/>
    <m/>
    <m/>
    <m/>
    <m/>
    <m/>
    <m/>
    <m/>
    <e v="#REF!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30"/>
    <n v="4"/>
    <x v="36"/>
    <m/>
    <m/>
    <n v="0"/>
    <m/>
    <m/>
    <s v=""/>
    <s v=""/>
    <m/>
    <m/>
    <m/>
    <s v="SAT1 15/220"/>
    <n v="58"/>
    <n v="180"/>
    <n v="10440"/>
    <m/>
    <m/>
    <m/>
    <m/>
    <m/>
    <m/>
    <m/>
    <m/>
    <m/>
    <m/>
    <m/>
    <s v=""/>
    <m/>
    <m/>
    <m/>
    <m/>
    <m/>
    <m/>
    <m/>
    <m/>
    <m/>
    <m/>
    <m/>
    <m/>
    <x v="1"/>
    <x v="0"/>
    <x v="6"/>
    <m/>
    <m/>
    <m/>
    <m/>
    <m/>
    <m/>
    <m/>
    <n v="1"/>
    <n v="0"/>
    <s v=""/>
  </r>
  <r>
    <m/>
    <m/>
    <x v="31"/>
    <n v="1"/>
    <x v="28"/>
    <m/>
    <n v="8802"/>
    <n v="35.5078125"/>
    <d v="1899-12-30T02:30:00"/>
    <m/>
    <n v="2.5"/>
    <s v=""/>
    <n v="4398"/>
    <m/>
    <m/>
    <s v="RS RIN2 14/09"/>
    <n v="17.25"/>
    <n v="180"/>
    <n v="3105"/>
    <n v="371.44400000000002"/>
    <n v="360"/>
    <n v="2"/>
    <m/>
    <m/>
    <m/>
    <s v="4404 bx neutre et&quot;produits bloqués pas le poid dans les bx&quot;"/>
    <m/>
    <m/>
    <m/>
    <m/>
    <e v="#REF!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1"/>
    <n v="2"/>
    <x v="29"/>
    <m/>
    <n v="47964"/>
    <n v="131.37890625"/>
    <d v="1899-12-30T09:15:00"/>
    <m/>
    <n v="9.25"/>
    <s v=""/>
    <n v="47964"/>
    <m/>
    <m/>
    <s v="RIN1 15/152"/>
    <n v="10"/>
    <n v="180"/>
    <n v="1800"/>
    <n v="373.72"/>
    <n v="760"/>
    <n v="115"/>
    <m/>
    <m/>
    <m/>
    <m/>
    <m/>
    <m/>
    <m/>
    <m/>
    <e v="#REF!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1"/>
    <n v="3"/>
    <x v="29"/>
    <m/>
    <m/>
    <n v="0"/>
    <m/>
    <m/>
    <s v=""/>
    <s v=""/>
    <m/>
    <m/>
    <m/>
    <s v="MUR1 15/134"/>
    <n v="69.75"/>
    <n v="180"/>
    <n v="12555"/>
    <m/>
    <m/>
    <m/>
    <m/>
    <m/>
    <m/>
    <m/>
    <m/>
    <m/>
    <m/>
    <m/>
    <s v="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1"/>
    <n v="4"/>
    <x v="29"/>
    <m/>
    <m/>
    <n v="0"/>
    <m/>
    <m/>
    <s v=""/>
    <s v=""/>
    <m/>
    <m/>
    <m/>
    <s v="MUR1 15/131"/>
    <n v="18"/>
    <n v="180"/>
    <n v="3240"/>
    <m/>
    <m/>
    <m/>
    <m/>
    <m/>
    <m/>
    <m/>
    <m/>
    <m/>
    <m/>
    <m/>
    <s v="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1"/>
    <n v="5"/>
    <x v="30"/>
    <m/>
    <n v="28032"/>
    <n v="60.36328125"/>
    <d v="1899-12-30T04:15:00"/>
    <m/>
    <n v="4.25"/>
    <s v=""/>
    <n v="28032"/>
    <m/>
    <m/>
    <s v="MUR1 15/131"/>
    <n v="53.75"/>
    <n v="180"/>
    <n v="9675"/>
    <n v="369.37099999999998"/>
    <n v="540"/>
    <n v="5"/>
    <m/>
    <m/>
    <m/>
    <m/>
    <m/>
    <m/>
    <m/>
    <m/>
    <e v="#REF!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2"/>
    <n v="1"/>
    <x v="37"/>
    <m/>
    <n v="102936"/>
    <n v="163.625"/>
    <d v="1899-12-30T11:00:00"/>
    <m/>
    <n v="11"/>
    <s v=""/>
    <n v="102936"/>
    <m/>
    <m/>
    <s v="MUR1 15/131"/>
    <n v="8.25"/>
    <n v="180"/>
    <n v="1485"/>
    <n v="375.06900000000002"/>
    <n v="2280"/>
    <n v="7"/>
    <m/>
    <m/>
    <m/>
    <m/>
    <m/>
    <m/>
    <m/>
    <m/>
    <e v="#REF!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2"/>
    <n v="2"/>
    <x v="37"/>
    <m/>
    <m/>
    <n v="0"/>
    <m/>
    <m/>
    <s v=""/>
    <s v=""/>
    <m/>
    <m/>
    <m/>
    <s v="SAT1 15/220"/>
    <n v="20"/>
    <n v="180"/>
    <n v="3600"/>
    <m/>
    <m/>
    <m/>
    <m/>
    <m/>
    <m/>
    <m/>
    <m/>
    <m/>
    <m/>
    <m/>
    <s v="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2"/>
    <n v="3"/>
    <x v="37"/>
    <m/>
    <m/>
    <n v="0"/>
    <m/>
    <m/>
    <s v=""/>
    <s v=""/>
    <m/>
    <m/>
    <m/>
    <s v="GAP1 15/300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2"/>
    <n v="4"/>
    <x v="37"/>
    <m/>
    <m/>
    <n v="0"/>
    <m/>
    <m/>
    <s v=""/>
    <s v=""/>
    <m/>
    <m/>
    <m/>
    <s v="GAP2 15/60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2"/>
    <n v="5"/>
    <x v="37"/>
    <m/>
    <m/>
    <n v="0"/>
    <m/>
    <m/>
    <s v=""/>
    <s v=""/>
    <m/>
    <m/>
    <m/>
    <s v="MUR2 15/46"/>
    <n v="9"/>
    <n v="180"/>
    <n v="1620"/>
    <m/>
    <m/>
    <m/>
    <m/>
    <m/>
    <m/>
    <m/>
    <m/>
    <m/>
    <m/>
    <m/>
    <s v="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2"/>
    <n v="6"/>
    <x v="7"/>
    <m/>
    <n v="44928"/>
    <n v="74.375"/>
    <d v="1899-12-30T05:00:00"/>
    <m/>
    <n v="5"/>
    <s v=""/>
    <n v="44928"/>
    <m/>
    <m/>
    <s v="MUR1 15/243"/>
    <n v="40"/>
    <n v="180"/>
    <n v="7200"/>
    <n v="374.18599999999998"/>
    <n v="810"/>
    <n v="5"/>
    <m/>
    <m/>
    <m/>
    <m/>
    <m/>
    <m/>
    <m/>
    <m/>
    <e v="#REF!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2"/>
    <n v="7"/>
    <x v="7"/>
    <m/>
    <m/>
    <n v="0"/>
    <m/>
    <m/>
    <s v=""/>
    <s v=""/>
    <m/>
    <m/>
    <m/>
    <s v="MUR1  15/233"/>
    <n v="47"/>
    <n v="180"/>
    <n v="8460"/>
    <m/>
    <m/>
    <m/>
    <m/>
    <m/>
    <m/>
    <m/>
    <m/>
    <m/>
    <m/>
    <m/>
    <s v="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3"/>
    <n v="1"/>
    <x v="16"/>
    <m/>
    <n v="64044"/>
    <n v="119"/>
    <d v="1899-12-30T08:00:00"/>
    <m/>
    <n v="8"/>
    <s v=""/>
    <n v="64044"/>
    <m/>
    <m/>
    <s v="RIN1 15/152"/>
    <n v="56"/>
    <n v="180"/>
    <n v="10080"/>
    <n v="375.64600000000002"/>
    <n v="1425"/>
    <n v="3"/>
    <m/>
    <m/>
    <m/>
    <m/>
    <m/>
    <m/>
    <m/>
    <m/>
    <e v="#REF!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3"/>
    <n v="2"/>
    <x v="16"/>
    <m/>
    <m/>
    <n v="0"/>
    <m/>
    <m/>
    <s v=""/>
    <s v=""/>
    <m/>
    <m/>
    <m/>
    <s v="RIN1 15/178"/>
    <n v="64"/>
    <n v="180"/>
    <n v="11520"/>
    <m/>
    <m/>
    <m/>
    <m/>
    <m/>
    <m/>
    <m/>
    <m/>
    <m/>
    <m/>
    <m/>
    <s v="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3"/>
    <n v="3"/>
    <x v="14"/>
    <m/>
    <n v="76140"/>
    <n v="119"/>
    <d v="1899-12-30T08:00:00"/>
    <m/>
    <n v="8"/>
    <s v=""/>
    <n v="71832"/>
    <m/>
    <m/>
    <s v="MUR2 15/46"/>
    <n v="71"/>
    <n v="180"/>
    <n v="12780"/>
    <n v="372.09100000000001"/>
    <n v="1995"/>
    <n v="5"/>
    <m/>
    <m/>
    <m/>
    <s v="4434 Bx Mauvais &quot;avec estragon&quot;"/>
    <m/>
    <m/>
    <m/>
    <m/>
    <e v="#REF!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3"/>
    <n v="4"/>
    <x v="14"/>
    <m/>
    <m/>
    <n v="0"/>
    <m/>
    <m/>
    <s v=""/>
    <s v=""/>
    <m/>
    <m/>
    <m/>
    <s v="MUR2 15/47"/>
    <n v="75"/>
    <n v="180"/>
    <n v="13500"/>
    <m/>
    <m/>
    <m/>
    <m/>
    <m/>
    <m/>
    <s v="Libéré par la qualite le 24/02/2016"/>
    <m/>
    <m/>
    <m/>
    <m/>
    <s v="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4"/>
    <n v="1"/>
    <x v="63"/>
    <m/>
    <n v="14424"/>
    <n v="74.618181818181824"/>
    <d v="1899-12-30T04:30:00"/>
    <m/>
    <n v="4.5"/>
    <s v=""/>
    <n v="14424"/>
    <m/>
    <m/>
    <s v="MUR2 15/47"/>
    <n v="5"/>
    <n v="180"/>
    <n v="900"/>
    <n v="544.84699999999998"/>
    <n v="665"/>
    <n v="159"/>
    <m/>
    <m/>
    <m/>
    <m/>
    <m/>
    <m/>
    <m/>
    <m/>
    <e v="#REF!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4"/>
    <n v="2"/>
    <x v="63"/>
    <m/>
    <m/>
    <n v="0"/>
    <m/>
    <m/>
    <s v=""/>
    <s v=""/>
    <m/>
    <m/>
    <m/>
    <s v="GAP2 15/44"/>
    <n v="42"/>
    <n v="180"/>
    <n v="7560"/>
    <m/>
    <m/>
    <m/>
    <m/>
    <m/>
    <m/>
    <m/>
    <m/>
    <m/>
    <m/>
    <m/>
    <s v="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4"/>
    <n v="3"/>
    <x v="44"/>
    <m/>
    <n v="15656"/>
    <n v="66.327272727272728"/>
    <d v="1899-12-30T04:00:00"/>
    <m/>
    <n v="4"/>
    <s v=""/>
    <n v="15656"/>
    <m/>
    <m/>
    <s v="GAP2 15/44"/>
    <n v="38"/>
    <n v="180"/>
    <n v="6840"/>
    <n v="569.577"/>
    <n v="570"/>
    <n v="5"/>
    <m/>
    <m/>
    <m/>
    <m/>
    <m/>
    <m/>
    <m/>
    <m/>
    <e v="#REF!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4"/>
    <n v="4"/>
    <x v="44"/>
    <m/>
    <m/>
    <n v="0"/>
    <m/>
    <m/>
    <s v=""/>
    <s v=""/>
    <m/>
    <m/>
    <m/>
    <s v="GAP2 15/43"/>
    <n v="5"/>
    <n v="180"/>
    <n v="900"/>
    <m/>
    <m/>
    <m/>
    <m/>
    <m/>
    <m/>
    <m/>
    <m/>
    <m/>
    <m/>
    <m/>
    <s v="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4"/>
    <n v="5"/>
    <x v="11"/>
    <m/>
    <n v="9976"/>
    <n v="53.890909090909091"/>
    <d v="1899-12-30T03:15:00"/>
    <m/>
    <n v="3.25"/>
    <s v=""/>
    <n v="9976"/>
    <m/>
    <m/>
    <s v="RIN1 15/178"/>
    <n v="16"/>
    <n v="180"/>
    <n v="2880"/>
    <n v="559.67100000000005"/>
    <n v="380"/>
    <n v="2"/>
    <m/>
    <m/>
    <m/>
    <s v="Reprise 2120 bx du 29/01/2016 reste 2530 bx neutre"/>
    <m/>
    <m/>
    <m/>
    <m/>
    <e v="#REF!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4"/>
    <n v="6"/>
    <x v="11"/>
    <m/>
    <m/>
    <n v="0"/>
    <m/>
    <m/>
    <s v=""/>
    <s v=""/>
    <m/>
    <m/>
    <m/>
    <s v="RIN1 15/180"/>
    <n v="12"/>
    <n v="180"/>
    <n v="2160"/>
    <m/>
    <m/>
    <m/>
    <m/>
    <m/>
    <m/>
    <m/>
    <m/>
    <m/>
    <m/>
    <m/>
    <s v="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4"/>
    <n v="7"/>
    <x v="43"/>
    <m/>
    <n v="10472"/>
    <n v="33.163636363636364"/>
    <d v="1899-12-30T02:00:00"/>
    <m/>
    <n v="2"/>
    <s v=""/>
    <n v="10472"/>
    <m/>
    <m/>
    <s v="GAP2 15/43"/>
    <n v="31.25"/>
    <n v="180"/>
    <n v="5625"/>
    <n v="550.27700000000004"/>
    <n v="237.5"/>
    <n v="180"/>
    <m/>
    <m/>
    <m/>
    <s v="Reprise 2896 bx du 29/01/2016 reste 840 bx neutre"/>
    <m/>
    <m/>
    <m/>
    <m/>
    <e v="#REF!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5"/>
    <n v="1"/>
    <x v="6"/>
    <m/>
    <n v="31731"/>
    <n v="67.5"/>
    <d v="1899-12-30T04:30:00"/>
    <m/>
    <n v="4.5"/>
    <s v=""/>
    <n v="31731"/>
    <m/>
    <m/>
    <s v="GAP2 15/43"/>
    <n v="38.75"/>
    <n v="180"/>
    <n v="6975"/>
    <n v="199.41499999999999"/>
    <m/>
    <n v="3"/>
    <m/>
    <m/>
    <m/>
    <m/>
    <m/>
    <m/>
    <m/>
    <m/>
    <e v="#REF!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5"/>
    <n v="2"/>
    <x v="51"/>
    <m/>
    <n v="112152"/>
    <n v="172.5"/>
    <d v="1899-12-30T11:30:00"/>
    <m/>
    <n v="11.5"/>
    <s v=""/>
    <n v="112152"/>
    <m/>
    <m/>
    <s v="GAP2 15/43"/>
    <n v="5"/>
    <n v="180"/>
    <n v="900"/>
    <n v="192.114"/>
    <n v="1425"/>
    <n v="8"/>
    <m/>
    <m/>
    <m/>
    <m/>
    <m/>
    <m/>
    <m/>
    <m/>
    <e v="#REF!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5"/>
    <n v="3"/>
    <x v="51"/>
    <m/>
    <m/>
    <n v="0"/>
    <m/>
    <m/>
    <s v=""/>
    <s v=""/>
    <m/>
    <m/>
    <m/>
    <s v="GAP2 15/61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5"/>
    <n v="4"/>
    <x v="51"/>
    <m/>
    <m/>
    <n v="0"/>
    <m/>
    <m/>
    <s v=""/>
    <s v=""/>
    <m/>
    <m/>
    <m/>
    <s v="GAP2 15/42"/>
    <n v="20"/>
    <n v="180"/>
    <n v="3600"/>
    <m/>
    <m/>
    <m/>
    <m/>
    <m/>
    <m/>
    <m/>
    <m/>
    <m/>
    <m/>
    <m/>
    <s v="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6"/>
    <n v="1"/>
    <x v="24"/>
    <m/>
    <n v="66012"/>
    <n v="66.75"/>
    <d v="1899-12-30T06:00:00"/>
    <m/>
    <n v="6"/>
    <s v=""/>
    <n v="66012"/>
    <m/>
    <m/>
    <s v="EXO1 15/199"/>
    <n v="63"/>
    <n v="180"/>
    <n v="11340"/>
    <n v="195.876"/>
    <n v="760"/>
    <n v="8"/>
    <m/>
    <m/>
    <m/>
    <m/>
    <m/>
    <m/>
    <m/>
    <m/>
    <e v="#REF!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6"/>
    <n v="2"/>
    <x v="24"/>
    <m/>
    <m/>
    <n v="0"/>
    <m/>
    <m/>
    <s v=""/>
    <s v=""/>
    <m/>
    <m/>
    <m/>
    <s v="MUR1 15/233"/>
    <n v="3.75"/>
    <n v="180"/>
    <n v="675"/>
    <m/>
    <m/>
    <m/>
    <m/>
    <m/>
    <m/>
    <m/>
    <m/>
    <m/>
    <m/>
    <m/>
    <s v=""/>
    <m/>
    <m/>
    <m/>
    <m/>
    <m/>
    <m/>
    <m/>
    <m/>
    <m/>
    <m/>
    <m/>
    <m/>
    <x v="1"/>
    <x v="0"/>
    <x v="7"/>
    <m/>
    <m/>
    <m/>
    <m/>
    <m/>
    <m/>
    <m/>
    <n v="1"/>
    <n v="0"/>
    <s v=""/>
  </r>
  <r>
    <m/>
    <m/>
    <x v="37"/>
    <n v="1"/>
    <x v="10"/>
    <m/>
    <n v="64824"/>
    <n v="71.833333333333329"/>
    <d v="1899-12-30T06:00:00"/>
    <m/>
    <n v="6"/>
    <s v=""/>
    <n v="64824"/>
    <m/>
    <m/>
    <s v="GAP2 15/42"/>
    <n v="60"/>
    <n v="180"/>
    <n v="10800"/>
    <n v="192.89699999999999"/>
    <n v="1140"/>
    <n v="4"/>
    <m/>
    <m/>
    <m/>
    <m/>
    <m/>
    <m/>
    <m/>
    <m/>
    <e v="#REF!"/>
    <m/>
    <m/>
    <m/>
    <m/>
    <m/>
    <m/>
    <m/>
    <m/>
    <m/>
    <m/>
    <m/>
    <m/>
    <x v="1"/>
    <x v="0"/>
    <x v="8"/>
    <m/>
    <m/>
    <m/>
    <m/>
    <m/>
    <m/>
    <m/>
    <n v="1"/>
    <n v="0"/>
    <s v=""/>
  </r>
  <r>
    <m/>
    <m/>
    <x v="37"/>
    <n v="2"/>
    <x v="10"/>
    <m/>
    <m/>
    <n v="0"/>
    <m/>
    <m/>
    <s v=""/>
    <s v=""/>
    <m/>
    <m/>
    <m/>
    <s v="MUR2 15/49"/>
    <n v="7"/>
    <n v="180"/>
    <n v="1260"/>
    <m/>
    <m/>
    <m/>
    <m/>
    <m/>
    <m/>
    <m/>
    <m/>
    <m/>
    <m/>
    <m/>
    <s v=""/>
    <m/>
    <m/>
    <m/>
    <m/>
    <m/>
    <m/>
    <m/>
    <m/>
    <m/>
    <m/>
    <m/>
    <m/>
    <x v="1"/>
    <x v="0"/>
    <x v="8"/>
    <m/>
    <m/>
    <m/>
    <m/>
    <m/>
    <m/>
    <m/>
    <n v="1"/>
    <n v="0"/>
    <s v=""/>
  </r>
  <r>
    <m/>
    <m/>
    <x v="37"/>
    <n v="3"/>
    <x v="50"/>
    <m/>
    <n v="34116"/>
    <n v="35.916666666666664"/>
    <d v="1899-12-30T03:00:00"/>
    <m/>
    <n v="3"/>
    <s v=""/>
    <n v="34116"/>
    <m/>
    <m/>
    <s v="MUR2 15/49"/>
    <n v="30"/>
    <n v="180"/>
    <n v="5400"/>
    <n v="192.89599999999999"/>
    <n v="380"/>
    <n v="2"/>
    <m/>
    <m/>
    <m/>
    <m/>
    <m/>
    <m/>
    <m/>
    <m/>
    <e v="#REF!"/>
    <m/>
    <m/>
    <m/>
    <m/>
    <m/>
    <m/>
    <m/>
    <m/>
    <m/>
    <m/>
    <m/>
    <m/>
    <x v="1"/>
    <x v="0"/>
    <x v="8"/>
    <m/>
    <m/>
    <m/>
    <m/>
    <m/>
    <m/>
    <m/>
    <n v="1"/>
    <n v="0"/>
    <s v=""/>
  </r>
  <r>
    <m/>
    <m/>
    <x v="38"/>
    <n v="1"/>
    <x v="38"/>
    <m/>
    <n v="60456"/>
    <n v="170.25"/>
    <d v="1899-12-30T12:00:00"/>
    <m/>
    <n v="12"/>
    <s v=""/>
    <n v="60456"/>
    <m/>
    <m/>
    <s v="VRD1 15/186"/>
    <n v="80"/>
    <n v="180"/>
    <n v="14400"/>
    <n v="372.33"/>
    <n v="1235"/>
    <n v="8"/>
    <m/>
    <m/>
    <m/>
    <m/>
    <m/>
    <m/>
    <m/>
    <m/>
    <e v="#REF!"/>
    <m/>
    <m/>
    <m/>
    <m/>
    <m/>
    <m/>
    <m/>
    <m/>
    <m/>
    <m/>
    <m/>
    <m/>
    <x v="1"/>
    <x v="0"/>
    <x v="9"/>
    <m/>
    <m/>
    <m/>
    <m/>
    <m/>
    <m/>
    <m/>
    <n v="1"/>
    <n v="0"/>
    <s v=""/>
  </r>
  <r>
    <m/>
    <m/>
    <x v="38"/>
    <n v="2"/>
    <x v="38"/>
    <m/>
    <m/>
    <n v="0"/>
    <m/>
    <m/>
    <s v=""/>
    <s v=""/>
    <m/>
    <m/>
    <m/>
    <s v="MUR1 15/174"/>
    <n v="40"/>
    <n v="180"/>
    <n v="7200"/>
    <m/>
    <m/>
    <m/>
    <m/>
    <m/>
    <m/>
    <m/>
    <m/>
    <m/>
    <m/>
    <m/>
    <s v=""/>
    <m/>
    <m/>
    <m/>
    <m/>
    <m/>
    <m/>
    <m/>
    <m/>
    <m/>
    <m/>
    <m/>
    <m/>
    <x v="1"/>
    <x v="0"/>
    <x v="9"/>
    <m/>
    <m/>
    <m/>
    <m/>
    <m/>
    <m/>
    <m/>
    <n v="1"/>
    <n v="0"/>
    <s v=""/>
  </r>
  <r>
    <m/>
    <m/>
    <x v="38"/>
    <n v="3"/>
    <x v="64"/>
    <m/>
    <n v="11040"/>
    <n v="14.1875"/>
    <d v="1899-12-30T01:00:00"/>
    <m/>
    <n v="1"/>
    <s v=""/>
    <n v="11040"/>
    <m/>
    <m/>
    <s v="MUR1 15/233"/>
    <n v="21.25"/>
    <n v="180"/>
    <n v="3825"/>
    <n v="372.09300000000002"/>
    <n v="285"/>
    <n v="5"/>
    <m/>
    <m/>
    <m/>
    <m/>
    <m/>
    <m/>
    <m/>
    <m/>
    <e v="#REF!"/>
    <m/>
    <m/>
    <m/>
    <m/>
    <m/>
    <m/>
    <m/>
    <m/>
    <m/>
    <m/>
    <m/>
    <m/>
    <x v="1"/>
    <x v="0"/>
    <x v="9"/>
    <m/>
    <m/>
    <m/>
    <m/>
    <m/>
    <m/>
    <m/>
    <n v="1"/>
    <n v="0"/>
    <s v=""/>
  </r>
  <r>
    <m/>
    <m/>
    <x v="38"/>
    <n v="4"/>
    <x v="37"/>
    <m/>
    <n v="30936"/>
    <n v="42.5625"/>
    <d v="1899-12-30T03:00:00"/>
    <m/>
    <n v="3"/>
    <s v=""/>
    <n v="30936"/>
    <m/>
    <m/>
    <s v="MUR2 15/49"/>
    <n v="43"/>
    <n v="180"/>
    <n v="7740"/>
    <n v="377.39699999999999"/>
    <n v="380"/>
    <n v="3"/>
    <m/>
    <m/>
    <m/>
    <m/>
    <m/>
    <m/>
    <m/>
    <m/>
    <e v="#REF!"/>
    <m/>
    <m/>
    <m/>
    <m/>
    <m/>
    <m/>
    <m/>
    <m/>
    <m/>
    <m/>
    <m/>
    <m/>
    <x v="1"/>
    <x v="0"/>
    <x v="9"/>
    <m/>
    <m/>
    <m/>
    <m/>
    <m/>
    <m/>
    <m/>
    <n v="1"/>
    <n v="0"/>
    <s v=""/>
  </r>
  <r>
    <m/>
    <m/>
    <x v="38"/>
    <n v="5"/>
    <x v="37"/>
    <m/>
    <m/>
    <n v="0"/>
    <m/>
    <m/>
    <s v=""/>
    <s v=""/>
    <m/>
    <m/>
    <m/>
    <s v="MUR2 15/48"/>
    <n v="18"/>
    <n v="180"/>
    <n v="3240"/>
    <m/>
    <m/>
    <m/>
    <m/>
    <m/>
    <m/>
    <m/>
    <m/>
    <m/>
    <m/>
    <m/>
    <s v=""/>
    <m/>
    <m/>
    <m/>
    <m/>
    <m/>
    <m/>
    <m/>
    <m/>
    <m/>
    <m/>
    <m/>
    <m/>
    <x v="1"/>
    <x v="0"/>
    <x v="9"/>
    <m/>
    <m/>
    <m/>
    <m/>
    <m/>
    <m/>
    <m/>
    <n v="1"/>
    <n v="0"/>
    <s v=""/>
  </r>
  <r>
    <m/>
    <m/>
    <x v="20"/>
    <n v="1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39"/>
    <n v="1"/>
    <x v="8"/>
    <m/>
    <n v="64608"/>
    <n v="117.1875"/>
    <d v="1899-12-30T07:30:00"/>
    <m/>
    <n v="7.5"/>
    <s v=""/>
    <n v="64608"/>
    <m/>
    <m/>
    <s v="MUR2 15/48"/>
    <n v="62"/>
    <n v="180"/>
    <n v="11160"/>
    <n v="372.25799999999998"/>
    <n v="1330"/>
    <n v="10"/>
    <m/>
    <m/>
    <m/>
    <m/>
    <m/>
    <m/>
    <m/>
    <m/>
    <e v="#REF!"/>
    <m/>
    <m/>
    <m/>
    <m/>
    <m/>
    <m/>
    <m/>
    <m/>
    <m/>
    <m/>
    <m/>
    <m/>
    <x v="2"/>
    <x v="0"/>
    <x v="9"/>
    <m/>
    <m/>
    <m/>
    <m/>
    <m/>
    <m/>
    <m/>
    <n v="1"/>
    <n v="0"/>
    <s v=""/>
  </r>
  <r>
    <m/>
    <m/>
    <x v="39"/>
    <n v="2"/>
    <x v="8"/>
    <m/>
    <m/>
    <n v="0"/>
    <m/>
    <m/>
    <s v=""/>
    <s v=""/>
    <m/>
    <m/>
    <m/>
    <s v="MUR2 15/62"/>
    <n v="64"/>
    <n v="180"/>
    <n v="11520"/>
    <m/>
    <m/>
    <m/>
    <m/>
    <m/>
    <m/>
    <m/>
    <m/>
    <m/>
    <m/>
    <m/>
    <s v=""/>
    <m/>
    <m/>
    <m/>
    <m/>
    <m/>
    <m/>
    <m/>
    <m/>
    <m/>
    <m/>
    <m/>
    <m/>
    <x v="2"/>
    <x v="0"/>
    <x v="9"/>
    <m/>
    <m/>
    <m/>
    <m/>
    <m/>
    <m/>
    <m/>
    <n v="1"/>
    <n v="0"/>
    <s v=""/>
  </r>
  <r>
    <m/>
    <m/>
    <x v="39"/>
    <n v="3"/>
    <x v="33"/>
    <m/>
    <n v="85116"/>
    <n v="132.8125"/>
    <d v="1899-12-30T08:30:00"/>
    <m/>
    <n v="8.5"/>
    <s v=""/>
    <n v="85116"/>
    <m/>
    <m/>
    <s v="RIN1 15/180"/>
    <n v="68"/>
    <n v="180"/>
    <n v="12240"/>
    <n v="219.624"/>
    <n v="1187.5"/>
    <n v="5"/>
    <m/>
    <m/>
    <m/>
    <m/>
    <m/>
    <m/>
    <m/>
    <m/>
    <e v="#REF!"/>
    <m/>
    <m/>
    <m/>
    <m/>
    <m/>
    <m/>
    <m/>
    <m/>
    <m/>
    <m/>
    <m/>
    <m/>
    <x v="2"/>
    <x v="0"/>
    <x v="9"/>
    <m/>
    <m/>
    <m/>
    <m/>
    <m/>
    <m/>
    <m/>
    <n v="1"/>
    <n v="0"/>
    <s v=""/>
  </r>
  <r>
    <m/>
    <m/>
    <x v="39"/>
    <n v="4"/>
    <x v="33"/>
    <m/>
    <m/>
    <n v="0"/>
    <m/>
    <m/>
    <s v=""/>
    <s v=""/>
    <m/>
    <m/>
    <m/>
    <s v="RIN1 15/179"/>
    <n v="23.5"/>
    <n v="180"/>
    <n v="4230"/>
    <m/>
    <m/>
    <m/>
    <m/>
    <m/>
    <m/>
    <m/>
    <m/>
    <m/>
    <m/>
    <m/>
    <s v=""/>
    <m/>
    <m/>
    <m/>
    <m/>
    <m/>
    <m/>
    <m/>
    <m/>
    <m/>
    <m/>
    <m/>
    <m/>
    <x v="2"/>
    <x v="0"/>
    <x v="9"/>
    <m/>
    <m/>
    <m/>
    <m/>
    <m/>
    <m/>
    <m/>
    <n v="1"/>
    <n v="0"/>
    <s v=""/>
  </r>
  <r>
    <m/>
    <m/>
    <x v="40"/>
    <n v="1"/>
    <x v="65"/>
    <m/>
    <n v="10428"/>
    <n v="45.7"/>
    <d v="1899-12-30T03:00:00"/>
    <m/>
    <n v="3"/>
    <s v=""/>
    <n v="10428"/>
    <m/>
    <m/>
    <s v="MUR2 15/62"/>
    <n v="15"/>
    <n v="180"/>
    <n v="2700"/>
    <n v="192.02099999999999"/>
    <n v="142.5"/>
    <n v="8"/>
    <m/>
    <m/>
    <m/>
    <m/>
    <m/>
    <m/>
    <m/>
    <m/>
    <e v="#REF!"/>
    <m/>
    <m/>
    <m/>
    <m/>
    <m/>
    <m/>
    <m/>
    <m/>
    <m/>
    <m/>
    <m/>
    <m/>
    <x v="2"/>
    <x v="0"/>
    <x v="9"/>
    <m/>
    <m/>
    <m/>
    <m/>
    <m/>
    <m/>
    <m/>
    <n v="1"/>
    <n v="0"/>
    <s v=""/>
  </r>
  <r>
    <m/>
    <m/>
    <x v="40"/>
    <n v="2"/>
    <x v="51"/>
    <m/>
    <n v="63480"/>
    <n v="99.016666666666666"/>
    <d v="1899-12-30T06:30:00"/>
    <m/>
    <n v="6.5"/>
    <s v=""/>
    <n v="63480"/>
    <m/>
    <m/>
    <s v="MUR2 15/62"/>
    <n v="1"/>
    <n v="180"/>
    <n v="180"/>
    <n v="192.00200000000001"/>
    <n v="570"/>
    <n v="10"/>
    <m/>
    <m/>
    <m/>
    <m/>
    <m/>
    <m/>
    <m/>
    <m/>
    <e v="#REF!"/>
    <m/>
    <m/>
    <m/>
    <m/>
    <m/>
    <m/>
    <m/>
    <m/>
    <m/>
    <m/>
    <m/>
    <m/>
    <x v="2"/>
    <x v="0"/>
    <x v="9"/>
    <m/>
    <m/>
    <m/>
    <m/>
    <m/>
    <m/>
    <m/>
    <n v="1"/>
    <n v="0"/>
    <s v=""/>
  </r>
  <r>
    <m/>
    <m/>
    <x v="40"/>
    <n v="3"/>
    <x v="51"/>
    <m/>
    <m/>
    <n v="0"/>
    <m/>
    <m/>
    <s v=""/>
    <s v=""/>
    <m/>
    <m/>
    <m/>
    <s v="GAP2 15/70"/>
    <n v="58"/>
    <n v="180"/>
    <n v="10440"/>
    <m/>
    <m/>
    <m/>
    <m/>
    <m/>
    <m/>
    <m/>
    <m/>
    <m/>
    <m/>
    <m/>
    <s v=""/>
    <m/>
    <m/>
    <m/>
    <m/>
    <m/>
    <m/>
    <m/>
    <m/>
    <m/>
    <m/>
    <m/>
    <m/>
    <x v="2"/>
    <x v="0"/>
    <x v="9"/>
    <m/>
    <m/>
    <m/>
    <m/>
    <m/>
    <m/>
    <m/>
    <n v="1"/>
    <n v="0"/>
    <s v=""/>
  </r>
  <r>
    <m/>
    <m/>
    <x v="40"/>
    <n v="4"/>
    <x v="22"/>
    <m/>
    <n v="50232"/>
    <n v="83.783333333333331"/>
    <d v="1899-12-30T05:30:00"/>
    <m/>
    <n v="5.5"/>
    <s v=""/>
    <n v="50232"/>
    <m/>
    <m/>
    <s v="GAP2 15/70"/>
    <n v="22"/>
    <n v="180"/>
    <n v="3960"/>
    <n v="193.43199999999999"/>
    <n v="522.5"/>
    <n v="4"/>
    <m/>
    <m/>
    <m/>
    <m/>
    <m/>
    <m/>
    <m/>
    <m/>
    <e v="#REF!"/>
    <m/>
    <m/>
    <m/>
    <m/>
    <m/>
    <m/>
    <m/>
    <m/>
    <m/>
    <m/>
    <m/>
    <m/>
    <x v="2"/>
    <x v="0"/>
    <x v="9"/>
    <m/>
    <m/>
    <m/>
    <m/>
    <m/>
    <m/>
    <m/>
    <n v="1"/>
    <n v="0"/>
    <s v=""/>
  </r>
  <r>
    <m/>
    <m/>
    <x v="40"/>
    <n v="5"/>
    <x v="22"/>
    <m/>
    <m/>
    <n v="0"/>
    <m/>
    <m/>
    <s v=""/>
    <s v=""/>
    <m/>
    <m/>
    <m/>
    <s v="GAP2 15/69"/>
    <n v="29"/>
    <n v="180"/>
    <n v="5220"/>
    <m/>
    <m/>
    <m/>
    <m/>
    <m/>
    <m/>
    <m/>
    <m/>
    <m/>
    <m/>
    <m/>
    <s v=""/>
    <m/>
    <m/>
    <m/>
    <m/>
    <m/>
    <m/>
    <m/>
    <m/>
    <m/>
    <m/>
    <m/>
    <m/>
    <x v="2"/>
    <x v="0"/>
    <x v="9"/>
    <m/>
    <m/>
    <m/>
    <m/>
    <m/>
    <m/>
    <m/>
    <n v="1"/>
    <n v="0"/>
    <s v=""/>
  </r>
  <r>
    <m/>
    <m/>
    <x v="41"/>
    <n v="1"/>
    <x v="50"/>
    <m/>
    <n v="109572"/>
    <n v="151.25"/>
    <d v="1899-12-30T10:00:00"/>
    <m/>
    <n v="10"/>
    <s v=""/>
    <n v="109572"/>
    <m/>
    <m/>
    <s v="RIN2 15/35"/>
    <n v="58"/>
    <n v="180"/>
    <n v="10440"/>
    <n v="192.142"/>
    <n v="1282.5"/>
    <n v="7"/>
    <m/>
    <m/>
    <m/>
    <m/>
    <m/>
    <m/>
    <m/>
    <m/>
    <e v="#REF!"/>
    <m/>
    <m/>
    <m/>
    <m/>
    <m/>
    <m/>
    <m/>
    <m/>
    <m/>
    <m/>
    <m/>
    <m/>
    <x v="2"/>
    <x v="0"/>
    <x v="9"/>
    <m/>
    <m/>
    <m/>
    <m/>
    <m/>
    <m/>
    <m/>
    <n v="1"/>
    <n v="0"/>
    <s v=""/>
  </r>
  <r>
    <m/>
    <m/>
    <x v="41"/>
    <n v="2"/>
    <x v="50"/>
    <m/>
    <m/>
    <n v="0"/>
    <m/>
    <m/>
    <s v=""/>
    <s v=""/>
    <m/>
    <m/>
    <m/>
    <s v="GAP2 15/69"/>
    <n v="51"/>
    <n v="180"/>
    <n v="9180"/>
    <m/>
    <m/>
    <m/>
    <m/>
    <m/>
    <m/>
    <m/>
    <m/>
    <m/>
    <m/>
    <m/>
    <s v=""/>
    <m/>
    <m/>
    <m/>
    <m/>
    <m/>
    <m/>
    <m/>
    <m/>
    <m/>
    <m/>
    <m/>
    <m/>
    <x v="2"/>
    <x v="0"/>
    <x v="9"/>
    <m/>
    <m/>
    <m/>
    <m/>
    <m/>
    <m/>
    <m/>
    <n v="1"/>
    <n v="0"/>
    <s v=""/>
  </r>
  <r>
    <m/>
    <m/>
    <x v="41"/>
    <n v="3"/>
    <x v="23"/>
    <m/>
    <n v="57744"/>
    <n v="90.75"/>
    <d v="1899-12-30T06:00:00"/>
    <m/>
    <n v="6"/>
    <s v=""/>
    <n v="57744"/>
    <m/>
    <m/>
    <s v="MUR1 15/174"/>
    <n v="32"/>
    <n v="180"/>
    <n v="5760"/>
    <n v="194.935"/>
    <n v="997.5"/>
    <n v="12"/>
    <m/>
    <m/>
    <m/>
    <s v="DONT 10176 PORTUGAL"/>
    <m/>
    <m/>
    <m/>
    <m/>
    <e v="#REF!"/>
    <m/>
    <m/>
    <m/>
    <m/>
    <m/>
    <m/>
    <m/>
    <m/>
    <m/>
    <m/>
    <m/>
    <m/>
    <x v="2"/>
    <x v="0"/>
    <x v="9"/>
    <m/>
    <m/>
    <m/>
    <m/>
    <m/>
    <m/>
    <m/>
    <n v="1"/>
    <n v="0"/>
    <s v=""/>
  </r>
  <r>
    <m/>
    <m/>
    <x v="41"/>
    <n v="4"/>
    <x v="23"/>
    <m/>
    <m/>
    <n v="0"/>
    <m/>
    <m/>
    <s v=""/>
    <s v=""/>
    <m/>
    <m/>
    <m/>
    <s v="MUR1 15/184"/>
    <n v="24"/>
    <n v="180"/>
    <n v="4320"/>
    <m/>
    <m/>
    <m/>
    <m/>
    <m/>
    <m/>
    <m/>
    <m/>
    <m/>
    <m/>
    <m/>
    <s v=""/>
    <m/>
    <m/>
    <m/>
    <m/>
    <m/>
    <m/>
    <m/>
    <m/>
    <m/>
    <m/>
    <m/>
    <m/>
    <x v="2"/>
    <x v="0"/>
    <x v="9"/>
    <m/>
    <m/>
    <m/>
    <m/>
    <m/>
    <m/>
    <m/>
    <n v="1"/>
    <n v="0"/>
    <s v=""/>
  </r>
  <r>
    <m/>
    <m/>
    <x v="41"/>
    <n v="5"/>
    <x v="66"/>
    <m/>
    <m/>
    <n v="0"/>
    <m/>
    <m/>
    <s v=""/>
    <s v=""/>
    <n v="4598"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x v="2"/>
    <x v="0"/>
    <x v="9"/>
    <m/>
    <m/>
    <m/>
    <m/>
    <m/>
    <m/>
    <m/>
    <n v="1"/>
    <n v="0"/>
    <s v=""/>
  </r>
  <r>
    <m/>
    <m/>
    <x v="42"/>
    <n v="1"/>
    <x v="10"/>
    <n v="10250"/>
    <n v="163992"/>
    <n v="235"/>
    <d v="1899-12-30T16:00:00"/>
    <m/>
    <n v="16"/>
    <s v=""/>
    <n v="163992"/>
    <m/>
    <m/>
    <s v="MUR2 15/92"/>
    <n v="80"/>
    <n v="180"/>
    <n v="14400"/>
    <n v="191.601"/>
    <n v="1947.5"/>
    <n v="12"/>
    <m/>
    <m/>
    <m/>
    <n v="235"/>
    <m/>
    <m/>
    <m/>
    <m/>
    <e v="#REF!"/>
    <m/>
    <m/>
    <m/>
    <m/>
    <m/>
    <m/>
    <m/>
    <m/>
    <m/>
    <m/>
    <m/>
    <m/>
    <x v="2"/>
    <x v="0"/>
    <x v="9"/>
    <m/>
    <m/>
    <m/>
    <m/>
    <m/>
    <m/>
    <m/>
    <n v="1"/>
    <n v="0"/>
    <s v=""/>
  </r>
  <r>
    <m/>
    <m/>
    <x v="42"/>
    <n v="2"/>
    <x v="10"/>
    <m/>
    <m/>
    <n v="0"/>
    <m/>
    <m/>
    <s v=""/>
    <s v=""/>
    <m/>
    <m/>
    <m/>
    <s v="GAP2 15/105"/>
    <n v="77"/>
    <n v="180"/>
    <n v="13860"/>
    <m/>
    <m/>
    <m/>
    <m/>
    <m/>
    <m/>
    <m/>
    <m/>
    <m/>
    <m/>
    <m/>
    <s v=""/>
    <m/>
    <m/>
    <m/>
    <m/>
    <m/>
    <m/>
    <m/>
    <m/>
    <m/>
    <m/>
    <m/>
    <m/>
    <x v="2"/>
    <x v="0"/>
    <x v="9"/>
    <m/>
    <m/>
    <m/>
    <m/>
    <m/>
    <m/>
    <m/>
    <n v="1"/>
    <n v="0"/>
    <s v=""/>
  </r>
  <r>
    <m/>
    <m/>
    <x v="42"/>
    <n v="3"/>
    <x v="10"/>
    <m/>
    <m/>
    <n v="0"/>
    <m/>
    <m/>
    <s v=""/>
    <s v=""/>
    <m/>
    <m/>
    <m/>
    <s v="MUR2 15/74"/>
    <n v="4"/>
    <n v="180"/>
    <n v="720"/>
    <m/>
    <m/>
    <m/>
    <m/>
    <m/>
    <m/>
    <m/>
    <m/>
    <m/>
    <m/>
    <m/>
    <s v=""/>
    <m/>
    <m/>
    <m/>
    <m/>
    <m/>
    <m/>
    <m/>
    <m/>
    <m/>
    <m/>
    <m/>
    <m/>
    <x v="2"/>
    <x v="0"/>
    <x v="9"/>
    <m/>
    <m/>
    <m/>
    <m/>
    <m/>
    <m/>
    <m/>
    <n v="1"/>
    <n v="0"/>
    <s v=""/>
  </r>
  <r>
    <m/>
    <m/>
    <x v="43"/>
    <n v="1"/>
    <x v="43"/>
    <n v="4625"/>
    <n v="39312"/>
    <n v="116.078125"/>
    <d v="1899-12-30T08:30:00"/>
    <m/>
    <n v="8.5"/>
    <s v=""/>
    <n v="39312"/>
    <m/>
    <m/>
    <s v="GAP2 15/105"/>
    <n v="3"/>
    <n v="180"/>
    <n v="540"/>
    <n v="550.61800000000005"/>
    <n v="1710"/>
    <n v="5"/>
    <m/>
    <m/>
    <n v="275"/>
    <s v=" + REPRISE 832 bx du 29/01/2016"/>
    <m/>
    <m/>
    <m/>
    <m/>
    <e v="#REF!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3"/>
    <n v="2"/>
    <x v="43"/>
    <m/>
    <m/>
    <n v="0"/>
    <m/>
    <m/>
    <s v=""/>
    <s v=""/>
    <m/>
    <m/>
    <m/>
    <s v="GAP2 15/106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3"/>
    <n v="3"/>
    <x v="43"/>
    <m/>
    <m/>
    <n v="0"/>
    <m/>
    <m/>
    <s v=""/>
    <s v=""/>
    <m/>
    <m/>
    <m/>
    <s v="GAP2 15/104"/>
    <n v="31"/>
    <n v="180"/>
    <n v="5580"/>
    <m/>
    <m/>
    <m/>
    <m/>
    <m/>
    <m/>
    <m/>
    <m/>
    <m/>
    <m/>
    <m/>
    <s v="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3"/>
    <n v="4"/>
    <x v="44"/>
    <n v="5298"/>
    <n v="39736"/>
    <n v="102.421875"/>
    <d v="1899-12-30T07:30:00"/>
    <m/>
    <n v="7.5"/>
    <s v=""/>
    <n v="39736"/>
    <m/>
    <m/>
    <s v="GAP2 15/104"/>
    <n v="49"/>
    <n v="180"/>
    <n v="8820"/>
    <n v="565.65700000000004"/>
    <n v="1187.5"/>
    <n v="5"/>
    <m/>
    <m/>
    <m/>
    <m/>
    <m/>
    <m/>
    <m/>
    <m/>
    <e v="#REF!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3"/>
    <n v="5"/>
    <x v="44"/>
    <m/>
    <m/>
    <n v="0"/>
    <m/>
    <m/>
    <s v=""/>
    <s v=""/>
    <m/>
    <m/>
    <m/>
    <s v="MUR2 15/73"/>
    <n v="67.25"/>
    <n v="180"/>
    <n v="12105"/>
    <m/>
    <m/>
    <m/>
    <m/>
    <m/>
    <m/>
    <m/>
    <m/>
    <m/>
    <m/>
    <m/>
    <s v="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4"/>
    <n v="1"/>
    <x v="53"/>
    <m/>
    <n v="50112"/>
    <n v="87.98828125"/>
    <d v="1899-12-30T06:15:00"/>
    <m/>
    <n v="6.25"/>
    <s v=""/>
    <n v="50112"/>
    <m/>
    <m/>
    <s v="MUR1 15/233"/>
    <n v="4"/>
    <n v="180"/>
    <n v="720"/>
    <n v="373.43900000000002"/>
    <n v="807.5"/>
    <n v="9"/>
    <m/>
    <m/>
    <m/>
    <m/>
    <m/>
    <m/>
    <m/>
    <m/>
    <e v="#REF!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4"/>
    <n v="2"/>
    <x v="53"/>
    <m/>
    <m/>
    <n v="0"/>
    <m/>
    <m/>
    <s v=""/>
    <s v=""/>
    <m/>
    <m/>
    <m/>
    <s v="MUR1 15/238"/>
    <n v="79"/>
    <n v="180"/>
    <n v="14220"/>
    <m/>
    <m/>
    <m/>
    <m/>
    <m/>
    <m/>
    <m/>
    <m/>
    <m/>
    <m/>
    <m/>
    <s v="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4"/>
    <n v="3"/>
    <x v="53"/>
    <m/>
    <m/>
    <n v="0"/>
    <m/>
    <m/>
    <s v=""/>
    <s v=""/>
    <m/>
    <m/>
    <m/>
    <s v="VRD1 15/236"/>
    <n v="13"/>
    <n v="180"/>
    <n v="2340"/>
    <m/>
    <m/>
    <m/>
    <m/>
    <m/>
    <m/>
    <m/>
    <m/>
    <m/>
    <m/>
    <m/>
    <s v="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4"/>
    <n v="4"/>
    <x v="37"/>
    <m/>
    <n v="83424"/>
    <n v="137.26171875"/>
    <d v="1899-12-30T09:45:00"/>
    <m/>
    <n v="9.75"/>
    <s v=""/>
    <n v="83424"/>
    <m/>
    <m/>
    <s v="MUR2 15/73"/>
    <n v="13.75"/>
    <n v="180"/>
    <n v="2475"/>
    <n v="369.387"/>
    <n v="2090"/>
    <n v="4"/>
    <m/>
    <m/>
    <m/>
    <m/>
    <m/>
    <m/>
    <m/>
    <m/>
    <e v="#REF!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4"/>
    <n v="5"/>
    <x v="37"/>
    <m/>
    <m/>
    <n v="0"/>
    <m/>
    <m/>
    <s v=""/>
    <s v=""/>
    <m/>
    <m/>
    <m/>
    <s v="MUR2 15/75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4"/>
    <n v="6"/>
    <x v="37"/>
    <m/>
    <m/>
    <n v="0"/>
    <m/>
    <m/>
    <s v=""/>
    <s v=""/>
    <m/>
    <m/>
    <m/>
    <s v="MUR2 15/74"/>
    <n v="63"/>
    <n v="180"/>
    <n v="11340"/>
    <m/>
    <m/>
    <m/>
    <m/>
    <m/>
    <m/>
    <m/>
    <m/>
    <m/>
    <m/>
    <m/>
    <s v="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5"/>
    <n v="1"/>
    <x v="54"/>
    <m/>
    <n v="58368"/>
    <n v="99"/>
    <d v="1899-12-30T08:00:00"/>
    <m/>
    <n v="8"/>
    <s v=""/>
    <n v="58368"/>
    <m/>
    <m/>
    <s v="VRD1 15/236"/>
    <n v="63"/>
    <n v="180"/>
    <n v="11340"/>
    <n v="371.767"/>
    <n v="997.5"/>
    <n v="9"/>
    <m/>
    <m/>
    <m/>
    <m/>
    <m/>
    <m/>
    <m/>
    <m/>
    <e v="#REF!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5"/>
    <n v="2"/>
    <x v="54"/>
    <m/>
    <m/>
    <n v="0"/>
    <m/>
    <m/>
    <s v=""/>
    <s v=""/>
    <m/>
    <m/>
    <m/>
    <s v="MUR1 15/214"/>
    <n v="51"/>
    <n v="180"/>
    <n v="9180"/>
    <m/>
    <m/>
    <m/>
    <m/>
    <m/>
    <m/>
    <m/>
    <m/>
    <m/>
    <m/>
    <m/>
    <s v="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5"/>
    <n v="3"/>
    <x v="57"/>
    <m/>
    <n v="65712"/>
    <n v="99"/>
    <d v="1899-12-30T08:00:00"/>
    <m/>
    <n v="8"/>
    <s v=""/>
    <n v="65712"/>
    <m/>
    <m/>
    <s v="RIN1 15/274"/>
    <n v="2.5"/>
    <n v="180"/>
    <n v="450"/>
    <n v="376.58699999999999"/>
    <n v="1092.5"/>
    <n v="4"/>
    <m/>
    <m/>
    <m/>
    <m/>
    <m/>
    <m/>
    <m/>
    <m/>
    <e v="#REF!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5"/>
    <n v="4"/>
    <x v="57"/>
    <m/>
    <m/>
    <n v="0"/>
    <m/>
    <m/>
    <s v=""/>
    <s v=""/>
    <m/>
    <m/>
    <m/>
    <s v="EXO1 15/291"/>
    <n v="30"/>
    <n v="180"/>
    <n v="5400"/>
    <m/>
    <m/>
    <m/>
    <m/>
    <m/>
    <m/>
    <m/>
    <m/>
    <m/>
    <m/>
    <m/>
    <s v="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5"/>
    <n v="5"/>
    <x v="57"/>
    <m/>
    <m/>
    <n v="0"/>
    <m/>
    <m/>
    <s v=""/>
    <s v=""/>
    <m/>
    <m/>
    <m/>
    <s v="GAP2 15/71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5"/>
    <n v="6"/>
    <x v="57"/>
    <m/>
    <m/>
    <n v="0"/>
    <m/>
    <m/>
    <s v=""/>
    <s v=""/>
    <m/>
    <m/>
    <m/>
    <s v="RIV2 15/67"/>
    <n v="18"/>
    <n v="180"/>
    <n v="3240"/>
    <m/>
    <m/>
    <m/>
    <m/>
    <m/>
    <m/>
    <m/>
    <m/>
    <m/>
    <m/>
    <m/>
    <s v="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6"/>
    <n v="1"/>
    <x v="66"/>
    <m/>
    <n v="7680"/>
    <n v="36.8359375"/>
    <d v="1899-12-30T02:30:00"/>
    <m/>
    <n v="2.5"/>
    <s v=""/>
    <n v="7680"/>
    <m/>
    <m/>
    <s v="SAF 15/09"/>
    <n v="3.25"/>
    <n v="180"/>
    <n v="585"/>
    <n v="63.966999999999999"/>
    <m/>
    <n v="20"/>
    <m/>
    <m/>
    <m/>
    <m/>
    <m/>
    <m/>
    <m/>
    <m/>
    <e v="#REF!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6"/>
    <n v="2"/>
    <x v="20"/>
    <m/>
    <n v="63924"/>
    <n v="198.9140625"/>
    <d v="1899-12-30T13:30:00"/>
    <m/>
    <n v="13.5"/>
    <s v=""/>
    <n v="63924"/>
    <m/>
    <m/>
    <s v="CAPS 15/01"/>
    <n v="28.25"/>
    <n v="180"/>
    <n v="5085"/>
    <n v="67.768000000000001"/>
    <m/>
    <n v="139"/>
    <m/>
    <m/>
    <m/>
    <m/>
    <m/>
    <m/>
    <m/>
    <m/>
    <e v="#REF!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7"/>
    <n v="1"/>
    <x v="67"/>
    <m/>
    <n v="49548"/>
    <n v="68.234375"/>
    <d v="1899-12-30T05:30:00"/>
    <m/>
    <n v="5.5"/>
    <s v=""/>
    <n v="49548"/>
    <m/>
    <m/>
    <s v="ORTI 15/08"/>
    <n v="41"/>
    <n v="180"/>
    <n v="7380"/>
    <n v="204.95599999999999"/>
    <m/>
    <n v="15"/>
    <m/>
    <m/>
    <m/>
    <m/>
    <m/>
    <m/>
    <m/>
    <m/>
    <e v="#REF!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7"/>
    <n v="2"/>
    <x v="67"/>
    <m/>
    <m/>
    <n v="0"/>
    <m/>
    <m/>
    <s v=""/>
    <s v=""/>
    <m/>
    <m/>
    <m/>
    <s v="ORTI 15/13"/>
    <n v="18.5"/>
    <n v="180"/>
    <n v="3330"/>
    <m/>
    <m/>
    <m/>
    <m/>
    <m/>
    <m/>
    <m/>
    <m/>
    <m/>
    <m/>
    <m/>
    <s v="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7"/>
    <n v="3"/>
    <x v="68"/>
    <m/>
    <m/>
    <n v="37.21875"/>
    <d v="1899-12-30T03:00:00"/>
    <m/>
    <n v="3"/>
    <s v=""/>
    <m/>
    <m/>
    <m/>
    <s v="RIN1 15/179"/>
    <n v="0.25"/>
    <n v="180"/>
    <n v="45"/>
    <n v="109.51300000000001"/>
    <m/>
    <m/>
    <m/>
    <m/>
    <m/>
    <m/>
    <m/>
    <m/>
    <m/>
    <m/>
    <e v="#REF!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7"/>
    <n v="4"/>
    <x v="5"/>
    <m/>
    <n v="51096"/>
    <n v="93.046875"/>
    <d v="1899-12-30T06:30:00"/>
    <m/>
    <n v="6.5"/>
    <s v=""/>
    <n v="51096"/>
    <m/>
    <m/>
    <s v="RIN1 15/179"/>
    <n v="44.25"/>
    <n v="180"/>
    <n v="7965"/>
    <n v="192.565"/>
    <m/>
    <n v="4"/>
    <m/>
    <m/>
    <m/>
    <m/>
    <m/>
    <m/>
    <m/>
    <m/>
    <e v="#REF!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7"/>
    <n v="5"/>
    <x v="5"/>
    <m/>
    <m/>
    <n v="0"/>
    <m/>
    <m/>
    <s v=""/>
    <s v=""/>
    <m/>
    <m/>
    <m/>
    <s v="RIN1 15/190"/>
    <n v="6"/>
    <n v="180"/>
    <n v="1080"/>
    <m/>
    <m/>
    <m/>
    <m/>
    <m/>
    <m/>
    <m/>
    <m/>
    <m/>
    <m/>
    <m/>
    <s v="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7"/>
    <n v="6"/>
    <x v="5"/>
    <m/>
    <n v="27216"/>
    <m/>
    <m/>
    <m/>
    <s v=""/>
    <s v=""/>
    <n v="27216"/>
    <m/>
    <m/>
    <m/>
    <m/>
    <m/>
    <n v="0"/>
    <m/>
    <m/>
    <m/>
    <m/>
    <m/>
    <m/>
    <s v="REPRISE DU 12/02/2016"/>
    <m/>
    <m/>
    <m/>
    <m/>
    <s v=""/>
    <m/>
    <m/>
    <m/>
    <m/>
    <m/>
    <m/>
    <m/>
    <m/>
    <m/>
    <m/>
    <m/>
    <m/>
    <x v="2"/>
    <x v="0"/>
    <x v="10"/>
    <m/>
    <m/>
    <m/>
    <m/>
    <m/>
    <m/>
    <m/>
    <n v="1"/>
    <n v="0"/>
    <s v=""/>
  </r>
  <r>
    <m/>
    <m/>
    <x v="48"/>
    <n v="1"/>
    <x v="69"/>
    <m/>
    <n v="9612"/>
    <n v="29.1875"/>
    <d v="1899-12-30T02:00:00"/>
    <m/>
    <n v="2"/>
    <s v=""/>
    <n v="9612"/>
    <m/>
    <m/>
    <s v="MUR1 15/184"/>
    <n v="9"/>
    <n v="180"/>
    <n v="1620"/>
    <n v="373.91899999999998"/>
    <n v="475"/>
    <n v="4"/>
    <m/>
    <m/>
    <m/>
    <m/>
    <m/>
    <m/>
    <m/>
    <m/>
    <e v="#REF!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48"/>
    <n v="2"/>
    <x v="69"/>
    <m/>
    <m/>
    <n v="0"/>
    <m/>
    <m/>
    <s v=""/>
    <s v=""/>
    <m/>
    <m/>
    <m/>
    <s v="MUR1 15/212"/>
    <n v="9"/>
    <n v="180"/>
    <n v="1620"/>
    <m/>
    <m/>
    <m/>
    <m/>
    <m/>
    <m/>
    <m/>
    <m/>
    <m/>
    <m/>
    <m/>
    <s v="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48"/>
    <n v="3"/>
    <x v="19"/>
    <m/>
    <n v="118992"/>
    <n v="204.3125"/>
    <d v="1899-12-30T14:00:00"/>
    <m/>
    <n v="14"/>
    <s v=""/>
    <n v="118992"/>
    <m/>
    <m/>
    <s v="MUR2 15/74"/>
    <n v="13"/>
    <n v="180"/>
    <n v="2340"/>
    <n v="371.79199999999997"/>
    <n v="2280"/>
    <n v="9"/>
    <m/>
    <m/>
    <m/>
    <m/>
    <m/>
    <m/>
    <m/>
    <m/>
    <e v="#REF!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48"/>
    <n v="4"/>
    <x v="19"/>
    <m/>
    <m/>
    <n v="0"/>
    <m/>
    <m/>
    <s v=""/>
    <s v=""/>
    <m/>
    <m/>
    <m/>
    <s v="MUR2 15/76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48"/>
    <n v="5"/>
    <x v="19"/>
    <m/>
    <m/>
    <n v="0"/>
    <m/>
    <m/>
    <s v=""/>
    <s v=""/>
    <m/>
    <m/>
    <m/>
    <s v="MUR2 15/77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48"/>
    <n v="6"/>
    <x v="19"/>
    <m/>
    <m/>
    <n v="0"/>
    <m/>
    <m/>
    <s v=""/>
    <s v=""/>
    <m/>
    <m/>
    <m/>
    <s v="MUR2 15/78"/>
    <n v="59.25"/>
    <n v="180"/>
    <n v="10665"/>
    <m/>
    <m/>
    <m/>
    <m/>
    <m/>
    <m/>
    <m/>
    <m/>
    <m/>
    <m/>
    <m/>
    <s v="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49"/>
    <n v="1"/>
    <x v="56"/>
    <m/>
    <n v="40512"/>
    <n v="64.125"/>
    <d v="1899-12-30T04:30:00"/>
    <m/>
    <n v="4.5"/>
    <s v=""/>
    <n v="40512"/>
    <m/>
    <m/>
    <s v="RIN2 15/102"/>
    <n v="76"/>
    <n v="180"/>
    <n v="13680"/>
    <n v="370.95800000000003"/>
    <n v="1045"/>
    <n v="3"/>
    <m/>
    <m/>
    <m/>
    <m/>
    <m/>
    <m/>
    <m/>
    <m/>
    <e v="#REF!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49"/>
    <n v="2"/>
    <x v="58"/>
    <m/>
    <n v="29070"/>
    <n v="42.75"/>
    <d v="1899-12-30T03:00:00"/>
    <m/>
    <n v="3"/>
    <s v=""/>
    <n v="29070"/>
    <m/>
    <m/>
    <s v="MUR2 15/78"/>
    <n v="20.75"/>
    <n v="180"/>
    <n v="3735"/>
    <n v="372.22500000000002"/>
    <n v="950"/>
    <n v="2"/>
    <m/>
    <m/>
    <m/>
    <m/>
    <m/>
    <m/>
    <m/>
    <m/>
    <e v="#REF!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49"/>
    <n v="3"/>
    <x v="58"/>
    <m/>
    <m/>
    <n v="0"/>
    <m/>
    <m/>
    <s v=""/>
    <s v=""/>
    <m/>
    <m/>
    <m/>
    <s v="MUR2 15/72"/>
    <n v="37"/>
    <n v="180"/>
    <n v="6660"/>
    <n v="375.18200000000002"/>
    <m/>
    <m/>
    <m/>
    <m/>
    <m/>
    <m/>
    <m/>
    <m/>
    <m/>
    <m/>
    <s v="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49"/>
    <n v="4"/>
    <x v="36"/>
    <m/>
    <n v="70728"/>
    <n v="121.125"/>
    <d v="1899-12-30T08:30:00"/>
    <m/>
    <n v="8.5"/>
    <s v=""/>
    <n v="70728"/>
    <m/>
    <m/>
    <s v="MUR2 15/72"/>
    <n v="43"/>
    <n v="180"/>
    <n v="7740"/>
    <n v="375.18200000000002"/>
    <n v="1852.5"/>
    <n v="6"/>
    <m/>
    <m/>
    <m/>
    <m/>
    <m/>
    <m/>
    <m/>
    <m/>
    <e v="#REF!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49"/>
    <n v="5"/>
    <x v="36"/>
    <m/>
    <m/>
    <n v="0"/>
    <m/>
    <m/>
    <s v=""/>
    <s v=""/>
    <m/>
    <m/>
    <m/>
    <s v="RIV2 15/113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49"/>
    <n v="6"/>
    <x v="36"/>
    <m/>
    <m/>
    <n v="0"/>
    <m/>
    <m/>
    <s v=""/>
    <s v=""/>
    <m/>
    <m/>
    <m/>
    <s v="GAP2 15/117"/>
    <n v="11.5"/>
    <n v="180"/>
    <n v="2070"/>
    <m/>
    <m/>
    <m/>
    <m/>
    <m/>
    <m/>
    <m/>
    <m/>
    <m/>
    <m/>
    <m/>
    <s v="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50"/>
    <n v="1"/>
    <x v="40"/>
    <m/>
    <n v="21024"/>
    <n v="36.484375"/>
    <d v="1899-12-30T02:30:00"/>
    <m/>
    <n v="2.5"/>
    <s v=""/>
    <n v="21024"/>
    <m/>
    <m/>
    <s v="MUR1 15/214"/>
    <n v="28"/>
    <n v="180"/>
    <n v="5040"/>
    <n v="374.79599999999999"/>
    <n v="807.5"/>
    <n v="2"/>
    <m/>
    <m/>
    <m/>
    <m/>
    <m/>
    <m/>
    <m/>
    <m/>
    <e v="#REF!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50"/>
    <n v="2"/>
    <x v="40"/>
    <m/>
    <m/>
    <n v="0"/>
    <m/>
    <m/>
    <s v=""/>
    <s v=""/>
    <m/>
    <m/>
    <m/>
    <s v="RIN1 15/218"/>
    <n v="12"/>
    <n v="180"/>
    <n v="2160"/>
    <m/>
    <m/>
    <m/>
    <m/>
    <m/>
    <m/>
    <m/>
    <m/>
    <m/>
    <m/>
    <m/>
    <s v="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50"/>
    <n v="3"/>
    <x v="8"/>
    <m/>
    <n v="114828"/>
    <n v="197.015625"/>
    <d v="1899-12-30T13:30:00"/>
    <m/>
    <n v="13.5"/>
    <s v=""/>
    <n v="114828"/>
    <m/>
    <m/>
    <s v="GAP2 15/124"/>
    <n v="74"/>
    <n v="180"/>
    <n v="13320"/>
    <n v="370.94200000000001"/>
    <n v="3420"/>
    <n v="9"/>
    <m/>
    <m/>
    <m/>
    <m/>
    <m/>
    <m/>
    <m/>
    <m/>
    <e v="#REF!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50"/>
    <n v="4"/>
    <x v="8"/>
    <m/>
    <m/>
    <n v="0"/>
    <m/>
    <m/>
    <s v=""/>
    <s v=""/>
    <m/>
    <m/>
    <m/>
    <s v="GAP2 15/117"/>
    <n v="62.5"/>
    <n v="180"/>
    <n v="11250"/>
    <m/>
    <m/>
    <m/>
    <m/>
    <m/>
    <m/>
    <m/>
    <m/>
    <m/>
    <m/>
    <m/>
    <s v="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50"/>
    <n v="5"/>
    <x v="8"/>
    <m/>
    <m/>
    <n v="0"/>
    <m/>
    <m/>
    <s v=""/>
    <s v=""/>
    <m/>
    <m/>
    <m/>
    <s v="GAP2 15/116"/>
    <n v="77.5"/>
    <n v="180"/>
    <n v="13950"/>
    <m/>
    <m/>
    <m/>
    <m/>
    <m/>
    <m/>
    <m/>
    <m/>
    <m/>
    <m/>
    <m/>
    <s v="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51"/>
    <n v="1"/>
    <x v="41"/>
    <m/>
    <n v="44443"/>
    <n v="82.686440677966104"/>
    <d v="1899-12-30T05:30:00"/>
    <m/>
    <n v="5.5"/>
    <s v=""/>
    <n v="43294"/>
    <m/>
    <m/>
    <s v="MUR2 15/96"/>
    <n v="80"/>
    <n v="180"/>
    <n v="14400"/>
    <n v="378.596"/>
    <n v="1330"/>
    <n v="5"/>
    <m/>
    <m/>
    <m/>
    <e v="#NAME?"/>
    <m/>
    <m/>
    <m/>
    <m/>
    <e v="#REF!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51"/>
    <n v="2"/>
    <x v="41"/>
    <m/>
    <m/>
    <n v="0"/>
    <m/>
    <m/>
    <s v=""/>
    <s v=""/>
    <m/>
    <m/>
    <m/>
    <s v="GAP2 15/97"/>
    <n v="8"/>
    <n v="180"/>
    <n v="1440"/>
    <m/>
    <m/>
    <m/>
    <m/>
    <m/>
    <m/>
    <m/>
    <m/>
    <m/>
    <m/>
    <m/>
    <s v="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51"/>
    <n v="3"/>
    <x v="70"/>
    <m/>
    <n v="3720"/>
    <n v="18.792372881355931"/>
    <d v="1899-12-30T01:15:00"/>
    <m/>
    <n v="1.25"/>
    <s v=""/>
    <n v="3720"/>
    <m/>
    <m/>
    <s v="RIN2 15/51"/>
    <n v="9"/>
    <n v="180"/>
    <n v="1620"/>
    <n v="401.42700000000002"/>
    <n v="190"/>
    <m/>
    <m/>
    <m/>
    <m/>
    <m/>
    <m/>
    <m/>
    <m/>
    <m/>
    <e v="#REF!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51"/>
    <n v="4"/>
    <x v="16"/>
    <m/>
    <n v="71928"/>
    <n v="120.27118644067797"/>
    <d v="1899-12-30T08:00:00"/>
    <m/>
    <n v="8"/>
    <s v=""/>
    <n v="71928"/>
    <m/>
    <m/>
    <s v="RIN2 15/51"/>
    <n v="71"/>
    <n v="180"/>
    <n v="12780"/>
    <n v="371.62400000000002"/>
    <n v="1615"/>
    <n v="14"/>
    <m/>
    <m/>
    <m/>
    <m/>
    <m/>
    <m/>
    <m/>
    <m/>
    <e v="#REF!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51"/>
    <n v="5"/>
    <x v="16"/>
    <m/>
    <m/>
    <n v="0"/>
    <m/>
    <m/>
    <s v=""/>
    <s v=""/>
    <m/>
    <m/>
    <m/>
    <s v="RIN2 15/52"/>
    <n v="62.5"/>
    <n v="180"/>
    <n v="11250"/>
    <m/>
    <m/>
    <m/>
    <m/>
    <m/>
    <m/>
    <m/>
    <m/>
    <m/>
    <m/>
    <m/>
    <s v="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52"/>
    <n v="1"/>
    <x v="25"/>
    <m/>
    <n v="40548"/>
    <n v="80.295801526717568"/>
    <d v="1899-12-30T04:30:00"/>
    <m/>
    <n v="4.5"/>
    <s v=""/>
    <n v="40548"/>
    <m/>
    <m/>
    <s v="ORTI 15/13"/>
    <n v="47.5"/>
    <n v="180"/>
    <n v="8550"/>
    <m/>
    <m/>
    <n v="4"/>
    <m/>
    <m/>
    <m/>
    <m/>
    <m/>
    <m/>
    <m/>
    <m/>
    <e v="#REF!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52"/>
    <n v="2"/>
    <x v="71"/>
    <m/>
    <n v="9699"/>
    <n v="26.765267175572518"/>
    <d v="1899-12-30T01:30:00"/>
    <m/>
    <n v="1.5"/>
    <s v=""/>
    <n v="9699"/>
    <m/>
    <m/>
    <s v="GAP2 15/117"/>
    <n v="6"/>
    <n v="180"/>
    <n v="1080"/>
    <n v="117.7"/>
    <n v="142.5"/>
    <n v="2"/>
    <m/>
    <m/>
    <m/>
    <m/>
    <m/>
    <m/>
    <m/>
    <m/>
    <e v="#REF!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52"/>
    <n v="3"/>
    <x v="72"/>
    <m/>
    <n v="7563"/>
    <n v="26.765267175572518"/>
    <d v="1899-12-30T01:30:00"/>
    <m/>
    <n v="1.5"/>
    <s v=""/>
    <n v="7056"/>
    <m/>
    <m/>
    <s v="RIN2 15/52"/>
    <n v="4.5"/>
    <n v="180"/>
    <n v="810"/>
    <n v="117.25"/>
    <n v="95"/>
    <n v="2"/>
    <m/>
    <m/>
    <m/>
    <m/>
    <m/>
    <m/>
    <m/>
    <m/>
    <e v="#REF!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52"/>
    <n v="4"/>
    <x v="47"/>
    <m/>
    <n v="56100"/>
    <n v="99.923664122137396"/>
    <d v="1899-12-30T05:36:00"/>
    <m/>
    <n v="5.6"/>
    <s v=""/>
    <n v="56100"/>
    <m/>
    <m/>
    <s v="RIN2 15/52"/>
    <n v="12"/>
    <n v="180"/>
    <n v="2160"/>
    <n v="191.255"/>
    <n v="522.5"/>
    <n v="10"/>
    <m/>
    <m/>
    <m/>
    <m/>
    <m/>
    <m/>
    <m/>
    <m/>
    <e v="#REF!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52"/>
    <n v="5"/>
    <x v="47"/>
    <m/>
    <m/>
    <n v="0"/>
    <m/>
    <m/>
    <s v=""/>
    <s v=""/>
    <m/>
    <m/>
    <m/>
    <s v="RIN2 15/53"/>
    <n v="42"/>
    <n v="180"/>
    <n v="7560"/>
    <m/>
    <m/>
    <m/>
    <m/>
    <m/>
    <m/>
    <m/>
    <m/>
    <m/>
    <m/>
    <m/>
    <s v=""/>
    <m/>
    <m/>
    <m/>
    <m/>
    <m/>
    <m/>
    <m/>
    <m/>
    <m/>
    <m/>
    <m/>
    <m/>
    <x v="2"/>
    <x v="0"/>
    <x v="11"/>
    <m/>
    <m/>
    <m/>
    <m/>
    <m/>
    <m/>
    <m/>
    <n v="1"/>
    <n v="0"/>
    <s v=""/>
  </r>
  <r>
    <m/>
    <m/>
    <x v="53"/>
    <n v="1"/>
    <x v="73"/>
    <m/>
    <n v="28962"/>
    <n v="52.008196721311478"/>
    <d v="1899-12-30T03:45:00"/>
    <m/>
    <n v="3.75"/>
    <s v=""/>
    <n v="28962"/>
    <m/>
    <m/>
    <s v="RIV2 15/114"/>
    <n v="30"/>
    <n v="180"/>
    <n v="5400"/>
    <n v="197.12"/>
    <n v="332.5"/>
    <n v="2"/>
    <m/>
    <m/>
    <m/>
    <m/>
    <m/>
    <m/>
    <m/>
    <m/>
    <e v="#REF!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3"/>
    <n v="2"/>
    <x v="6"/>
    <m/>
    <n v="91080"/>
    <n v="159.49180327868851"/>
    <d v="1899-12-30T11:30:00"/>
    <m/>
    <n v="11.5"/>
    <s v=""/>
    <n v="91080"/>
    <m/>
    <m/>
    <s v="GAP2 15/109"/>
    <n v="80"/>
    <n v="180"/>
    <n v="14400"/>
    <n v="199.15600000000001"/>
    <m/>
    <n v="2"/>
    <m/>
    <m/>
    <m/>
    <m/>
    <m/>
    <m/>
    <m/>
    <m/>
    <e v="#REF!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3"/>
    <n v="3"/>
    <x v="6"/>
    <m/>
    <m/>
    <n v="0"/>
    <m/>
    <m/>
    <s v=""/>
    <s v=""/>
    <m/>
    <m/>
    <m/>
    <s v="GAP2 15/110"/>
    <n v="23.5"/>
    <n v="180"/>
    <n v="4230"/>
    <m/>
    <m/>
    <m/>
    <m/>
    <m/>
    <m/>
    <m/>
    <m/>
    <m/>
    <m/>
    <m/>
    <s v="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4"/>
    <n v="1"/>
    <x v="74"/>
    <m/>
    <n v="18264"/>
    <n v="27.770491803278688"/>
    <d v="1899-12-30T01:45:00"/>
    <m/>
    <n v="1.75"/>
    <s v=""/>
    <n v="18264"/>
    <m/>
    <m/>
    <s v="GAP2 15/110"/>
    <n v="17.5"/>
    <n v="180"/>
    <n v="3150"/>
    <n v="190.78100000000001"/>
    <n v="237.5"/>
    <n v="1"/>
    <m/>
    <m/>
    <m/>
    <m/>
    <m/>
    <m/>
    <m/>
    <m/>
    <e v="#REF!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4"/>
    <n v="2"/>
    <x v="5"/>
    <m/>
    <n v="81108"/>
    <n v="119.01639344262294"/>
    <d v="1899-12-30T07:30:00"/>
    <m/>
    <n v="7.5"/>
    <s v=""/>
    <n v="81108"/>
    <m/>
    <m/>
    <s v="RIN2 15/53"/>
    <n v="37"/>
    <n v="180"/>
    <n v="6660"/>
    <n v="193.17699999999999"/>
    <n v="1140"/>
    <n v="6"/>
    <m/>
    <m/>
    <m/>
    <m/>
    <m/>
    <m/>
    <m/>
    <m/>
    <e v="#REF!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4"/>
    <n v="3"/>
    <x v="5"/>
    <m/>
    <m/>
    <n v="0"/>
    <m/>
    <m/>
    <s v=""/>
    <s v=""/>
    <m/>
    <m/>
    <m/>
    <s v="RIN2 15/54"/>
    <n v="41"/>
    <n v="180"/>
    <n v="7380"/>
    <m/>
    <m/>
    <m/>
    <m/>
    <m/>
    <m/>
    <m/>
    <m/>
    <m/>
    <m/>
    <m/>
    <s v="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4"/>
    <n v="4"/>
    <x v="51"/>
    <m/>
    <n v="54492"/>
    <n v="95.213114754098356"/>
    <d v="1899-12-30T06:00:00"/>
    <m/>
    <n v="6"/>
    <s v=""/>
    <n v="54492"/>
    <m/>
    <m/>
    <s v="GAP2 15/111"/>
    <n v="14"/>
    <n v="180"/>
    <n v="2520"/>
    <n v="190.71700000000001"/>
    <n v="475"/>
    <n v="3"/>
    <m/>
    <m/>
    <m/>
    <m/>
    <m/>
    <m/>
    <m/>
    <m/>
    <e v="#REF!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4"/>
    <n v="5"/>
    <x v="51"/>
    <m/>
    <m/>
    <n v="0"/>
    <m/>
    <m/>
    <s v=""/>
    <s v=""/>
    <m/>
    <m/>
    <m/>
    <s v="GAP2 15/110"/>
    <n v="39"/>
    <n v="180"/>
    <n v="7020"/>
    <m/>
    <m/>
    <m/>
    <m/>
    <m/>
    <m/>
    <m/>
    <m/>
    <m/>
    <m/>
    <m/>
    <s v="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5"/>
    <n v="1"/>
    <x v="35"/>
    <m/>
    <n v="72372"/>
    <n v="121.54838709677419"/>
    <d v="1899-12-30T08:00:00"/>
    <m/>
    <n v="8"/>
    <s v=""/>
    <n v="72372"/>
    <m/>
    <m/>
    <s v="GAP2 15/116"/>
    <n v="2.5"/>
    <n v="180"/>
    <n v="450"/>
    <n v="370.26"/>
    <n v="1805"/>
    <n v="3"/>
    <m/>
    <m/>
    <m/>
    <m/>
    <m/>
    <m/>
    <m/>
    <m/>
    <e v="#REF!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5"/>
    <n v="2"/>
    <x v="35"/>
    <m/>
    <m/>
    <n v="0"/>
    <m/>
    <m/>
    <s v=""/>
    <s v=""/>
    <m/>
    <m/>
    <m/>
    <s v="RIV2 15/114"/>
    <n v="50"/>
    <n v="180"/>
    <n v="9000"/>
    <m/>
    <m/>
    <m/>
    <m/>
    <m/>
    <m/>
    <m/>
    <m/>
    <m/>
    <m/>
    <m/>
    <s v="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5"/>
    <n v="3"/>
    <x v="35"/>
    <m/>
    <m/>
    <n v="0"/>
    <m/>
    <m/>
    <s v=""/>
    <s v=""/>
    <m/>
    <m/>
    <m/>
    <s v="GAP2 15/123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5"/>
    <n v="4"/>
    <x v="35"/>
    <m/>
    <m/>
    <n v="0"/>
    <m/>
    <m/>
    <s v=""/>
    <s v=""/>
    <m/>
    <m/>
    <m/>
    <s v="GAP2 15/111"/>
    <n v="6"/>
    <n v="180"/>
    <n v="1080"/>
    <m/>
    <m/>
    <m/>
    <m/>
    <m/>
    <m/>
    <m/>
    <m/>
    <m/>
    <m/>
    <m/>
    <s v="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5"/>
    <n v="5"/>
    <x v="16"/>
    <m/>
    <n v="80160"/>
    <n v="113.95161290322581"/>
    <d v="1899-12-30T07:30:00"/>
    <m/>
    <n v="7.5"/>
    <s v=""/>
    <n v="80160"/>
    <m/>
    <m/>
    <s v="RIN2 15/54"/>
    <n v="39"/>
    <n v="180"/>
    <n v="7020"/>
    <n v="373.00700000000001"/>
    <n v="1520"/>
    <n v="4"/>
    <m/>
    <m/>
    <m/>
    <m/>
    <m/>
    <m/>
    <m/>
    <m/>
    <e v="#REF!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5"/>
    <n v="6"/>
    <x v="16"/>
    <m/>
    <m/>
    <n v="0"/>
    <m/>
    <m/>
    <s v=""/>
    <s v=""/>
    <m/>
    <m/>
    <m/>
    <s v="RIN2 15/190"/>
    <n v="70"/>
    <n v="180"/>
    <n v="12600"/>
    <m/>
    <m/>
    <m/>
    <m/>
    <m/>
    <m/>
    <m/>
    <m/>
    <m/>
    <m/>
    <m/>
    <s v="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5"/>
    <n v="7"/>
    <x v="16"/>
    <m/>
    <m/>
    <n v="0"/>
    <m/>
    <m/>
    <s v=""/>
    <s v=""/>
    <m/>
    <m/>
    <m/>
    <s v="RIN1 15/209"/>
    <n v="41"/>
    <n v="180"/>
    <n v="7380"/>
    <m/>
    <m/>
    <m/>
    <m/>
    <m/>
    <m/>
    <m/>
    <m/>
    <m/>
    <m/>
    <m/>
    <s v="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6"/>
    <n v="1"/>
    <x v="28"/>
    <m/>
    <n v="17676"/>
    <n v="62.470588235294116"/>
    <d v="1899-12-30T03:00:00"/>
    <m/>
    <n v="3"/>
    <s v=""/>
    <n v="17676"/>
    <m/>
    <m/>
    <s v="RIN2 15/102"/>
    <n v="4"/>
    <n v="180"/>
    <n v="720"/>
    <n v="394.803"/>
    <n v="332.5"/>
    <n v="3"/>
    <m/>
    <m/>
    <m/>
    <m/>
    <m/>
    <m/>
    <m/>
    <m/>
    <e v="#REF!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6"/>
    <n v="2"/>
    <x v="28"/>
    <m/>
    <m/>
    <n v="0"/>
    <m/>
    <m/>
    <s v=""/>
    <s v=""/>
    <m/>
    <m/>
    <m/>
    <s v="RIN2 15/128"/>
    <n v="32"/>
    <n v="180"/>
    <n v="5760"/>
    <m/>
    <m/>
    <m/>
    <m/>
    <m/>
    <m/>
    <m/>
    <m/>
    <m/>
    <m/>
    <m/>
    <s v="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6"/>
    <n v="3"/>
    <x v="30"/>
    <m/>
    <n v="24024"/>
    <n v="78.088235294117652"/>
    <d v="1899-12-30T03:45:00"/>
    <m/>
    <n v="3.75"/>
    <s v=""/>
    <n v="24024"/>
    <m/>
    <m/>
    <s v="RIN2 15/55"/>
    <n v="46"/>
    <n v="180"/>
    <n v="8280"/>
    <n v="371.90499999999997"/>
    <n v="427.5"/>
    <n v="4"/>
    <m/>
    <m/>
    <m/>
    <m/>
    <m/>
    <m/>
    <m/>
    <m/>
    <e v="#REF!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6"/>
    <n v="4"/>
    <x v="75"/>
    <m/>
    <n v="30468"/>
    <n v="88.5"/>
    <d v="1899-12-30T04:15:00"/>
    <m/>
    <n v="4.25"/>
    <s v=""/>
    <n v="30468"/>
    <m/>
    <m/>
    <s v="RIN2 15/55"/>
    <n v="34"/>
    <n v="180"/>
    <n v="6120"/>
    <n v="382.54500000000002"/>
    <m/>
    <n v="4"/>
    <m/>
    <m/>
    <m/>
    <s v="DONT 4596 BX BLOQUES PAR ALINE"/>
    <m/>
    <m/>
    <m/>
    <m/>
    <e v="#REF!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6"/>
    <n v="5"/>
    <x v="75"/>
    <m/>
    <m/>
    <m/>
    <m/>
    <m/>
    <s v=""/>
    <s v=""/>
    <m/>
    <m/>
    <m/>
    <s v="RIN2 15/56"/>
    <n v="11"/>
    <n v="180"/>
    <n v="1980"/>
    <m/>
    <m/>
    <m/>
    <m/>
    <m/>
    <m/>
    <m/>
    <m/>
    <m/>
    <m/>
    <m/>
    <s v="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6"/>
    <n v="6"/>
    <x v="75"/>
    <m/>
    <m/>
    <m/>
    <m/>
    <m/>
    <s v=""/>
    <s v=""/>
    <m/>
    <m/>
    <m/>
    <s v="ORTI 15/13"/>
    <n v="20"/>
    <n v="180"/>
    <n v="3600"/>
    <m/>
    <m/>
    <m/>
    <m/>
    <m/>
    <m/>
    <m/>
    <m/>
    <m/>
    <m/>
    <m/>
    <s v="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6"/>
    <n v="7"/>
    <x v="29"/>
    <m/>
    <n v="19128"/>
    <n v="36.441176470588239"/>
    <d v="1899-12-30T01:45:00"/>
    <m/>
    <n v="1.75"/>
    <s v=""/>
    <n v="19128"/>
    <m/>
    <m/>
    <s v="RIN2 15/56"/>
    <n v="33"/>
    <n v="180"/>
    <n v="5940"/>
    <n v="373.35599999999999"/>
    <n v="617.5"/>
    <n v="2"/>
    <m/>
    <m/>
    <m/>
    <m/>
    <m/>
    <m/>
    <m/>
    <m/>
    <e v="#REF!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7"/>
    <n v="1"/>
    <x v="27"/>
    <m/>
    <n v="18840"/>
    <n v="80.193750000000009"/>
    <d v="1899-12-30T03:15:00"/>
    <m/>
    <n v="3.25"/>
    <s v=""/>
    <n v="18840"/>
    <m/>
    <m/>
    <s v="RIN2 15/128"/>
    <n v="19"/>
    <n v="180"/>
    <n v="3420"/>
    <n v="195.60400000000001"/>
    <m/>
    <n v="3"/>
    <m/>
    <m/>
    <m/>
    <s v="REPRISE 2325 BX DU 24/07/15 ET 16918 DU 19/01/16"/>
    <m/>
    <m/>
    <m/>
    <m/>
    <e v="#REF!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7"/>
    <n v="2"/>
    <x v="76"/>
    <m/>
    <n v="10740"/>
    <n v="49.35"/>
    <d v="1899-12-30T02:00:00"/>
    <m/>
    <n v="2"/>
    <s v=""/>
    <n v="10740"/>
    <m/>
    <m/>
    <s v="RIN2 15/128"/>
    <n v="10.75"/>
    <n v="180"/>
    <n v="1935"/>
    <n v="191.26400000000001"/>
    <m/>
    <n v="4"/>
    <m/>
    <m/>
    <m/>
    <s v="REPRISE 9312 BX DU 12/11/15"/>
    <m/>
    <m/>
    <m/>
    <m/>
    <e v="#REF!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7"/>
    <n v="3"/>
    <x v="22"/>
    <m/>
    <n v="32400"/>
    <n v="117.20625"/>
    <d v="1899-12-30T04:45:00"/>
    <m/>
    <n v="4.75"/>
    <s v=""/>
    <n v="32400"/>
    <m/>
    <m/>
    <s v="GAP2 15/112"/>
    <n v="31"/>
    <n v="180"/>
    <n v="5580"/>
    <n v="191.863"/>
    <n v="570"/>
    <n v="4"/>
    <m/>
    <m/>
    <m/>
    <m/>
    <m/>
    <m/>
    <m/>
    <m/>
    <e v="#REF!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7"/>
    <n v="4"/>
    <x v="26"/>
    <m/>
    <m/>
    <n v="0"/>
    <m/>
    <m/>
    <s v=""/>
    <s v=""/>
    <m/>
    <m/>
    <m/>
    <m/>
    <m/>
    <m/>
    <n v="0"/>
    <m/>
    <m/>
    <m/>
    <m/>
    <m/>
    <m/>
    <s v="REPRISE 6696 BX DU 19/01/16"/>
    <m/>
    <m/>
    <m/>
    <m/>
    <s v=""/>
    <m/>
    <m/>
    <m/>
    <m/>
    <m/>
    <m/>
    <m/>
    <m/>
    <m/>
    <m/>
    <m/>
    <m/>
    <x v="2"/>
    <x v="0"/>
    <x v="12"/>
    <m/>
    <m/>
    <m/>
    <m/>
    <m/>
    <m/>
    <m/>
    <n v="1"/>
    <n v="0"/>
    <s v=""/>
  </r>
  <r>
    <m/>
    <m/>
    <x v="58"/>
    <n v="1"/>
    <x v="43"/>
    <m/>
    <n v="25072"/>
    <n v="52.983870967741936"/>
    <d v="1899-12-30T04:30:00"/>
    <m/>
    <n v="4.5"/>
    <s v=""/>
    <n v="25072"/>
    <m/>
    <m/>
    <s v="GOO1 16/13"/>
    <n v="4"/>
    <n v="180"/>
    <n v="720"/>
    <n v="547.60500000000002"/>
    <n v="807.5"/>
    <n v="2"/>
    <m/>
    <m/>
    <m/>
    <m/>
    <m/>
    <m/>
    <m/>
    <m/>
    <e v="#REF!"/>
    <m/>
    <m/>
    <m/>
    <m/>
    <m/>
    <m/>
    <m/>
    <m/>
    <m/>
    <m/>
    <m/>
    <m/>
    <x v="2"/>
    <x v="0"/>
    <x v="13"/>
    <m/>
    <m/>
    <m/>
    <m/>
    <m/>
    <m/>
    <m/>
    <n v="1"/>
    <n v="0"/>
    <s v=""/>
  </r>
  <r>
    <m/>
    <m/>
    <x v="58"/>
    <n v="2"/>
    <x v="43"/>
    <m/>
    <m/>
    <n v="63.580645161290327"/>
    <m/>
    <m/>
    <s v=""/>
    <s v=""/>
    <m/>
    <m/>
    <m/>
    <s v="GAP2 15/111"/>
    <n v="60"/>
    <n v="180"/>
    <n v="10800"/>
    <m/>
    <m/>
    <m/>
    <m/>
    <m/>
    <m/>
    <m/>
    <m/>
    <m/>
    <m/>
    <m/>
    <s v=""/>
    <m/>
    <m/>
    <m/>
    <m/>
    <m/>
    <m/>
    <m/>
    <m/>
    <m/>
    <m/>
    <m/>
    <m/>
    <x v="2"/>
    <x v="0"/>
    <x v="13"/>
    <m/>
    <m/>
    <m/>
    <m/>
    <m/>
    <m/>
    <m/>
    <n v="1"/>
    <n v="0"/>
    <s v=""/>
  </r>
  <r>
    <m/>
    <m/>
    <x v="58"/>
    <n v="3"/>
    <x v="43"/>
    <m/>
    <m/>
    <n v="0"/>
    <m/>
    <m/>
    <s v=""/>
    <s v=""/>
    <m/>
    <m/>
    <m/>
    <s v="GAP2 15/112"/>
    <n v="8.5"/>
    <n v="180"/>
    <n v="1530"/>
    <m/>
    <m/>
    <m/>
    <m/>
    <m/>
    <m/>
    <m/>
    <m/>
    <m/>
    <m/>
    <m/>
    <s v=""/>
    <m/>
    <m/>
    <m/>
    <m/>
    <m/>
    <m/>
    <m/>
    <m/>
    <m/>
    <m/>
    <m/>
    <m/>
    <x v="2"/>
    <x v="0"/>
    <x v="13"/>
    <m/>
    <m/>
    <m/>
    <m/>
    <m/>
    <m/>
    <m/>
    <n v="1"/>
    <n v="0"/>
    <s v=""/>
  </r>
  <r>
    <m/>
    <m/>
    <x v="58"/>
    <n v="4"/>
    <x v="63"/>
    <m/>
    <n v="18016"/>
    <n v="0"/>
    <d v="1899-12-30T03:30:00"/>
    <m/>
    <n v="3.5"/>
    <s v=""/>
    <n v="18016"/>
    <m/>
    <m/>
    <s v="GAP2 15/112"/>
    <n v="40.5"/>
    <n v="180"/>
    <n v="7290"/>
    <n v="548.05200000000002"/>
    <n v="570"/>
    <n v="4"/>
    <m/>
    <m/>
    <m/>
    <m/>
    <m/>
    <m/>
    <m/>
    <m/>
    <e v="#REF!"/>
    <m/>
    <m/>
    <m/>
    <m/>
    <m/>
    <m/>
    <m/>
    <m/>
    <m/>
    <m/>
    <m/>
    <m/>
    <x v="2"/>
    <x v="0"/>
    <x v="13"/>
    <m/>
    <m/>
    <m/>
    <m/>
    <m/>
    <m/>
    <m/>
    <n v="1"/>
    <n v="0"/>
    <s v=""/>
  </r>
  <r>
    <m/>
    <m/>
    <x v="58"/>
    <n v="5"/>
    <x v="63"/>
    <m/>
    <m/>
    <n v="49.451612903225808"/>
    <m/>
    <m/>
    <s v=""/>
    <s v=""/>
    <m/>
    <m/>
    <m/>
    <s v="GAP2 15/118"/>
    <n v="10"/>
    <n v="180"/>
    <n v="1800"/>
    <m/>
    <m/>
    <m/>
    <m/>
    <m/>
    <m/>
    <m/>
    <m/>
    <m/>
    <m/>
    <m/>
    <s v=""/>
    <m/>
    <m/>
    <m/>
    <m/>
    <m/>
    <m/>
    <m/>
    <m/>
    <m/>
    <m/>
    <m/>
    <m/>
    <x v="2"/>
    <x v="0"/>
    <x v="13"/>
    <m/>
    <m/>
    <m/>
    <m/>
    <m/>
    <m/>
    <m/>
    <n v="1"/>
    <n v="0"/>
    <s v=""/>
  </r>
  <r>
    <m/>
    <m/>
    <x v="58"/>
    <n v="6"/>
    <x v="11"/>
    <m/>
    <n v="20176"/>
    <n v="0"/>
    <d v="1899-12-30T03:45:00"/>
    <m/>
    <n v="3.75"/>
    <s v=""/>
    <n v="20176"/>
    <m/>
    <m/>
    <s v="RIN1 15/209"/>
    <n v="39"/>
    <n v="180"/>
    <n v="7020"/>
    <n v="560.73299999999995"/>
    <n v="380"/>
    <n v="4"/>
    <m/>
    <m/>
    <m/>
    <s v="REPRISE 2608 BX DU 29/01/2018"/>
    <m/>
    <m/>
    <m/>
    <m/>
    <e v="#REF!"/>
    <m/>
    <m/>
    <m/>
    <m/>
    <m/>
    <m/>
    <m/>
    <m/>
    <m/>
    <m/>
    <m/>
    <m/>
    <x v="2"/>
    <x v="0"/>
    <x v="13"/>
    <m/>
    <m/>
    <m/>
    <m/>
    <m/>
    <m/>
    <m/>
    <n v="1"/>
    <n v="0"/>
    <s v=""/>
  </r>
  <r>
    <m/>
    <m/>
    <x v="58"/>
    <n v="7"/>
    <x v="11"/>
    <m/>
    <m/>
    <n v="52.983870967741936"/>
    <m/>
    <m/>
    <s v=""/>
    <s v=""/>
    <m/>
    <m/>
    <m/>
    <s v="RIN1 15/204"/>
    <n v="18"/>
    <n v="180"/>
    <n v="3240"/>
    <m/>
    <m/>
    <m/>
    <m/>
    <m/>
    <m/>
    <m/>
    <m/>
    <m/>
    <m/>
    <m/>
    <s v=""/>
    <m/>
    <m/>
    <m/>
    <m/>
    <m/>
    <m/>
    <m/>
    <m/>
    <m/>
    <m/>
    <m/>
    <m/>
    <x v="2"/>
    <x v="0"/>
    <x v="13"/>
    <m/>
    <m/>
    <m/>
    <m/>
    <m/>
    <m/>
    <m/>
    <n v="1"/>
    <n v="0"/>
    <s v=""/>
  </r>
  <r>
    <m/>
    <m/>
    <x v="58"/>
    <n v="8"/>
    <x v="44"/>
    <m/>
    <n v="22232"/>
    <n v="0"/>
    <d v="1899-12-30T03:45:00"/>
    <m/>
    <n v="3.75"/>
    <s v=""/>
    <n v="22232"/>
    <m/>
    <m/>
    <s v="GAP2 15/118"/>
    <n v="64.75"/>
    <n v="180"/>
    <n v="11655"/>
    <n v="569.01800000000003"/>
    <n v="760"/>
    <n v="3"/>
    <m/>
    <m/>
    <m/>
    <m/>
    <m/>
    <m/>
    <m/>
    <m/>
    <e v="#REF!"/>
    <m/>
    <m/>
    <m/>
    <m/>
    <m/>
    <m/>
    <m/>
    <m/>
    <m/>
    <m/>
    <m/>
    <m/>
    <x v="2"/>
    <x v="0"/>
    <x v="13"/>
    <m/>
    <m/>
    <m/>
    <m/>
    <m/>
    <m/>
    <m/>
    <n v="1"/>
    <n v="0"/>
    <s v=""/>
  </r>
  <r>
    <m/>
    <m/>
    <x v="59"/>
    <n v="1"/>
    <x v="77"/>
    <m/>
    <n v="10200"/>
    <n v="24.711864406779661"/>
    <d v="1899-12-30T01:30:00"/>
    <m/>
    <n v="1.5"/>
    <s v=""/>
    <n v="10200"/>
    <m/>
    <m/>
    <s v="ORTI 15/07"/>
    <n v="10"/>
    <n v="180"/>
    <n v="1800"/>
    <n v="207.547"/>
    <m/>
    <n v="4"/>
    <m/>
    <m/>
    <m/>
    <m/>
    <m/>
    <m/>
    <m/>
    <m/>
    <e v="#REF!"/>
    <m/>
    <m/>
    <m/>
    <m/>
    <m/>
    <m/>
    <m/>
    <m/>
    <m/>
    <m/>
    <m/>
    <m/>
    <x v="2"/>
    <x v="0"/>
    <x v="13"/>
    <m/>
    <m/>
    <m/>
    <m/>
    <m/>
    <m/>
    <m/>
    <n v="1"/>
    <n v="0"/>
    <s v=""/>
  </r>
  <r>
    <m/>
    <m/>
    <x v="59"/>
    <n v="2"/>
    <x v="77"/>
    <m/>
    <m/>
    <n v="0"/>
    <m/>
    <m/>
    <s v=""/>
    <s v=""/>
    <m/>
    <m/>
    <m/>
    <s v="ORTI 15/14"/>
    <n v="3"/>
    <n v="180"/>
    <n v="540"/>
    <n v="191.58199999999999"/>
    <n v="190"/>
    <n v="1"/>
    <m/>
    <m/>
    <m/>
    <m/>
    <m/>
    <m/>
    <m/>
    <m/>
    <s v=""/>
    <m/>
    <m/>
    <m/>
    <m/>
    <m/>
    <m/>
    <m/>
    <m/>
    <m/>
    <m/>
    <m/>
    <m/>
    <x v="2"/>
    <x v="0"/>
    <x v="13"/>
    <m/>
    <m/>
    <m/>
    <m/>
    <m/>
    <m/>
    <m/>
    <n v="1"/>
    <n v="0"/>
    <s v=""/>
  </r>
  <r>
    <m/>
    <m/>
    <x v="59"/>
    <n v="3"/>
    <x v="78"/>
    <m/>
    <n v="16212"/>
    <n v="32.949152542372879"/>
    <d v="1899-12-30T02:00:00"/>
    <m/>
    <n v="2"/>
    <s v=""/>
    <n v="16212"/>
    <m/>
    <m/>
    <s v="GAP2 15/118"/>
    <n v="5.25"/>
    <n v="180"/>
    <n v="945"/>
    <n v="191.58199999999999"/>
    <n v="190"/>
    <n v="1"/>
    <m/>
    <m/>
    <m/>
    <m/>
    <m/>
    <m/>
    <m/>
    <m/>
    <e v="#REF!"/>
    <m/>
    <m/>
    <m/>
    <m/>
    <m/>
    <m/>
    <m/>
    <m/>
    <m/>
    <m/>
    <m/>
    <m/>
    <x v="2"/>
    <x v="0"/>
    <x v="13"/>
    <m/>
    <m/>
    <m/>
    <m/>
    <m/>
    <m/>
    <m/>
    <n v="1"/>
    <n v="0"/>
    <s v=""/>
  </r>
  <r>
    <m/>
    <m/>
    <x v="59"/>
    <n v="4"/>
    <x v="78"/>
    <m/>
    <m/>
    <n v="0"/>
    <m/>
    <m/>
    <s v=""/>
    <s v=""/>
    <m/>
    <m/>
    <m/>
    <s v="GAP2 15/119"/>
    <n v="11"/>
    <n v="180"/>
    <n v="1980"/>
    <m/>
    <m/>
    <m/>
    <m/>
    <m/>
    <m/>
    <m/>
    <m/>
    <m/>
    <m/>
    <m/>
    <s v=""/>
    <m/>
    <m/>
    <m/>
    <m/>
    <m/>
    <m/>
    <m/>
    <m/>
    <m/>
    <m/>
    <m/>
    <m/>
    <x v="2"/>
    <x v="0"/>
    <x v="13"/>
    <m/>
    <m/>
    <m/>
    <m/>
    <m/>
    <m/>
    <m/>
    <n v="1"/>
    <n v="0"/>
    <s v=""/>
  </r>
  <r>
    <m/>
    <m/>
    <x v="59"/>
    <n v="5"/>
    <x v="5"/>
    <m/>
    <n v="121944"/>
    <n v="185.33898305084745"/>
    <d v="1899-12-30T11:15:00"/>
    <m/>
    <n v="11.25"/>
    <s v=""/>
    <n v="121944"/>
    <m/>
    <m/>
    <s v="RIN1 15/204"/>
    <n v="61"/>
    <n v="180"/>
    <n v="10980"/>
    <n v="193.34100000000001"/>
    <n v="1140"/>
    <n v="5"/>
    <m/>
    <m/>
    <m/>
    <m/>
    <m/>
    <m/>
    <m/>
    <m/>
    <e v="#REF!"/>
    <m/>
    <m/>
    <m/>
    <m/>
    <m/>
    <m/>
    <m/>
    <m/>
    <m/>
    <m/>
    <m/>
    <m/>
    <x v="2"/>
    <x v="0"/>
    <x v="13"/>
    <m/>
    <m/>
    <m/>
    <m/>
    <m/>
    <m/>
    <m/>
    <n v="1"/>
    <n v="0"/>
    <s v=""/>
  </r>
  <r>
    <m/>
    <m/>
    <x v="59"/>
    <n v="6"/>
    <x v="5"/>
    <m/>
    <m/>
    <n v="0"/>
    <m/>
    <m/>
    <s v=""/>
    <s v=""/>
    <m/>
    <m/>
    <m/>
    <s v="RIN1 15/205"/>
    <n v="57"/>
    <n v="180"/>
    <n v="10260"/>
    <m/>
    <m/>
    <m/>
    <m/>
    <m/>
    <m/>
    <m/>
    <m/>
    <m/>
    <m/>
    <m/>
    <s v=""/>
    <m/>
    <m/>
    <m/>
    <m/>
    <m/>
    <m/>
    <m/>
    <m/>
    <m/>
    <m/>
    <m/>
    <m/>
    <x v="2"/>
    <x v="0"/>
    <x v="13"/>
    <m/>
    <m/>
    <m/>
    <m/>
    <m/>
    <m/>
    <m/>
    <n v="1"/>
    <n v="0"/>
    <s v=""/>
  </r>
  <r>
    <m/>
    <m/>
    <x v="59"/>
    <n v="7"/>
    <x v="26"/>
    <m/>
    <m/>
    <n v="0"/>
    <m/>
    <m/>
    <s v=""/>
    <s v=""/>
    <m/>
    <m/>
    <m/>
    <m/>
    <m/>
    <m/>
    <n v="0"/>
    <m/>
    <m/>
    <m/>
    <m/>
    <m/>
    <m/>
    <s v="REPRISE 1896 BX DU 12/11/15 ET 948 BX DU 19/01/16"/>
    <m/>
    <m/>
    <m/>
    <m/>
    <s v=""/>
    <m/>
    <m/>
    <m/>
    <m/>
    <m/>
    <m/>
    <m/>
    <m/>
    <m/>
    <m/>
    <m/>
    <m/>
    <x v="2"/>
    <x v="0"/>
    <x v="13"/>
    <m/>
    <m/>
    <m/>
    <m/>
    <m/>
    <m/>
    <m/>
    <n v="1"/>
    <n v="0"/>
    <s v=""/>
  </r>
  <r>
    <m/>
    <m/>
    <x v="60"/>
    <n v="1"/>
    <x v="1"/>
    <m/>
    <n v="21936"/>
    <n v="42.234375"/>
    <d v="1899-12-30T03:00:00"/>
    <m/>
    <n v="3"/>
    <s v=""/>
    <n v="21936"/>
    <m/>
    <m/>
    <s v="RIN2 15/56"/>
    <n v="12.5"/>
    <n v="180"/>
    <n v="2250"/>
    <n v="117.17100000000001"/>
    <n v="95"/>
    <n v="2"/>
    <m/>
    <m/>
    <m/>
    <m/>
    <m/>
    <m/>
    <m/>
    <m/>
    <e v="#REF!"/>
    <m/>
    <m/>
    <m/>
    <m/>
    <m/>
    <m/>
    <m/>
    <m/>
    <m/>
    <m/>
    <m/>
    <m/>
    <x v="2"/>
    <x v="0"/>
    <x v="13"/>
    <m/>
    <m/>
    <m/>
    <m/>
    <m/>
    <m/>
    <m/>
    <n v="1"/>
    <n v="0"/>
    <s v=""/>
  </r>
  <r>
    <m/>
    <m/>
    <x v="60"/>
    <n v="2"/>
    <x v="10"/>
    <m/>
    <n v="70608"/>
    <n v="147.8203125"/>
    <d v="1899-12-30T10:30:00"/>
    <m/>
    <n v="10.5"/>
    <s v=""/>
    <n v="70608"/>
    <m/>
    <m/>
    <s v="GAP2 15/119"/>
    <n v="69"/>
    <n v="180"/>
    <n v="12420"/>
    <n v="191.27199999999999"/>
    <n v="855"/>
    <n v="7"/>
    <m/>
    <m/>
    <m/>
    <m/>
    <m/>
    <m/>
    <m/>
    <m/>
    <e v="#REF!"/>
    <m/>
    <m/>
    <m/>
    <m/>
    <m/>
    <m/>
    <m/>
    <m/>
    <m/>
    <m/>
    <m/>
    <m/>
    <x v="2"/>
    <x v="0"/>
    <x v="13"/>
    <m/>
    <m/>
    <m/>
    <m/>
    <m/>
    <m/>
    <m/>
    <n v="1"/>
    <n v="0"/>
    <s v=""/>
  </r>
  <r>
    <m/>
    <m/>
    <x v="60"/>
    <n v="3"/>
    <x v="22"/>
    <m/>
    <n v="16104"/>
    <n v="35.1953125"/>
    <d v="1899-12-30T02:30:00"/>
    <m/>
    <n v="2.5"/>
    <s v=""/>
    <n v="16104"/>
    <m/>
    <m/>
    <s v="GAP2 15/115"/>
    <n v="13.75"/>
    <n v="180"/>
    <n v="2475"/>
    <n v="191.09200000000001"/>
    <n v="237.5"/>
    <n v="2"/>
    <m/>
    <m/>
    <m/>
    <m/>
    <m/>
    <m/>
    <m/>
    <m/>
    <e v="#REF!"/>
    <m/>
    <m/>
    <m/>
    <m/>
    <m/>
    <m/>
    <m/>
    <m/>
    <m/>
    <m/>
    <m/>
    <m/>
    <x v="2"/>
    <x v="0"/>
    <x v="13"/>
    <m/>
    <m/>
    <m/>
    <m/>
    <m/>
    <m/>
    <m/>
    <n v="1"/>
    <n v="0"/>
    <s v=""/>
  </r>
  <r>
    <m/>
    <m/>
    <x v="20"/>
    <n v="1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61"/>
    <n v="1"/>
    <x v="50"/>
    <m/>
    <n v="151488"/>
    <n v="249.75"/>
    <d v="1899-12-30T16:00:00"/>
    <m/>
    <n v="16"/>
    <s v=""/>
    <n v="151488"/>
    <m/>
    <m/>
    <s v="GAP2 15/115"/>
    <n v="66.25"/>
    <n v="180"/>
    <n v="11925"/>
    <n v="192.81299999999999"/>
    <n v="2137.5"/>
    <n v="10"/>
    <m/>
    <m/>
    <m/>
    <m/>
    <m/>
    <m/>
    <m/>
    <m/>
    <e v="#REF!"/>
    <m/>
    <m/>
    <m/>
    <m/>
    <m/>
    <m/>
    <m/>
    <m/>
    <m/>
    <m/>
    <m/>
    <m/>
    <x v="3"/>
    <x v="0"/>
    <x v="13"/>
    <m/>
    <m/>
    <m/>
    <m/>
    <m/>
    <m/>
    <m/>
    <n v="1"/>
    <n v="0"/>
    <s v=""/>
  </r>
  <r>
    <m/>
    <m/>
    <x v="61"/>
    <n v="2"/>
    <x v="50"/>
    <m/>
    <m/>
    <m/>
    <m/>
    <m/>
    <s v=""/>
    <s v=""/>
    <m/>
    <m/>
    <m/>
    <s v="GAP2 15/120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3"/>
    <x v="0"/>
    <x v="13"/>
    <m/>
    <m/>
    <m/>
    <m/>
    <m/>
    <m/>
    <m/>
    <n v="1"/>
    <n v="0"/>
    <s v=""/>
  </r>
  <r>
    <m/>
    <m/>
    <x v="61"/>
    <n v="3"/>
    <x v="50"/>
    <m/>
    <m/>
    <m/>
    <m/>
    <m/>
    <s v=""/>
    <s v=""/>
    <m/>
    <m/>
    <m/>
    <s v="GAP2 15/121"/>
    <n v="4.75"/>
    <n v="180"/>
    <n v="855"/>
    <m/>
    <m/>
    <m/>
    <m/>
    <m/>
    <m/>
    <m/>
    <m/>
    <m/>
    <m/>
    <m/>
    <s v=""/>
    <m/>
    <m/>
    <m/>
    <m/>
    <m/>
    <m/>
    <m/>
    <m/>
    <m/>
    <m/>
    <m/>
    <m/>
    <x v="3"/>
    <x v="0"/>
    <x v="13"/>
    <m/>
    <m/>
    <m/>
    <m/>
    <m/>
    <m/>
    <m/>
    <n v="1"/>
    <n v="0"/>
    <s v=""/>
  </r>
  <r>
    <m/>
    <m/>
    <x v="62"/>
    <n v="1"/>
    <x v="48"/>
    <m/>
    <n v="46716"/>
    <n v="110.09375"/>
    <d v="1899-12-30T06:30:00"/>
    <m/>
    <n v="6.5"/>
    <s v=""/>
    <n v="46716"/>
    <m/>
    <m/>
    <s v="RIN1 16/23"/>
    <n v="2"/>
    <n v="180"/>
    <n v="360"/>
    <n v="197.04599999999999"/>
    <n v="475"/>
    <n v="8"/>
    <m/>
    <m/>
    <m/>
    <m/>
    <m/>
    <m/>
    <m/>
    <m/>
    <e v="#REF!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2"/>
    <n v="2"/>
    <x v="48"/>
    <m/>
    <m/>
    <n v="0"/>
    <m/>
    <m/>
    <s v=""/>
    <s v=""/>
    <m/>
    <m/>
    <m/>
    <s v="MUR2 15/50"/>
    <n v="46"/>
    <n v="180"/>
    <n v="8280"/>
    <m/>
    <m/>
    <m/>
    <m/>
    <m/>
    <m/>
    <m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2"/>
    <n v="3"/>
    <x v="26"/>
    <m/>
    <n v="20304"/>
    <n v="67.75"/>
    <d v="1899-12-30T04:00:00"/>
    <m/>
    <n v="4"/>
    <s v=""/>
    <n v="20304"/>
    <m/>
    <m/>
    <s v="RIN1 16/23"/>
    <n v="1"/>
    <n v="180"/>
    <n v="180"/>
    <n v="192.09399999999999"/>
    <m/>
    <n v="2"/>
    <m/>
    <m/>
    <m/>
    <m/>
    <m/>
    <m/>
    <m/>
    <m/>
    <e v="#REF!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2"/>
    <n v="4"/>
    <x v="26"/>
    <m/>
    <m/>
    <n v="0"/>
    <m/>
    <m/>
    <s v=""/>
    <s v=""/>
    <m/>
    <m/>
    <m/>
    <s v="RIN2 15/128"/>
    <n v="18.25"/>
    <n v="180"/>
    <n v="3285"/>
    <m/>
    <m/>
    <m/>
    <m/>
    <m/>
    <m/>
    <m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2"/>
    <n v="5"/>
    <x v="76"/>
    <m/>
    <n v="16404"/>
    <n v="59.28125"/>
    <d v="1899-12-30T03:30:00"/>
    <m/>
    <n v="3.5"/>
    <s v=""/>
    <n v="16404"/>
    <m/>
    <m/>
    <s v="RIN1 16/23"/>
    <n v="18.25"/>
    <n v="180"/>
    <n v="3285"/>
    <n v="193.21"/>
    <m/>
    <n v="2"/>
    <m/>
    <m/>
    <m/>
    <m/>
    <m/>
    <m/>
    <m/>
    <m/>
    <e v="#REF!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2"/>
    <n v="6"/>
    <x v="8"/>
    <m/>
    <n v="9540"/>
    <n v="33.875"/>
    <d v="1899-12-30T02:00:00"/>
    <m/>
    <n v="2"/>
    <s v=""/>
    <n v="9540"/>
    <m/>
    <m/>
    <s v="BNA1 16/26"/>
    <n v="1"/>
    <n v="180"/>
    <n v="180"/>
    <n v="373.26"/>
    <n v="190"/>
    <n v="2"/>
    <m/>
    <m/>
    <m/>
    <s v="SANS GENCOD"/>
    <m/>
    <m/>
    <m/>
    <m/>
    <e v="#REF!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2"/>
    <n v="7"/>
    <x v="8"/>
    <m/>
    <m/>
    <n v="0"/>
    <m/>
    <m/>
    <s v=""/>
    <s v=""/>
    <m/>
    <m/>
    <m/>
    <s v="BNA1 16/27"/>
    <n v="4"/>
    <n v="180"/>
    <n v="720"/>
    <m/>
    <m/>
    <m/>
    <m/>
    <m/>
    <m/>
    <m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2"/>
    <n v="8"/>
    <x v="8"/>
    <m/>
    <m/>
    <m/>
    <m/>
    <m/>
    <s v=""/>
    <s v=""/>
    <m/>
    <m/>
    <m/>
    <s v="GAP2 15/121"/>
    <n v="13"/>
    <n v="180"/>
    <n v="2340"/>
    <m/>
    <m/>
    <m/>
    <m/>
    <m/>
    <m/>
    <m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2"/>
    <n v="9"/>
    <x v="76"/>
    <m/>
    <m/>
    <m/>
    <m/>
    <m/>
    <s v=""/>
    <s v=""/>
    <m/>
    <m/>
    <m/>
    <m/>
    <m/>
    <m/>
    <n v="0"/>
    <m/>
    <m/>
    <m/>
    <m/>
    <m/>
    <m/>
    <s v="REPRISE 1728 BX DU 12/11/15 ET 276 BX DU 24/07/15"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3"/>
    <n v="1"/>
    <x v="32"/>
    <m/>
    <n v="15444"/>
    <n v="41.25"/>
    <d v="1899-12-30T02:00:00"/>
    <m/>
    <n v="2"/>
    <s v=""/>
    <n v="15444"/>
    <m/>
    <m/>
    <s v="RIN1 16/23"/>
    <n v="16.75"/>
    <n v="180"/>
    <n v="3015"/>
    <n v="216.40799999999999"/>
    <n v="315"/>
    <n v="3"/>
    <m/>
    <m/>
    <m/>
    <s v="DONT 4356BX ANCIENNES ETIQ"/>
    <m/>
    <m/>
    <m/>
    <m/>
    <e v="#REF!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3"/>
    <n v="2"/>
    <x v="8"/>
    <m/>
    <n v="15564"/>
    <n v="61.875"/>
    <d v="1899-12-30T03:00:00"/>
    <m/>
    <n v="3"/>
    <s v=""/>
    <n v="15564"/>
    <m/>
    <m/>
    <s v="GAP2 15/121"/>
    <n v="29.25"/>
    <n v="180"/>
    <n v="5265"/>
    <n v="372.803"/>
    <n v="332.5"/>
    <n v="2"/>
    <m/>
    <m/>
    <m/>
    <s v="SANS GENCOD"/>
    <m/>
    <m/>
    <m/>
    <m/>
    <e v="#REF!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3"/>
    <n v="3"/>
    <x v="37"/>
    <m/>
    <n v="47100"/>
    <n v="144.375"/>
    <d v="1899-12-30T07:00:00"/>
    <m/>
    <n v="7"/>
    <s v=""/>
    <n v="47100"/>
    <m/>
    <m/>
    <s v="RIV2 15/126"/>
    <n v="60"/>
    <n v="180"/>
    <n v="10800"/>
    <n v="373.02800000000002"/>
    <n v="665"/>
    <n v="2"/>
    <m/>
    <m/>
    <m/>
    <m/>
    <m/>
    <m/>
    <m/>
    <m/>
    <e v="#REF!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3"/>
    <n v="4"/>
    <x v="37"/>
    <m/>
    <m/>
    <n v="0"/>
    <m/>
    <m/>
    <s v=""/>
    <s v=""/>
    <m/>
    <m/>
    <m/>
    <s v="GAP2 15/121"/>
    <n v="33"/>
    <n v="180"/>
    <n v="5940"/>
    <m/>
    <m/>
    <m/>
    <m/>
    <m/>
    <m/>
    <m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3"/>
    <n v="5"/>
    <x v="29"/>
    <m/>
    <m/>
    <n v="0"/>
    <m/>
    <m/>
    <s v=""/>
    <s v=""/>
    <m/>
    <m/>
    <m/>
    <m/>
    <m/>
    <m/>
    <n v="0"/>
    <m/>
    <m/>
    <m/>
    <m/>
    <m/>
    <m/>
    <s v="REPRISE 600BX DU 4/12/15 ET 8124 DU 15/02/16"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3"/>
    <n v="6"/>
    <x v="30"/>
    <m/>
    <m/>
    <n v="0"/>
    <m/>
    <m/>
    <s v=""/>
    <s v=""/>
    <m/>
    <m/>
    <m/>
    <m/>
    <m/>
    <m/>
    <n v="0"/>
    <m/>
    <m/>
    <m/>
    <m/>
    <m/>
    <m/>
    <s v="REPRISE 960 BX DU 4/12/15"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4"/>
    <n v="1"/>
    <x v="16"/>
    <m/>
    <n v="164304"/>
    <n v="259.25"/>
    <d v="1899-12-30T16:00:00"/>
    <m/>
    <n v="16"/>
    <s v=""/>
    <n v="164304"/>
    <m/>
    <m/>
    <s v="RIN2 15/56"/>
    <n v="23.5"/>
    <n v="180"/>
    <n v="4230"/>
    <n v="371.43799999999999"/>
    <n v="3657.5"/>
    <n v="5"/>
    <m/>
    <m/>
    <m/>
    <m/>
    <m/>
    <m/>
    <m/>
    <m/>
    <e v="#REF!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4"/>
    <n v="2"/>
    <x v="16"/>
    <m/>
    <m/>
    <m/>
    <m/>
    <m/>
    <s v=""/>
    <s v=""/>
    <m/>
    <m/>
    <m/>
    <s v="RIN2 15/94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4"/>
    <n v="3"/>
    <x v="16"/>
    <m/>
    <m/>
    <m/>
    <m/>
    <m/>
    <s v=""/>
    <s v=""/>
    <m/>
    <m/>
    <m/>
    <s v="RIN2 15/65"/>
    <n v="76"/>
    <n v="180"/>
    <n v="13680"/>
    <m/>
    <m/>
    <m/>
    <m/>
    <m/>
    <m/>
    <m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4"/>
    <n v="4"/>
    <x v="16"/>
    <m/>
    <m/>
    <m/>
    <m/>
    <m/>
    <s v=""/>
    <s v=""/>
    <m/>
    <m/>
    <m/>
    <s v="RIN1 15/222"/>
    <n v="49"/>
    <n v="180"/>
    <n v="8820"/>
    <m/>
    <m/>
    <m/>
    <m/>
    <m/>
    <m/>
    <m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4"/>
    <n v="5"/>
    <x v="16"/>
    <m/>
    <m/>
    <m/>
    <m/>
    <m/>
    <s v=""/>
    <s v=""/>
    <m/>
    <m/>
    <m/>
    <s v="RIN2 15/57"/>
    <n v="79"/>
    <n v="180"/>
    <n v="14220"/>
    <m/>
    <m/>
    <m/>
    <m/>
    <m/>
    <m/>
    <m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4"/>
    <n v="6"/>
    <x v="8"/>
    <m/>
    <m/>
    <m/>
    <m/>
    <m/>
    <s v=""/>
    <s v=""/>
    <m/>
    <m/>
    <m/>
    <m/>
    <m/>
    <m/>
    <n v="0"/>
    <m/>
    <m/>
    <m/>
    <m/>
    <m/>
    <m/>
    <s v="4752 LOTS DU 4/04/16 ET 2538 LOTS DU 5/04/16"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4"/>
    <n v="7"/>
    <x v="79"/>
    <m/>
    <m/>
    <m/>
    <m/>
    <m/>
    <s v=""/>
    <s v=""/>
    <m/>
    <m/>
    <m/>
    <m/>
    <m/>
    <m/>
    <n v="0"/>
    <m/>
    <m/>
    <m/>
    <m/>
    <m/>
    <m/>
    <s v="9 PALETTES + 63 COLIS DU 04/04/2016"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4"/>
    <n v="8"/>
    <x v="79"/>
    <m/>
    <m/>
    <m/>
    <m/>
    <m/>
    <s v=""/>
    <s v=""/>
    <m/>
    <m/>
    <m/>
    <m/>
    <m/>
    <m/>
    <n v="0"/>
    <m/>
    <m/>
    <m/>
    <m/>
    <m/>
    <m/>
    <s v="5 PALETTES + 18 COLIS DU 05/04/2016"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5"/>
    <n v="1"/>
    <x v="38"/>
    <m/>
    <n v="30924"/>
    <n v="188.77118644067795"/>
    <d v="1899-12-30T03:30:00"/>
    <m/>
    <n v="3.5"/>
    <s v=""/>
    <n v="30924"/>
    <m/>
    <m/>
    <s v="MUR1 15/212"/>
    <n v="59"/>
    <n v="180"/>
    <n v="10620"/>
    <n v="376.92500000000001"/>
    <n v="807.5"/>
    <n v="4"/>
    <m/>
    <m/>
    <m/>
    <m/>
    <m/>
    <m/>
    <m/>
    <m/>
    <e v="#REF!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5"/>
    <n v="2"/>
    <x v="8"/>
    <m/>
    <n v="89364"/>
    <n v="58.728813559322035"/>
    <d v="1899-12-30T11:15:00"/>
    <m/>
    <n v="11.25"/>
    <s v=""/>
    <n v="89364"/>
    <m/>
    <m/>
    <s v="RIV2 15/126"/>
    <n v="20"/>
    <n v="180"/>
    <n v="3600"/>
    <n v="371.03300000000002"/>
    <n v="2280"/>
    <n v="8"/>
    <m/>
    <m/>
    <m/>
    <s v="SANS GENCOD"/>
    <m/>
    <m/>
    <m/>
    <m/>
    <e v="#REF!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5"/>
    <n v="3"/>
    <x v="8"/>
    <m/>
    <m/>
    <n v="0"/>
    <m/>
    <m/>
    <s v=""/>
    <s v=""/>
    <m/>
    <m/>
    <m/>
    <s v="GAP2 15/130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5"/>
    <n v="4"/>
    <x v="8"/>
    <m/>
    <m/>
    <m/>
    <m/>
    <m/>
    <s v=""/>
    <s v=""/>
    <m/>
    <m/>
    <m/>
    <s v="RIV2 15/127"/>
    <n v="69.75"/>
    <n v="180"/>
    <n v="12555"/>
    <m/>
    <m/>
    <m/>
    <m/>
    <m/>
    <m/>
    <m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5"/>
    <n v="5"/>
    <x v="79"/>
    <m/>
    <m/>
    <m/>
    <m/>
    <m/>
    <s v=""/>
    <s v=""/>
    <m/>
    <m/>
    <m/>
    <m/>
    <m/>
    <m/>
    <n v="0"/>
    <m/>
    <m/>
    <m/>
    <m/>
    <m/>
    <m/>
    <s v="10 PALETTES + 50 COLIS DU 05/04/2016"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5"/>
    <n v="6"/>
    <x v="79"/>
    <m/>
    <m/>
    <m/>
    <m/>
    <m/>
    <s v=""/>
    <s v=""/>
    <m/>
    <m/>
    <m/>
    <m/>
    <m/>
    <m/>
    <n v="0"/>
    <m/>
    <m/>
    <m/>
    <m/>
    <m/>
    <m/>
    <s v="7 PALETTES + 31 COLIS DU 07/04/2016"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6"/>
    <n v="1"/>
    <x v="29"/>
    <m/>
    <n v="46506"/>
    <n v="116.25"/>
    <d v="1899-12-30T07:30:00"/>
    <m/>
    <n v="7.5"/>
    <s v=""/>
    <n v="46506"/>
    <m/>
    <m/>
    <s v="GAP2 15/133"/>
    <n v="80"/>
    <n v="180"/>
    <n v="14400"/>
    <n v="372.99700000000001"/>
    <n v="1330"/>
    <n v="4"/>
    <m/>
    <m/>
    <m/>
    <m/>
    <m/>
    <m/>
    <m/>
    <m/>
    <e v="#REF!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6"/>
    <n v="2"/>
    <x v="29"/>
    <m/>
    <m/>
    <n v="0"/>
    <m/>
    <m/>
    <s v=""/>
    <s v=""/>
    <m/>
    <m/>
    <m/>
    <s v="RIV2 15/127"/>
    <n v="10.25"/>
    <n v="180"/>
    <n v="1845"/>
    <m/>
    <m/>
    <m/>
    <m/>
    <m/>
    <m/>
    <m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6"/>
    <n v="3"/>
    <x v="30"/>
    <m/>
    <n v="28298"/>
    <n v="69.75"/>
    <d v="1899-12-30T04:30:00"/>
    <m/>
    <n v="4.5"/>
    <s v=""/>
    <n v="28298"/>
    <m/>
    <m/>
    <s v="GAP2 15/132"/>
    <n v="24"/>
    <n v="180"/>
    <n v="4320"/>
    <n v="373.08600000000001"/>
    <n v="617.5"/>
    <n v="3"/>
    <m/>
    <m/>
    <m/>
    <m/>
    <m/>
    <m/>
    <m/>
    <m/>
    <e v="#REF!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6"/>
    <n v="4"/>
    <x v="79"/>
    <m/>
    <m/>
    <n v="0"/>
    <m/>
    <m/>
    <s v=""/>
    <s v=""/>
    <m/>
    <m/>
    <m/>
    <m/>
    <m/>
    <m/>
    <n v="0"/>
    <m/>
    <m/>
    <m/>
    <m/>
    <m/>
    <m/>
    <s v="2430 LOTS DU 7/04/16"/>
    <m/>
    <m/>
    <m/>
    <m/>
    <s v=""/>
    <m/>
    <m/>
    <m/>
    <m/>
    <m/>
    <m/>
    <m/>
    <m/>
    <m/>
    <m/>
    <m/>
    <m/>
    <x v="3"/>
    <x v="0"/>
    <x v="14"/>
    <m/>
    <m/>
    <m/>
    <m/>
    <m/>
    <m/>
    <m/>
    <n v="1"/>
    <n v="0"/>
    <s v=""/>
  </r>
  <r>
    <m/>
    <m/>
    <x v="67"/>
    <n v="1"/>
    <x v="62"/>
    <m/>
    <n v="13051"/>
    <n v="81.666666666666671"/>
    <d v="1899-12-30T05:00:00"/>
    <m/>
    <n v="5"/>
    <s v=""/>
    <n v="13051"/>
    <m/>
    <m/>
    <s v="RIV2 15/64"/>
    <n v="66"/>
    <n v="180"/>
    <n v="11880"/>
    <n v="980.899"/>
    <n v="950"/>
    <n v="3"/>
    <m/>
    <m/>
    <m/>
    <m/>
    <m/>
    <m/>
    <m/>
    <m/>
    <e v="#REF!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67"/>
    <n v="2"/>
    <x v="60"/>
    <m/>
    <n v="6399"/>
    <n v="28.583333333333332"/>
    <d v="1899-12-30T01:45:00"/>
    <m/>
    <n v="1.75"/>
    <s v=""/>
    <n v="6399"/>
    <m/>
    <m/>
    <s v="MUR2 15/50"/>
    <n v="16"/>
    <n v="180"/>
    <n v="2880"/>
    <n v="926.03"/>
    <n v="380"/>
    <n v="9"/>
    <m/>
    <m/>
    <m/>
    <m/>
    <m/>
    <m/>
    <m/>
    <m/>
    <e v="#REF!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67"/>
    <n v="3"/>
    <x v="60"/>
    <m/>
    <m/>
    <n v="0"/>
    <m/>
    <m/>
    <s v=""/>
    <s v=""/>
    <m/>
    <m/>
    <m/>
    <s v="RIV2 15/64"/>
    <n v="14"/>
    <n v="180"/>
    <n v="2520"/>
    <m/>
    <m/>
    <m/>
    <m/>
    <m/>
    <m/>
    <m/>
    <m/>
    <m/>
    <m/>
    <m/>
    <s v="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67"/>
    <n v="4"/>
    <x v="61"/>
    <m/>
    <n v="7331"/>
    <n v="36.75"/>
    <d v="1899-12-30T02:15:00"/>
    <m/>
    <n v="2.25"/>
    <s v=""/>
    <n v="7331"/>
    <m/>
    <m/>
    <s v="MUR2 15/63"/>
    <n v="20"/>
    <n v="180"/>
    <n v="3600"/>
    <n v="997.11800000000005"/>
    <n v="190"/>
    <n v="2"/>
    <m/>
    <m/>
    <m/>
    <m/>
    <m/>
    <m/>
    <m/>
    <m/>
    <e v="#REF!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67"/>
    <n v="5"/>
    <x v="61"/>
    <m/>
    <m/>
    <n v="0"/>
    <m/>
    <m/>
    <s v=""/>
    <s v=""/>
    <m/>
    <m/>
    <m/>
    <s v="MUR 2 15/50"/>
    <n v="18"/>
    <n v="180"/>
    <n v="3240"/>
    <m/>
    <m/>
    <m/>
    <m/>
    <m/>
    <m/>
    <m/>
    <m/>
    <m/>
    <m/>
    <m/>
    <s v="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67"/>
    <n v="6"/>
    <x v="79"/>
    <m/>
    <m/>
    <n v="0"/>
    <m/>
    <m/>
    <s v=""/>
    <s v=""/>
    <m/>
    <m/>
    <m/>
    <m/>
    <m/>
    <m/>
    <n v="0"/>
    <m/>
    <m/>
    <m/>
    <m/>
    <m/>
    <m/>
    <s v="9234 LOTS DU 7/04/16"/>
    <m/>
    <m/>
    <m/>
    <m/>
    <s v="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68"/>
    <n v="1"/>
    <x v="9"/>
    <m/>
    <n v="44757"/>
    <n v="80.659722222222214"/>
    <d v="1899-12-30T05:45:00"/>
    <m/>
    <n v="5.75"/>
    <s v=""/>
    <n v="44757"/>
    <m/>
    <m/>
    <s v="GAP2 15/132"/>
    <n v="27"/>
    <n v="180"/>
    <n v="4860"/>
    <n v="198.31899999999999"/>
    <n v="570"/>
    <n v="0"/>
    <m/>
    <m/>
    <m/>
    <m/>
    <m/>
    <m/>
    <m/>
    <m/>
    <e v="#REF!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68"/>
    <n v="2"/>
    <x v="9"/>
    <m/>
    <m/>
    <n v="0"/>
    <m/>
    <m/>
    <s v=""/>
    <s v=""/>
    <m/>
    <m/>
    <m/>
    <s v="GAP2 15/131"/>
    <n v="20"/>
    <n v="180"/>
    <n v="3600"/>
    <m/>
    <m/>
    <m/>
    <m/>
    <m/>
    <m/>
    <m/>
    <m/>
    <m/>
    <m/>
    <m/>
    <s v="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68"/>
    <n v="3"/>
    <x v="23"/>
    <m/>
    <n v="26811"/>
    <n v="45.590277777777779"/>
    <d v="1899-12-30T03:15:00"/>
    <m/>
    <n v="3.25"/>
    <s v=""/>
    <n v="26811"/>
    <m/>
    <m/>
    <s v="VRD1 15/187"/>
    <n v="27"/>
    <n v="180"/>
    <n v="4860"/>
    <n v="193.809"/>
    <n v="332.5"/>
    <n v="7"/>
    <m/>
    <m/>
    <m/>
    <m/>
    <m/>
    <m/>
    <m/>
    <m/>
    <e v="#REF!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68"/>
    <n v="4"/>
    <x v="79"/>
    <m/>
    <m/>
    <n v="0"/>
    <m/>
    <m/>
    <s v=""/>
    <s v=""/>
    <m/>
    <m/>
    <m/>
    <m/>
    <m/>
    <m/>
    <n v="0"/>
    <m/>
    <m/>
    <m/>
    <m/>
    <m/>
    <m/>
    <s v="8262 LOTS DU 7/04/16"/>
    <m/>
    <m/>
    <m/>
    <m/>
    <s v="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69"/>
    <n v="1"/>
    <x v="26"/>
    <m/>
    <n v="5616"/>
    <n v="22.98833981121599"/>
    <d v="1899-12-30T01:37:00"/>
    <m/>
    <n v="1.6166666666666667"/>
    <s v=""/>
    <n v="5616"/>
    <m/>
    <m/>
    <s v="RIN1 16/23"/>
    <n v="4"/>
    <n v="180"/>
    <n v="720"/>
    <n v="193.45599999999999"/>
    <m/>
    <n v="3"/>
    <m/>
    <m/>
    <m/>
    <m/>
    <m/>
    <m/>
    <m/>
    <m/>
    <e v="#REF!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69"/>
    <n v="2"/>
    <x v="26"/>
    <m/>
    <m/>
    <n v="0"/>
    <m/>
    <m/>
    <s v=""/>
    <s v=""/>
    <m/>
    <m/>
    <m/>
    <s v="GAP2 15/131"/>
    <n v="2"/>
    <n v="180"/>
    <n v="360"/>
    <m/>
    <m/>
    <m/>
    <m/>
    <m/>
    <m/>
    <m/>
    <m/>
    <m/>
    <m/>
    <m/>
    <s v="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69"/>
    <n v="3"/>
    <x v="51"/>
    <m/>
    <n v="60348"/>
    <n v="104.01166018878402"/>
    <d v="1899-12-30T07:22:00"/>
    <m/>
    <n v="7.3666666666666663"/>
    <s v=""/>
    <n v="60348"/>
    <m/>
    <m/>
    <s v="GAP2 15/131"/>
    <n v="58"/>
    <n v="180"/>
    <n v="10440"/>
    <n v="192.75800000000001"/>
    <n v="712.5"/>
    <n v="6"/>
    <m/>
    <m/>
    <m/>
    <m/>
    <m/>
    <m/>
    <m/>
    <m/>
    <e v="#REF!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69"/>
    <n v="4"/>
    <x v="51"/>
    <m/>
    <m/>
    <n v="0"/>
    <m/>
    <m/>
    <s v=""/>
    <s v=""/>
    <m/>
    <m/>
    <m/>
    <s v="MUR1 16/02"/>
    <n v="2"/>
    <n v="180"/>
    <n v="360"/>
    <m/>
    <m/>
    <m/>
    <m/>
    <m/>
    <m/>
    <m/>
    <m/>
    <m/>
    <m/>
    <m/>
    <s v="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69"/>
    <n v="5"/>
    <x v="79"/>
    <m/>
    <m/>
    <n v="0"/>
    <m/>
    <m/>
    <s v=""/>
    <s v=""/>
    <m/>
    <m/>
    <m/>
    <m/>
    <m/>
    <m/>
    <n v="0"/>
    <m/>
    <m/>
    <m/>
    <m/>
    <m/>
    <m/>
    <s v="8748 LOTS DU 7/04/16"/>
    <m/>
    <m/>
    <m/>
    <m/>
    <s v="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70"/>
    <n v="1"/>
    <x v="5"/>
    <m/>
    <n v="93416"/>
    <n v="131"/>
    <d v="1899-12-30T09:00:00"/>
    <m/>
    <n v="9"/>
    <s v=""/>
    <n v="93416"/>
    <m/>
    <m/>
    <s v="RIND1 15/205"/>
    <n v="21"/>
    <n v="180"/>
    <n v="3780"/>
    <n v="192.57300000000001"/>
    <n v="1092.5"/>
    <n v="6"/>
    <m/>
    <m/>
    <m/>
    <m/>
    <m/>
    <m/>
    <m/>
    <m/>
    <e v="#REF!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70"/>
    <n v="2"/>
    <x v="5"/>
    <m/>
    <m/>
    <n v="0"/>
    <m/>
    <m/>
    <s v=""/>
    <s v=""/>
    <m/>
    <m/>
    <m/>
    <s v="RIND1 15/283"/>
    <n v="75"/>
    <n v="180"/>
    <n v="13500"/>
    <m/>
    <m/>
    <m/>
    <m/>
    <m/>
    <m/>
    <m/>
    <m/>
    <m/>
    <m/>
    <m/>
    <s v="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70"/>
    <n v="3"/>
    <x v="79"/>
    <m/>
    <m/>
    <n v="0"/>
    <m/>
    <m/>
    <s v=""/>
    <s v=""/>
    <m/>
    <m/>
    <m/>
    <m/>
    <m/>
    <m/>
    <n v="0"/>
    <m/>
    <m/>
    <m/>
    <m/>
    <m/>
    <m/>
    <s v="5832 LOTS DU 7/04/16"/>
    <m/>
    <m/>
    <m/>
    <m/>
    <s v="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71"/>
    <n v="1"/>
    <x v="44"/>
    <m/>
    <n v="56708"/>
    <n v="113"/>
    <d v="1899-12-30T08:00:00"/>
    <m/>
    <n v="8"/>
    <s v=""/>
    <n v="56708"/>
    <m/>
    <m/>
    <s v="MUR1 16/02"/>
    <n v="78"/>
    <n v="180"/>
    <n v="14040"/>
    <n v="568.18200000000002"/>
    <n v="1567.5"/>
    <n v="10"/>
    <m/>
    <m/>
    <m/>
    <m/>
    <m/>
    <m/>
    <m/>
    <m/>
    <e v="#REF!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71"/>
    <n v="2"/>
    <x v="44"/>
    <m/>
    <m/>
    <n v="0"/>
    <m/>
    <m/>
    <s v=""/>
    <s v=""/>
    <m/>
    <m/>
    <m/>
    <s v="MUR1 16/01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71"/>
    <n v="3"/>
    <x v="44"/>
    <m/>
    <m/>
    <n v="0"/>
    <m/>
    <m/>
    <s v=""/>
    <s v=""/>
    <m/>
    <m/>
    <m/>
    <s v="MUR2 15/134"/>
    <n v="10"/>
    <n v="180"/>
    <n v="1800"/>
    <m/>
    <m/>
    <m/>
    <m/>
    <m/>
    <m/>
    <m/>
    <m/>
    <m/>
    <m/>
    <m/>
    <s v="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71"/>
    <n v="4"/>
    <x v="79"/>
    <m/>
    <m/>
    <n v="0"/>
    <m/>
    <m/>
    <s v=""/>
    <s v=""/>
    <m/>
    <m/>
    <m/>
    <m/>
    <m/>
    <m/>
    <n v="0"/>
    <m/>
    <m/>
    <m/>
    <m/>
    <m/>
    <m/>
    <s v="7020 LOTS DU 7/04/16"/>
    <m/>
    <m/>
    <m/>
    <m/>
    <s v=""/>
    <m/>
    <m/>
    <m/>
    <m/>
    <m/>
    <m/>
    <m/>
    <m/>
    <m/>
    <m/>
    <m/>
    <m/>
    <x v="3"/>
    <x v="0"/>
    <x v="15"/>
    <m/>
    <m/>
    <m/>
    <m/>
    <m/>
    <m/>
    <m/>
    <n v="1"/>
    <n v="0"/>
    <s v=""/>
  </r>
  <r>
    <m/>
    <m/>
    <x v="72"/>
    <n v="1"/>
    <x v="41"/>
    <m/>
    <n v="61572"/>
    <n v="94.608870967741936"/>
    <d v="1899-12-30T06:45:00"/>
    <m/>
    <n v="6.75"/>
    <s v=""/>
    <n v="61572"/>
    <m/>
    <m/>
    <s v="GAP2 15/97"/>
    <n v="72"/>
    <n v="180"/>
    <n v="12960"/>
    <n v="373.00900000000001"/>
    <n v="1520"/>
    <m/>
    <m/>
    <m/>
    <m/>
    <m/>
    <m/>
    <m/>
    <m/>
    <m/>
    <e v="#REF!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2"/>
    <n v="2"/>
    <x v="41"/>
    <m/>
    <m/>
    <n v="0"/>
    <m/>
    <m/>
    <s v=""/>
    <s v=""/>
    <m/>
    <m/>
    <m/>
    <s v="RIV2 15/67"/>
    <n v="47"/>
    <n v="180"/>
    <n v="8460"/>
    <m/>
    <m/>
    <m/>
    <m/>
    <m/>
    <m/>
    <m/>
    <m/>
    <m/>
    <m/>
    <m/>
    <s v="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2"/>
    <n v="3"/>
    <x v="40"/>
    <m/>
    <n v="25944"/>
    <n v="35.04032258064516"/>
    <d v="1899-12-30T02:30:00"/>
    <m/>
    <n v="2.5"/>
    <s v=""/>
    <n v="25944"/>
    <m/>
    <m/>
    <s v="MUR2 15/63"/>
    <n v="50"/>
    <n v="180"/>
    <n v="9000"/>
    <n v="370.78699999999998"/>
    <n v="475"/>
    <n v="2"/>
    <m/>
    <m/>
    <m/>
    <m/>
    <m/>
    <m/>
    <m/>
    <m/>
    <e v="#REF!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2"/>
    <n v="4"/>
    <x v="57"/>
    <m/>
    <n v="37908"/>
    <n v="63.072580645161295"/>
    <d v="1899-12-30T04:30:00"/>
    <m/>
    <n v="4.5"/>
    <s v=""/>
    <n v="37908"/>
    <m/>
    <m/>
    <s v="RIV2 15/67"/>
    <n v="15"/>
    <n v="180"/>
    <n v="2700"/>
    <n v="374.60500000000002"/>
    <n v="190"/>
    <n v="3"/>
    <m/>
    <m/>
    <m/>
    <m/>
    <m/>
    <m/>
    <m/>
    <m/>
    <e v="#REF!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2"/>
    <n v="5"/>
    <x v="57"/>
    <m/>
    <m/>
    <n v="0"/>
    <m/>
    <m/>
    <s v=""/>
    <s v=""/>
    <m/>
    <m/>
    <m/>
    <s v="GAP2 15/98"/>
    <n v="57"/>
    <n v="180"/>
    <n v="10260"/>
    <m/>
    <m/>
    <m/>
    <m/>
    <m/>
    <m/>
    <m/>
    <m/>
    <m/>
    <m/>
    <m/>
    <s v="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2"/>
    <n v="6"/>
    <x v="55"/>
    <m/>
    <n v="9540"/>
    <n v="24.528225806451612"/>
    <d v="1899-12-30T01:45:00"/>
    <m/>
    <n v="1.75"/>
    <s v=""/>
    <n v="9540"/>
    <m/>
    <m/>
    <s v="GAP2 15/98"/>
    <n v="19"/>
    <n v="180"/>
    <n v="3420"/>
    <n v="377.28100000000001"/>
    <n v="142.5"/>
    <n v="8"/>
    <m/>
    <m/>
    <m/>
    <m/>
    <m/>
    <m/>
    <m/>
    <m/>
    <e v="#REF!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3"/>
    <n v="1"/>
    <x v="80"/>
    <m/>
    <n v="15456"/>
    <n v="21.421875"/>
    <d v="1899-12-30T01:30:00"/>
    <m/>
    <n v="1.5"/>
    <s v=""/>
    <n v="15456"/>
    <m/>
    <m/>
    <s v="VRD1 15/187"/>
    <n v="30.75"/>
    <n v="180"/>
    <n v="5535"/>
    <n v="371.41899999999998"/>
    <n v="237.5"/>
    <n v="3"/>
    <m/>
    <m/>
    <m/>
    <m/>
    <m/>
    <m/>
    <m/>
    <m/>
    <e v="#REF!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3"/>
    <n v="2"/>
    <x v="35"/>
    <m/>
    <n v="78036"/>
    <n v="107.109375"/>
    <d v="1899-12-30T07:30:00"/>
    <m/>
    <n v="7.5"/>
    <s v=""/>
    <n v="78036"/>
    <m/>
    <m/>
    <s v="MUR2 15/134"/>
    <n v="70"/>
    <n v="180"/>
    <n v="12600"/>
    <n v="373.53500000000003"/>
    <n v="1710"/>
    <n v="3"/>
    <m/>
    <m/>
    <m/>
    <m/>
    <m/>
    <m/>
    <m/>
    <m/>
    <e v="#REF!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3"/>
    <n v="3"/>
    <x v="35"/>
    <m/>
    <m/>
    <n v="0"/>
    <m/>
    <m/>
    <s v=""/>
    <s v=""/>
    <m/>
    <m/>
    <m/>
    <s v="MUR1 16/03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3"/>
    <n v="4"/>
    <x v="35"/>
    <m/>
    <m/>
    <n v="0"/>
    <m/>
    <m/>
    <s v=""/>
    <s v=""/>
    <m/>
    <m/>
    <m/>
    <s v="MUR1 16/10"/>
    <n v="6"/>
    <n v="180"/>
    <n v="1080"/>
    <m/>
    <m/>
    <m/>
    <m/>
    <m/>
    <m/>
    <m/>
    <m/>
    <m/>
    <m/>
    <m/>
    <s v="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3"/>
    <n v="5"/>
    <x v="37"/>
    <m/>
    <n v="58056"/>
    <n v="99.96875"/>
    <d v="1899-12-30T07:00:00"/>
    <m/>
    <n v="7"/>
    <s v=""/>
    <n v="58056"/>
    <m/>
    <m/>
    <s v="MUR1 16/10"/>
    <n v="74"/>
    <n v="180"/>
    <n v="13320"/>
    <n v="372.589"/>
    <n v="1330"/>
    <n v="3"/>
    <m/>
    <m/>
    <m/>
    <m/>
    <m/>
    <m/>
    <m/>
    <m/>
    <e v="#REF!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3"/>
    <n v="6"/>
    <x v="37"/>
    <m/>
    <m/>
    <n v="0"/>
    <m/>
    <m/>
    <s v=""/>
    <s v=""/>
    <m/>
    <m/>
    <m/>
    <s v="GOO1 16/13"/>
    <n v="37"/>
    <n v="180"/>
    <n v="6660"/>
    <m/>
    <m/>
    <m/>
    <m/>
    <m/>
    <m/>
    <m/>
    <m/>
    <m/>
    <m/>
    <m/>
    <s v="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4"/>
    <n v="1"/>
    <x v="22"/>
    <m/>
    <n v="49932"/>
    <n v="82.7578125"/>
    <d v="1899-12-30T05:30:00"/>
    <m/>
    <n v="5.5"/>
    <s v=""/>
    <n v="49932"/>
    <m/>
    <m/>
    <s v="GOO1 16/13"/>
    <n v="39"/>
    <n v="180"/>
    <n v="7020"/>
    <n v="192.99600000000001"/>
    <n v="760"/>
    <n v="4"/>
    <m/>
    <m/>
    <m/>
    <m/>
    <m/>
    <m/>
    <m/>
    <m/>
    <e v="#REF!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4"/>
    <n v="2"/>
    <x v="22"/>
    <m/>
    <m/>
    <n v="0"/>
    <m/>
    <m/>
    <s v=""/>
    <s v=""/>
    <m/>
    <m/>
    <m/>
    <s v="GAP1 16/07"/>
    <n v="12"/>
    <n v="180"/>
    <n v="2160"/>
    <m/>
    <m/>
    <m/>
    <m/>
    <m/>
    <m/>
    <m/>
    <m/>
    <m/>
    <m/>
    <m/>
    <s v="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4"/>
    <n v="3"/>
    <x v="51"/>
    <m/>
    <n v="108336"/>
    <n v="157.9921875"/>
    <d v="1899-12-30T10:30:00"/>
    <m/>
    <n v="10.5"/>
    <s v=""/>
    <n v="108336"/>
    <m/>
    <m/>
    <s v="GAP1 16/07"/>
    <n v="68"/>
    <n v="180"/>
    <n v="12240"/>
    <n v="194.43700000000001"/>
    <n v="1140"/>
    <n v="3"/>
    <m/>
    <m/>
    <m/>
    <m/>
    <m/>
    <m/>
    <m/>
    <m/>
    <e v="#REF!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4"/>
    <n v="4"/>
    <x v="51"/>
    <m/>
    <m/>
    <n v="0"/>
    <m/>
    <m/>
    <s v=""/>
    <s v=""/>
    <m/>
    <m/>
    <m/>
    <s v="MUR1 16/04"/>
    <n v="38"/>
    <n v="180"/>
    <n v="6840"/>
    <m/>
    <m/>
    <m/>
    <m/>
    <m/>
    <m/>
    <m/>
    <m/>
    <m/>
    <m/>
    <m/>
    <s v="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5"/>
    <n v="1"/>
    <x v="81"/>
    <m/>
    <n v="42576"/>
    <n v="68.99609375"/>
    <d v="1899-12-30T04:15:00"/>
    <m/>
    <n v="4.25"/>
    <s v=""/>
    <n v="42576"/>
    <m/>
    <m/>
    <s v="MUR2 15/63"/>
    <n v="10"/>
    <n v="180"/>
    <n v="1800"/>
    <n v="196.76"/>
    <n v="190"/>
    <n v="5"/>
    <m/>
    <m/>
    <m/>
    <m/>
    <m/>
    <m/>
    <m/>
    <m/>
    <e v="#REF!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5"/>
    <n v="2"/>
    <x v="81"/>
    <m/>
    <m/>
    <n v="0"/>
    <m/>
    <m/>
    <s v=""/>
    <s v=""/>
    <m/>
    <m/>
    <m/>
    <s v="MUR2 15/95"/>
    <n v="34.5"/>
    <n v="180"/>
    <n v="6210"/>
    <m/>
    <m/>
    <m/>
    <m/>
    <m/>
    <m/>
    <m/>
    <m/>
    <m/>
    <m/>
    <m/>
    <s v="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5"/>
    <n v="3"/>
    <x v="82"/>
    <m/>
    <n v="16812"/>
    <n v="52.76171875"/>
    <d v="1899-12-30T03:15:00"/>
    <m/>
    <n v="3.25"/>
    <s v=""/>
    <n v="16812"/>
    <m/>
    <m/>
    <s v="RIN1 16/33"/>
    <n v="16"/>
    <n v="180"/>
    <n v="2880"/>
    <n v="194.041"/>
    <n v="190"/>
    <n v="3"/>
    <m/>
    <m/>
    <m/>
    <m/>
    <m/>
    <m/>
    <m/>
    <m/>
    <e v="#REF!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5"/>
    <n v="4"/>
    <x v="26"/>
    <m/>
    <n v="36648"/>
    <n v="81.171875"/>
    <d v="1899-12-30T05:00:00"/>
    <m/>
    <n v="5"/>
    <s v=""/>
    <n v="36648"/>
    <m/>
    <m/>
    <s v="RIN1 16/33"/>
    <n v="38"/>
    <n v="180"/>
    <n v="6840"/>
    <n v="190.864"/>
    <m/>
    <n v="3"/>
    <m/>
    <m/>
    <m/>
    <s v="REPRISE 1370 BX DU 19/01/2016"/>
    <m/>
    <m/>
    <m/>
    <m/>
    <e v="#REF!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5"/>
    <n v="5"/>
    <x v="27"/>
    <m/>
    <n v="17268"/>
    <n v="56.8203125"/>
    <d v="1899-12-30T03:30:00"/>
    <m/>
    <n v="3.5"/>
    <s v=""/>
    <n v="17268"/>
    <m/>
    <m/>
    <s v="RIN1 16/33"/>
    <n v="17"/>
    <n v="180"/>
    <n v="3060"/>
    <n v="190.339"/>
    <m/>
    <n v="2"/>
    <m/>
    <m/>
    <m/>
    <s v="REPRISE 1374 BX DU 19/01/2016"/>
    <m/>
    <m/>
    <m/>
    <m/>
    <e v="#REF!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6"/>
    <n v="1"/>
    <x v="20"/>
    <m/>
    <n v="63216"/>
    <n v="218"/>
    <d v="1899-12-30T16:00:00"/>
    <m/>
    <n v="16"/>
    <s v=""/>
    <n v="63216"/>
    <m/>
    <m/>
    <s v="CAPS 15/01"/>
    <n v="27"/>
    <n v="180"/>
    <n v="4860"/>
    <n v="66.893000000000001"/>
    <m/>
    <n v="34"/>
    <m/>
    <m/>
    <m/>
    <m/>
    <m/>
    <m/>
    <m/>
    <m/>
    <e v="#REF!"/>
    <m/>
    <m/>
    <m/>
    <m/>
    <m/>
    <m/>
    <m/>
    <m/>
    <m/>
    <m/>
    <m/>
    <m/>
    <x v="3"/>
    <x v="0"/>
    <x v="16"/>
    <m/>
    <m/>
    <m/>
    <m/>
    <m/>
    <m/>
    <m/>
    <n v="1"/>
    <n v="0"/>
    <s v=""/>
  </r>
  <r>
    <m/>
    <m/>
    <x v="77"/>
    <n v="1"/>
    <x v="83"/>
    <m/>
    <n v="15976"/>
    <n v="67.795299938157072"/>
    <d v="1899-12-30T05:00:00"/>
    <m/>
    <n v="5"/>
    <s v=""/>
    <n v="15976"/>
    <m/>
    <m/>
    <s v="BNA1 16/26"/>
    <n v="47"/>
    <n v="180"/>
    <n v="8460"/>
    <n v="550.15099999999995"/>
    <n v="570"/>
    <n v="2"/>
    <m/>
    <m/>
    <m/>
    <m/>
    <m/>
    <m/>
    <m/>
    <m/>
    <e v="#REF!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7"/>
    <n v="2"/>
    <x v="84"/>
    <m/>
    <n v="32664"/>
    <n v="67.795299938157072"/>
    <d v="1899-12-30T05:00:00"/>
    <m/>
    <n v="5"/>
    <s v=""/>
    <n v="32664"/>
    <m/>
    <m/>
    <s v="VRD1 15/187"/>
    <n v="22.25"/>
    <n v="180"/>
    <n v="4005"/>
    <n v="550.70699999999999"/>
    <n v="760"/>
    <n v="2"/>
    <m/>
    <m/>
    <m/>
    <m/>
    <m/>
    <m/>
    <m/>
    <m/>
    <e v="#REF!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7"/>
    <n v="3"/>
    <x v="84"/>
    <m/>
    <m/>
    <n v="0"/>
    <m/>
    <m/>
    <s v=""/>
    <s v=""/>
    <m/>
    <m/>
    <m/>
    <s v="VRD1 15/207"/>
    <n v="76"/>
    <n v="180"/>
    <n v="13680"/>
    <m/>
    <m/>
    <m/>
    <m/>
    <m/>
    <m/>
    <m/>
    <m/>
    <m/>
    <m/>
    <m/>
    <s v="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7"/>
    <n v="4"/>
    <x v="63"/>
    <m/>
    <n v="15944"/>
    <n v="33.897649969078536"/>
    <d v="1899-12-30T02:30:00"/>
    <m/>
    <n v="2.5"/>
    <s v=""/>
    <n v="15944"/>
    <m/>
    <m/>
    <s v="BNA1 16/26"/>
    <n v="32"/>
    <n v="180"/>
    <n v="5760"/>
    <n v="554.43299999999999"/>
    <n v="570"/>
    <n v="2"/>
    <m/>
    <m/>
    <m/>
    <m/>
    <m/>
    <m/>
    <m/>
    <m/>
    <e v="#REF!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7"/>
    <n v="5"/>
    <x v="63"/>
    <m/>
    <m/>
    <n v="0"/>
    <m/>
    <m/>
    <s v=""/>
    <s v=""/>
    <m/>
    <m/>
    <m/>
    <s v="MUR1 16/04"/>
    <n v="14"/>
    <n v="180"/>
    <n v="2520"/>
    <m/>
    <m/>
    <m/>
    <m/>
    <m/>
    <m/>
    <m/>
    <m/>
    <m/>
    <m/>
    <m/>
    <s v="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7"/>
    <n v="6"/>
    <x v="11"/>
    <m/>
    <n v="19176"/>
    <n v="49.761750154607292"/>
    <d v="1899-12-30T03:40:00"/>
    <m/>
    <n v="3.6666666666666665"/>
    <s v=""/>
    <n v="19176"/>
    <m/>
    <m/>
    <s v="RIN1 15/283"/>
    <n v="1"/>
    <n v="180"/>
    <n v="180"/>
    <n v="563.68700000000001"/>
    <n v="760"/>
    <n v="7"/>
    <m/>
    <m/>
    <m/>
    <m/>
    <m/>
    <m/>
    <m/>
    <m/>
    <e v="#REF!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7"/>
    <n v="7"/>
    <x v="11"/>
    <m/>
    <m/>
    <n v="0"/>
    <m/>
    <m/>
    <s v=""/>
    <s v=""/>
    <m/>
    <m/>
    <m/>
    <s v="RIN1 15/222"/>
    <n v="31"/>
    <n v="180"/>
    <n v="5580"/>
    <m/>
    <m/>
    <m/>
    <m/>
    <m/>
    <m/>
    <m/>
    <m/>
    <m/>
    <m/>
    <m/>
    <s v="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7"/>
    <n v="8"/>
    <x v="11"/>
    <m/>
    <m/>
    <n v="0"/>
    <m/>
    <m/>
    <s v=""/>
    <s v=""/>
    <m/>
    <m/>
    <m/>
    <s v="RIN1 15/284"/>
    <n v="14"/>
    <n v="180"/>
    <n v="2520"/>
    <m/>
    <m/>
    <m/>
    <m/>
    <m/>
    <m/>
    <m/>
    <m/>
    <m/>
    <m/>
    <m/>
    <s v="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7"/>
    <n v="9"/>
    <x v="11"/>
    <m/>
    <m/>
    <n v="0"/>
    <m/>
    <m/>
    <s v=""/>
    <s v=""/>
    <m/>
    <m/>
    <m/>
    <s v="RIN1 15/252"/>
    <n v="8"/>
    <n v="180"/>
    <n v="1440"/>
    <m/>
    <m/>
    <m/>
    <m/>
    <m/>
    <m/>
    <m/>
    <m/>
    <m/>
    <m/>
    <m/>
    <s v="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8"/>
    <n v="1"/>
    <x v="85"/>
    <m/>
    <n v="128436"/>
    <m/>
    <d v="1899-12-30T12:00:00"/>
    <m/>
    <n v="12"/>
    <s v=""/>
    <n v="128436"/>
    <m/>
    <m/>
    <s v="MUR1 16/04"/>
    <n v="28"/>
    <n v="180"/>
    <n v="5040"/>
    <n v="372.14100000000002"/>
    <n v="2470"/>
    <n v="8"/>
    <m/>
    <m/>
    <m/>
    <m/>
    <m/>
    <m/>
    <m/>
    <m/>
    <e v="#REF!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8"/>
    <n v="2"/>
    <x v="85"/>
    <m/>
    <m/>
    <m/>
    <m/>
    <m/>
    <s v=""/>
    <s v=""/>
    <m/>
    <m/>
    <m/>
    <s v="MUR1 16/11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8"/>
    <n v="3"/>
    <x v="85"/>
    <m/>
    <m/>
    <m/>
    <m/>
    <m/>
    <s v=""/>
    <s v=""/>
    <m/>
    <m/>
    <m/>
    <s v="MUR1 16/14"/>
    <n v="4"/>
    <n v="180"/>
    <n v="720"/>
    <m/>
    <m/>
    <m/>
    <m/>
    <m/>
    <m/>
    <m/>
    <m/>
    <m/>
    <m/>
    <m/>
    <s v="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8"/>
    <n v="4"/>
    <x v="85"/>
    <m/>
    <m/>
    <m/>
    <m/>
    <m/>
    <s v=""/>
    <s v=""/>
    <m/>
    <m/>
    <m/>
    <s v="MUR1 16/09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8"/>
    <n v="5"/>
    <x v="85"/>
    <m/>
    <m/>
    <m/>
    <m/>
    <m/>
    <s v=""/>
    <s v=""/>
    <m/>
    <m/>
    <m/>
    <s v="GOO1 16/29"/>
    <n v="63"/>
    <n v="180"/>
    <n v="11340"/>
    <m/>
    <m/>
    <m/>
    <m/>
    <m/>
    <m/>
    <m/>
    <m/>
    <m/>
    <m/>
    <m/>
    <s v="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8"/>
    <n v="6"/>
    <x v="86"/>
    <m/>
    <n v="37212"/>
    <m/>
    <d v="1899-12-30T04:00:00"/>
    <m/>
    <n v="4"/>
    <s v=""/>
    <n v="37212"/>
    <m/>
    <m/>
    <s v="MUR2 15/95"/>
    <n v="45.5"/>
    <n v="180"/>
    <n v="8190"/>
    <n v="367.09899999999999"/>
    <n v="712.5"/>
    <n v="12"/>
    <m/>
    <m/>
    <m/>
    <m/>
    <m/>
    <m/>
    <m/>
    <m/>
    <e v="#REF!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8"/>
    <n v="7"/>
    <x v="86"/>
    <m/>
    <m/>
    <m/>
    <m/>
    <m/>
    <s v=""/>
    <s v=""/>
    <m/>
    <m/>
    <m/>
    <s v="BNA1 16/28"/>
    <n v="26.25"/>
    <n v="180"/>
    <n v="4725"/>
    <m/>
    <m/>
    <m/>
    <m/>
    <m/>
    <m/>
    <m/>
    <m/>
    <m/>
    <m/>
    <m/>
    <s v="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9"/>
    <n v="1"/>
    <x v="87"/>
    <m/>
    <n v="20640"/>
    <m/>
    <d v="1899-12-30T02:15:00"/>
    <m/>
    <n v="2.25"/>
    <s v=""/>
    <n v="20640"/>
    <m/>
    <m/>
    <s v="ORTI 15/13"/>
    <n v="3"/>
    <n v="180"/>
    <n v="540"/>
    <n v="205.149"/>
    <m/>
    <n v="3"/>
    <m/>
    <m/>
    <m/>
    <m/>
    <m/>
    <m/>
    <m/>
    <m/>
    <e v="#REF!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9"/>
    <n v="2"/>
    <x v="87"/>
    <m/>
    <m/>
    <m/>
    <m/>
    <m/>
    <s v=""/>
    <s v=""/>
    <m/>
    <m/>
    <m/>
    <s v="ORTI 15/14"/>
    <n v="21"/>
    <n v="180"/>
    <n v="3780"/>
    <m/>
    <m/>
    <m/>
    <m/>
    <m/>
    <m/>
    <m/>
    <m/>
    <m/>
    <m/>
    <m/>
    <s v="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9"/>
    <n v="3"/>
    <x v="88"/>
    <m/>
    <n v="131460"/>
    <m/>
    <d v="1899-12-30T13:45:00"/>
    <m/>
    <n v="13.75"/>
    <s v=""/>
    <n v="131460"/>
    <m/>
    <m/>
    <s v="GOO1 16/29"/>
    <n v="17"/>
    <n v="180"/>
    <n v="3060"/>
    <n v="190.27"/>
    <n v="1472.5"/>
    <n v="3"/>
    <m/>
    <m/>
    <m/>
    <m/>
    <m/>
    <m/>
    <m/>
    <m/>
    <e v="#REF!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9"/>
    <n v="4"/>
    <x v="88"/>
    <m/>
    <m/>
    <m/>
    <m/>
    <m/>
    <s v=""/>
    <s v=""/>
    <m/>
    <m/>
    <m/>
    <s v="BNA1 16/67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79"/>
    <n v="5"/>
    <x v="88"/>
    <m/>
    <m/>
    <m/>
    <m/>
    <m/>
    <s v=""/>
    <s v=""/>
    <m/>
    <m/>
    <m/>
    <s v="BNA1 16/51"/>
    <n v="32.5"/>
    <n v="180"/>
    <n v="5850"/>
    <m/>
    <m/>
    <m/>
    <m/>
    <m/>
    <m/>
    <m/>
    <m/>
    <m/>
    <m/>
    <m/>
    <s v="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80"/>
    <n v="1"/>
    <x v="46"/>
    <m/>
    <n v="78708"/>
    <m/>
    <d v="1899-12-30T07:15:00"/>
    <m/>
    <n v="7.25"/>
    <s v=""/>
    <n v="78708"/>
    <m/>
    <m/>
    <s v="BNA1 16/51"/>
    <n v="47.5"/>
    <n v="180"/>
    <n v="8550"/>
    <n v="191.48599999999999"/>
    <n v="1045"/>
    <n v="3"/>
    <m/>
    <m/>
    <m/>
    <m/>
    <m/>
    <m/>
    <m/>
    <m/>
    <e v="#REF!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80"/>
    <n v="2"/>
    <x v="46"/>
    <m/>
    <m/>
    <m/>
    <m/>
    <m/>
    <s v=""/>
    <s v=""/>
    <m/>
    <m/>
    <m/>
    <s v="GAP1 16/08"/>
    <n v="32"/>
    <n v="180"/>
    <n v="5760"/>
    <m/>
    <m/>
    <m/>
    <m/>
    <m/>
    <m/>
    <m/>
    <m/>
    <m/>
    <m/>
    <m/>
    <s v="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80"/>
    <n v="3"/>
    <x v="23"/>
    <m/>
    <n v="72408"/>
    <m/>
    <d v="1899-12-30T08:45:00"/>
    <m/>
    <n v="8.75"/>
    <s v=""/>
    <n v="72408"/>
    <m/>
    <m/>
    <s v="MUR1 15/275"/>
    <n v="68.75"/>
    <n v="180"/>
    <n v="12375"/>
    <n v="190.77500000000001"/>
    <n v="810"/>
    <n v="6"/>
    <m/>
    <m/>
    <m/>
    <m/>
    <m/>
    <m/>
    <m/>
    <m/>
    <e v="#REF!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81"/>
    <n v="1"/>
    <x v="6"/>
    <m/>
    <n v="80134"/>
    <m/>
    <d v="1899-12-30T10:30:00"/>
    <m/>
    <n v="10.5"/>
    <s v=""/>
    <n v="80134"/>
    <m/>
    <m/>
    <s v="GAP1 16/08"/>
    <n v="48"/>
    <n v="180"/>
    <n v="8640"/>
    <n v="197.45599999999999"/>
    <m/>
    <n v="4"/>
    <m/>
    <m/>
    <m/>
    <m/>
    <m/>
    <m/>
    <m/>
    <m/>
    <e v="#REF!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81"/>
    <n v="2"/>
    <x v="6"/>
    <m/>
    <m/>
    <m/>
    <m/>
    <m/>
    <s v=""/>
    <s v=""/>
    <m/>
    <m/>
    <m/>
    <s v="GAP1 16/06"/>
    <n v="41"/>
    <n v="180"/>
    <n v="7380"/>
    <m/>
    <m/>
    <m/>
    <m/>
    <m/>
    <m/>
    <m/>
    <m/>
    <m/>
    <m/>
    <m/>
    <s v="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81"/>
    <n v="3"/>
    <x v="9"/>
    <m/>
    <n v="44230"/>
    <m/>
    <d v="1899-12-30T05:30:00"/>
    <m/>
    <n v="5.5"/>
    <s v=""/>
    <n v="44230"/>
    <m/>
    <m/>
    <s v="GAP1 16/06"/>
    <n v="39"/>
    <n v="180"/>
    <n v="7020"/>
    <n v="194.751"/>
    <n v="570"/>
    <n v="4"/>
    <m/>
    <m/>
    <m/>
    <m/>
    <m/>
    <m/>
    <m/>
    <m/>
    <e v="#REF!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81"/>
    <n v="4"/>
    <x v="9"/>
    <m/>
    <m/>
    <m/>
    <m/>
    <m/>
    <s v=""/>
    <s v=""/>
    <m/>
    <m/>
    <m/>
    <s v="GAP1 16/12"/>
    <n v="3.5"/>
    <n v="180"/>
    <n v="630"/>
    <m/>
    <m/>
    <m/>
    <m/>
    <m/>
    <m/>
    <m/>
    <m/>
    <m/>
    <m/>
    <m/>
    <s v=""/>
    <m/>
    <m/>
    <m/>
    <m/>
    <m/>
    <m/>
    <m/>
    <m/>
    <m/>
    <m/>
    <m/>
    <m/>
    <x v="3"/>
    <x v="0"/>
    <x v="17"/>
    <m/>
    <m/>
    <m/>
    <m/>
    <m/>
    <m/>
    <m/>
    <n v="1"/>
    <n v="0"/>
    <s v=""/>
  </r>
  <r>
    <m/>
    <m/>
    <x v="20"/>
    <n v="1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"/>
    <x v="45"/>
    <m/>
    <m/>
    <m/>
    <m/>
    <m/>
    <s v=""/>
    <s v=""/>
    <m/>
    <m/>
    <m/>
    <m/>
    <m/>
    <m/>
    <n v="0"/>
    <m/>
    <m/>
    <m/>
    <m/>
    <m/>
    <m/>
    <m/>
    <m/>
    <m/>
    <m/>
    <m/>
    <s v=""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82"/>
    <n v="1"/>
    <x v="5"/>
    <n v="10827"/>
    <n v="173232"/>
    <n v="242"/>
    <d v="1899-12-30T16:00:00"/>
    <d v="1899-12-30T16:00:00"/>
    <n v="16"/>
    <n v="16"/>
    <n v="173232"/>
    <m/>
    <m/>
    <s v="RIN2 15/99"/>
    <n v="80"/>
    <n v="180"/>
    <n v="14400"/>
    <n v="191.404"/>
    <n v="1757.5"/>
    <n v="8"/>
    <m/>
    <m/>
    <m/>
    <m/>
    <m/>
    <m/>
    <m/>
    <m/>
    <e v="#REF!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2"/>
    <n v="2"/>
    <x v="5"/>
    <s v=""/>
    <m/>
    <n v="0"/>
    <m/>
    <m/>
    <s v=""/>
    <s v=""/>
    <m/>
    <m/>
    <m/>
    <s v="RIN1 15/252"/>
    <n v="72"/>
    <n v="180"/>
    <n v="12960"/>
    <m/>
    <m/>
    <m/>
    <m/>
    <m/>
    <m/>
    <m/>
    <m/>
    <m/>
    <m/>
    <m/>
    <s v="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2"/>
    <n v="3"/>
    <x v="5"/>
    <s v=""/>
    <m/>
    <n v="0"/>
    <m/>
    <m/>
    <s v=""/>
    <s v=""/>
    <m/>
    <m/>
    <m/>
    <s v="RIN2 15/35"/>
    <n v="18"/>
    <n v="180"/>
    <n v="3240"/>
    <m/>
    <m/>
    <m/>
    <m/>
    <m/>
    <m/>
    <m/>
    <m/>
    <m/>
    <m/>
    <m/>
    <s v="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3"/>
    <n v="1"/>
    <x v="53"/>
    <n v="10123.5"/>
    <n v="40494"/>
    <m/>
    <d v="1899-12-30T04:00:00"/>
    <d v="1899-12-30T03:45:00"/>
    <n v="4"/>
    <n v="3.75"/>
    <n v="40494"/>
    <m/>
    <m/>
    <s v="GAP2 15/108"/>
    <n v="21"/>
    <n v="180"/>
    <n v="3780"/>
    <n v="372.12200000000001"/>
    <n v="997.5"/>
    <n v="6"/>
    <m/>
    <m/>
    <m/>
    <m/>
    <m/>
    <m/>
    <m/>
    <m/>
    <e v="#REF!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3"/>
    <n v="2"/>
    <x v="53"/>
    <s v=""/>
    <m/>
    <m/>
    <m/>
    <m/>
    <s v=""/>
    <s v=""/>
    <m/>
    <m/>
    <m/>
    <s v="BNA1 16/28"/>
    <n v="53.75"/>
    <n v="180"/>
    <n v="9675"/>
    <m/>
    <m/>
    <m/>
    <m/>
    <m/>
    <m/>
    <m/>
    <m/>
    <m/>
    <m/>
    <m/>
    <s v="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3"/>
    <n v="3"/>
    <x v="53"/>
    <s v=""/>
    <m/>
    <m/>
    <m/>
    <m/>
    <s v=""/>
    <s v=""/>
    <m/>
    <m/>
    <m/>
    <s v="BNA1 16/82"/>
    <n v="4"/>
    <n v="180"/>
    <n v="720"/>
    <m/>
    <m/>
    <m/>
    <m/>
    <m/>
    <m/>
    <m/>
    <m/>
    <m/>
    <m/>
    <m/>
    <s v="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3"/>
    <n v="4"/>
    <x v="4"/>
    <s v=""/>
    <m/>
    <m/>
    <m/>
    <d v="1899-12-30T00:15:00"/>
    <s v=""/>
    <n v="0.25"/>
    <m/>
    <m/>
    <m/>
    <m/>
    <m/>
    <m/>
    <m/>
    <m/>
    <m/>
    <m/>
    <m/>
    <m/>
    <m/>
    <m/>
    <m/>
    <m/>
    <m/>
    <m/>
    <s v="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3"/>
    <n v="5"/>
    <x v="18"/>
    <n v="10469.5"/>
    <n v="20939"/>
    <m/>
    <d v="1899-12-30T02:00:00"/>
    <d v="1899-12-30T02:00:00"/>
    <n v="2"/>
    <n v="2"/>
    <n v="20939"/>
    <m/>
    <m/>
    <s v="RIN1 16/33"/>
    <n v="9"/>
    <n v="180"/>
    <n v="1620"/>
    <n v="369.71100000000001"/>
    <n v="540"/>
    <n v="3"/>
    <m/>
    <m/>
    <m/>
    <m/>
    <m/>
    <m/>
    <m/>
    <m/>
    <e v="#REF!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3"/>
    <n v="6"/>
    <x v="18"/>
    <s v=""/>
    <m/>
    <m/>
    <m/>
    <m/>
    <s v=""/>
    <s v=""/>
    <m/>
    <m/>
    <m/>
    <s v="RIN1 16/42"/>
    <n v="29"/>
    <n v="180"/>
    <n v="5220"/>
    <m/>
    <m/>
    <m/>
    <m/>
    <m/>
    <m/>
    <m/>
    <m/>
    <m/>
    <m/>
    <m/>
    <s v="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3"/>
    <n v="7"/>
    <x v="4"/>
    <s v=""/>
    <m/>
    <m/>
    <m/>
    <d v="1899-12-30T00:15:00"/>
    <s v=""/>
    <n v="0.25"/>
    <m/>
    <m/>
    <m/>
    <m/>
    <m/>
    <m/>
    <m/>
    <m/>
    <m/>
    <m/>
    <m/>
    <m/>
    <m/>
    <m/>
    <m/>
    <m/>
    <m/>
    <m/>
    <s v="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3"/>
    <n v="8"/>
    <x v="35"/>
    <n v="10032.299999999999"/>
    <n v="100323"/>
    <m/>
    <d v="1899-12-30T10:00:00"/>
    <d v="1899-12-30T09:45:00"/>
    <n v="10"/>
    <n v="9.75"/>
    <n v="100323"/>
    <m/>
    <m/>
    <s v="GAP1 16/12"/>
    <n v="76.5"/>
    <n v="180"/>
    <n v="13770"/>
    <n v="372.07100000000003"/>
    <n v="2707.5"/>
    <n v="4"/>
    <m/>
    <m/>
    <m/>
    <m/>
    <m/>
    <m/>
    <m/>
    <m/>
    <e v="#REF!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3"/>
    <n v="9"/>
    <x v="35"/>
    <s v=""/>
    <m/>
    <m/>
    <m/>
    <m/>
    <s v=""/>
    <s v=""/>
    <m/>
    <m/>
    <m/>
    <s v="GAP1 16/05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3"/>
    <n v="10"/>
    <x v="35"/>
    <s v=""/>
    <m/>
    <m/>
    <m/>
    <m/>
    <s v=""/>
    <s v=""/>
    <m/>
    <m/>
    <m/>
    <s v="GAP1 16/18"/>
    <n v="37"/>
    <n v="180"/>
    <n v="6660"/>
    <m/>
    <m/>
    <m/>
    <m/>
    <m/>
    <m/>
    <m/>
    <m/>
    <m/>
    <m/>
    <m/>
    <s v="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4"/>
    <n v="1"/>
    <x v="39"/>
    <s v=""/>
    <n v="30024"/>
    <m/>
    <m/>
    <d v="1899-12-30T03:00:00"/>
    <s v=""/>
    <n v="3"/>
    <n v="30024"/>
    <m/>
    <m/>
    <s v="MUR1 15/212"/>
    <n v="2"/>
    <n v="180"/>
    <n v="360"/>
    <n v="373.15600000000001"/>
    <n v="570"/>
    <n v="4"/>
    <m/>
    <m/>
    <m/>
    <m/>
    <m/>
    <m/>
    <m/>
    <m/>
    <s v="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4"/>
    <n v="2"/>
    <x v="39"/>
    <s v=""/>
    <m/>
    <m/>
    <m/>
    <m/>
    <s v=""/>
    <s v=""/>
    <m/>
    <m/>
    <m/>
    <s v="MUR1 15/275"/>
    <n v="2.25"/>
    <n v="180"/>
    <n v="405"/>
    <m/>
    <m/>
    <m/>
    <m/>
    <m/>
    <m/>
    <m/>
    <m/>
    <m/>
    <m/>
    <m/>
    <s v="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4"/>
    <n v="3"/>
    <x v="39"/>
    <s v=""/>
    <m/>
    <m/>
    <m/>
    <m/>
    <s v=""/>
    <s v=""/>
    <m/>
    <m/>
    <m/>
    <s v="RIN1 15/264"/>
    <n v="54"/>
    <n v="180"/>
    <n v="9720"/>
    <m/>
    <m/>
    <m/>
    <m/>
    <m/>
    <m/>
    <m/>
    <m/>
    <m/>
    <m/>
    <m/>
    <s v="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4"/>
    <n v="4"/>
    <x v="37"/>
    <s v=""/>
    <n v="50100"/>
    <m/>
    <m/>
    <d v="1899-12-30T05:15:00"/>
    <s v=""/>
    <n v="5.25"/>
    <n v="50100"/>
    <m/>
    <m/>
    <s v="GAP1 16/18"/>
    <n v="42"/>
    <n v="180"/>
    <n v="7560"/>
    <n v="372.35399999999998"/>
    <n v="1282.5"/>
    <n v="4"/>
    <m/>
    <m/>
    <m/>
    <m/>
    <m/>
    <m/>
    <m/>
    <m/>
    <s v="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4"/>
    <n v="5"/>
    <x v="37"/>
    <s v=""/>
    <m/>
    <m/>
    <m/>
    <m/>
    <s v=""/>
    <s v=""/>
    <m/>
    <m/>
    <m/>
    <s v="GAP1 16/17"/>
    <n v="53"/>
    <n v="180"/>
    <n v="9540"/>
    <m/>
    <m/>
    <m/>
    <m/>
    <m/>
    <m/>
    <m/>
    <m/>
    <m/>
    <m/>
    <m/>
    <s v="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4"/>
    <n v="6"/>
    <x v="89"/>
    <s v=""/>
    <n v="62508"/>
    <m/>
    <m/>
    <d v="1899-12-30T07:45:00"/>
    <s v=""/>
    <n v="7.75"/>
    <n v="62508"/>
    <m/>
    <m/>
    <s v="GAP1 16/17"/>
    <n v="27"/>
    <n v="180"/>
    <n v="4860"/>
    <n v="371.387"/>
    <n v="1282.5"/>
    <n v="4"/>
    <m/>
    <m/>
    <m/>
    <m/>
    <m/>
    <m/>
    <m/>
    <m/>
    <s v="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4"/>
    <n v="7"/>
    <x v="89"/>
    <s v=""/>
    <m/>
    <m/>
    <m/>
    <m/>
    <s v=""/>
    <s v=""/>
    <m/>
    <m/>
    <m/>
    <s v="GAP1  16/25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4"/>
    <n v="8"/>
    <x v="89"/>
    <s v=""/>
    <m/>
    <m/>
    <m/>
    <m/>
    <s v=""/>
    <s v=""/>
    <m/>
    <m/>
    <m/>
    <s v="GAP1 16/24"/>
    <n v="15.5"/>
    <n v="180"/>
    <n v="2790"/>
    <m/>
    <m/>
    <m/>
    <m/>
    <m/>
    <m/>
    <m/>
    <m/>
    <m/>
    <m/>
    <m/>
    <s v=""/>
    <m/>
    <m/>
    <m/>
    <m/>
    <m/>
    <m/>
    <m/>
    <m/>
    <m/>
    <m/>
    <m/>
    <m/>
    <x v="4"/>
    <x v="0"/>
    <x v="18"/>
    <m/>
    <m/>
    <m/>
    <m/>
    <m/>
    <m/>
    <m/>
    <n v="1"/>
    <n v="0"/>
    <s v=""/>
  </r>
  <r>
    <m/>
    <m/>
    <x v="85"/>
    <n v="1"/>
    <x v="17"/>
    <s v=""/>
    <n v="19063"/>
    <m/>
    <m/>
    <d v="1899-12-30T03:15:00"/>
    <s v=""/>
    <n v="3.25"/>
    <n v="19063"/>
    <m/>
    <m/>
    <s v="GAP1 16/24"/>
    <n v="40"/>
    <n v="180"/>
    <n v="7200"/>
    <n v="387.52600000000001"/>
    <n v="427.5"/>
    <n v="2"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5"/>
    <n v="2"/>
    <x v="16"/>
    <s v=""/>
    <n v="81900"/>
    <m/>
    <m/>
    <d v="1899-12-30T08:45:00"/>
    <s v=""/>
    <n v="8.75"/>
    <n v="81900"/>
    <m/>
    <m/>
    <s v="RIN2 15/35"/>
    <n v="4"/>
    <n v="180"/>
    <n v="720"/>
    <n v="371.86500000000001"/>
    <n v="1710"/>
    <n v="4"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5"/>
    <n v="3"/>
    <x v="16"/>
    <s v=""/>
    <m/>
    <m/>
    <m/>
    <m/>
    <s v=""/>
    <s v=""/>
    <m/>
    <m/>
    <m/>
    <s v="RIN2 15/34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5"/>
    <n v="4"/>
    <x v="16"/>
    <s v=""/>
    <m/>
    <m/>
    <m/>
    <m/>
    <s v=""/>
    <s v=""/>
    <m/>
    <m/>
    <m/>
    <s v="RIN2 15/101"/>
    <n v="73"/>
    <n v="180"/>
    <n v="13140"/>
    <m/>
    <m/>
    <m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5"/>
    <n v="5"/>
    <x v="85"/>
    <s v=""/>
    <n v="24228"/>
    <m/>
    <m/>
    <d v="1899-12-30T03:30:00"/>
    <s v=""/>
    <n v="3.5"/>
    <n v="24228"/>
    <m/>
    <m/>
    <s v="RIN2 15/100"/>
    <n v="2"/>
    <n v="180"/>
    <n v="360"/>
    <n v="377.37099999999998"/>
    <n v="570"/>
    <n v="5"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5"/>
    <n v="6"/>
    <x v="85"/>
    <s v=""/>
    <m/>
    <m/>
    <m/>
    <m/>
    <s v=""/>
    <s v=""/>
    <m/>
    <m/>
    <m/>
    <s v="GAP1 16/24"/>
    <n v="24.5"/>
    <n v="180"/>
    <n v="4410"/>
    <m/>
    <m/>
    <m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5"/>
    <n v="7"/>
    <x v="85"/>
    <s v=""/>
    <m/>
    <m/>
    <m/>
    <m/>
    <s v=""/>
    <s v=""/>
    <m/>
    <m/>
    <m/>
    <s v="MUR1 16/15"/>
    <n v="19"/>
    <n v="180"/>
    <n v="3420"/>
    <m/>
    <m/>
    <m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5"/>
    <n v="8"/>
    <x v="85"/>
    <s v=""/>
    <m/>
    <m/>
    <m/>
    <m/>
    <s v=""/>
    <s v=""/>
    <m/>
    <m/>
    <m/>
    <s v="RIN2 15/101"/>
    <n v="3"/>
    <n v="180"/>
    <n v="540"/>
    <m/>
    <m/>
    <m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6"/>
    <n v="1"/>
    <x v="90"/>
    <s v=""/>
    <n v="19968"/>
    <m/>
    <m/>
    <d v="1899-12-30T02:00:00"/>
    <s v=""/>
    <n v="2"/>
    <n v="19968"/>
    <m/>
    <m/>
    <s v="GAP2 15/108"/>
    <n v="40"/>
    <n v="180"/>
    <n v="7200"/>
    <n v="371.892"/>
    <n v="665"/>
    <n v="3"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6"/>
    <n v="2"/>
    <x v="40"/>
    <s v=""/>
    <n v="28752"/>
    <m/>
    <m/>
    <d v="1899-12-30T03:15:00"/>
    <s v=""/>
    <n v="3.25"/>
    <n v="28752"/>
    <m/>
    <m/>
    <s v="GAP2 15/108"/>
    <n v="19"/>
    <n v="180"/>
    <n v="3420"/>
    <n v="377.32900000000001"/>
    <n v="380"/>
    <n v="3"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6"/>
    <n v="3"/>
    <x v="40"/>
    <s v=""/>
    <m/>
    <m/>
    <m/>
    <m/>
    <s v=""/>
    <s v=""/>
    <m/>
    <m/>
    <m/>
    <s v="GAP2 15/107"/>
    <n v="38"/>
    <n v="180"/>
    <n v="6840"/>
    <m/>
    <m/>
    <m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6"/>
    <n v="4"/>
    <x v="68"/>
    <s v=""/>
    <m/>
    <m/>
    <m/>
    <m/>
    <s v=""/>
    <s v=""/>
    <m/>
    <m/>
    <m/>
    <s v="MUR1 16/15"/>
    <n v="0.5"/>
    <n v="180"/>
    <n v="90"/>
    <n v="104.8"/>
    <m/>
    <n v="2"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6"/>
    <n v="5"/>
    <x v="32"/>
    <s v=""/>
    <n v="5844"/>
    <m/>
    <m/>
    <d v="1899-12-30T00:45:00"/>
    <s v=""/>
    <n v="0.75"/>
    <n v="5844"/>
    <m/>
    <m/>
    <s v="RIN1 16/42"/>
    <n v="7"/>
    <n v="180"/>
    <n v="1260"/>
    <n v="215.15199999999999"/>
    <n v="190"/>
    <n v="2"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6"/>
    <n v="6"/>
    <x v="34"/>
    <s v=""/>
    <n v="15168"/>
    <m/>
    <m/>
    <d v="1899-12-30T02:00:00"/>
    <s v=""/>
    <n v="2"/>
    <n v="15168"/>
    <m/>
    <m/>
    <s v="MUR1 16/15"/>
    <n v="17"/>
    <n v="180"/>
    <n v="3060"/>
    <n v="216.05099999999999"/>
    <n v="95"/>
    <n v="4"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7"/>
    <n v="1"/>
    <x v="62"/>
    <s v=""/>
    <n v="33150"/>
    <m/>
    <m/>
    <d v="1899-12-30T12:00:00"/>
    <s v=""/>
    <n v="12"/>
    <n v="33150"/>
    <m/>
    <m/>
    <s v="GAP2 15/107"/>
    <n v="42"/>
    <n v="180"/>
    <n v="7560"/>
    <n v="969.51199999999994"/>
    <n v="1472.5"/>
    <n v="247"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7"/>
    <n v="2"/>
    <x v="62"/>
    <s v=""/>
    <m/>
    <m/>
    <m/>
    <m/>
    <s v=""/>
    <s v=""/>
    <m/>
    <m/>
    <m/>
    <s v="GAP2 15/135"/>
    <n v="80"/>
    <n v="180"/>
    <n v="14400"/>
    <m/>
    <m/>
    <m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7"/>
    <n v="3"/>
    <x v="62"/>
    <s v=""/>
    <m/>
    <m/>
    <m/>
    <m/>
    <s v=""/>
    <s v=""/>
    <m/>
    <m/>
    <m/>
    <s v="GAP2 15/122"/>
    <n v="51"/>
    <n v="180"/>
    <n v="9180"/>
    <m/>
    <m/>
    <m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7"/>
    <n v="4"/>
    <x v="91"/>
    <s v=""/>
    <n v="13758"/>
    <m/>
    <m/>
    <d v="1899-12-30T04:00:00"/>
    <s v=""/>
    <n v="4"/>
    <n v="13758"/>
    <m/>
    <m/>
    <s v="GAP2 15/122"/>
    <n v="29"/>
    <n v="180"/>
    <n v="5220"/>
    <n v="887.95100000000002"/>
    <n v="522.5"/>
    <m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7"/>
    <n v="5"/>
    <x v="91"/>
    <s v=""/>
    <m/>
    <m/>
    <m/>
    <m/>
    <s v=""/>
    <s v=""/>
    <m/>
    <m/>
    <m/>
    <s v="GAP2 15/136"/>
    <n v="36"/>
    <n v="180"/>
    <n v="6480"/>
    <m/>
    <m/>
    <m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8"/>
    <n v="1"/>
    <x v="92"/>
    <s v=""/>
    <n v="80160"/>
    <m/>
    <m/>
    <d v="1899-12-30T08:00:00"/>
    <s v=""/>
    <n v="8"/>
    <n v="80160"/>
    <m/>
    <m/>
    <s v="RIN2 15/100"/>
    <n v="2"/>
    <n v="180"/>
    <n v="360"/>
    <n v="191.92"/>
    <n v="902.5"/>
    <n v="3"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8"/>
    <n v="2"/>
    <x v="92"/>
    <s v=""/>
    <m/>
    <m/>
    <m/>
    <m/>
    <s v=""/>
    <s v=""/>
    <m/>
    <m/>
    <m/>
    <s v="MUR1 16/49"/>
    <n v="4"/>
    <n v="180"/>
    <n v="720"/>
    <m/>
    <m/>
    <m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8"/>
    <n v="3"/>
    <x v="92"/>
    <s v=""/>
    <m/>
    <m/>
    <m/>
    <m/>
    <s v=""/>
    <s v=""/>
    <m/>
    <m/>
    <m/>
    <s v="MUR1 16/15"/>
    <n v="43.5"/>
    <n v="180"/>
    <n v="7830"/>
    <m/>
    <m/>
    <m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8"/>
    <n v="4"/>
    <x v="92"/>
    <s v=""/>
    <m/>
    <m/>
    <m/>
    <m/>
    <s v=""/>
    <s v=""/>
    <m/>
    <m/>
    <m/>
    <s v="MUR1 16/14"/>
    <n v="33"/>
    <n v="180"/>
    <n v="5940"/>
    <m/>
    <m/>
    <m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8"/>
    <n v="5"/>
    <x v="88"/>
    <s v=""/>
    <n v="74964"/>
    <m/>
    <m/>
    <d v="1899-12-30T08:00:00"/>
    <s v=""/>
    <n v="8"/>
    <n v="74964"/>
    <m/>
    <m/>
    <s v="MUR1 16/14"/>
    <n v="43"/>
    <n v="180"/>
    <n v="7740"/>
    <n v="193.83699999999999"/>
    <n v="855"/>
    <n v="3"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8"/>
    <n v="6"/>
    <x v="88"/>
    <s v=""/>
    <m/>
    <m/>
    <m/>
    <m/>
    <s v=""/>
    <s v=""/>
    <m/>
    <m/>
    <m/>
    <s v="MUR1 16/72"/>
    <n v="32"/>
    <n v="180"/>
    <n v="5760"/>
    <m/>
    <m/>
    <m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9"/>
    <n v="1"/>
    <x v="28"/>
    <s v=""/>
    <n v="14844"/>
    <m/>
    <m/>
    <d v="1899-12-30T04:15:00"/>
    <s v=""/>
    <n v="4.25"/>
    <n v="14844"/>
    <m/>
    <m/>
    <s v="MUR1 16/73"/>
    <n v="1"/>
    <n v="180"/>
    <n v="180"/>
    <n v="390.41199999999998"/>
    <n v="315"/>
    <n v="2"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9"/>
    <n v="2"/>
    <x v="28"/>
    <s v=""/>
    <m/>
    <m/>
    <m/>
    <m/>
    <s v=""/>
    <s v=""/>
    <m/>
    <m/>
    <m/>
    <s v="RIN1 16/63"/>
    <n v="26"/>
    <n v="180"/>
    <n v="4680"/>
    <m/>
    <m/>
    <m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9"/>
    <n v="3"/>
    <x v="28"/>
    <s v=""/>
    <m/>
    <m/>
    <m/>
    <m/>
    <s v=""/>
    <s v=""/>
    <m/>
    <m/>
    <m/>
    <s v="RIN1 16/42"/>
    <n v="4"/>
    <n v="180"/>
    <n v="720"/>
    <m/>
    <m/>
    <m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9"/>
    <n v="4"/>
    <x v="4"/>
    <s v=""/>
    <m/>
    <m/>
    <m/>
    <d v="1899-12-30T00:30:00"/>
    <s v=""/>
    <n v="0.5"/>
    <m/>
    <m/>
    <m/>
    <m/>
    <m/>
    <m/>
    <m/>
    <m/>
    <m/>
    <m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9"/>
    <n v="5"/>
    <x v="30"/>
    <s v=""/>
    <n v="40404"/>
    <m/>
    <m/>
    <d v="1899-12-30T05:45:00"/>
    <s v=""/>
    <n v="5.75"/>
    <n v="40404"/>
    <m/>
    <m/>
    <s v="BNA1 16/124"/>
    <n v="80"/>
    <n v="180"/>
    <n v="14400"/>
    <n v="372.98899999999998"/>
    <n v="1235"/>
    <n v="4"/>
    <m/>
    <m/>
    <m/>
    <s v="2060 BX DU 20/01/2016 ET 599BX DU 15/02/2016"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9"/>
    <n v="6"/>
    <x v="4"/>
    <s v=""/>
    <m/>
    <m/>
    <m/>
    <d v="1899-12-30T00:30:00"/>
    <s v=""/>
    <n v="0.5"/>
    <m/>
    <m/>
    <m/>
    <m/>
    <m/>
    <m/>
    <m/>
    <m/>
    <m/>
    <m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9"/>
    <n v="7"/>
    <x v="29"/>
    <s v=""/>
    <n v="42588"/>
    <m/>
    <m/>
    <d v="1899-12-30T06:00:00"/>
    <s v=""/>
    <n v="6"/>
    <n v="42588"/>
    <m/>
    <m/>
    <s v="BNA1 16/80"/>
    <n v="80"/>
    <n v="180"/>
    <n v="14400"/>
    <n v="375.44"/>
    <n v="807.5"/>
    <n v="6"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89"/>
    <n v="8"/>
    <x v="29"/>
    <s v=""/>
    <m/>
    <m/>
    <m/>
    <m/>
    <s v=""/>
    <s v=""/>
    <m/>
    <m/>
    <m/>
    <s v="BNA1 16/81"/>
    <n v="2"/>
    <n v="180"/>
    <n v="360"/>
    <m/>
    <m/>
    <m/>
    <m/>
    <m/>
    <m/>
    <m/>
    <m/>
    <m/>
    <m/>
    <m/>
    <s v=""/>
    <m/>
    <m/>
    <m/>
    <m/>
    <m/>
    <m/>
    <m/>
    <m/>
    <m/>
    <m/>
    <m/>
    <m/>
    <x v="4"/>
    <x v="0"/>
    <x v="19"/>
    <m/>
    <m/>
    <m/>
    <m/>
    <m/>
    <m/>
    <m/>
    <n v="1"/>
    <n v="0"/>
    <s v=""/>
  </r>
  <r>
    <m/>
    <m/>
    <x v="90"/>
    <n v="1"/>
    <x v="67"/>
    <s v=""/>
    <n v="25668"/>
    <m/>
    <m/>
    <d v="1899-12-30T03:30:00"/>
    <s v=""/>
    <n v="3.5"/>
    <n v="25668"/>
    <m/>
    <m/>
    <s v="ORTI 15/14"/>
    <n v="32"/>
    <n v="180"/>
    <n v="5760"/>
    <n v="214.285"/>
    <m/>
    <n v="3"/>
    <m/>
    <m/>
    <m/>
    <m/>
    <m/>
    <m/>
    <m/>
    <m/>
    <s v=""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0"/>
    <n v="2"/>
    <x v="49"/>
    <s v=""/>
    <n v="47784"/>
    <m/>
    <m/>
    <d v="1899-12-30T04:30:00"/>
    <s v=""/>
    <n v="4.5"/>
    <n v="47784"/>
    <m/>
    <m/>
    <s v="MUR1 16/72"/>
    <n v="48"/>
    <n v="180"/>
    <n v="8640"/>
    <n v="194.548"/>
    <n v="522.5"/>
    <n v="2"/>
    <m/>
    <m/>
    <m/>
    <m/>
    <m/>
    <m/>
    <m/>
    <m/>
    <s v=""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0"/>
    <n v="3"/>
    <x v="49"/>
    <s v=""/>
    <m/>
    <m/>
    <m/>
    <m/>
    <s v=""/>
    <s v=""/>
    <m/>
    <m/>
    <m/>
    <s v="MUR1 16/71"/>
    <n v="3"/>
    <n v="180"/>
    <n v="540"/>
    <m/>
    <m/>
    <m/>
    <m/>
    <m/>
    <m/>
    <m/>
    <m/>
    <m/>
    <m/>
    <m/>
    <s v=""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0"/>
    <n v="4"/>
    <x v="22"/>
    <s v=""/>
    <n v="50400"/>
    <m/>
    <m/>
    <d v="1899-12-30T05:00:00"/>
    <s v=""/>
    <n v="5"/>
    <n v="50400"/>
    <m/>
    <m/>
    <s v="MUR1 16/71"/>
    <n v="49"/>
    <n v="180"/>
    <n v="8820"/>
    <n v="189.54499999999999"/>
    <n v="380"/>
    <n v="6"/>
    <m/>
    <m/>
    <m/>
    <m/>
    <m/>
    <m/>
    <m/>
    <m/>
    <s v=""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0"/>
    <n v="5"/>
    <x v="59"/>
    <s v=""/>
    <n v="20052"/>
    <m/>
    <m/>
    <d v="1899-12-30T02:00:00"/>
    <s v=""/>
    <n v="2"/>
    <n v="20052"/>
    <m/>
    <m/>
    <s v="RIN2 15/100"/>
    <n v="19.25"/>
    <n v="180"/>
    <n v="3465"/>
    <n v="190.74700000000001"/>
    <n v="95"/>
    <n v="5"/>
    <m/>
    <m/>
    <m/>
    <m/>
    <m/>
    <m/>
    <m/>
    <m/>
    <s v=""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1"/>
    <n v="1"/>
    <x v="33"/>
    <s v=""/>
    <n v="46956"/>
    <m/>
    <m/>
    <d v="1899-12-30T04:30:00"/>
    <s v=""/>
    <n v="4.5"/>
    <n v="46956"/>
    <m/>
    <m/>
    <s v="RIN2 15/100"/>
    <n v="50.75"/>
    <n v="180"/>
    <n v="9135"/>
    <n v="215.37299999999999"/>
    <n v="855"/>
    <n v="2"/>
    <m/>
    <m/>
    <m/>
    <m/>
    <m/>
    <m/>
    <m/>
    <m/>
    <s v=""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1"/>
    <n v="2"/>
    <x v="19"/>
    <s v=""/>
    <n v="26976"/>
    <m/>
    <m/>
    <d v="1899-12-30T05:00:00"/>
    <s v=""/>
    <n v="5"/>
    <n v="26976"/>
    <m/>
    <m/>
    <s v="MUR1 16/71"/>
    <n v="28"/>
    <n v="180"/>
    <n v="5040"/>
    <n v="373.86"/>
    <n v="237.5"/>
    <n v="4"/>
    <m/>
    <m/>
    <m/>
    <m/>
    <m/>
    <m/>
    <m/>
    <m/>
    <s v=""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1"/>
    <n v="3"/>
    <x v="19"/>
    <s v=""/>
    <m/>
    <m/>
    <m/>
    <m/>
    <s v=""/>
    <s v=""/>
    <m/>
    <m/>
    <m/>
    <s v="GOO1 16/55"/>
    <n v="26"/>
    <n v="180"/>
    <n v="4680"/>
    <m/>
    <m/>
    <m/>
    <m/>
    <m/>
    <m/>
    <m/>
    <m/>
    <m/>
    <m/>
    <m/>
    <s v=""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1"/>
    <n v="4"/>
    <x v="85"/>
    <s v=""/>
    <n v="38364"/>
    <m/>
    <m/>
    <d v="1899-12-30T05:15:00"/>
    <s v=""/>
    <n v="5.25"/>
    <n v="38364"/>
    <m/>
    <m/>
    <s v="GOO1 16/55"/>
    <n v="54"/>
    <n v="180"/>
    <n v="9720"/>
    <n v="373.76400000000001"/>
    <n v="665"/>
    <n v="7"/>
    <m/>
    <m/>
    <m/>
    <m/>
    <m/>
    <m/>
    <m/>
    <m/>
    <s v=""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1"/>
    <n v="5"/>
    <x v="85"/>
    <s v=""/>
    <m/>
    <m/>
    <m/>
    <m/>
    <s v=""/>
    <s v=""/>
    <m/>
    <m/>
    <m/>
    <s v="VRD1 16/89"/>
    <n v="21.5"/>
    <n v="180"/>
    <n v="3870"/>
    <m/>
    <m/>
    <m/>
    <m/>
    <m/>
    <m/>
    <m/>
    <m/>
    <m/>
    <m/>
    <m/>
    <s v=""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2"/>
    <n v="1"/>
    <x v="86"/>
    <s v=""/>
    <n v="32268"/>
    <m/>
    <m/>
    <d v="1899-12-30T04:45:00"/>
    <s v=""/>
    <n v="4.75"/>
    <n v="32268"/>
    <m/>
    <m/>
    <s v="GAP2 15/136"/>
    <n v="44"/>
    <n v="180"/>
    <n v="7920"/>
    <n v="371.69600000000003"/>
    <n v="807.5"/>
    <n v="4"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2"/>
    <n v="2"/>
    <x v="86"/>
    <s v=""/>
    <m/>
    <m/>
    <m/>
    <m/>
    <s v=""/>
    <s v=""/>
    <m/>
    <m/>
    <m/>
    <s v="MUR1 16/16"/>
    <n v="19"/>
    <n v="180"/>
    <n v="3420"/>
    <m/>
    <m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2"/>
    <n v="3"/>
    <x v="16"/>
    <s v=""/>
    <n v="48048"/>
    <m/>
    <m/>
    <d v="1899-12-30T06:15:00"/>
    <s v=""/>
    <n v="6.25"/>
    <n v="48048"/>
    <m/>
    <m/>
    <s v="RIN1 16/35"/>
    <n v="54"/>
    <n v="180"/>
    <n v="9720"/>
    <n v="372.476"/>
    <n v="1140"/>
    <n v="6"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2"/>
    <n v="4"/>
    <x v="16"/>
    <s v=""/>
    <m/>
    <m/>
    <m/>
    <m/>
    <s v=""/>
    <s v=""/>
    <m/>
    <m/>
    <m/>
    <s v="RIN2 15/100"/>
    <n v="4"/>
    <n v="180"/>
    <n v="720"/>
    <m/>
    <m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2"/>
    <n v="5"/>
    <x v="16"/>
    <s v=""/>
    <m/>
    <m/>
    <m/>
    <m/>
    <s v=""/>
    <s v=""/>
    <m/>
    <m/>
    <m/>
    <s v="RIN2 15/129"/>
    <n v="34"/>
    <n v="180"/>
    <n v="6120"/>
    <m/>
    <m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2"/>
    <n v="6"/>
    <x v="37"/>
    <s v=""/>
    <n v="34488"/>
    <m/>
    <m/>
    <d v="1899-12-30T05:00:00"/>
    <s v=""/>
    <n v="5"/>
    <n v="34488"/>
    <m/>
    <m/>
    <s v="VRD1 16/89"/>
    <n v="58.5"/>
    <n v="180"/>
    <n v="10530"/>
    <n v="372.00700000000001"/>
    <n v="807.5"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2"/>
    <n v="7"/>
    <x v="37"/>
    <s v=""/>
    <m/>
    <m/>
    <m/>
    <m/>
    <s v=""/>
    <s v=""/>
    <m/>
    <m/>
    <m/>
    <s v="RIN1 16/35"/>
    <n v="1"/>
    <n v="180"/>
    <n v="180"/>
    <m/>
    <m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2"/>
    <n v="8"/>
    <x v="37"/>
    <s v=""/>
    <m/>
    <m/>
    <m/>
    <m/>
    <s v=""/>
    <s v=""/>
    <m/>
    <m/>
    <m/>
    <s v="BNA1 16/66"/>
    <n v="8"/>
    <n v="180"/>
    <n v="1440"/>
    <m/>
    <m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3"/>
    <n v="1"/>
    <x v="14"/>
    <n v="7998.8571428571431"/>
    <n v="55992"/>
    <m/>
    <d v="1899-12-30T07:00:00"/>
    <d v="1899-12-30T06:30:00"/>
    <n v="7"/>
    <n v="6.5"/>
    <n v="55992"/>
    <m/>
    <m/>
    <s v="BNA1 16/66"/>
    <n v="72"/>
    <n v="180"/>
    <n v="12960"/>
    <n v="370.24799999999999"/>
    <n v="1472.5"/>
    <n v="2"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3"/>
    <n v="2"/>
    <x v="14"/>
    <s v=""/>
    <m/>
    <m/>
    <m/>
    <m/>
    <s v=""/>
    <s v=""/>
    <m/>
    <m/>
    <m/>
    <s v="MUR1 16/31"/>
    <n v="33.75"/>
    <n v="180"/>
    <n v="6075"/>
    <m/>
    <m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3"/>
    <n v="3"/>
    <x v="14"/>
    <s v=""/>
    <m/>
    <m/>
    <m/>
    <m/>
    <s v=""/>
    <s v=""/>
    <m/>
    <m/>
    <m/>
    <s v="VRD1 16/88"/>
    <n v="3"/>
    <n v="180"/>
    <n v="540"/>
    <m/>
    <m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3"/>
    <n v="4"/>
    <x v="4"/>
    <s v=""/>
    <m/>
    <m/>
    <m/>
    <d v="1899-12-30T00:30:00"/>
    <s v=""/>
    <n v="0.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3"/>
    <n v="5"/>
    <x v="93"/>
    <n v="8498.5263157894733"/>
    <n v="40368"/>
    <m/>
    <d v="1899-12-30T04:45:00"/>
    <d v="1899-12-30T04:30:00"/>
    <n v="4.75"/>
    <n v="4.5"/>
    <n v="40368"/>
    <m/>
    <m/>
    <s v="GAP2 15/98"/>
    <n v="4"/>
    <n v="180"/>
    <n v="720"/>
    <n v="377.16399999999999"/>
    <n v="950"/>
    <n v="10"/>
    <m/>
    <n v="147"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3"/>
    <n v="6"/>
    <x v="93"/>
    <s v=""/>
    <m/>
    <m/>
    <m/>
    <m/>
    <s v=""/>
    <s v=""/>
    <m/>
    <m/>
    <m/>
    <s v="GOO1 16/84"/>
    <n v="4"/>
    <n v="180"/>
    <n v="720"/>
    <m/>
    <m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3"/>
    <n v="7"/>
    <x v="93"/>
    <s v=""/>
    <m/>
    <m/>
    <m/>
    <m/>
    <s v=""/>
    <s v=""/>
    <m/>
    <m/>
    <m/>
    <s v="RIV1 16/53"/>
    <n v="75"/>
    <n v="180"/>
    <n v="13500"/>
    <m/>
    <m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3"/>
    <n v="8"/>
    <x v="4"/>
    <s v=""/>
    <m/>
    <m/>
    <m/>
    <d v="1899-12-30T00:15:00"/>
    <s v=""/>
    <n v="0.2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3"/>
    <n v="9"/>
    <x v="41"/>
    <n v="8416"/>
    <n v="18936"/>
    <m/>
    <d v="1899-12-30T02:15:00"/>
    <d v="1899-12-30T02:07:00"/>
    <n v="2.25"/>
    <n v="2.1166666666666667"/>
    <n v="18936"/>
    <m/>
    <m/>
    <s v="RIV1 16/53"/>
    <n v="5"/>
    <n v="180"/>
    <n v="900"/>
    <n v="381.86099999999999"/>
    <n v="237.5"/>
    <n v="4"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3"/>
    <n v="10"/>
    <x v="41"/>
    <s v=""/>
    <m/>
    <m/>
    <m/>
    <m/>
    <s v=""/>
    <s v=""/>
    <m/>
    <m/>
    <m/>
    <s v="GAP2 15/103"/>
    <n v="35"/>
    <n v="180"/>
    <n v="6300"/>
    <m/>
    <m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3"/>
    <n v="11"/>
    <x v="4"/>
    <s v=""/>
    <m/>
    <m/>
    <m/>
    <d v="1899-12-30T00:12:00"/>
    <s v=""/>
    <n v="0.2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3"/>
    <n v="12"/>
    <x v="55"/>
    <n v="10030.344827586207"/>
    <n v="19392"/>
    <m/>
    <d v="1899-12-30T01:56:00"/>
    <d v="1899-12-30T01:56:00"/>
    <n v="1.9333333333333333"/>
    <n v="1.9333333333333333"/>
    <n v="19392"/>
    <m/>
    <m/>
    <s v="GAP2 15/103"/>
    <n v="37"/>
    <n v="180"/>
    <n v="6660"/>
    <n v="375.63400000000001"/>
    <n v="475"/>
    <n v="4"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4"/>
    <n v="1"/>
    <x v="94"/>
    <n v="6846"/>
    <n v="54768"/>
    <m/>
    <d v="1899-12-30T08:00:00"/>
    <d v="1899-12-30T06:30:00"/>
    <n v="8"/>
    <n v="6.5"/>
    <n v="54768"/>
    <m/>
    <m/>
    <s v="MUR1 15/135"/>
    <n v="66"/>
    <n v="180"/>
    <n v="11880"/>
    <n v="547.66800000000001"/>
    <n v="1567.5"/>
    <n v="5"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4"/>
    <n v="2"/>
    <x v="94"/>
    <s v=""/>
    <m/>
    <m/>
    <m/>
    <m/>
    <s v=""/>
    <s v=""/>
    <m/>
    <m/>
    <m/>
    <s v="EXO 15/290"/>
    <n v="71"/>
    <n v="180"/>
    <n v="12780"/>
    <m/>
    <m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4"/>
    <n v="3"/>
    <x v="94"/>
    <s v=""/>
    <m/>
    <m/>
    <m/>
    <m/>
    <s v=""/>
    <s v=""/>
    <m/>
    <m/>
    <m/>
    <s v="GOO1 15/278"/>
    <n v="16"/>
    <n v="180"/>
    <n v="2880"/>
    <m/>
    <m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4"/>
    <n v="4"/>
    <x v="94"/>
    <s v=""/>
    <m/>
    <m/>
    <m/>
    <m/>
    <s v=""/>
    <s v=""/>
    <m/>
    <m/>
    <m/>
    <s v="MUR1 15/275"/>
    <n v="6"/>
    <n v="180"/>
    <n v="1080"/>
    <m/>
    <m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4"/>
    <m/>
    <x v="4"/>
    <m/>
    <m/>
    <m/>
    <m/>
    <d v="1899-12-30T00:08:00"/>
    <s v=""/>
    <n v="0.13333333333333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m/>
    <m/>
    <m/>
  </r>
  <r>
    <m/>
    <m/>
    <x v="94"/>
    <n v="5"/>
    <x v="44"/>
    <n v="6395.9471365638765"/>
    <n v="24198"/>
    <m/>
    <d v="1899-12-30T03:47:00"/>
    <d v="1899-12-30T03:27:00"/>
    <n v="3.7833333333333332"/>
    <n v="3.45"/>
    <n v="24198"/>
    <m/>
    <m/>
    <s v="MUR1 16/31"/>
    <n v="46.25"/>
    <n v="180"/>
    <n v="8325"/>
    <n v="565.49400000000003"/>
    <n v="570"/>
    <n v="4"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4"/>
    <n v="6"/>
    <x v="44"/>
    <s v=""/>
    <m/>
    <m/>
    <m/>
    <m/>
    <s v=""/>
    <s v=""/>
    <m/>
    <m/>
    <m/>
    <s v="MUR1 16/32"/>
    <n v="27"/>
    <n v="180"/>
    <n v="4860"/>
    <m/>
    <m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4"/>
    <m/>
    <x v="4"/>
    <m/>
    <m/>
    <m/>
    <m/>
    <d v="1899-12-30T00:09:00"/>
    <s v=""/>
    <n v="0.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m/>
    <m/>
    <m/>
  </r>
  <r>
    <m/>
    <m/>
    <x v="94"/>
    <n v="7"/>
    <x v="11"/>
    <n v="5702.5423728813557"/>
    <n v="22430"/>
    <m/>
    <d v="1899-12-30T03:56:00"/>
    <d v="1899-12-30T03:12:00"/>
    <n v="3.9333333333333336"/>
    <n v="3.2"/>
    <n v="22430"/>
    <m/>
    <m/>
    <s v="RIN1 16/43"/>
    <n v="63"/>
    <n v="180"/>
    <n v="11340"/>
    <n v="554.19299999999998"/>
    <n v="760"/>
    <n v="4"/>
    <m/>
    <m/>
    <m/>
    <m/>
    <m/>
    <m/>
    <m/>
    <m/>
    <m/>
    <m/>
    <m/>
    <m/>
    <m/>
    <m/>
    <m/>
    <m/>
    <m/>
    <m/>
    <m/>
    <m/>
    <m/>
    <x v="4"/>
    <x v="0"/>
    <x v="20"/>
    <m/>
    <m/>
    <m/>
    <m/>
    <m/>
    <m/>
    <m/>
    <n v="1"/>
    <n v="0"/>
    <s v=""/>
  </r>
  <r>
    <m/>
    <m/>
    <x v="95"/>
    <n v="1"/>
    <x v="51"/>
    <n v="9692.625"/>
    <n v="155082"/>
    <n v="216.65"/>
    <d v="1899-12-30T16:00:00"/>
    <d v="1899-12-30T14:40:00"/>
    <n v="16"/>
    <n v="14.666666666666666"/>
    <n v="155082"/>
    <m/>
    <m/>
    <s v="MUR1 16/32"/>
    <n v="53"/>
    <n v="180"/>
    <n v="9540"/>
    <n v="191.45500000000001"/>
    <n v="1472.5"/>
    <n v="6"/>
    <m/>
    <n v="130"/>
    <m/>
    <m/>
    <m/>
    <m/>
    <m/>
    <m/>
    <m/>
    <m/>
    <m/>
    <m/>
    <m/>
    <m/>
    <m/>
    <m/>
    <m/>
    <m/>
    <m/>
    <m/>
    <m/>
    <x v="4"/>
    <x v="0"/>
    <x v="21"/>
    <m/>
    <m/>
    <m/>
    <m/>
    <m/>
    <m/>
    <m/>
    <n v="1"/>
    <n v="0"/>
    <s v=""/>
  </r>
  <r>
    <m/>
    <m/>
    <x v="95"/>
    <n v="2"/>
    <x v="51"/>
    <s v=""/>
    <m/>
    <m/>
    <m/>
    <m/>
    <s v=""/>
    <s v=""/>
    <m/>
    <m/>
    <m/>
    <s v="MUR1 16/30"/>
    <n v="80"/>
    <n v="180"/>
    <n v="14400"/>
    <m/>
    <m/>
    <m/>
    <m/>
    <m/>
    <m/>
    <m/>
    <m/>
    <m/>
    <m/>
    <m/>
    <m/>
    <m/>
    <m/>
    <m/>
    <m/>
    <m/>
    <m/>
    <m/>
    <m/>
    <m/>
    <m/>
    <m/>
    <m/>
    <x v="4"/>
    <x v="0"/>
    <x v="21"/>
    <m/>
    <m/>
    <m/>
    <m/>
    <m/>
    <m/>
    <m/>
    <n v="1"/>
    <n v="0"/>
    <s v=""/>
  </r>
  <r>
    <m/>
    <m/>
    <x v="95"/>
    <n v="3"/>
    <x v="51"/>
    <s v=""/>
    <m/>
    <m/>
    <m/>
    <m/>
    <s v=""/>
    <s v=""/>
    <m/>
    <m/>
    <m/>
    <s v="VRD1 16/88"/>
    <n v="22"/>
    <n v="180"/>
    <n v="3960"/>
    <m/>
    <m/>
    <m/>
    <m/>
    <m/>
    <m/>
    <m/>
    <m/>
    <m/>
    <m/>
    <m/>
    <m/>
    <m/>
    <m/>
    <m/>
    <m/>
    <m/>
    <m/>
    <m/>
    <m/>
    <m/>
    <m/>
    <m/>
    <m/>
    <x v="4"/>
    <x v="0"/>
    <x v="21"/>
    <m/>
    <m/>
    <m/>
    <m/>
    <m/>
    <m/>
    <m/>
    <n v="1"/>
    <n v="0"/>
    <s v=""/>
  </r>
  <r>
    <m/>
    <m/>
    <x v="96"/>
    <n v="1"/>
    <x v="95"/>
    <n v="6255.6226415094334"/>
    <n v="55258"/>
    <n v="125.30106951871657"/>
    <d v="1899-12-30T08:50:00"/>
    <d v="1899-12-30T07:52:00"/>
    <n v="8.8333333333333339"/>
    <n v="7.8666666666666671"/>
    <n v="55258"/>
    <m/>
    <m/>
    <s v="RIN1 16/97"/>
    <n v="56.25"/>
    <n v="180"/>
    <n v="10125"/>
    <n v="190.899"/>
    <m/>
    <n v="5"/>
    <m/>
    <m/>
    <m/>
    <m/>
    <m/>
    <m/>
    <m/>
    <m/>
    <m/>
    <m/>
    <m/>
    <m/>
    <m/>
    <m/>
    <m/>
    <m/>
    <m/>
    <m/>
    <m/>
    <m/>
    <m/>
    <x v="4"/>
    <x v="0"/>
    <x v="21"/>
    <m/>
    <m/>
    <m/>
    <m/>
    <m/>
    <m/>
    <m/>
    <n v="1"/>
    <n v="0"/>
    <s v=""/>
  </r>
  <r>
    <m/>
    <m/>
    <x v="96"/>
    <n v="2"/>
    <x v="2"/>
    <s v=""/>
    <m/>
    <n v="0"/>
    <m/>
    <d v="1899-12-30T00:40:00"/>
    <s v=""/>
    <n v="0.66666666666666663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4"/>
    <x v="0"/>
    <x v="21"/>
    <m/>
    <m/>
    <m/>
    <m/>
    <m/>
    <m/>
    <m/>
    <n v="1"/>
    <n v="0"/>
    <s v=""/>
  </r>
  <r>
    <m/>
    <m/>
    <x v="96"/>
    <n v="3"/>
    <x v="65"/>
    <n v="9515.5199999999986"/>
    <n v="19824"/>
    <n v="29.55213903743315"/>
    <d v="1899-12-30T02:05:00"/>
    <d v="1899-12-30T01:44:00"/>
    <n v="2.0833333333333335"/>
    <n v="1.7333333333333334"/>
    <n v="19824"/>
    <m/>
    <m/>
    <s v="VRD1 16/88"/>
    <n v="20"/>
    <n v="180"/>
    <n v="3600"/>
    <n v="193.05099999999999"/>
    <n v="237.5"/>
    <n v="0"/>
    <m/>
    <m/>
    <m/>
    <m/>
    <m/>
    <m/>
    <m/>
    <m/>
    <m/>
    <m/>
    <m/>
    <m/>
    <m/>
    <m/>
    <m/>
    <m/>
    <m/>
    <m/>
    <m/>
    <m/>
    <m/>
    <x v="4"/>
    <x v="0"/>
    <x v="21"/>
    <m/>
    <m/>
    <m/>
    <m/>
    <m/>
    <m/>
    <m/>
    <n v="1"/>
    <n v="0"/>
    <s v=""/>
  </r>
  <r>
    <m/>
    <m/>
    <x v="96"/>
    <n v="4"/>
    <x v="4"/>
    <s v=""/>
    <m/>
    <n v="0"/>
    <m/>
    <d v="1899-12-30T00:45:00"/>
    <s v=""/>
    <n v="0.7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4"/>
    <x v="0"/>
    <x v="21"/>
    <m/>
    <m/>
    <m/>
    <m/>
    <m/>
    <m/>
    <m/>
    <n v="1"/>
    <n v="0"/>
    <s v=""/>
  </r>
  <r>
    <m/>
    <m/>
    <x v="96"/>
    <n v="5"/>
    <x v="5"/>
    <n v="8048.7857142857138"/>
    <n v="37561"/>
    <n v="66.196791443850259"/>
    <d v="1899-12-30T04:40:00"/>
    <d v="1899-12-30T04:28:00"/>
    <n v="4.666666666666667"/>
    <n v="4.4666666666666668"/>
    <n v="37561"/>
    <m/>
    <m/>
    <s v="RIN1 16/35"/>
    <n v="25"/>
    <n v="180"/>
    <n v="4500"/>
    <n v="193.416"/>
    <n v="285"/>
    <n v="3"/>
    <m/>
    <m/>
    <m/>
    <m/>
    <m/>
    <m/>
    <m/>
    <m/>
    <m/>
    <m/>
    <m/>
    <m/>
    <m/>
    <m/>
    <m/>
    <m/>
    <m/>
    <m/>
    <m/>
    <m/>
    <m/>
    <x v="4"/>
    <x v="0"/>
    <x v="21"/>
    <m/>
    <m/>
    <m/>
    <m/>
    <m/>
    <m/>
    <m/>
    <n v="1"/>
    <n v="0"/>
    <s v=""/>
  </r>
  <r>
    <m/>
    <m/>
    <x v="96"/>
    <n v="6"/>
    <x v="5"/>
    <s v=""/>
    <m/>
    <n v="0"/>
    <m/>
    <m/>
    <s v=""/>
    <s v=""/>
    <m/>
    <m/>
    <m/>
    <s v="RIN1 16/40"/>
    <n v="4"/>
    <n v="180"/>
    <n v="720"/>
    <m/>
    <m/>
    <m/>
    <m/>
    <m/>
    <m/>
    <m/>
    <m/>
    <m/>
    <m/>
    <m/>
    <m/>
    <m/>
    <m/>
    <m/>
    <m/>
    <m/>
    <m/>
    <m/>
    <m/>
    <m/>
    <m/>
    <m/>
    <m/>
    <x v="4"/>
    <x v="0"/>
    <x v="21"/>
    <m/>
    <m/>
    <m/>
    <m/>
    <m/>
    <m/>
    <m/>
    <n v="1"/>
    <n v="0"/>
    <s v=""/>
  </r>
  <r>
    <m/>
    <m/>
    <x v="96"/>
    <n v="7"/>
    <x v="5"/>
    <s v=""/>
    <m/>
    <n v="0"/>
    <m/>
    <m/>
    <s v=""/>
    <s v=""/>
    <m/>
    <m/>
    <m/>
    <s v="RIN1 16/43"/>
    <n v="8.25"/>
    <n v="180"/>
    <n v="1485"/>
    <m/>
    <m/>
    <m/>
    <m/>
    <m/>
    <m/>
    <m/>
    <m/>
    <m/>
    <m/>
    <m/>
    <m/>
    <m/>
    <m/>
    <m/>
    <m/>
    <m/>
    <m/>
    <m/>
    <m/>
    <m/>
    <m/>
    <m/>
    <m/>
    <x v="4"/>
    <x v="0"/>
    <x v="21"/>
    <m/>
    <m/>
    <m/>
    <m/>
    <m/>
    <m/>
    <m/>
    <n v="1"/>
    <n v="0"/>
    <s v=""/>
  </r>
  <r>
    <m/>
    <m/>
    <x v="97"/>
    <n v="1"/>
    <x v="19"/>
    <n v="8860.5517241379312"/>
    <n v="64239"/>
    <n v="117.59829545454545"/>
    <d v="1899-12-30T07:15:00"/>
    <d v="1899-12-30T05:15:00"/>
    <n v="7.25"/>
    <n v="5.25"/>
    <n v="64239"/>
    <m/>
    <m/>
    <s v="VRD1 16/88"/>
    <n v="35"/>
    <n v="180"/>
    <n v="6300"/>
    <n v="371.87200000000001"/>
    <n v="1045"/>
    <n v="5"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7"/>
    <n v="2"/>
    <x v="19"/>
    <s v=""/>
    <m/>
    <n v="0"/>
    <m/>
    <m/>
    <s v=""/>
    <s v=""/>
    <m/>
    <m/>
    <m/>
    <s v="BNA1  16/79"/>
    <n v="80"/>
    <n v="180"/>
    <n v="14400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7"/>
    <n v="3"/>
    <x v="19"/>
    <s v=""/>
    <m/>
    <n v="0"/>
    <m/>
    <m/>
    <s v=""/>
    <s v=""/>
    <m/>
    <m/>
    <m/>
    <s v="MUR1 16/21"/>
    <n v="16"/>
    <n v="180"/>
    <n v="2880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7"/>
    <n v="4"/>
    <x v="4"/>
    <s v=""/>
    <m/>
    <n v="0"/>
    <m/>
    <d v="1899-12-30T01:33:00"/>
    <s v=""/>
    <n v="1.5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7"/>
    <n v="5"/>
    <x v="37"/>
    <n v="9352.4494382022476"/>
    <n v="69364"/>
    <n v="120.30170454545453"/>
    <d v="1899-12-30T07:25:00"/>
    <d v="1899-12-30T06:50:00"/>
    <n v="7.416666666666667"/>
    <n v="6.833333333333333"/>
    <n v="69364"/>
    <m/>
    <m/>
    <s v="MUR1 16/21"/>
    <n v="64"/>
    <n v="180"/>
    <n v="11520"/>
    <n v="371.81700000000001"/>
    <n v="1235"/>
    <n v="3"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7"/>
    <n v="6"/>
    <x v="37"/>
    <s v=""/>
    <m/>
    <n v="0"/>
    <m/>
    <m/>
    <s v=""/>
    <s v=""/>
    <m/>
    <m/>
    <m/>
    <s v="RIN1 16/97"/>
    <n v="0.5"/>
    <n v="180"/>
    <n v="90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7"/>
    <n v="7"/>
    <x v="37"/>
    <s v=""/>
    <m/>
    <n v="0"/>
    <m/>
    <m/>
    <s v=""/>
    <s v=""/>
    <m/>
    <m/>
    <m/>
    <s v="MUR1 16/19"/>
    <n v="69"/>
    <n v="180"/>
    <n v="12420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8"/>
    <n v="1"/>
    <x v="16"/>
    <n v="10555.424460431654"/>
    <n v="122267"/>
    <n v="158.27515957446806"/>
    <d v="1899-12-30T11:35:00"/>
    <d v="1899-12-30T11:00:00"/>
    <n v="11.583333333333334"/>
    <n v="11"/>
    <n v="122267"/>
    <m/>
    <m/>
    <s v="RIN1 16/40"/>
    <n v="76"/>
    <n v="180"/>
    <n v="13680"/>
    <n v="375.90699999999998"/>
    <n v="2375"/>
    <n v="3"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8"/>
    <n v="2"/>
    <x v="16"/>
    <s v=""/>
    <m/>
    <n v="0"/>
    <m/>
    <m/>
    <s v=""/>
    <s v=""/>
    <m/>
    <m/>
    <m/>
    <s v="RIN1 16/41"/>
    <n v="80"/>
    <n v="180"/>
    <n v="14400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8"/>
    <n v="3"/>
    <x v="16"/>
    <s v=""/>
    <m/>
    <n v="0"/>
    <m/>
    <m/>
    <s v=""/>
    <s v=""/>
    <m/>
    <m/>
    <m/>
    <s v="RIN1 16/43"/>
    <n v="8.75"/>
    <n v="180"/>
    <n v="1575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8"/>
    <n v="4"/>
    <x v="16"/>
    <s v=""/>
    <m/>
    <n v="0"/>
    <m/>
    <m/>
    <s v=""/>
    <s v=""/>
    <m/>
    <m/>
    <m/>
    <s v="RIN1 16/39"/>
    <n v="66"/>
    <n v="180"/>
    <n v="11880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8"/>
    <n v="5"/>
    <x v="4"/>
    <s v=""/>
    <m/>
    <n v="0"/>
    <m/>
    <d v="1899-12-30T00:20:00"/>
    <s v=""/>
    <n v="0.33333333333333331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8"/>
    <n v="6"/>
    <x v="39"/>
    <n v="8692.6530612244896"/>
    <n v="35495"/>
    <n v="55.794840425531902"/>
    <d v="1899-12-30T04:05:00"/>
    <d v="1899-12-30T03:43:00"/>
    <n v="4.083333333333333"/>
    <n v="3.7166666666666668"/>
    <n v="35495"/>
    <m/>
    <m/>
    <s v="RIN2 15/129"/>
    <n v="20"/>
    <n v="180"/>
    <n v="3600"/>
    <n v="374.16399999999999"/>
    <n v="950"/>
    <n v="4"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8"/>
    <n v="7"/>
    <x v="39"/>
    <s v=""/>
    <m/>
    <n v="0"/>
    <m/>
    <m/>
    <s v=""/>
    <s v=""/>
    <m/>
    <m/>
    <m/>
    <s v="RIN1 15/264"/>
    <n v="26"/>
    <n v="180"/>
    <n v="4680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8"/>
    <n v="8"/>
    <x v="39"/>
    <s v=""/>
    <m/>
    <n v="0"/>
    <m/>
    <m/>
    <s v=""/>
    <s v=""/>
    <m/>
    <m/>
    <m/>
    <s v="RIN2 15/18"/>
    <n v="22"/>
    <n v="180"/>
    <n v="3960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9"/>
    <n v="1"/>
    <x v="53"/>
    <n v="7850.322580645161"/>
    <n v="60840"/>
    <n v="120.97265625"/>
    <d v="1899-12-30T07:45:00"/>
    <d v="1899-12-30T07:34:00"/>
    <n v="7.75"/>
    <n v="7.5666666666666664"/>
    <n v="60840"/>
    <m/>
    <m/>
    <s v="MUR1 16/16"/>
    <n v="21"/>
    <n v="180"/>
    <n v="3780"/>
    <n v="372.47699999999998"/>
    <n v="1520"/>
    <n v="6"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9"/>
    <n v="2"/>
    <x v="53"/>
    <s v=""/>
    <m/>
    <n v="0"/>
    <m/>
    <m/>
    <s v=""/>
    <s v=""/>
    <m/>
    <m/>
    <m/>
    <s v="MUR1 16/74"/>
    <n v="80"/>
    <n v="180"/>
    <n v="14400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9"/>
    <n v="3"/>
    <x v="53"/>
    <s v=""/>
    <m/>
    <n v="0"/>
    <m/>
    <m/>
    <s v=""/>
    <s v=""/>
    <m/>
    <m/>
    <m/>
    <s v="MUR1 16/70"/>
    <n v="1"/>
    <n v="180"/>
    <n v="180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9"/>
    <n v="4"/>
    <x v="53"/>
    <s v=""/>
    <m/>
    <n v="0"/>
    <m/>
    <m/>
    <s v=""/>
    <s v=""/>
    <m/>
    <m/>
    <m/>
    <s v="GOO1 16/144"/>
    <n v="4"/>
    <n v="180"/>
    <n v="720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9"/>
    <n v="5"/>
    <x v="53"/>
    <s v=""/>
    <m/>
    <n v="0"/>
    <m/>
    <m/>
    <s v=""/>
    <s v=""/>
    <m/>
    <m/>
    <m/>
    <s v="SAT1 16/121"/>
    <n v="4"/>
    <n v="180"/>
    <n v="720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9"/>
    <n v="6"/>
    <x v="53"/>
    <s v=""/>
    <m/>
    <n v="0"/>
    <m/>
    <m/>
    <s v=""/>
    <s v=""/>
    <m/>
    <m/>
    <m/>
    <s v="MUR1 16/115"/>
    <n v="4"/>
    <n v="180"/>
    <n v="720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9"/>
    <n v="7"/>
    <x v="53"/>
    <s v=""/>
    <m/>
    <n v="0"/>
    <m/>
    <m/>
    <s v=""/>
    <s v=""/>
    <m/>
    <m/>
    <m/>
    <s v="VRD1 16/133"/>
    <n v="4"/>
    <n v="180"/>
    <n v="720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9"/>
    <n v="8"/>
    <x v="4"/>
    <n v="0"/>
    <m/>
    <n v="11.70703125"/>
    <d v="1899-12-30T00:45:00"/>
    <d v="1899-12-30T00:45:00"/>
    <n v="0.75"/>
    <n v="0.7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9"/>
    <n v="9"/>
    <x v="89"/>
    <n v="9646.4"/>
    <n v="72348"/>
    <n v="117.0703125"/>
    <d v="1899-12-30T07:30:00"/>
    <d v="1899-12-30T07:28:00"/>
    <n v="7.5"/>
    <n v="7.4666666666666668"/>
    <n v="72348"/>
    <m/>
    <m/>
    <s v="BNA1 16/81"/>
    <n v="76"/>
    <n v="180"/>
    <n v="13680"/>
    <n v="376.56299999999999"/>
    <n v="1757.5"/>
    <n v="3"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9"/>
    <n v="10"/>
    <x v="89"/>
    <s v=""/>
    <m/>
    <n v="0"/>
    <m/>
    <m/>
    <s v=""/>
    <s v=""/>
    <m/>
    <m/>
    <m/>
    <s v="MUR1 16/19"/>
    <n v="11"/>
    <n v="180"/>
    <n v="1980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99"/>
    <n v="11"/>
    <x v="89"/>
    <s v=""/>
    <m/>
    <m/>
    <m/>
    <m/>
    <s v=""/>
    <s v=""/>
    <m/>
    <m/>
    <m/>
    <s v="MUR1 16/69"/>
    <n v="53.25"/>
    <n v="180"/>
    <n v="9585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100"/>
    <n v="1"/>
    <x v="68"/>
    <n v="0"/>
    <m/>
    <m/>
    <d v="1899-12-30T03:30:00"/>
    <d v="1899-12-30T01:14:00"/>
    <n v="3.5"/>
    <n v="1.2333333333333334"/>
    <m/>
    <m/>
    <m/>
    <s v="BNA1 16/81"/>
    <n v="1"/>
    <n v="180"/>
    <n v="180"/>
    <m/>
    <m/>
    <m/>
    <m/>
    <m/>
    <m/>
    <m/>
    <m/>
    <m/>
    <m/>
    <m/>
    <m/>
    <m/>
    <m/>
    <m/>
    <m/>
    <m/>
    <m/>
    <m/>
    <m/>
    <m/>
    <m/>
    <m/>
    <m/>
    <x v="5"/>
    <x v="0"/>
    <x v="21"/>
    <m/>
    <m/>
    <m/>
    <m/>
    <m/>
    <m/>
    <m/>
    <n v="1"/>
    <n v="0"/>
    <s v=""/>
  </r>
  <r>
    <m/>
    <m/>
    <x v="101"/>
    <n v="1"/>
    <x v="96"/>
    <n v="7899.2941176470586"/>
    <n v="67144"/>
    <n v="179.61319796954314"/>
    <d v="1899-12-30T08:30:00"/>
    <d v="1899-12-30T06:52:00"/>
    <n v="8.5"/>
    <n v="6.8666666666666671"/>
    <n v="67144"/>
    <m/>
    <m/>
    <s v="VECO 16/02"/>
    <n v="4"/>
    <n v="180"/>
    <n v="720"/>
    <n v="191.517"/>
    <n v="0"/>
    <n v="22"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1"/>
    <n v="2"/>
    <x v="96"/>
    <s v=""/>
    <m/>
    <n v="0"/>
    <m/>
    <m/>
    <s v=""/>
    <s v=""/>
    <m/>
    <m/>
    <m/>
    <s v="VECO 16/01"/>
    <n v="68"/>
    <n v="180"/>
    <n v="12240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1"/>
    <n v="3"/>
    <x v="4"/>
    <s v=""/>
    <m/>
    <n v="0"/>
    <m/>
    <d v="1899-12-30T00:45:00"/>
    <s v=""/>
    <n v="0.7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1"/>
    <n v="4"/>
    <x v="97"/>
    <n v="7852.645161290322"/>
    <n v="20286"/>
    <n v="54.588324873096447"/>
    <d v="1899-12-30T02:35:00"/>
    <d v="1899-12-30T02:11:00"/>
    <n v="2.5833333333333335"/>
    <n v="2.1833333333333331"/>
    <n v="20286"/>
    <m/>
    <m/>
    <s v="VECO 16/01"/>
    <n v="21"/>
    <n v="180"/>
    <n v="3780"/>
    <n v="189.77099999999999"/>
    <n v="0"/>
    <n v="3"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1"/>
    <n v="5"/>
    <x v="4"/>
    <s v=""/>
    <m/>
    <n v="0"/>
    <m/>
    <d v="1899-12-30T00:37:00"/>
    <s v=""/>
    <n v="0.6166666666666667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1"/>
    <n v="6"/>
    <x v="98"/>
    <n v="6060.4878048780492"/>
    <n v="12424"/>
    <n v="43.318477157360405"/>
    <d v="1899-12-30T02:03:00"/>
    <d v="1899-12-30T02:03:00"/>
    <n v="2.0499999999999998"/>
    <n v="2.0499999999999998"/>
    <n v="12424"/>
    <m/>
    <m/>
    <s v="VECO 16/01"/>
    <n v="6"/>
    <n v="180"/>
    <n v="1080"/>
    <n v="188.404"/>
    <n v="0"/>
    <n v="2"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1"/>
    <n v="7"/>
    <x v="98"/>
    <s v=""/>
    <m/>
    <n v="0"/>
    <m/>
    <m/>
    <s v=""/>
    <s v=""/>
    <m/>
    <m/>
    <m/>
    <s v="VECO 16/02"/>
    <n v="8"/>
    <n v="180"/>
    <n v="1440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2"/>
    <n v="1"/>
    <x v="99"/>
    <n v="7923.8297872340427"/>
    <n v="62070"/>
    <n v="128.88884210526317"/>
    <d v="1899-12-30T07:50:00"/>
    <d v="1899-12-30T05:29:00"/>
    <n v="7.833333333333333"/>
    <n v="5.4833333333333334"/>
    <n v="62070"/>
    <m/>
    <m/>
    <s v="RIN1 16/46"/>
    <n v="4"/>
    <n v="180"/>
    <n v="720"/>
    <n v="197.26"/>
    <n v="1092.5"/>
    <n v="6"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2"/>
    <n v="2"/>
    <x v="99"/>
    <s v=""/>
    <m/>
    <n v="0"/>
    <m/>
    <d v="1899-12-30T00:10:00"/>
    <s v=""/>
    <n v="0.16666666666666666"/>
    <m/>
    <m/>
    <m/>
    <s v="BNA1 16/82"/>
    <n v="64"/>
    <n v="180"/>
    <n v="11520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2"/>
    <n v="3"/>
    <x v="4"/>
    <s v=""/>
    <m/>
    <n v="0"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2"/>
    <n v="4"/>
    <x v="100"/>
    <n v="9476.25"/>
    <n v="75810"/>
    <n v="131.63115789473684"/>
    <d v="1899-12-30T08:00:00"/>
    <d v="1899-12-30T06:29:00"/>
    <n v="8"/>
    <n v="6.4833333333333334"/>
    <n v="75810"/>
    <m/>
    <m/>
    <s v="MUR1 16/47"/>
    <n v="44.25"/>
    <n v="180"/>
    <n v="7965"/>
    <n v="192.601"/>
    <n v="712.5"/>
    <n v="2"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2"/>
    <n v="5"/>
    <x v="100"/>
    <s v=""/>
    <m/>
    <n v="0"/>
    <m/>
    <m/>
    <s v=""/>
    <s v=""/>
    <m/>
    <m/>
    <m/>
    <s v="MUR1 16/69"/>
    <n v="26.75"/>
    <n v="180"/>
    <n v="4815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3"/>
    <n v="1"/>
    <x v="5"/>
    <n v="10689"/>
    <n v="85512"/>
    <n v="96.5"/>
    <d v="1899-12-30T08:00:00"/>
    <d v="1899-12-30T07:39:00"/>
    <n v="8"/>
    <n v="7.65"/>
    <n v="85512"/>
    <m/>
    <m/>
    <s v="RIN1 16/39"/>
    <n v="14"/>
    <n v="180"/>
    <n v="2520"/>
    <n v="192.58699999999999"/>
    <n v="1187.5"/>
    <n v="3"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3"/>
    <n v="2"/>
    <x v="5"/>
    <s v=""/>
    <m/>
    <n v="0"/>
    <m/>
    <m/>
    <s v=""/>
    <s v=""/>
    <m/>
    <m/>
    <m/>
    <s v="RIN1 16/34"/>
    <n v="68"/>
    <n v="180"/>
    <n v="12240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3"/>
    <n v="3"/>
    <x v="101"/>
    <n v="10192.5"/>
    <n v="81540"/>
    <n v="96.5"/>
    <d v="1899-12-30T08:00:00"/>
    <d v="1899-12-30T07:01:00"/>
    <n v="8"/>
    <n v="7.0166666666666666"/>
    <n v="81540"/>
    <m/>
    <m/>
    <s v="BNA1 16/82"/>
    <n v="12"/>
    <n v="180"/>
    <n v="2160"/>
    <n v="203.13900000000001"/>
    <n v="617.5"/>
    <n v="3"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3"/>
    <n v="4"/>
    <x v="101"/>
    <s v=""/>
    <m/>
    <n v="0"/>
    <m/>
    <m/>
    <s v=""/>
    <s v=""/>
    <m/>
    <m/>
    <m/>
    <s v="MAH1 16/86"/>
    <n v="72.5"/>
    <n v="180"/>
    <n v="13050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4"/>
    <n v="1"/>
    <x v="66"/>
    <n v="2156"/>
    <n v="12936"/>
    <n v="90.273749999999993"/>
    <d v="1899-12-30T06:00:00"/>
    <d v="1899-12-30T04:55:00"/>
    <n v="6"/>
    <n v="4.916666666666667"/>
    <n v="12936"/>
    <m/>
    <m/>
    <s v="SAF 15/09"/>
    <n v="5"/>
    <n v="190"/>
    <n v="950"/>
    <n v="59.557000000000002"/>
    <m/>
    <n v="10"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4"/>
    <n v="2"/>
    <x v="2"/>
    <n v="0"/>
    <m/>
    <n v="40.873947916666665"/>
    <d v="1899-12-30T02:43:00"/>
    <m/>
    <n v="2.7166666666666668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4"/>
    <n v="3"/>
    <x v="47"/>
    <n v="8821.2356979405031"/>
    <n v="64248"/>
    <n v="109.58230208333333"/>
    <d v="1899-12-30T07:17:00"/>
    <d v="1899-12-30T07:22:00"/>
    <n v="7.2833333333333332"/>
    <n v="7.3666666666666663"/>
    <n v="64248"/>
    <m/>
    <m/>
    <s v="MUR1 16/47"/>
    <n v="35.75"/>
    <n v="180"/>
    <n v="6435"/>
    <n v="194.304"/>
    <n v="522.5"/>
    <n v="3"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4"/>
    <n v="4"/>
    <x v="47"/>
    <s v=""/>
    <m/>
    <n v="0"/>
    <m/>
    <m/>
    <s v=""/>
    <s v=""/>
    <m/>
    <m/>
    <m/>
    <s v="GAP1 16/37"/>
    <n v="4"/>
    <n v="180"/>
    <n v="720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4"/>
    <n v="5"/>
    <x v="47"/>
    <s v=""/>
    <m/>
    <n v="0"/>
    <m/>
    <m/>
    <s v=""/>
    <s v=""/>
    <m/>
    <m/>
    <m/>
    <s v="MUR1 16/70"/>
    <n v="24"/>
    <n v="180"/>
    <n v="4320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4"/>
    <n v="6"/>
    <x v="41"/>
    <s v=""/>
    <m/>
    <n v="0"/>
    <m/>
    <m/>
    <s v=""/>
    <s v=""/>
    <n v="2548"/>
    <m/>
    <m/>
    <m/>
    <m/>
    <m/>
    <n v="0"/>
    <m/>
    <m/>
    <m/>
    <m/>
    <m/>
    <m/>
    <s v="REPRISE DU 17/03/2016"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4"/>
    <n v="7"/>
    <x v="28"/>
    <s v=""/>
    <m/>
    <n v="0"/>
    <m/>
    <m/>
    <s v=""/>
    <s v=""/>
    <n v="4447"/>
    <m/>
    <m/>
    <m/>
    <m/>
    <m/>
    <n v="0"/>
    <m/>
    <m/>
    <m/>
    <m/>
    <m/>
    <m/>
    <s v="REPRISE DU 15/02/2016"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4"/>
    <n v="8"/>
    <x v="85"/>
    <s v=""/>
    <m/>
    <n v="0"/>
    <m/>
    <m/>
    <s v=""/>
    <s v=""/>
    <n v="12492"/>
    <m/>
    <m/>
    <m/>
    <m/>
    <m/>
    <n v="0"/>
    <m/>
    <m/>
    <m/>
    <m/>
    <m/>
    <m/>
    <s v="REPRISE DU 26/04/2016"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5"/>
    <n v="1"/>
    <x v="36"/>
    <n v="10122"/>
    <n v="60732"/>
    <n v="84.28125"/>
    <d v="1899-12-30T06:00:00"/>
    <d v="1899-12-30T05:45:00"/>
    <n v="6"/>
    <n v="5.75"/>
    <n v="60732"/>
    <m/>
    <m/>
    <s v="MUR1 16/70"/>
    <n v="55"/>
    <n v="180"/>
    <n v="9900"/>
    <n v="371.13299999999998"/>
    <n v="1900"/>
    <n v="3"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5"/>
    <n v="2"/>
    <x v="36"/>
    <s v=""/>
    <m/>
    <n v="0"/>
    <m/>
    <m/>
    <s v=""/>
    <s v=""/>
    <m/>
    <m/>
    <m/>
    <s v="GAP1 16/38"/>
    <n v="60"/>
    <n v="180"/>
    <n v="10800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5"/>
    <n v="3"/>
    <x v="4"/>
    <s v=""/>
    <m/>
    <n v="0"/>
    <m/>
    <d v="1899-12-30T00:13:00"/>
    <s v=""/>
    <n v="0.21666666666666667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5"/>
    <n v="4"/>
    <x v="7"/>
    <n v="8466"/>
    <n v="50796"/>
    <n v="84.28125"/>
    <d v="1899-12-30T06:00:00"/>
    <d v="1899-12-30T05:26:00"/>
    <n v="6"/>
    <n v="5.4333333333333336"/>
    <n v="50796"/>
    <m/>
    <m/>
    <s v="MAH1 16/86"/>
    <n v="7.5"/>
    <n v="180"/>
    <n v="1350"/>
    <n v="370.06299999999999"/>
    <n v="950"/>
    <n v="1"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5"/>
    <n v="5"/>
    <x v="7"/>
    <s v=""/>
    <m/>
    <n v="0"/>
    <m/>
    <m/>
    <s v=""/>
    <s v=""/>
    <m/>
    <m/>
    <m/>
    <s v="MUR1 16/22"/>
    <n v="40"/>
    <n v="180"/>
    <n v="7200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5"/>
    <n v="6"/>
    <x v="4"/>
    <s v=""/>
    <m/>
    <n v="0"/>
    <m/>
    <d v="1899-12-30T00:32:00"/>
    <s v=""/>
    <n v="0.53333333333333333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5"/>
    <n v="7"/>
    <x v="40"/>
    <n v="9066"/>
    <n v="36264"/>
    <n v="56.1875"/>
    <d v="1899-12-30T04:00:00"/>
    <d v="1899-12-30T03:16:00"/>
    <n v="4"/>
    <n v="3.2666666666666666"/>
    <n v="36264"/>
    <m/>
    <m/>
    <s v="MUR1 16/94"/>
    <n v="50"/>
    <n v="180"/>
    <n v="9000"/>
    <n v="377.54500000000002"/>
    <n v="380"/>
    <n v="2"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5"/>
    <n v="8"/>
    <x v="40"/>
    <s v=""/>
    <m/>
    <n v="0"/>
    <m/>
    <m/>
    <s v=""/>
    <s v=""/>
    <m/>
    <m/>
    <m/>
    <s v="MUR1 16/94"/>
    <n v="30"/>
    <n v="180"/>
    <n v="5400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5"/>
    <n v="9"/>
    <x v="40"/>
    <s v=""/>
    <m/>
    <n v="0"/>
    <m/>
    <m/>
    <s v=""/>
    <s v=""/>
    <m/>
    <m/>
    <m/>
    <s v="MUR1 16/95"/>
    <n v="41.5"/>
    <n v="180"/>
    <n v="7470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6"/>
    <n v="1"/>
    <x v="14"/>
    <n v="10702"/>
    <n v="64212"/>
    <n v="86"/>
    <d v="1899-12-30T06:00:00"/>
    <d v="1899-12-30T05:26:00"/>
    <n v="6"/>
    <n v="5.4333333333333336"/>
    <n v="64212"/>
    <m/>
    <m/>
    <s v="GAP1 16/38"/>
    <n v="20"/>
    <n v="180"/>
    <n v="3600"/>
    <n v="368.15800000000002"/>
    <n v="1900"/>
    <n v="3"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6"/>
    <n v="2"/>
    <x v="14"/>
    <s v=""/>
    <m/>
    <n v="0"/>
    <m/>
    <m/>
    <s v=""/>
    <s v=""/>
    <m/>
    <m/>
    <m/>
    <s v="GAP1 16/37"/>
    <n v="76"/>
    <n v="180"/>
    <n v="13680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6"/>
    <n v="3"/>
    <x v="14"/>
    <s v=""/>
    <m/>
    <n v="0"/>
    <m/>
    <m/>
    <s v=""/>
    <s v=""/>
    <m/>
    <m/>
    <m/>
    <s v="MUR1 16/20"/>
    <n v="26"/>
    <n v="180"/>
    <n v="4680"/>
    <m/>
    <m/>
    <m/>
    <m/>
    <m/>
    <m/>
    <m/>
    <m/>
    <m/>
    <m/>
    <m/>
    <m/>
    <m/>
    <m/>
    <m/>
    <m/>
    <m/>
    <m/>
    <m/>
    <m/>
    <m/>
    <m/>
    <m/>
    <m/>
    <x v="5"/>
    <x v="0"/>
    <x v="22"/>
    <m/>
    <m/>
    <m/>
    <m/>
    <m/>
    <m/>
    <m/>
    <n v="1"/>
    <n v="0"/>
    <s v=""/>
  </r>
  <r>
    <m/>
    <m/>
    <x v="107"/>
    <n v="1"/>
    <x v="14"/>
    <n v="9913.8461538461543"/>
    <n v="32220"/>
    <n v="45.971250000000005"/>
    <d v="1899-12-30T03:15:00"/>
    <d v="1899-12-30T02:56:00"/>
    <n v="3.25"/>
    <n v="2.9333333333333336"/>
    <n v="32220"/>
    <m/>
    <m/>
    <s v="MUR1 16/20"/>
    <n v="54"/>
    <n v="180"/>
    <n v="9720"/>
    <n v="373.06599999999997"/>
    <n v="1947.5"/>
    <n v="2"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7"/>
    <n v="2"/>
    <x v="14"/>
    <s v=""/>
    <m/>
    <n v="0"/>
    <m/>
    <m/>
    <s v=""/>
    <s v=""/>
    <m/>
    <m/>
    <m/>
    <s v="GAP1 16/65"/>
    <n v="8"/>
    <n v="180"/>
    <n v="144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7"/>
    <n v="3"/>
    <x v="4"/>
    <s v=""/>
    <m/>
    <n v="0"/>
    <m/>
    <d v="1899-12-30T00:14:00"/>
    <s v=""/>
    <n v="0.23333333333333334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7"/>
    <n v="4"/>
    <x v="85"/>
    <n v="10274.341463414634"/>
    <n v="105312"/>
    <n v="140.15625"/>
    <d v="1899-12-30T10:15:00"/>
    <d v="1899-12-30T09:40:00"/>
    <n v="10.25"/>
    <n v="9.6666666666666661"/>
    <n v="105312"/>
    <m/>
    <m/>
    <s v="GAP1 16/65"/>
    <n v="72"/>
    <n v="180"/>
    <n v="12960"/>
    <n v="371.44600000000003"/>
    <n v="2470"/>
    <n v="4"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7"/>
    <n v="5"/>
    <x v="85"/>
    <s v=""/>
    <m/>
    <n v="0"/>
    <m/>
    <m/>
    <s v=""/>
    <s v=""/>
    <m/>
    <m/>
    <m/>
    <s v="BNA1 16/81"/>
    <n v="1"/>
    <n v="180"/>
    <n v="18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7"/>
    <n v="6"/>
    <x v="85"/>
    <s v=""/>
    <m/>
    <n v="0"/>
    <m/>
    <m/>
    <s v=""/>
    <s v=""/>
    <m/>
    <m/>
    <m/>
    <s v="MUR1 16/92"/>
    <n v="80"/>
    <n v="180"/>
    <n v="1440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7"/>
    <n v="7"/>
    <x v="85"/>
    <s v=""/>
    <m/>
    <n v="0"/>
    <m/>
    <m/>
    <s v=""/>
    <s v=""/>
    <m/>
    <m/>
    <m/>
    <s v="MUR1 16/49"/>
    <n v="47.5"/>
    <n v="180"/>
    <n v="855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7"/>
    <n v="8"/>
    <x v="4"/>
    <s v=""/>
    <m/>
    <n v="0"/>
    <m/>
    <d v="1899-12-30T00:26:00"/>
    <s v=""/>
    <n v="0.4333333333333333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7"/>
    <n v="9"/>
    <x v="93"/>
    <n v="7507.2"/>
    <n v="18768"/>
    <n v="38.122500000000009"/>
    <d v="1899-12-30T02:30:00"/>
    <d v="1899-12-30T01:58:00"/>
    <n v="2.5"/>
    <n v="1.9666666666666668"/>
    <n v="18768"/>
    <m/>
    <m/>
    <s v="GAP2 15/103"/>
    <n v="8"/>
    <n v="180"/>
    <n v="1440"/>
    <n v="372.32499999999999"/>
    <n v="285"/>
    <n v="30"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7"/>
    <n v="10"/>
    <x v="93"/>
    <s v=""/>
    <m/>
    <n v="0"/>
    <m/>
    <m/>
    <s v=""/>
    <s v=""/>
    <m/>
    <m/>
    <m/>
    <s v="SAT2 15/125"/>
    <n v="29"/>
    <n v="180"/>
    <n v="522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8"/>
    <n v="1"/>
    <x v="57"/>
    <n v="10349.6"/>
    <n v="103496"/>
    <n v="125.46875"/>
    <d v="1899-12-30T10:00:00"/>
    <d v="1899-12-30T08:55:00"/>
    <n v="10"/>
    <n v="8.9166666666666661"/>
    <n v="103496"/>
    <m/>
    <m/>
    <s v="SAT2 15/125"/>
    <n v="51"/>
    <n v="180"/>
    <n v="9180"/>
    <n v="372.35"/>
    <n v="2185"/>
    <n v="6"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8"/>
    <n v="2"/>
    <x v="57"/>
    <s v=""/>
    <m/>
    <n v="0"/>
    <m/>
    <m/>
    <s v=""/>
    <s v=""/>
    <m/>
    <m/>
    <m/>
    <s v="MUR1 16/16"/>
    <n v="40"/>
    <n v="180"/>
    <n v="720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8"/>
    <n v="3"/>
    <x v="57"/>
    <s v=""/>
    <m/>
    <n v="0"/>
    <m/>
    <m/>
    <s v=""/>
    <s v=""/>
    <m/>
    <m/>
    <m/>
    <s v="BNA1 16/52"/>
    <n v="80"/>
    <n v="180"/>
    <n v="1440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8"/>
    <n v="4"/>
    <x v="57"/>
    <s v=""/>
    <m/>
    <n v="0"/>
    <m/>
    <m/>
    <s v=""/>
    <s v=""/>
    <m/>
    <m/>
    <m/>
    <s v="MUR1 16/50"/>
    <n v="32"/>
    <n v="180"/>
    <n v="576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8"/>
    <n v="5"/>
    <x v="4"/>
    <s v=""/>
    <m/>
    <n v="0"/>
    <m/>
    <d v="1899-12-30T00:13:00"/>
    <s v=""/>
    <n v="0.21666666666666667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8"/>
    <n v="6"/>
    <x v="42"/>
    <n v="9435.8333333333339"/>
    <n v="56615"/>
    <n v="75.28125"/>
    <d v="1899-12-30T06:00:00"/>
    <d v="1899-12-30T05:10:00"/>
    <n v="6"/>
    <n v="5.166666666666667"/>
    <n v="56615"/>
    <m/>
    <m/>
    <s v="MUR1 16/50"/>
    <n v="48"/>
    <n v="180"/>
    <n v="8640"/>
    <n v="371.65499999999997"/>
    <n v="1282.5"/>
    <n v="30"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8"/>
    <n v="7"/>
    <x v="42"/>
    <s v=""/>
    <m/>
    <n v="0"/>
    <m/>
    <m/>
    <s v=""/>
    <s v=""/>
    <m/>
    <m/>
    <m/>
    <s v="MUR1 16/22"/>
    <n v="40"/>
    <n v="180"/>
    <n v="720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8"/>
    <n v="8"/>
    <x v="42"/>
    <s v=""/>
    <m/>
    <n v="0"/>
    <m/>
    <m/>
    <s v=""/>
    <s v=""/>
    <m/>
    <m/>
    <m/>
    <s v="GAP1 16/36"/>
    <n v="20"/>
    <n v="180"/>
    <n v="360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9"/>
    <n v="1"/>
    <x v="41"/>
    <n v="10563"/>
    <n v="84504"/>
    <n v="117.375"/>
    <d v="1899-12-30T08:00:00"/>
    <d v="1899-12-30T07:26:00"/>
    <n v="8"/>
    <n v="7.4333333333333336"/>
    <n v="84504"/>
    <m/>
    <m/>
    <s v="GAP1 16/36"/>
    <n v="60"/>
    <n v="180"/>
    <n v="10800"/>
    <n v="372.29300000000001"/>
    <n v="2422.5"/>
    <n v="10"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9"/>
    <n v="2"/>
    <x v="41"/>
    <s v=""/>
    <m/>
    <n v="0"/>
    <m/>
    <m/>
    <s v=""/>
    <s v=""/>
    <m/>
    <m/>
    <m/>
    <s v="MUR1 16/73"/>
    <n v="79"/>
    <n v="180"/>
    <n v="1422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9"/>
    <n v="3"/>
    <x v="41"/>
    <s v=""/>
    <m/>
    <n v="0"/>
    <m/>
    <m/>
    <s v=""/>
    <s v=""/>
    <m/>
    <m/>
    <m/>
    <s v="GOO1 16/84"/>
    <n v="26"/>
    <n v="180"/>
    <n v="468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9"/>
    <n v="4"/>
    <x v="4"/>
    <s v=""/>
    <m/>
    <n v="0"/>
    <m/>
    <d v="1899-12-30T00:22:00"/>
    <s v=""/>
    <n v="0.36666666666666664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9"/>
    <n v="5"/>
    <x v="37"/>
    <n v="9795"/>
    <n v="78360"/>
    <n v="117.375"/>
    <d v="1899-12-30T08:00:00"/>
    <d v="1899-12-30T07:17:00"/>
    <n v="8"/>
    <n v="7.2833333333333332"/>
    <n v="78360"/>
    <m/>
    <m/>
    <s v="MUR1 16/49"/>
    <n v="28.5"/>
    <n v="180"/>
    <n v="5130"/>
    <n v="367.36900000000003"/>
    <n v="2612.5"/>
    <n v="8"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9"/>
    <n v="6"/>
    <x v="37"/>
    <s v=""/>
    <m/>
    <n v="0"/>
    <m/>
    <m/>
    <s v=""/>
    <s v=""/>
    <m/>
    <m/>
    <m/>
    <s v="MUR1 16/48"/>
    <n v="80"/>
    <n v="180"/>
    <n v="1440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9"/>
    <n v="7"/>
    <x v="37"/>
    <s v=""/>
    <m/>
    <n v="0"/>
    <m/>
    <m/>
    <s v=""/>
    <s v=""/>
    <m/>
    <m/>
    <m/>
    <s v="BNA1 16/108"/>
    <n v="37"/>
    <n v="180"/>
    <n v="666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09"/>
    <n v="8"/>
    <x v="29"/>
    <s v=""/>
    <m/>
    <n v="0"/>
    <m/>
    <m/>
    <s v=""/>
    <s v=""/>
    <m/>
    <m/>
    <m/>
    <m/>
    <m/>
    <m/>
    <n v="0"/>
    <m/>
    <m/>
    <m/>
    <m/>
    <m/>
    <m/>
    <s v="REPRISE DU 15/02/2016 4104 BX"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10"/>
    <n v="1"/>
    <x v="86"/>
    <n v="5352"/>
    <n v="40140"/>
    <n v="0.45918367346938771"/>
    <d v="1899-12-30T07:30:00"/>
    <d v="1899-12-30T07:00:00"/>
    <n v="7.5"/>
    <n v="7"/>
    <n v="40140"/>
    <m/>
    <m/>
    <s v="VRD1 16/90"/>
    <n v="40"/>
    <n v="180"/>
    <n v="7200"/>
    <n v="369.47800000000001"/>
    <n v="902.5"/>
    <n v="6"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10"/>
    <n v="2"/>
    <x v="86"/>
    <s v=""/>
    <m/>
    <n v="0"/>
    <m/>
    <m/>
    <s v=""/>
    <s v=""/>
    <m/>
    <m/>
    <m/>
    <s v="MUR1 16/95"/>
    <n v="38.5"/>
    <n v="180"/>
    <n v="693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10"/>
    <n v="3"/>
    <x v="4"/>
    <s v=""/>
    <m/>
    <n v="0"/>
    <m/>
    <d v="1899-12-30T00:23:00"/>
    <s v=""/>
    <n v="0.38333333333333336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10"/>
    <n v="4"/>
    <x v="90"/>
    <n v="7289.1428571428569"/>
    <n v="38268"/>
    <n v="0.33163265306122447"/>
    <d v="1899-12-30T05:15:00"/>
    <d v="1899-12-30T04:54:00"/>
    <n v="5.25"/>
    <n v="4.9000000000000004"/>
    <n v="38268"/>
    <m/>
    <m/>
    <s v="VRD1 16/90"/>
    <n v="40"/>
    <n v="180"/>
    <n v="7200"/>
    <n v="369.77"/>
    <n v="1140"/>
    <n v="10"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10"/>
    <n v="5"/>
    <x v="90"/>
    <s v=""/>
    <m/>
    <n v="0"/>
    <m/>
    <m/>
    <s v=""/>
    <s v=""/>
    <m/>
    <m/>
    <m/>
    <s v="KRU1 16/162"/>
    <n v="4"/>
    <n v="180"/>
    <n v="72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10"/>
    <n v="6"/>
    <x v="90"/>
    <s v=""/>
    <m/>
    <n v="0"/>
    <m/>
    <m/>
    <s v=""/>
    <s v=""/>
    <m/>
    <m/>
    <m/>
    <s v="BNA1 16/83"/>
    <n v="28"/>
    <n v="180"/>
    <n v="504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10"/>
    <n v="7"/>
    <x v="4"/>
    <s v=""/>
    <m/>
    <n v="0"/>
    <m/>
    <d v="1899-12-30T00:38:00"/>
    <s v=""/>
    <n v="0.6333333333333333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10"/>
    <n v="8"/>
    <x v="58"/>
    <n v="4905.2307692307695"/>
    <n v="15942"/>
    <n v="0.20918367346938771"/>
    <d v="1899-12-30T03:15:00"/>
    <d v="1899-12-30T02:15:00"/>
    <n v="3.25"/>
    <n v="2.25"/>
    <n v="15942"/>
    <m/>
    <m/>
    <s v="RIN1 16/76"/>
    <n v="4"/>
    <n v="180"/>
    <n v="720"/>
    <n v="368.72"/>
    <n v="475"/>
    <n v="4"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10"/>
    <n v="9"/>
    <x v="58"/>
    <s v=""/>
    <m/>
    <n v="0"/>
    <m/>
    <m/>
    <s v=""/>
    <s v=""/>
    <m/>
    <m/>
    <m/>
    <s v="RIN1 16/75"/>
    <n v="4"/>
    <n v="180"/>
    <n v="72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10"/>
    <n v="10"/>
    <x v="58"/>
    <s v=""/>
    <m/>
    <n v="0"/>
    <m/>
    <m/>
    <s v=""/>
    <s v=""/>
    <m/>
    <m/>
    <m/>
    <s v="SAT1 16/78"/>
    <n v="22"/>
    <n v="180"/>
    <n v="396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11"/>
    <n v="1"/>
    <x v="20"/>
    <m/>
    <n v="41076"/>
    <n v="263"/>
    <d v="1899-12-30T16:15:00"/>
    <d v="1899-12-30T13:47:00"/>
    <n v="16.25"/>
    <n v="13.783333333333333"/>
    <n v="41076"/>
    <m/>
    <m/>
    <s v="CAP 16/02"/>
    <n v="16"/>
    <n v="190"/>
    <n v="3040"/>
    <n v="61.963000000000001"/>
    <m/>
    <n v="30"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11"/>
    <n v="2"/>
    <x v="20"/>
    <s v=""/>
    <m/>
    <n v="0"/>
    <m/>
    <m/>
    <s v=""/>
    <s v=""/>
    <m/>
    <m/>
    <m/>
    <s v="CAPL 16/01"/>
    <n v="1.25"/>
    <n v="190"/>
    <n v="237.5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12"/>
    <n v="1"/>
    <x v="20"/>
    <n v="3718.3561643835615"/>
    <n v="4524"/>
    <n v="19.47346368715084"/>
    <d v="1899-12-30T01:13:00"/>
    <m/>
    <n v="1.2166666666666668"/>
    <s v=""/>
    <n v="4524"/>
    <m/>
    <m/>
    <m/>
    <m/>
    <m/>
    <n v="0"/>
    <m/>
    <m/>
    <m/>
    <m/>
    <m/>
    <m/>
    <s v="CAPSULAGE FABRICATION DU 17/06/2016"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12"/>
    <n v="2"/>
    <x v="4"/>
    <s v=""/>
    <m/>
    <n v="0"/>
    <m/>
    <d v="1899-12-30T00:17:00"/>
    <s v=""/>
    <n v="0.28333333333333333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12"/>
    <n v="3"/>
    <x v="66"/>
    <n v="4021.8947368421054"/>
    <n v="19104"/>
    <n v="76.02653631284916"/>
    <d v="1899-12-30T04:45:00"/>
    <d v="1899-12-30T04:17:00"/>
    <n v="4.75"/>
    <n v="4.2833333333333332"/>
    <n v="19104"/>
    <m/>
    <m/>
    <s v="SAF 15/09"/>
    <n v="3"/>
    <n v="190"/>
    <n v="570"/>
    <n v="56.87"/>
    <m/>
    <n v="60"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12"/>
    <n v="4"/>
    <x v="66"/>
    <s v=""/>
    <m/>
    <n v="0"/>
    <m/>
    <m/>
    <s v=""/>
    <s v=""/>
    <m/>
    <m/>
    <m/>
    <s v="SAF 15/13"/>
    <n v="5.75"/>
    <n v="190"/>
    <n v="1092.5"/>
    <m/>
    <m/>
    <m/>
    <m/>
    <m/>
    <m/>
    <m/>
    <m/>
    <m/>
    <m/>
    <m/>
    <m/>
    <m/>
    <m/>
    <m/>
    <m/>
    <m/>
    <m/>
    <m/>
    <m/>
    <m/>
    <m/>
    <m/>
    <m/>
    <x v="5"/>
    <x v="0"/>
    <x v="23"/>
    <m/>
    <m/>
    <m/>
    <m/>
    <m/>
    <m/>
    <m/>
    <n v="1"/>
    <n v="0"/>
    <s v=""/>
  </r>
  <r>
    <m/>
    <m/>
    <x v="113"/>
    <n v="1"/>
    <x v="59"/>
    <n v="8048.64"/>
    <n v="50304"/>
    <n v="122.78645833333334"/>
    <d v="1899-12-30T06:15:00"/>
    <d v="1899-12-30T01:42:00"/>
    <n v="6.25"/>
    <n v="1.7"/>
    <n v="50304"/>
    <m/>
    <m/>
    <s v="RIN1 16/46"/>
    <n v="36"/>
    <n v="180"/>
    <n v="6480"/>
    <n v="188.66399999999999"/>
    <n v="855"/>
    <n v="3"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3"/>
    <n v="2"/>
    <x v="59"/>
    <s v=""/>
    <m/>
    <n v="0"/>
    <m/>
    <m/>
    <s v=""/>
    <s v=""/>
    <m/>
    <m/>
    <m/>
    <s v="RIN1 16/34"/>
    <n v="12"/>
    <n v="180"/>
    <n v="2160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3"/>
    <n v="3"/>
    <x v="4"/>
    <s v=""/>
    <m/>
    <n v="0"/>
    <m/>
    <d v="1899-12-30T00:26:00"/>
    <s v=""/>
    <n v="0.4333333333333333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3"/>
    <n v="4"/>
    <x v="22"/>
    <n v="16597.565217391304"/>
    <n v="95436"/>
    <n v="112.96354166666667"/>
    <d v="1899-12-30T05:45:00"/>
    <d v="1899-12-30T05:42:00"/>
    <n v="5.75"/>
    <n v="5.7"/>
    <n v="95436"/>
    <m/>
    <m/>
    <s v="RIN1 16/46"/>
    <n v="4"/>
    <n v="180"/>
    <n v="720"/>
    <n v="191.24"/>
    <n v="1567.5"/>
    <n v="3"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3"/>
    <n v="5"/>
    <x v="22"/>
    <s v=""/>
    <m/>
    <n v="0"/>
    <m/>
    <m/>
    <s v=""/>
    <s v=""/>
    <m/>
    <m/>
    <m/>
    <s v="SAT1 16/78"/>
    <n v="58"/>
    <n v="180"/>
    <n v="10440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3"/>
    <n v="6"/>
    <x v="22"/>
    <s v=""/>
    <m/>
    <n v="0"/>
    <m/>
    <m/>
    <s v=""/>
    <s v=""/>
    <m/>
    <m/>
    <m/>
    <s v="KRU1 16/161"/>
    <n v="31"/>
    <n v="180"/>
    <n v="5580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4"/>
    <n v="1"/>
    <x v="102"/>
    <n v="5710.6285714285714"/>
    <n v="16656"/>
    <n v="41.881510416666664"/>
    <d v="1899-12-30T02:55:00"/>
    <d v="1899-12-30T01:00:00"/>
    <n v="2.9166666666666665"/>
    <n v="1"/>
    <n v="16656"/>
    <m/>
    <m/>
    <s v="SAF 15/13"/>
    <n v="20.25"/>
    <n v="180"/>
    <n v="3645"/>
    <n v="209.804"/>
    <m/>
    <n v="30"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4"/>
    <n v="2"/>
    <x v="4"/>
    <s v=""/>
    <m/>
    <n v="0"/>
    <m/>
    <d v="1899-12-30T00:52:00"/>
    <s v=""/>
    <n v="0.8666666666666667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4"/>
    <n v="3"/>
    <x v="88"/>
    <n v="9417.7834394904457"/>
    <n v="123216"/>
    <n v="187.86848958333334"/>
    <d v="1899-12-30T13:05:00"/>
    <d v="1899-12-30T02:02:00"/>
    <n v="13.083333333333334"/>
    <n v="2.0333333333333332"/>
    <n v="123216"/>
    <m/>
    <m/>
    <s v="BNA1 16/108"/>
    <n v="43"/>
    <n v="180"/>
    <n v="7740"/>
    <n v="193.06899999999999"/>
    <n v="1662.5"/>
    <n v="4"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4"/>
    <n v="4"/>
    <x v="88"/>
    <s v=""/>
    <m/>
    <n v="0"/>
    <m/>
    <m/>
    <s v=""/>
    <s v=""/>
    <m/>
    <m/>
    <m/>
    <s v="KRU1 16/161"/>
    <n v="49"/>
    <n v="180"/>
    <n v="8820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4"/>
    <n v="5"/>
    <x v="88"/>
    <s v=""/>
    <m/>
    <n v="0"/>
    <m/>
    <m/>
    <s v=""/>
    <s v=""/>
    <m/>
    <m/>
    <m/>
    <s v="MUR1 16/93"/>
    <n v="30.25"/>
    <n v="180"/>
    <n v="5445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5"/>
    <n v="1"/>
    <x v="67"/>
    <n v="1177.4117647058824"/>
    <n v="5004"/>
    <n v="64.015625"/>
    <d v="1899-12-30T04:15:00"/>
    <d v="1899-12-30T00:30:00"/>
    <n v="4.25"/>
    <n v="0.5"/>
    <n v="5004"/>
    <m/>
    <m/>
    <s v="TOP 15/15"/>
    <n v="5"/>
    <n v="190"/>
    <n v="950"/>
    <n v="201.875"/>
    <m/>
    <n v="3"/>
    <m/>
    <m/>
    <m/>
    <s v="PRODUITS BLOQUES"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5"/>
    <n v="2"/>
    <x v="67"/>
    <s v=""/>
    <m/>
    <n v="0"/>
    <m/>
    <m/>
    <s v=""/>
    <s v=""/>
    <m/>
    <m/>
    <m/>
    <s v="TOP 15/14"/>
    <n v="2.5"/>
    <n v="190"/>
    <n v="475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5"/>
    <n v="3"/>
    <x v="4"/>
    <s v=""/>
    <m/>
    <n v="0"/>
    <m/>
    <d v="1899-12-30T01:31:00"/>
    <s v=""/>
    <n v="1.5166666666666666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5"/>
    <n v="4"/>
    <x v="103"/>
    <n v="8343.8297872340427"/>
    <n v="98040"/>
    <n v="176.984375"/>
    <d v="1899-12-30T11:45:00"/>
    <d v="1899-12-30T00:53:00"/>
    <n v="11.75"/>
    <n v="0.8833333333333333"/>
    <n v="98040"/>
    <m/>
    <m/>
    <s v="MUR1 16/93"/>
    <n v="50"/>
    <n v="180"/>
    <n v="9000"/>
    <n v="195.33099999999999"/>
    <n v="1377.5"/>
    <n v="3"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5"/>
    <n v="5"/>
    <x v="103"/>
    <s v=""/>
    <m/>
    <n v="0"/>
    <m/>
    <m/>
    <s v=""/>
    <s v=""/>
    <m/>
    <m/>
    <m/>
    <s v="GAP1  16/127"/>
    <n v="48"/>
    <n v="180"/>
    <n v="8640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6"/>
    <n v="1"/>
    <x v="32"/>
    <n v="5133.913043478261"/>
    <n v="19680"/>
    <n v="60.973958333333336"/>
    <d v="1899-12-30T03:50:00"/>
    <d v="1899-12-30T00:55:00"/>
    <n v="3.8333333333333335"/>
    <n v="0.91666666666666663"/>
    <n v="19680"/>
    <m/>
    <m/>
    <s v="VECO 16/02"/>
    <n v="22.75"/>
    <n v="180"/>
    <n v="4095"/>
    <n v="216.18899999999999"/>
    <n v="2.25"/>
    <n v="2"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6"/>
    <n v="2"/>
    <x v="4"/>
    <s v=""/>
    <m/>
    <n v="0"/>
    <m/>
    <d v="1899-12-30T00:52:00"/>
    <s v=""/>
    <n v="0.8666666666666667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6"/>
    <n v="3"/>
    <x v="34"/>
    <n v="9201"/>
    <n v="36804"/>
    <n v="63.625"/>
    <d v="1899-12-30T04:00:00"/>
    <d v="1899-12-30T00:39:00"/>
    <n v="4"/>
    <n v="0.65"/>
    <n v="36804"/>
    <m/>
    <m/>
    <s v="GAP1 16/127"/>
    <n v="32"/>
    <n v="180"/>
    <n v="5760"/>
    <n v="215.78200000000001"/>
    <n v="902.5"/>
    <n v="5"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6"/>
    <n v="4"/>
    <x v="34"/>
    <s v=""/>
    <m/>
    <n v="0"/>
    <m/>
    <m/>
    <s v=""/>
    <s v=""/>
    <m/>
    <m/>
    <m/>
    <s v="MUR1 16/109"/>
    <n v="8"/>
    <n v="180"/>
    <n v="1440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6"/>
    <n v="5"/>
    <x v="4"/>
    <s v=""/>
    <m/>
    <n v="0"/>
    <m/>
    <d v="1899-12-30T00:13:00"/>
    <s v=""/>
    <n v="0.21666666666666667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6"/>
    <n v="6"/>
    <x v="33"/>
    <n v="8856"/>
    <n v="72324"/>
    <n v="129.90104166666666"/>
    <d v="1899-12-30T08:10:00"/>
    <d v="1899-12-30T00:42:00"/>
    <n v="8.1666666666666661"/>
    <n v="0.7"/>
    <n v="72324"/>
    <m/>
    <m/>
    <s v="RIN1 16/184"/>
    <n v="4"/>
    <n v="180"/>
    <n v="720"/>
    <n v="216.898"/>
    <n v="1330"/>
    <n v="3"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6"/>
    <n v="7"/>
    <x v="33"/>
    <s v=""/>
    <m/>
    <n v="0"/>
    <m/>
    <m/>
    <s v=""/>
    <s v=""/>
    <m/>
    <m/>
    <m/>
    <s v="RIN1 16/46"/>
    <n v="36"/>
    <n v="180"/>
    <n v="6480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6"/>
    <n v="8"/>
    <x v="33"/>
    <s v=""/>
    <m/>
    <n v="0"/>
    <m/>
    <m/>
    <s v=""/>
    <s v=""/>
    <m/>
    <m/>
    <m/>
    <s v="RIN1 16/44"/>
    <n v="36.75"/>
    <n v="180"/>
    <n v="6615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7"/>
    <n v="1"/>
    <x v="104"/>
    <n v="6301.5384615384619"/>
    <n v="20480"/>
    <n v="58.136981132075476"/>
    <d v="1899-12-30T03:15:00"/>
    <d v="1899-12-30T00:31:00"/>
    <n v="3.25"/>
    <n v="0.51666666666666672"/>
    <n v="20480"/>
    <m/>
    <m/>
    <s v="BNA1 16/83"/>
    <n v="52"/>
    <n v="180"/>
    <n v="9360"/>
    <n v="545.54899999999998"/>
    <n v="1140"/>
    <n v="5"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7"/>
    <n v="2"/>
    <x v="104"/>
    <s v=""/>
    <m/>
    <n v="0"/>
    <m/>
    <m/>
    <s v=""/>
    <s v=""/>
    <m/>
    <m/>
    <m/>
    <s v="BNA1 16/125"/>
    <n v="5.75"/>
    <n v="180"/>
    <n v="1035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7"/>
    <n v="3"/>
    <x v="4"/>
    <s v=""/>
    <m/>
    <n v="0"/>
    <m/>
    <d v="1899-12-30T00:15:00"/>
    <s v=""/>
    <n v="0.2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7"/>
    <n v="4"/>
    <x v="11"/>
    <n v="6528"/>
    <n v="19584"/>
    <n v="53.664905660377364"/>
    <d v="1899-12-30T03:00:00"/>
    <d v="1899-12-30T00:20:00"/>
    <n v="3"/>
    <n v="0.33333333333333331"/>
    <n v="19584"/>
    <m/>
    <m/>
    <s v="RIN1 16/44"/>
    <n v="43.25"/>
    <n v="180"/>
    <n v="7785"/>
    <n v="545.83799999999997"/>
    <n v="570"/>
    <n v="6"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7"/>
    <n v="5"/>
    <x v="11"/>
    <s v=""/>
    <m/>
    <n v="0"/>
    <m/>
    <m/>
    <s v=""/>
    <s v=""/>
    <m/>
    <m/>
    <m/>
    <s v="RIN1 16/45"/>
    <n v="12"/>
    <n v="180"/>
    <n v="2160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7"/>
    <n v="6"/>
    <x v="4"/>
    <s v=""/>
    <m/>
    <n v="0"/>
    <m/>
    <d v="1899-12-30T01:45:00"/>
    <s v=""/>
    <n v="1.7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7"/>
    <n v="7"/>
    <x v="63"/>
    <n v="7931.2"/>
    <n v="19828"/>
    <n v="44.720754716981141"/>
    <d v="1899-12-30T02:30:00"/>
    <d v="1899-12-30T00:06:00"/>
    <n v="2.5"/>
    <n v="0.1"/>
    <n v="19828"/>
    <m/>
    <m/>
    <s v="MUR1 16/109"/>
    <n v="56"/>
    <n v="180"/>
    <n v="10080"/>
    <n v="548.70299999999997"/>
    <n v="380"/>
    <n v="4"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7"/>
    <n v="8"/>
    <x v="4"/>
    <s v=""/>
    <m/>
    <n v="0"/>
    <m/>
    <d v="1899-12-30T00:15:00"/>
    <s v=""/>
    <n v="0.2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7"/>
    <n v="9"/>
    <x v="94"/>
    <n v="6023.5555555555557"/>
    <n v="27106"/>
    <n v="80.497358490566043"/>
    <d v="1899-12-30T04:30:00"/>
    <d v="1899-12-30T00:57:00"/>
    <n v="4.5"/>
    <n v="0.95"/>
    <n v="27106"/>
    <m/>
    <m/>
    <s v="GAP1 15/302"/>
    <n v="71.75"/>
    <n v="180"/>
    <n v="12915"/>
    <n v="546.1"/>
    <n v="760"/>
    <n v="4"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7"/>
    <n v="10"/>
    <x v="94"/>
    <s v=""/>
    <m/>
    <n v="0"/>
    <m/>
    <m/>
    <s v=""/>
    <s v=""/>
    <m/>
    <m/>
    <m/>
    <s v="EXO1 15/290"/>
    <n v="5"/>
    <n v="180"/>
    <n v="900"/>
    <m/>
    <m/>
    <m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8"/>
    <n v="1"/>
    <x v="16"/>
    <n v="4385.666666666667"/>
    <n v="26314"/>
    <n v="75.5"/>
    <d v="1899-12-30T06:00:00"/>
    <d v="1899-12-30T03:05:00"/>
    <n v="6"/>
    <n v="3.0833333333333335"/>
    <n v="26314"/>
    <m/>
    <m/>
    <s v="RIN1 16/45"/>
    <n v="48.25"/>
    <n v="180"/>
    <n v="8685"/>
    <n v="369.512"/>
    <n v="855"/>
    <n v="10"/>
    <m/>
    <m/>
    <m/>
    <m/>
    <m/>
    <m/>
    <m/>
    <m/>
    <m/>
    <m/>
    <m/>
    <m/>
    <m/>
    <m/>
    <m/>
    <m/>
    <m/>
    <m/>
    <m/>
    <m/>
    <m/>
    <x v="5"/>
    <x v="0"/>
    <x v="24"/>
    <m/>
    <m/>
    <m/>
    <m/>
    <m/>
    <m/>
    <m/>
    <n v="1"/>
    <n v="0"/>
    <s v=""/>
  </r>
  <r>
    <m/>
    <m/>
    <x v="119"/>
    <n v="1"/>
    <x v="105"/>
    <n v="4450.7142857142853"/>
    <n v="10385"/>
    <n v="34.764994165694283"/>
    <d v="1899-12-30T02:20:00"/>
    <d v="1899-12-30T00:10:00"/>
    <n v="2.3333333333333335"/>
    <n v="0.16666666666666666"/>
    <n v="10385"/>
    <m/>
    <m/>
    <s v="RIN1 16/63"/>
    <n v="14"/>
    <n v="180"/>
    <n v="2520"/>
    <n v="388.11700000000002"/>
    <n v="360"/>
    <n v="0"/>
    <m/>
    <m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19"/>
    <n v="2"/>
    <x v="105"/>
    <s v=""/>
    <m/>
    <n v="0"/>
    <m/>
    <m/>
    <s v=""/>
    <s v=""/>
    <m/>
    <m/>
    <m/>
    <s v="RIN1 16/97"/>
    <n v="6.25"/>
    <n v="180"/>
    <n v="1125"/>
    <m/>
    <m/>
    <m/>
    <m/>
    <m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19"/>
    <n v="3"/>
    <x v="4"/>
    <s v=""/>
    <m/>
    <n v="0"/>
    <m/>
    <d v="1899-12-30T00:39:00"/>
    <s v=""/>
    <n v="0.65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19"/>
    <n v="4"/>
    <x v="28"/>
    <n v="5428.604651162791"/>
    <n v="15562"/>
    <n v="37.951785297549591"/>
    <d v="1899-12-30T02:52:00"/>
    <d v="1899-12-30T00:15:00"/>
    <n v="2.8666666666666667"/>
    <n v="0.25"/>
    <n v="15562"/>
    <m/>
    <m/>
    <s v="RIN1 16/97"/>
    <n v="17"/>
    <n v="180"/>
    <n v="3060"/>
    <n v="388.46699999999998"/>
    <n v="450"/>
    <n v="3"/>
    <m/>
    <m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19"/>
    <n v="5"/>
    <x v="28"/>
    <s v=""/>
    <m/>
    <n v="0"/>
    <m/>
    <m/>
    <s v=""/>
    <s v=""/>
    <m/>
    <m/>
    <m/>
    <s v="RIN1 16/96"/>
    <n v="13"/>
    <n v="180"/>
    <n v="2340"/>
    <m/>
    <m/>
    <m/>
    <m/>
    <m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19"/>
    <n v="6"/>
    <x v="4"/>
    <s v=""/>
    <m/>
    <n v="0"/>
    <m/>
    <d v="1899-12-30T00:24:00"/>
    <s v=""/>
    <n v="0.4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19"/>
    <n v="7"/>
    <x v="75"/>
    <n v="6206.8548387096771"/>
    <n v="25655"/>
    <n v="65.474072345390908"/>
    <d v="1899-12-30T04:08:00"/>
    <d v="1899-12-30T00:38:00"/>
    <n v="4.1333333333333337"/>
    <n v="0.6333333333333333"/>
    <n v="25655"/>
    <m/>
    <m/>
    <s v="RIN1 16/45"/>
    <n v="19.75"/>
    <n v="180"/>
    <n v="3555"/>
    <n v="381.87200000000001"/>
    <n v="2925"/>
    <m/>
    <m/>
    <n v="130"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19"/>
    <n v="8"/>
    <x v="75"/>
    <s v=""/>
    <m/>
    <n v="0"/>
    <m/>
    <m/>
    <s v=""/>
    <s v=""/>
    <m/>
    <m/>
    <m/>
    <s v="RIN1 16/42"/>
    <n v="18"/>
    <n v="180"/>
    <n v="3240"/>
    <m/>
    <m/>
    <m/>
    <m/>
    <m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19"/>
    <n v="9"/>
    <x v="4"/>
    <s v=""/>
    <m/>
    <n v="0"/>
    <m/>
    <d v="1899-12-30T00:40:00"/>
    <s v=""/>
    <n v="0.66666666666666663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19"/>
    <n v="10"/>
    <x v="29"/>
    <n v="7063.5"/>
    <n v="47090"/>
    <n v="110.08914819136523"/>
    <d v="1899-12-30T06:40:00"/>
    <d v="1899-12-30T00:44:00"/>
    <n v="6.666666666666667"/>
    <n v="0.73333333333333328"/>
    <n v="47090"/>
    <m/>
    <m/>
    <s v="RIN1 16/42"/>
    <n v="22"/>
    <n v="180"/>
    <n v="3960"/>
    <n v="371.101"/>
    <n v="1710"/>
    <n v="5"/>
    <m/>
    <m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19"/>
    <n v="11"/>
    <x v="29"/>
    <s v=""/>
    <m/>
    <m/>
    <m/>
    <m/>
    <s v=""/>
    <s v=""/>
    <m/>
    <m/>
    <m/>
    <s v="RIN1 16/77"/>
    <n v="64.25"/>
    <n v="180"/>
    <n v="11565"/>
    <m/>
    <m/>
    <m/>
    <m/>
    <m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20"/>
    <n v="1"/>
    <x v="20"/>
    <n v="3446.8125"/>
    <n v="55149"/>
    <n v="242.05"/>
    <d v="1899-12-30T16:00:00"/>
    <d v="1899-12-30T04:38:00"/>
    <n v="16"/>
    <n v="4.6333333333333329"/>
    <n v="55149"/>
    <m/>
    <m/>
    <s v="CAPL 16/01"/>
    <n v="22"/>
    <n v="190"/>
    <n v="4180"/>
    <n v="63.982999999999997"/>
    <m/>
    <m/>
    <m/>
    <n v="80"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21"/>
    <n v="1"/>
    <x v="25"/>
    <n v="7921.5319148936169"/>
    <n v="31026"/>
    <n v="36.718733333333333"/>
    <d v="1899-12-30T03:55:00"/>
    <d v="1899-12-30T00:46:00"/>
    <n v="3.9166666666666665"/>
    <n v="0.76666666666666672"/>
    <n v="31026"/>
    <m/>
    <m/>
    <s v="TOP 15/15"/>
    <n v="36.25"/>
    <n v="190"/>
    <n v="6887.5"/>
    <n v="200.184"/>
    <m/>
    <n v="3"/>
    <m/>
    <m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21"/>
    <n v="2"/>
    <x v="2"/>
    <s v=""/>
    <m/>
    <n v="0"/>
    <m/>
    <d v="1899-12-30T01:00:00"/>
    <s v=""/>
    <n v="1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21"/>
    <n v="3"/>
    <x v="24"/>
    <n v="7544.5714285714294"/>
    <n v="44010"/>
    <n v="111.75266666666666"/>
    <d v="1899-12-30T05:50:00"/>
    <d v="1899-12-30T01:21:00"/>
    <n v="5.833333333333333"/>
    <n v="1.35"/>
    <n v="44010"/>
    <m/>
    <m/>
    <s v="BNA1 16/125"/>
    <n v="46"/>
    <n v="180"/>
    <n v="8280"/>
    <n v="195.369"/>
    <n v="807.5"/>
    <m/>
    <m/>
    <n v="265"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21"/>
    <n v="4"/>
    <x v="4"/>
    <s v=""/>
    <m/>
    <n v="0"/>
    <m/>
    <d v="1899-12-30T00:25:00"/>
    <s v=""/>
    <n v="0.41666666666666669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21"/>
    <n v="5"/>
    <x v="106"/>
    <n v="6384"/>
    <n v="30324"/>
    <n v="90.998599999999996"/>
    <d v="1899-12-30T04:45:00"/>
    <d v="1899-12-30T01:31:00"/>
    <n v="4.75"/>
    <n v="1.5166666666666666"/>
    <n v="30324"/>
    <m/>
    <m/>
    <s v="MUR1 16/109"/>
    <n v="16"/>
    <n v="180"/>
    <n v="2880"/>
    <n v="190.81200000000001"/>
    <n v="332.5"/>
    <n v="3"/>
    <m/>
    <m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21"/>
    <n v="6"/>
    <x v="106"/>
    <s v=""/>
    <m/>
    <n v="0"/>
    <m/>
    <m/>
    <s v=""/>
    <s v=""/>
    <m/>
    <m/>
    <m/>
    <s v="BNA1 16/102"/>
    <n v="13.5"/>
    <n v="180"/>
    <n v="2430"/>
    <m/>
    <m/>
    <m/>
    <m/>
    <m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22"/>
    <n v="1"/>
    <x v="16"/>
    <n v="5883"/>
    <n v="94128"/>
    <n v="234.32"/>
    <d v="1899-12-30T16:00:00"/>
    <d v="1899-12-30T03:16:00"/>
    <n v="16"/>
    <n v="3.2666666666666666"/>
    <n v="94128"/>
    <m/>
    <m/>
    <s v="RIN1 16/77"/>
    <n v="15.75"/>
    <n v="180"/>
    <n v="2835"/>
    <n v="371.09800000000001"/>
    <n v="3087.5"/>
    <n v="10"/>
    <m/>
    <m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22"/>
    <n v="2"/>
    <x v="16"/>
    <s v=""/>
    <m/>
    <m/>
    <m/>
    <m/>
    <s v=""/>
    <s v=""/>
    <m/>
    <m/>
    <m/>
    <s v="RIN1 16/87"/>
    <n v="0.5"/>
    <n v="180"/>
    <n v="90"/>
    <m/>
    <m/>
    <m/>
    <m/>
    <m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22"/>
    <n v="3"/>
    <x v="16"/>
    <s v=""/>
    <m/>
    <m/>
    <m/>
    <m/>
    <s v=""/>
    <s v=""/>
    <m/>
    <m/>
    <m/>
    <s v="RIN1 16/99"/>
    <n v="80"/>
    <n v="180"/>
    <n v="14400"/>
    <m/>
    <m/>
    <m/>
    <m/>
    <m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22"/>
    <n v="4"/>
    <x v="16"/>
    <s v=""/>
    <m/>
    <m/>
    <m/>
    <m/>
    <s v=""/>
    <s v=""/>
    <m/>
    <m/>
    <m/>
    <s v="RIN1 16/76"/>
    <n v="76"/>
    <n v="180"/>
    <n v="13680"/>
    <m/>
    <m/>
    <m/>
    <m/>
    <m/>
    <m/>
    <m/>
    <m/>
    <m/>
    <m/>
    <m/>
    <m/>
    <m/>
    <m/>
    <m/>
    <m/>
    <m/>
    <m/>
    <m/>
    <m/>
    <m/>
    <m/>
    <m/>
    <m/>
    <x v="5"/>
    <x v="0"/>
    <x v="25"/>
    <m/>
    <m/>
    <m/>
    <m/>
    <m/>
    <m/>
    <m/>
    <n v="1"/>
    <n v="0"/>
    <s v=""/>
  </r>
  <r>
    <m/>
    <m/>
    <x v="123"/>
    <n v="1"/>
    <x v="67"/>
    <n v="7833.1034482758623"/>
    <n v="37860"/>
    <n v="75.232984293193695"/>
    <d v="1899-12-30T04:50:00"/>
    <d v="1899-12-30T04:22:00"/>
    <n v="4.833333333333333"/>
    <n v="4.3666666666666663"/>
    <n v="37860"/>
    <m/>
    <m/>
    <s v="TOP 15/14"/>
    <n v="46.5"/>
    <n v="190"/>
    <n v="8835"/>
    <n v="202.41300000000001"/>
    <m/>
    <n v="84"/>
    <m/>
    <m/>
    <m/>
    <m/>
    <m/>
    <m/>
    <m/>
    <m/>
    <m/>
    <m/>
    <m/>
    <m/>
    <m/>
    <m/>
    <m/>
    <m/>
    <m/>
    <m/>
    <m/>
    <m/>
    <m/>
    <x v="6"/>
    <x v="0"/>
    <x v="25"/>
    <m/>
    <m/>
    <m/>
    <m/>
    <m/>
    <m/>
    <m/>
    <n v="1"/>
    <n v="0"/>
    <s v=""/>
  </r>
  <r>
    <m/>
    <m/>
    <x v="123"/>
    <n v="2"/>
    <x v="5"/>
    <n v="10283.54887218045"/>
    <n v="113976"/>
    <n v="172.51701570680629"/>
    <d v="1899-12-30T11:05:00"/>
    <d v="1899-12-30T10:25:00"/>
    <n v="11.083333333333334"/>
    <n v="10.416666666666666"/>
    <n v="113976"/>
    <m/>
    <m/>
    <s v="RIN1 16/87"/>
    <n v="79.5"/>
    <n v="180"/>
    <n v="14310"/>
    <n v="191.596"/>
    <n v="1710"/>
    <n v="8"/>
    <m/>
    <m/>
    <m/>
    <m/>
    <m/>
    <m/>
    <m/>
    <m/>
    <m/>
    <m/>
    <m/>
    <m/>
    <m/>
    <m/>
    <m/>
    <m/>
    <m/>
    <m/>
    <m/>
    <m/>
    <m/>
    <x v="6"/>
    <x v="0"/>
    <x v="25"/>
    <m/>
    <m/>
    <m/>
    <m/>
    <m/>
    <m/>
    <m/>
    <n v="1"/>
    <n v="0"/>
    <s v=""/>
  </r>
  <r>
    <m/>
    <m/>
    <x v="123"/>
    <n v="3"/>
    <x v="5"/>
    <s v=""/>
    <m/>
    <n v="0"/>
    <m/>
    <m/>
    <s v=""/>
    <s v=""/>
    <m/>
    <m/>
    <m/>
    <s v="RIN1 16/75"/>
    <n v="28"/>
    <n v="180"/>
    <n v="5040"/>
    <m/>
    <m/>
    <m/>
    <m/>
    <m/>
    <m/>
    <m/>
    <m/>
    <m/>
    <m/>
    <m/>
    <m/>
    <m/>
    <m/>
    <m/>
    <m/>
    <m/>
    <m/>
    <m/>
    <m/>
    <m/>
    <m/>
    <m/>
    <m/>
    <x v="6"/>
    <x v="0"/>
    <x v="25"/>
    <m/>
    <m/>
    <m/>
    <m/>
    <m/>
    <m/>
    <m/>
    <n v="1"/>
    <n v="0"/>
    <s v=""/>
  </r>
  <r>
    <m/>
    <m/>
    <x v="124"/>
    <n v="1"/>
    <x v="86"/>
    <n v="0"/>
    <m/>
    <n v="9.931034482758621"/>
    <d v="1899-12-30T01:20:00"/>
    <d v="1899-12-30T01:20:00"/>
    <n v="1.3333333333333333"/>
    <n v="1.3333333333333333"/>
    <n v="14196"/>
    <m/>
    <m/>
    <m/>
    <m/>
    <m/>
    <n v="0"/>
    <m/>
    <m/>
    <m/>
    <m/>
    <m/>
    <m/>
    <s v="REPRISE ETIQUETAGE DU 26/04/2016"/>
    <m/>
    <m/>
    <m/>
    <m/>
    <m/>
    <m/>
    <m/>
    <m/>
    <m/>
    <m/>
    <m/>
    <m/>
    <m/>
    <m/>
    <m/>
    <m/>
    <m/>
    <x v="6"/>
    <x v="0"/>
    <x v="25"/>
    <m/>
    <m/>
    <m/>
    <m/>
    <m/>
    <m/>
    <m/>
    <n v="1"/>
    <n v="0"/>
    <s v=""/>
  </r>
  <r>
    <m/>
    <m/>
    <x v="124"/>
    <n v="2"/>
    <x v="71"/>
    <n v="0"/>
    <m/>
    <n v="26.068965517241381"/>
    <d v="1899-12-30T03:30:00"/>
    <d v="1899-12-30T03:30:00"/>
    <n v="3.5"/>
    <n v="3.5"/>
    <n v="9661"/>
    <m/>
    <m/>
    <m/>
    <m/>
    <m/>
    <n v="0"/>
    <m/>
    <m/>
    <m/>
    <m/>
    <m/>
    <m/>
    <s v="reprise marqueur du 18/03/2016"/>
    <m/>
    <m/>
    <m/>
    <m/>
    <m/>
    <m/>
    <m/>
    <m/>
    <m/>
    <m/>
    <m/>
    <m/>
    <m/>
    <m/>
    <m/>
    <m/>
    <m/>
    <x v="6"/>
    <x v="0"/>
    <x v="25"/>
    <m/>
    <m/>
    <m/>
    <m/>
    <m/>
    <m/>
    <m/>
    <n v="1"/>
    <n v="0"/>
    <s v=""/>
  </r>
  <r>
    <m/>
    <m/>
    <x v="125"/>
    <n v="1"/>
    <x v="55"/>
    <n v="9393.2307692307695"/>
    <n v="30528"/>
    <n v="42.25"/>
    <d v="1899-12-30T03:15:00"/>
    <d v="1899-12-30T02:51:00"/>
    <n v="3.25"/>
    <n v="2.85"/>
    <n v="30528"/>
    <m/>
    <m/>
    <s v="RIV1 16/107"/>
    <n v="60"/>
    <n v="180"/>
    <n v="10800"/>
    <n v="378.19400000000002"/>
    <n v="950"/>
    <n v="3"/>
    <m/>
    <m/>
    <m/>
    <m/>
    <m/>
    <m/>
    <m/>
    <m/>
    <m/>
    <m/>
    <m/>
    <m/>
    <m/>
    <m/>
    <m/>
    <m/>
    <m/>
    <m/>
    <m/>
    <m/>
    <m/>
    <x v="6"/>
    <x v="0"/>
    <x v="26"/>
    <m/>
    <m/>
    <m/>
    <m/>
    <m/>
    <m/>
    <m/>
    <n v="1"/>
    <n v="0"/>
    <s v=""/>
  </r>
  <r>
    <m/>
    <m/>
    <x v="125"/>
    <n v="2"/>
    <x v="41"/>
    <n v="9715.2000000000007"/>
    <n v="60720"/>
    <n v="81.25"/>
    <d v="1899-12-30T06:15:00"/>
    <d v="1899-12-30T05:47:00"/>
    <n v="6.25"/>
    <n v="5.7833333333333332"/>
    <n v="60720"/>
    <m/>
    <m/>
    <s v="RIV1 16/107"/>
    <n v="20"/>
    <n v="180"/>
    <n v="3600"/>
    <n v="379.20100000000002"/>
    <n v="1330"/>
    <n v="3"/>
    <m/>
    <m/>
    <m/>
    <m/>
    <m/>
    <m/>
    <m/>
    <m/>
    <m/>
    <m/>
    <m/>
    <m/>
    <m/>
    <m/>
    <m/>
    <m/>
    <m/>
    <m/>
    <m/>
    <m/>
    <m/>
    <x v="6"/>
    <x v="0"/>
    <x v="26"/>
    <m/>
    <m/>
    <m/>
    <m/>
    <m/>
    <m/>
    <m/>
    <n v="1"/>
    <n v="0"/>
    <s v=""/>
  </r>
  <r>
    <m/>
    <m/>
    <x v="125"/>
    <n v="3"/>
    <x v="41"/>
    <s v=""/>
    <m/>
    <n v="0"/>
    <m/>
    <m/>
    <s v=""/>
    <s v=""/>
    <m/>
    <m/>
    <m/>
    <s v="BNA1 16/106"/>
    <n v="80"/>
    <n v="180"/>
    <n v="14400"/>
    <m/>
    <m/>
    <m/>
    <m/>
    <m/>
    <m/>
    <m/>
    <m/>
    <m/>
    <m/>
    <m/>
    <m/>
    <m/>
    <m/>
    <m/>
    <m/>
    <m/>
    <m/>
    <m/>
    <m/>
    <m/>
    <m/>
    <m/>
    <m/>
    <x v="6"/>
    <x v="0"/>
    <x v="26"/>
    <m/>
    <m/>
    <m/>
    <m/>
    <m/>
    <m/>
    <m/>
    <n v="1"/>
    <n v="0"/>
    <s v=""/>
  </r>
  <r>
    <m/>
    <m/>
    <x v="125"/>
    <n v="4"/>
    <x v="41"/>
    <s v=""/>
    <m/>
    <n v="0"/>
    <m/>
    <m/>
    <s v=""/>
    <s v=""/>
    <m/>
    <m/>
    <m/>
    <s v="BNA1 16/170"/>
    <n v="4"/>
    <n v="180"/>
    <n v="720"/>
    <m/>
    <m/>
    <m/>
    <m/>
    <m/>
    <m/>
    <m/>
    <m/>
    <m/>
    <m/>
    <m/>
    <m/>
    <m/>
    <m/>
    <m/>
    <m/>
    <m/>
    <m/>
    <m/>
    <m/>
    <m/>
    <m/>
    <m/>
    <m/>
    <x v="6"/>
    <x v="0"/>
    <x v="26"/>
    <m/>
    <m/>
    <m/>
    <m/>
    <m/>
    <m/>
    <m/>
    <n v="1"/>
    <n v="0"/>
    <s v=""/>
  </r>
  <r>
    <m/>
    <m/>
    <x v="125"/>
    <n v="5"/>
    <x v="41"/>
    <s v=""/>
    <m/>
    <n v="0"/>
    <m/>
    <m/>
    <s v=""/>
    <s v=""/>
    <m/>
    <m/>
    <m/>
    <s v="MUR1 16/189"/>
    <n v="12"/>
    <n v="180"/>
    <n v="2160"/>
    <m/>
    <m/>
    <m/>
    <m/>
    <m/>
    <m/>
    <m/>
    <m/>
    <m/>
    <m/>
    <m/>
    <m/>
    <m/>
    <m/>
    <m/>
    <m/>
    <m/>
    <m/>
    <m/>
    <m/>
    <m/>
    <m/>
    <m/>
    <m/>
    <x v="6"/>
    <x v="0"/>
    <x v="26"/>
    <m/>
    <m/>
    <m/>
    <m/>
    <m/>
    <m/>
    <m/>
    <n v="1"/>
    <n v="0"/>
    <s v=""/>
  </r>
  <r>
    <m/>
    <m/>
    <x v="125"/>
    <n v="6"/>
    <x v="41"/>
    <s v=""/>
    <m/>
    <n v="0"/>
    <m/>
    <m/>
    <s v=""/>
    <s v=""/>
    <m/>
    <m/>
    <m/>
    <s v="BNA1 16/105"/>
    <n v="6"/>
    <n v="180"/>
    <n v="1080"/>
    <m/>
    <m/>
    <m/>
    <m/>
    <m/>
    <m/>
    <m/>
    <m/>
    <m/>
    <m/>
    <m/>
    <m/>
    <m/>
    <m/>
    <m/>
    <m/>
    <m/>
    <m/>
    <m/>
    <m/>
    <m/>
    <m/>
    <m/>
    <m/>
    <x v="6"/>
    <x v="0"/>
    <x v="26"/>
    <m/>
    <m/>
    <m/>
    <m/>
    <m/>
    <m/>
    <m/>
    <n v="1"/>
    <n v="0"/>
    <s v=""/>
  </r>
  <r>
    <m/>
    <m/>
    <x v="125"/>
    <n v="7"/>
    <x v="93"/>
    <n v="7667.0769230769229"/>
    <n v="49836"/>
    <n v="84.5"/>
    <d v="1899-12-30T06:30:00"/>
    <d v="1899-12-30T05:28:00"/>
    <n v="6.5"/>
    <n v="5.4666666666666668"/>
    <n v="49836"/>
    <m/>
    <m/>
    <s v="BNA1 16/105"/>
    <n v="74"/>
    <n v="180"/>
    <n v="13320"/>
    <n v="386.19200000000001"/>
    <n v="997.5"/>
    <n v="8"/>
    <m/>
    <m/>
    <m/>
    <m/>
    <m/>
    <m/>
    <m/>
    <m/>
    <m/>
    <m/>
    <m/>
    <m/>
    <m/>
    <m/>
    <m/>
    <m/>
    <m/>
    <m/>
    <m/>
    <m/>
    <m/>
    <x v="6"/>
    <x v="0"/>
    <x v="26"/>
    <m/>
    <m/>
    <m/>
    <m/>
    <m/>
    <m/>
    <m/>
    <n v="1"/>
    <n v="0"/>
    <s v=""/>
  </r>
  <r>
    <m/>
    <m/>
    <x v="125"/>
    <n v="8"/>
    <x v="93"/>
    <s v=""/>
    <m/>
    <n v="0"/>
    <m/>
    <m/>
    <s v=""/>
    <s v=""/>
    <m/>
    <m/>
    <m/>
    <s v="GOO1 16/123"/>
    <n v="25.25"/>
    <n v="180"/>
    <n v="4545"/>
    <m/>
    <m/>
    <m/>
    <m/>
    <m/>
    <m/>
    <m/>
    <m/>
    <m/>
    <m/>
    <m/>
    <m/>
    <m/>
    <m/>
    <m/>
    <m/>
    <m/>
    <m/>
    <m/>
    <m/>
    <m/>
    <m/>
    <m/>
    <m/>
    <x v="6"/>
    <x v="0"/>
    <x v="26"/>
    <m/>
    <m/>
    <m/>
    <m/>
    <m/>
    <m/>
    <m/>
    <n v="1"/>
    <n v="0"/>
    <s v=""/>
  </r>
  <r>
    <m/>
    <m/>
    <x v="126"/>
    <n v="1"/>
    <x v="56"/>
    <n v="8867.2131147540986"/>
    <n v="36060"/>
    <n v="58.58541666666666"/>
    <d v="1899-12-30T04:04:00"/>
    <d v="1899-12-30T03:31:00"/>
    <n v="4.0666666666666664"/>
    <n v="3.5166666666666666"/>
    <n v="36060"/>
    <m/>
    <m/>
    <s v="RIN1 16/96"/>
    <n v="67"/>
    <n v="180"/>
    <n v="12060"/>
    <n v="373.74"/>
    <n v="765"/>
    <n v="4"/>
    <m/>
    <m/>
    <m/>
    <m/>
    <m/>
    <m/>
    <m/>
    <m/>
    <m/>
    <m/>
    <m/>
    <m/>
    <m/>
    <m/>
    <m/>
    <m/>
    <m/>
    <m/>
    <m/>
    <m/>
    <m/>
    <x v="6"/>
    <x v="0"/>
    <x v="26"/>
    <m/>
    <m/>
    <m/>
    <m/>
    <m/>
    <m/>
    <m/>
    <n v="1"/>
    <n v="0"/>
    <s v=""/>
  </r>
  <r>
    <m/>
    <m/>
    <x v="126"/>
    <n v="2"/>
    <x v="56"/>
    <s v=""/>
    <m/>
    <n v="0"/>
    <m/>
    <m/>
    <s v=""/>
    <s v=""/>
    <m/>
    <m/>
    <m/>
    <s v="RIN1 16/138"/>
    <n v="2"/>
    <n v="180"/>
    <n v="360"/>
    <m/>
    <m/>
    <m/>
    <m/>
    <m/>
    <m/>
    <m/>
    <m/>
    <m/>
    <m/>
    <m/>
    <m/>
    <m/>
    <m/>
    <m/>
    <m/>
    <m/>
    <m/>
    <m/>
    <m/>
    <m/>
    <m/>
    <m/>
    <m/>
    <x v="6"/>
    <x v="0"/>
    <x v="26"/>
    <m/>
    <m/>
    <m/>
    <m/>
    <m/>
    <m/>
    <m/>
    <n v="1"/>
    <n v="0"/>
    <s v=""/>
  </r>
  <r>
    <m/>
    <m/>
    <x v="126"/>
    <n v="3"/>
    <x v="86"/>
    <n v="10537.328990228014"/>
    <n v="53916"/>
    <n v="73.711979166666666"/>
    <d v="1899-12-30T05:07:00"/>
    <d v="1899-12-30T05:04:00"/>
    <n v="5.1166666666666663"/>
    <n v="5.0666666666666664"/>
    <n v="53916"/>
    <m/>
    <m/>
    <s v="BNA1 16/125"/>
    <n v="28"/>
    <n v="180"/>
    <n v="5040"/>
    <n v="378.48700000000002"/>
    <n v="1662.5"/>
    <n v="6"/>
    <m/>
    <m/>
    <m/>
    <m/>
    <m/>
    <m/>
    <m/>
    <m/>
    <m/>
    <m/>
    <m/>
    <m/>
    <m/>
    <m/>
    <m/>
    <m/>
    <m/>
    <m/>
    <m/>
    <m/>
    <m/>
    <x v="6"/>
    <x v="0"/>
    <x v="26"/>
    <m/>
    <m/>
    <m/>
    <m/>
    <m/>
    <m/>
    <m/>
    <n v="1"/>
    <n v="0"/>
    <s v=""/>
  </r>
  <r>
    <m/>
    <m/>
    <x v="126"/>
    <n v="4"/>
    <x v="86"/>
    <s v=""/>
    <m/>
    <n v="0"/>
    <m/>
    <m/>
    <s v=""/>
    <s v=""/>
    <m/>
    <m/>
    <m/>
    <s v="GAP2 15/137"/>
    <n v="75"/>
    <n v="180"/>
    <n v="13500"/>
    <m/>
    <m/>
    <m/>
    <m/>
    <m/>
    <m/>
    <m/>
    <m/>
    <m/>
    <m/>
    <m/>
    <m/>
    <m/>
    <m/>
    <m/>
    <m/>
    <m/>
    <m/>
    <m/>
    <m/>
    <m/>
    <m/>
    <m/>
    <m/>
    <x v="6"/>
    <x v="0"/>
    <x v="26"/>
    <m/>
    <m/>
    <m/>
    <m/>
    <m/>
    <m/>
    <m/>
    <n v="1"/>
    <n v="0"/>
    <s v=""/>
  </r>
  <r>
    <m/>
    <m/>
    <x v="126"/>
    <n v="5"/>
    <x v="19"/>
    <n v="9918.044009779951"/>
    <n v="67608"/>
    <n v="98.20260416666666"/>
    <d v="1899-12-30T06:49:00"/>
    <d v="1899-12-30T06:27:00"/>
    <n v="6.8166666666666664"/>
    <n v="6.45"/>
    <n v="67608"/>
    <m/>
    <m/>
    <s v="VRD1 16/132"/>
    <n v="80"/>
    <n v="180"/>
    <n v="14400"/>
    <n v="380.56799999999998"/>
    <n v="1900"/>
    <n v="5"/>
    <m/>
    <m/>
    <m/>
    <m/>
    <m/>
    <m/>
    <m/>
    <m/>
    <m/>
    <m/>
    <m/>
    <m/>
    <m/>
    <m/>
    <m/>
    <m/>
    <m/>
    <m/>
    <m/>
    <m/>
    <m/>
    <x v="6"/>
    <x v="0"/>
    <x v="26"/>
    <m/>
    <m/>
    <m/>
    <m/>
    <m/>
    <m/>
    <m/>
    <n v="1"/>
    <n v="0"/>
    <s v=""/>
  </r>
  <r>
    <m/>
    <m/>
    <x v="126"/>
    <n v="6"/>
    <x v="19"/>
    <s v=""/>
    <m/>
    <n v="0"/>
    <m/>
    <m/>
    <s v=""/>
    <s v=""/>
    <m/>
    <m/>
    <m/>
    <s v="BNA1 16/102"/>
    <n v="51.25"/>
    <n v="180"/>
    <n v="9225"/>
    <m/>
    <m/>
    <m/>
    <m/>
    <m/>
    <m/>
    <m/>
    <m/>
    <m/>
    <m/>
    <m/>
    <m/>
    <m/>
    <m/>
    <m/>
    <m/>
    <m/>
    <m/>
    <m/>
    <m/>
    <m/>
    <m/>
    <m/>
    <m/>
    <x v="6"/>
    <x v="0"/>
    <x v="26"/>
    <m/>
    <m/>
    <m/>
    <m/>
    <m/>
    <m/>
    <m/>
    <n v="1"/>
    <n v="0"/>
    <s v=""/>
  </r>
  <r>
    <m/>
    <m/>
    <x v="127"/>
    <n v="1"/>
    <x v="35"/>
    <n v="10520.25"/>
    <n v="168324"/>
    <n v="219.1"/>
    <d v="1899-12-30T16:00:00"/>
    <d v="1899-12-30T14:54:00"/>
    <n v="16"/>
    <n v="14.9"/>
    <n v="168324"/>
    <m/>
    <m/>
    <s v="BNA1 16/102"/>
    <n v="13.25"/>
    <n v="180"/>
    <n v="2385"/>
    <n v="373.18599999999998"/>
    <n v="4845"/>
    <n v="12"/>
    <m/>
    <m/>
    <m/>
    <m/>
    <m/>
    <m/>
    <m/>
    <m/>
    <m/>
    <m/>
    <m/>
    <m/>
    <m/>
    <m/>
    <m/>
    <m/>
    <m/>
    <m/>
    <m/>
    <m/>
    <m/>
    <x v="6"/>
    <x v="0"/>
    <x v="26"/>
    <m/>
    <m/>
    <m/>
    <m/>
    <m/>
    <m/>
    <m/>
    <n v="1"/>
    <n v="0"/>
    <s v=""/>
  </r>
  <r>
    <m/>
    <m/>
    <x v="127"/>
    <n v="2"/>
    <x v="35"/>
    <s v=""/>
    <m/>
    <n v="0"/>
    <m/>
    <m/>
    <s v=""/>
    <s v=""/>
    <m/>
    <m/>
    <m/>
    <s v="MUR1 16/91"/>
    <n v="80"/>
    <n v="180"/>
    <n v="14400"/>
    <m/>
    <m/>
    <m/>
    <m/>
    <m/>
    <m/>
    <m/>
    <m/>
    <m/>
    <m/>
    <m/>
    <m/>
    <m/>
    <m/>
    <m/>
    <m/>
    <m/>
    <m/>
    <m/>
    <m/>
    <m/>
    <m/>
    <m/>
    <m/>
    <x v="6"/>
    <x v="0"/>
    <x v="26"/>
    <m/>
    <m/>
    <m/>
    <m/>
    <m/>
    <m/>
    <m/>
    <n v="1"/>
    <n v="0"/>
    <s v=""/>
  </r>
  <r>
    <m/>
    <m/>
    <x v="127"/>
    <n v="3"/>
    <x v="35"/>
    <s v=""/>
    <m/>
    <n v="0"/>
    <m/>
    <m/>
    <s v=""/>
    <s v=""/>
    <m/>
    <m/>
    <m/>
    <s v="MUR1 16/119"/>
    <n v="80"/>
    <n v="180"/>
    <n v="14400"/>
    <m/>
    <m/>
    <m/>
    <m/>
    <m/>
    <m/>
    <m/>
    <m/>
    <m/>
    <m/>
    <m/>
    <m/>
    <m/>
    <m/>
    <m/>
    <m/>
    <m/>
    <m/>
    <m/>
    <m/>
    <m/>
    <m/>
    <m/>
    <m/>
    <x v="6"/>
    <x v="0"/>
    <x v="26"/>
    <m/>
    <m/>
    <m/>
    <m/>
    <m/>
    <m/>
    <m/>
    <n v="1"/>
    <n v="0"/>
    <s v=""/>
  </r>
  <r>
    <m/>
    <m/>
    <x v="127"/>
    <n v="4"/>
    <x v="35"/>
    <s v=""/>
    <m/>
    <n v="0"/>
    <m/>
    <m/>
    <s v=""/>
    <s v=""/>
    <m/>
    <m/>
    <m/>
    <s v="MUR1 16/117"/>
    <n v="80"/>
    <n v="180"/>
    <n v="14400"/>
    <m/>
    <m/>
    <m/>
    <m/>
    <m/>
    <m/>
    <m/>
    <m/>
    <m/>
    <m/>
    <m/>
    <m/>
    <m/>
    <m/>
    <m/>
    <m/>
    <m/>
    <m/>
    <m/>
    <m/>
    <m/>
    <m/>
    <m/>
    <m/>
    <x v="6"/>
    <x v="0"/>
    <x v="26"/>
    <m/>
    <m/>
    <m/>
    <m/>
    <m/>
    <m/>
    <m/>
    <n v="1"/>
    <n v="0"/>
    <s v=""/>
  </r>
  <r>
    <m/>
    <m/>
    <x v="127"/>
    <n v="5"/>
    <x v="35"/>
    <s v=""/>
    <m/>
    <n v="0"/>
    <m/>
    <m/>
    <s v=""/>
    <s v=""/>
    <m/>
    <m/>
    <m/>
    <s v="BNA1 16/146"/>
    <n v="68.25"/>
    <n v="180"/>
    <n v="12285"/>
    <m/>
    <m/>
    <m/>
    <m/>
    <m/>
    <m/>
    <m/>
    <m/>
    <m/>
    <m/>
    <m/>
    <m/>
    <m/>
    <m/>
    <m/>
    <m/>
    <m/>
    <m/>
    <m/>
    <m/>
    <m/>
    <m/>
    <m/>
    <m/>
    <x v="6"/>
    <x v="0"/>
    <x v="26"/>
    <m/>
    <m/>
    <m/>
    <m/>
    <m/>
    <m/>
    <m/>
    <n v="1"/>
    <n v="0"/>
    <s v=""/>
  </r>
  <r>
    <m/>
    <m/>
    <x v="20"/>
    <n v="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6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6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6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6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6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6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6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6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6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6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7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7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7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7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7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7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7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7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7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7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8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8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8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8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8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8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8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8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8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8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9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9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9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9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9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9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9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9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9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9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0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0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0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0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0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0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0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0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0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0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2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2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2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2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2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2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2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3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3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3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3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3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3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3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3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3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3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4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4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4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4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4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4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4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4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4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4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5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5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5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5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5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5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5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5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5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5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6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6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6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6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6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6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6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6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6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6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7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7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7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7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7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7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7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7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7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7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8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8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8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8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8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8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8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8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8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8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9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9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9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9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9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9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9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9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9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19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0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0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0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0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0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0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0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0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0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0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2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2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2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2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2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2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2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3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3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3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3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3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3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3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3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3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3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4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4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4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4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4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4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4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4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4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4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5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5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5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5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5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5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5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5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5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5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6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6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6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6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6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6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6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6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6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6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7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7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7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7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7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7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7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7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7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7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8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8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8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8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8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8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8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8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8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8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9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9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9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9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9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9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9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9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9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29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0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0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0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0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0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0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0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0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0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0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2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2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2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2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2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2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2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3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3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3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3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3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3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3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3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3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3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4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4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4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4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4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4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4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4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4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4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5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5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5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5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5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5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5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5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5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5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6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6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6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6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6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6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6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6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6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6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7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7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7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7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7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7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7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7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7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7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8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8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8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8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8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8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8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8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8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8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9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9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9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9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9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9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9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9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9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39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0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0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0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0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0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0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0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0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0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0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2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2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2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2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2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2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2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3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3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3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3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3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3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3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3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3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3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4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4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4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4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4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4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4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4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4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4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5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5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5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5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5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5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5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5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5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5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6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6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6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6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6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6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6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6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6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6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7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7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7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7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7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7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7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7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7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7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8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8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8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8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8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8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8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8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8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8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9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9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9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9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9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9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9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9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9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49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0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0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0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0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0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0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0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0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0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0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2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2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2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2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2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2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2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3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3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3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3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3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3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3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3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3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s v=""/>
  </r>
  <r>
    <m/>
    <m/>
    <x v="20"/>
    <n v="53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4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4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4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4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4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4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4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4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4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4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5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5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5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5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5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5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5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5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5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5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6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6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6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6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6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6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6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6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6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6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7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7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7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7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7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7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7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7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7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7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8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8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8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8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8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8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8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8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8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8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9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9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9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9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9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9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9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9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9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59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0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0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0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0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0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0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0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0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0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0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2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2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2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2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2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2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2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3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3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3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3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3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3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3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3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3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3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4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4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4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4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4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4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4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4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4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4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5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5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5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5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5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5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5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5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5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5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6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6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6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6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6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6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6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6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6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6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7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7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7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7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7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7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7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7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7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7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8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8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8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8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8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8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8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8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8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8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9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9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9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9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9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9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9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9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9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69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0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0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0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0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0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0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0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0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0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0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2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2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2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2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2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2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2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3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3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3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3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3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3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3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3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3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3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4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4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4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4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4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4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4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4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4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4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5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5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5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5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5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5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5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5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5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5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6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6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6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6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6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6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6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6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6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6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7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7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7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7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7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7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7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7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7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7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8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8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8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8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8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8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8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8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8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8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9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9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9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9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9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9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9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9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9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79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0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0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0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0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0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0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0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0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0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0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2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2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2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2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2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2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2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3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3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3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3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3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3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3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3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3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3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4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4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4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4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4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4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4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4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4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4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5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5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5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5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5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5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5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5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5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5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6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6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6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6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6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6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6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6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6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6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7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7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7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7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7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7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7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7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7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7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8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8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8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8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8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8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8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8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8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8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9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9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9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9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9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9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9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9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9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89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0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0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0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0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0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0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0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0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0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0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1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1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1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13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14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15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16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17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18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19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20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21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22"/>
    <x v="45"/>
    <s v=""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2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2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2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2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2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2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2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3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3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3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3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3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3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3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3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3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3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4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4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4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4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4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4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4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4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4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4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5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5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5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5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5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5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5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5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5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5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6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6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6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6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6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6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6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6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6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6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7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7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7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7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7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7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7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7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7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7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8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8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8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8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8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8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8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8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8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8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9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9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9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9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9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9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9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9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9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99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0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0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0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0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0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0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0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0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0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0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1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1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1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1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1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1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1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1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1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1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2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2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2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2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2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2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2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2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28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29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30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31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32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33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34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35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36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37"/>
    <x v="45"/>
    <m/>
    <m/>
    <m/>
    <m/>
    <m/>
    <s v=""/>
    <s v=""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1"/>
    <n v="0"/>
    <m/>
  </r>
  <r>
    <m/>
    <m/>
    <x v="20"/>
    <n v="103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0"/>
    <n v="0"/>
    <m/>
  </r>
  <r>
    <m/>
    <m/>
    <x v="20"/>
    <n v="103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0"/>
    <n v="0"/>
    <m/>
  </r>
  <r>
    <m/>
    <m/>
    <x v="20"/>
    <n v="104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0"/>
    <n v="0"/>
    <m/>
  </r>
  <r>
    <m/>
    <m/>
    <x v="20"/>
    <n v="104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0"/>
    <n v="0"/>
    <m/>
  </r>
  <r>
    <m/>
    <m/>
    <x v="20"/>
    <n v="104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0"/>
    <n v="0"/>
    <m/>
  </r>
  <r>
    <m/>
    <m/>
    <x v="20"/>
    <n v="104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0"/>
    <n v="0"/>
    <m/>
  </r>
  <r>
    <m/>
    <m/>
    <x v="20"/>
    <n v="104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0"/>
    <n v="0"/>
    <m/>
  </r>
  <r>
    <m/>
    <m/>
    <x v="20"/>
    <n v="104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0"/>
    <n v="0"/>
    <m/>
  </r>
  <r>
    <m/>
    <m/>
    <x v="20"/>
    <n v="104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0"/>
    <n v="0"/>
    <m/>
  </r>
  <r>
    <m/>
    <m/>
    <x v="20"/>
    <n v="104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0"/>
    <n v="0"/>
    <m/>
  </r>
  <r>
    <m/>
    <m/>
    <x v="20"/>
    <n v="104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0"/>
    <n v="0"/>
    <m/>
  </r>
  <r>
    <m/>
    <m/>
    <x v="20"/>
    <n v="104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0"/>
    <n v="0"/>
    <m/>
  </r>
  <r>
    <m/>
    <m/>
    <x v="20"/>
    <n v="105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0"/>
    <n v="0"/>
    <m/>
  </r>
  <r>
    <m/>
    <m/>
    <x v="20"/>
    <n v="105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0"/>
    <n v="0"/>
    <m/>
  </r>
  <r>
    <m/>
    <m/>
    <x v="20"/>
    <n v="105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0"/>
    <n v="0"/>
    <m/>
  </r>
  <r>
    <m/>
    <m/>
    <x v="20"/>
    <n v="105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0"/>
    <n v="0"/>
    <m/>
  </r>
  <r>
    <m/>
    <m/>
    <x v="20"/>
    <n v="105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0"/>
    <n v="0"/>
    <m/>
  </r>
  <r>
    <m/>
    <m/>
    <x v="20"/>
    <n v="105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0"/>
    <n v="0"/>
    <m/>
  </r>
  <r>
    <m/>
    <m/>
    <x v="20"/>
    <n v="105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0"/>
    <x v="1"/>
    <x v="4"/>
    <m/>
    <m/>
    <m/>
    <m/>
    <m/>
    <m/>
    <m/>
    <n v="0"/>
    <n v="0"/>
    <m/>
  </r>
  <r>
    <m/>
    <m/>
    <x v="20"/>
    <n v="105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5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5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6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6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6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6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6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6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6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6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6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6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7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7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7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7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7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7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7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7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7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7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8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8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8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8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8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8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8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8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8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8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9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9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9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9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9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9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9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9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9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09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0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0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0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0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0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0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0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0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0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0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1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1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1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1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1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1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1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1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1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1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2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2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2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2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2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2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2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2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2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2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3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3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3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3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3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3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3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3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3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3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4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4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4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4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4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4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4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4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4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4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5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5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5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5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5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5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5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5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5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5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6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6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6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6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6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6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6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6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6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6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7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7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7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7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7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7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7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7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7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7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8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8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8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8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8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8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8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8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8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8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9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9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9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9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9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9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9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9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9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19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0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0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0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0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0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0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0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0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0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0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1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1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1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1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1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1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1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1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1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1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2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2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2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2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2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2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2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2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2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2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3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3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3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3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3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3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3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3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3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3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4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4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4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4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4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4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4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4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4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4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5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5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5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5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5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5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5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5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5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5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6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6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6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6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6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6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6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6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6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6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7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7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7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73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74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75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76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77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78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79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80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81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82"/>
    <x v="45"/>
    <m/>
    <m/>
    <m/>
    <m/>
    <m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8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8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8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8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8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8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8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9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9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9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9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9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9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9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9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9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29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0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0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0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0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0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0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0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0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0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0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1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1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1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1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1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1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1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1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1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1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2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2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2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2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2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2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2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2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2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2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3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3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3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3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3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3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3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3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3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3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4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4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4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4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4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4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4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4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4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4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5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5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5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5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5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5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5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5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5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5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6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6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6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6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6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6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6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6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6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6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7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7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7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7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7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7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7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7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7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7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8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8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8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8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8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8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8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8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8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8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9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9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9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9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9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9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9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9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9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39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0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0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0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0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0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0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0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0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0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0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1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1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1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1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1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1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1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1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1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1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2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2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2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2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2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2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2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2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2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2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3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3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3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3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3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3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3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3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3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3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4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4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4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43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44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45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46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47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48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49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50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51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n v="1452"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n v="0"/>
    <n v="0"/>
    <m/>
  </r>
  <r>
    <m/>
    <m/>
    <x v="20"/>
    <m/>
    <x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"/>
    <x v="2"/>
    <x v="27"/>
    <m/>
    <m/>
    <m/>
    <m/>
    <m/>
    <m/>
    <m/>
    <m/>
    <m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2172">
  <r>
    <m/>
    <m/>
    <x v="0"/>
    <x v="0"/>
    <x v="0"/>
    <m/>
    <n v="11904"/>
    <n v="38.030909090909091"/>
    <d v="1899-12-30T03:00:00"/>
    <d v="1899-12-30T03:00:00"/>
    <n v="3"/>
    <n v="3"/>
    <n v="11904"/>
    <m/>
    <m/>
    <s v="ORTI 15/10"/>
    <n v="10"/>
    <n v="180"/>
    <n v="1800"/>
    <n v="125.64700000000001"/>
    <m/>
    <n v="137"/>
    <m/>
    <m/>
    <m/>
    <m/>
    <m/>
  </r>
  <r>
    <m/>
    <m/>
    <x v="0"/>
    <x v="1"/>
    <x v="1"/>
    <m/>
    <n v="16524"/>
    <n v="28.523181818181815"/>
    <d v="1899-12-30T02:15:00"/>
    <d v="1899-12-30T02:15:00"/>
    <n v="2.25"/>
    <n v="2.25"/>
    <n v="16524"/>
    <m/>
    <m/>
    <s v="RIN1 15/127"/>
    <n v="10"/>
    <n v="180"/>
    <n v="1800"/>
    <n v="115.905"/>
    <n v="135"/>
    <n v="2"/>
    <m/>
    <m/>
    <m/>
    <m/>
    <m/>
  </r>
  <r>
    <m/>
    <m/>
    <x v="0"/>
    <x v="2"/>
    <x v="2"/>
    <m/>
    <m/>
    <m/>
    <m/>
    <d v="1899-12-30T00:45:00"/>
    <s v=""/>
    <n v="0.75"/>
    <m/>
    <m/>
    <m/>
    <m/>
    <m/>
    <m/>
    <n v="0"/>
    <m/>
    <m/>
    <m/>
    <m/>
    <m/>
    <m/>
    <m/>
    <m/>
  </r>
  <r>
    <m/>
    <m/>
    <x v="0"/>
    <x v="3"/>
    <x v="3"/>
    <m/>
    <n v="29376"/>
    <n v="47.538636363636357"/>
    <d v="1899-12-30T03:45:00"/>
    <d v="1899-12-30T03:00:00"/>
    <n v="3.75"/>
    <n v="3"/>
    <n v="29376"/>
    <m/>
    <m/>
    <s v="RIN1 15/127"/>
    <n v="24"/>
    <n v="180"/>
    <n v="4320"/>
    <n v="194.249"/>
    <n v="475"/>
    <n v="3"/>
    <m/>
    <m/>
    <m/>
    <m/>
    <m/>
  </r>
  <r>
    <m/>
    <m/>
    <x v="0"/>
    <x v="4"/>
    <x v="3"/>
    <m/>
    <m/>
    <n v="0"/>
    <m/>
    <m/>
    <s v=""/>
    <s v=""/>
    <m/>
    <m/>
    <m/>
    <s v="RIN1 15/129"/>
    <n v="8"/>
    <n v="180"/>
    <n v="1440"/>
    <m/>
    <m/>
    <m/>
    <m/>
    <m/>
    <m/>
    <m/>
    <m/>
  </r>
  <r>
    <m/>
    <m/>
    <x v="0"/>
    <x v="5"/>
    <x v="4"/>
    <m/>
    <m/>
    <m/>
    <m/>
    <m/>
    <s v=""/>
    <s v=""/>
    <m/>
    <m/>
    <m/>
    <m/>
    <m/>
    <m/>
    <n v="0"/>
    <m/>
    <m/>
    <m/>
    <m/>
    <m/>
    <m/>
    <m/>
    <m/>
  </r>
  <r>
    <m/>
    <m/>
    <x v="0"/>
    <x v="6"/>
    <x v="5"/>
    <m/>
    <n v="54144"/>
    <n v="63.384848484848483"/>
    <d v="1899-12-30T05:00:00"/>
    <d v="1899-12-30T04:50:00"/>
    <n v="5"/>
    <n v="4.833333333333333"/>
    <n v="54144"/>
    <m/>
    <m/>
    <s v="RIN1 15/129"/>
    <n v="48"/>
    <n v="180"/>
    <n v="8640"/>
    <n v="196.791"/>
    <n v="712.5"/>
    <n v="7"/>
    <m/>
    <m/>
    <m/>
    <m/>
    <m/>
  </r>
  <r>
    <m/>
    <m/>
    <x v="0"/>
    <x v="7"/>
    <x v="6"/>
    <m/>
    <m/>
    <n v="31.692424242424241"/>
    <m/>
    <m/>
    <s v=""/>
    <s v=""/>
    <m/>
    <m/>
    <m/>
    <m/>
    <m/>
    <m/>
    <n v="0"/>
    <m/>
    <m/>
    <m/>
    <m/>
    <m/>
    <m/>
    <m/>
    <m/>
  </r>
  <r>
    <m/>
    <m/>
    <x v="1"/>
    <x v="0"/>
    <x v="7"/>
    <m/>
    <n v="41976"/>
    <n v="68.969531249999989"/>
    <d v="1899-12-30T04:15:00"/>
    <m/>
    <n v="4.25"/>
    <s v=""/>
    <n v="41976"/>
    <m/>
    <m/>
    <s v="EXO1 15/160"/>
    <n v="29"/>
    <n v="180"/>
    <n v="5220"/>
    <n v="370.88200000000001"/>
    <n v="1189.991"/>
    <n v="2"/>
    <m/>
    <m/>
    <m/>
    <m/>
    <m/>
  </r>
  <r>
    <m/>
    <m/>
    <x v="1"/>
    <x v="1"/>
    <x v="7"/>
    <m/>
    <m/>
    <n v="0"/>
    <m/>
    <m/>
    <s v=""/>
    <s v=""/>
    <m/>
    <m/>
    <m/>
    <s v="VRD1 15/157"/>
    <n v="51"/>
    <n v="180"/>
    <n v="9180"/>
    <m/>
    <m/>
    <m/>
    <m/>
    <m/>
    <m/>
    <m/>
    <m/>
  </r>
  <r>
    <m/>
    <m/>
    <x v="1"/>
    <x v="2"/>
    <x v="2"/>
    <m/>
    <m/>
    <m/>
    <m/>
    <m/>
    <s v=""/>
    <s v=""/>
    <m/>
    <m/>
    <m/>
    <m/>
    <m/>
    <m/>
    <n v="0"/>
    <m/>
    <m/>
    <m/>
    <m/>
    <m/>
    <m/>
    <m/>
    <m/>
  </r>
  <r>
    <m/>
    <m/>
    <x v="1"/>
    <x v="3"/>
    <x v="8"/>
    <m/>
    <n v="122040"/>
    <n v="190.68046874999999"/>
    <d v="1899-12-30T11:45:00"/>
    <m/>
    <n v="11.75"/>
    <s v=""/>
    <n v="122040"/>
    <m/>
    <m/>
    <s v="MUR1 15/193"/>
    <n v="6.75"/>
    <n v="180"/>
    <n v="1215"/>
    <n v="375.48"/>
    <n v="3417.509"/>
    <n v="6"/>
    <m/>
    <m/>
    <m/>
    <m/>
    <m/>
  </r>
  <r>
    <m/>
    <m/>
    <x v="1"/>
    <x v="4"/>
    <x v="8"/>
    <m/>
    <m/>
    <n v="0"/>
    <m/>
    <m/>
    <s v=""/>
    <s v=""/>
    <m/>
    <m/>
    <m/>
    <s v="MUR1 15/194"/>
    <n v="71"/>
    <n v="180"/>
    <n v="12780"/>
    <m/>
    <m/>
    <m/>
    <m/>
    <m/>
    <m/>
    <m/>
    <m/>
  </r>
  <r>
    <m/>
    <m/>
    <x v="1"/>
    <x v="5"/>
    <x v="8"/>
    <m/>
    <m/>
    <n v="0"/>
    <m/>
    <m/>
    <s v=""/>
    <s v=""/>
    <m/>
    <m/>
    <m/>
    <s v="GOO1 15/206"/>
    <n v="80"/>
    <n v="180"/>
    <n v="14400"/>
    <m/>
    <m/>
    <m/>
    <m/>
    <m/>
    <m/>
    <m/>
    <m/>
  </r>
  <r>
    <m/>
    <m/>
    <x v="1"/>
    <x v="6"/>
    <x v="8"/>
    <m/>
    <m/>
    <n v="0"/>
    <m/>
    <m/>
    <s v=""/>
    <s v=""/>
    <m/>
    <m/>
    <m/>
    <s v="EXO1 15/224"/>
    <n v="72"/>
    <n v="180"/>
    <n v="12960"/>
    <m/>
    <m/>
    <m/>
    <m/>
    <m/>
    <m/>
    <m/>
    <m/>
  </r>
  <r>
    <m/>
    <m/>
    <x v="2"/>
    <x v="0"/>
    <x v="9"/>
    <m/>
    <n v="44604"/>
    <n v="82.5234375"/>
    <d v="1899-12-30T05:15:00"/>
    <m/>
    <n v="5.25"/>
    <s v=""/>
    <n v="44604"/>
    <m/>
    <m/>
    <s v="EXO1 15/224"/>
    <n v="6"/>
    <n v="180"/>
    <n v="1080"/>
    <n v="195.80799999999999"/>
    <n v="617.5"/>
    <n v="3"/>
    <m/>
    <m/>
    <m/>
    <m/>
    <m/>
  </r>
  <r>
    <m/>
    <m/>
    <x v="2"/>
    <x v="1"/>
    <x v="9"/>
    <m/>
    <m/>
    <n v="0"/>
    <m/>
    <m/>
    <s v=""/>
    <s v=""/>
    <m/>
    <m/>
    <m/>
    <s v="VRD1 15/208"/>
    <n v="40"/>
    <n v="180"/>
    <n v="7200"/>
    <m/>
    <m/>
    <m/>
    <m/>
    <m/>
    <m/>
    <m/>
    <m/>
  </r>
  <r>
    <m/>
    <m/>
    <x v="2"/>
    <x v="2"/>
    <x v="2"/>
    <m/>
    <m/>
    <m/>
    <m/>
    <m/>
    <s v=""/>
    <s v=""/>
    <m/>
    <m/>
    <m/>
    <m/>
    <m/>
    <m/>
    <n v="0"/>
    <m/>
    <m/>
    <m/>
    <m/>
    <m/>
    <m/>
    <m/>
    <m/>
  </r>
  <r>
    <m/>
    <m/>
    <x v="2"/>
    <x v="3"/>
    <x v="10"/>
    <m/>
    <n v="110184"/>
    <n v="168.9765625"/>
    <d v="1899-12-30T10:45:00"/>
    <m/>
    <n v="10.75"/>
    <s v=""/>
    <n v="110184"/>
    <m/>
    <m/>
    <s v="VRD1 15/208"/>
    <n v="37"/>
    <n v="180"/>
    <n v="6660"/>
    <n v="193.666"/>
    <n v="1305"/>
    <n v="5"/>
    <m/>
    <m/>
    <m/>
    <m/>
    <m/>
  </r>
  <r>
    <m/>
    <m/>
    <x v="2"/>
    <x v="4"/>
    <x v="10"/>
    <m/>
    <m/>
    <n v="0"/>
    <m/>
    <m/>
    <s v=""/>
    <s v=""/>
    <m/>
    <m/>
    <m/>
    <s v="BNA1 15/196"/>
    <n v="56"/>
    <n v="180"/>
    <n v="10080"/>
    <m/>
    <m/>
    <m/>
    <m/>
    <m/>
    <m/>
    <m/>
    <m/>
  </r>
  <r>
    <m/>
    <m/>
    <x v="2"/>
    <x v="5"/>
    <x v="10"/>
    <m/>
    <m/>
    <n v="0"/>
    <m/>
    <m/>
    <s v=""/>
    <s v=""/>
    <m/>
    <m/>
    <m/>
    <s v="BNA1 15/197"/>
    <n v="13"/>
    <n v="180"/>
    <n v="2340"/>
    <m/>
    <m/>
    <m/>
    <m/>
    <m/>
    <m/>
    <m/>
    <m/>
  </r>
  <r>
    <m/>
    <m/>
    <x v="2"/>
    <x v="6"/>
    <x v="6"/>
    <m/>
    <m/>
    <n v="0"/>
    <m/>
    <m/>
    <s v=""/>
    <s v=""/>
    <m/>
    <m/>
    <m/>
    <m/>
    <m/>
    <m/>
    <n v="0"/>
    <m/>
    <m/>
    <m/>
    <m/>
    <m/>
    <m/>
    <m/>
    <m/>
  </r>
  <r>
    <m/>
    <m/>
    <x v="3"/>
    <x v="0"/>
    <x v="11"/>
    <m/>
    <n v="11987"/>
    <n v="149.36842105263159"/>
    <d v="1899-12-30T08:15:00"/>
    <m/>
    <n v="8.25"/>
    <s v=""/>
    <n v="5320"/>
    <m/>
    <m/>
    <s v="RIN1 15/129"/>
    <n v="8"/>
    <n v="180"/>
    <n v="1440"/>
    <n v="543.23699999999997"/>
    <n v="475"/>
    <n v="5"/>
    <m/>
    <m/>
    <m/>
    <m/>
    <m/>
  </r>
  <r>
    <m/>
    <m/>
    <x v="3"/>
    <x v="1"/>
    <x v="11"/>
    <m/>
    <m/>
    <n v="0"/>
    <m/>
    <m/>
    <s v=""/>
    <s v=""/>
    <m/>
    <m/>
    <m/>
    <s v="RIN115/130"/>
    <n v="27.25"/>
    <n v="180"/>
    <n v="4905"/>
    <m/>
    <m/>
    <m/>
    <m/>
    <m/>
    <m/>
    <m/>
    <m/>
  </r>
  <r>
    <m/>
    <m/>
    <x v="3"/>
    <x v="2"/>
    <x v="12"/>
    <m/>
    <n v="31152"/>
    <n v="67.89473684210526"/>
    <d v="1899-12-30T03:45:00"/>
    <m/>
    <n v="3.75"/>
    <s v=""/>
    <n v="31152"/>
    <m/>
    <m/>
    <s v="SAT1 15/168"/>
    <n v="49"/>
    <n v="180"/>
    <n v="8820"/>
    <n v="307.80099999999999"/>
    <n v="380"/>
    <n v="3"/>
    <m/>
    <m/>
    <m/>
    <m/>
    <m/>
  </r>
  <r>
    <m/>
    <m/>
    <x v="3"/>
    <x v="3"/>
    <x v="13"/>
    <m/>
    <n v="12552"/>
    <n v="40.736842105263158"/>
    <d v="1899-12-30T02:15:00"/>
    <m/>
    <n v="2.25"/>
    <s v=""/>
    <n v="12552"/>
    <m/>
    <m/>
    <s v="ORTI 15/07"/>
    <n v="23"/>
    <n v="180"/>
    <n v="4140"/>
    <m/>
    <m/>
    <n v="2"/>
    <m/>
    <m/>
    <m/>
    <m/>
    <m/>
  </r>
  <r>
    <m/>
    <m/>
    <x v="3"/>
    <x v="4"/>
    <x v="6"/>
    <m/>
    <m/>
    <n v="0"/>
    <m/>
    <m/>
    <s v=""/>
    <s v=""/>
    <m/>
    <m/>
    <m/>
    <m/>
    <m/>
    <m/>
    <n v="0"/>
    <m/>
    <m/>
    <m/>
    <m/>
    <m/>
    <m/>
    <m/>
    <m/>
  </r>
  <r>
    <m/>
    <m/>
    <x v="4"/>
    <x v="0"/>
    <x v="14"/>
    <m/>
    <n v="71100"/>
    <n v="129.5"/>
    <d v="1899-12-30T08:45:00"/>
    <m/>
    <n v="8.75"/>
    <s v=""/>
    <n v="71100"/>
    <m/>
    <m/>
    <s v="BNA1 15/197"/>
    <n v="39"/>
    <n v="180"/>
    <n v="7020"/>
    <n v="370.79199999999997"/>
    <n v="2517.5"/>
    <n v="3"/>
    <m/>
    <m/>
    <m/>
    <m/>
    <m/>
  </r>
  <r>
    <m/>
    <m/>
    <x v="4"/>
    <x v="1"/>
    <x v="14"/>
    <m/>
    <m/>
    <n v="0"/>
    <m/>
    <m/>
    <s v=""/>
    <s v=""/>
    <m/>
    <m/>
    <m/>
    <s v="EXO1 15/200"/>
    <n v="76"/>
    <n v="180"/>
    <n v="13680"/>
    <m/>
    <m/>
    <m/>
    <m/>
    <m/>
    <m/>
    <m/>
    <m/>
  </r>
  <r>
    <m/>
    <m/>
    <x v="4"/>
    <x v="2"/>
    <x v="14"/>
    <m/>
    <m/>
    <n v="0"/>
    <m/>
    <m/>
    <s v=""/>
    <s v=""/>
    <m/>
    <m/>
    <m/>
    <s v="EXO1 15/229"/>
    <n v="15"/>
    <n v="180"/>
    <n v="2700"/>
    <m/>
    <m/>
    <m/>
    <m/>
    <m/>
    <m/>
    <m/>
    <m/>
  </r>
  <r>
    <m/>
    <m/>
    <x v="4"/>
    <x v="3"/>
    <x v="14"/>
    <m/>
    <m/>
    <n v="0"/>
    <m/>
    <m/>
    <s v=""/>
    <s v=""/>
    <m/>
    <m/>
    <m/>
    <s v="MUR1 15/256"/>
    <n v="1"/>
    <n v="180"/>
    <n v="180"/>
    <m/>
    <m/>
    <m/>
    <m/>
    <m/>
    <m/>
    <m/>
    <m/>
  </r>
  <r>
    <m/>
    <m/>
    <x v="4"/>
    <x v="4"/>
    <x v="15"/>
    <m/>
    <n v="29508"/>
    <n v="40.700000000000003"/>
    <d v="1899-12-30T02:45:00"/>
    <m/>
    <n v="2.75"/>
    <s v=""/>
    <n v="29508"/>
    <m/>
    <m/>
    <s v="RIN2 15/91"/>
    <n v="56"/>
    <n v="180"/>
    <n v="10080"/>
    <n v="372.93299999999999"/>
    <n v="720"/>
    <n v="2"/>
    <m/>
    <m/>
    <m/>
    <m/>
    <m/>
  </r>
  <r>
    <m/>
    <m/>
    <x v="4"/>
    <x v="5"/>
    <x v="16"/>
    <m/>
    <n v="46476"/>
    <n v="70.3"/>
    <d v="1899-12-30T04:45:00"/>
    <m/>
    <n v="4.75"/>
    <s v=""/>
    <n v="46476"/>
    <m/>
    <m/>
    <s v="RIN1 15/130"/>
    <n v="47.75"/>
    <n v="180"/>
    <n v="8595"/>
    <n v="374.85300000000001"/>
    <n v="902.5"/>
    <n v="3"/>
    <m/>
    <m/>
    <m/>
    <m/>
    <m/>
  </r>
  <r>
    <m/>
    <m/>
    <x v="4"/>
    <x v="6"/>
    <x v="16"/>
    <m/>
    <m/>
    <n v="0"/>
    <m/>
    <m/>
    <s v=""/>
    <s v=""/>
    <m/>
    <m/>
    <m/>
    <s v="RIN1 15/93"/>
    <n v="39"/>
    <n v="180"/>
    <n v="7020"/>
    <m/>
    <m/>
    <m/>
    <m/>
    <m/>
    <m/>
    <m/>
    <m/>
  </r>
  <r>
    <m/>
    <m/>
    <x v="5"/>
    <x v="0"/>
    <x v="17"/>
    <m/>
    <n v="9788"/>
    <n v="24.119166666666665"/>
    <d v="1899-12-30T01:30:00"/>
    <m/>
    <n v="1.5"/>
    <s v=""/>
    <n v="9788"/>
    <m/>
    <m/>
    <s v="GAP1 15/245"/>
    <n v="20"/>
    <n v="180"/>
    <n v="3600"/>
    <n v="387.86700000000002"/>
    <n v="237.5"/>
    <n v="3"/>
    <m/>
    <m/>
    <m/>
    <m/>
    <m/>
  </r>
  <r>
    <m/>
    <m/>
    <x v="5"/>
    <x v="1"/>
    <x v="18"/>
    <m/>
    <n v="1440"/>
    <n v="8.0397222222222222"/>
    <d v="1899-12-30T00:30:00"/>
    <m/>
    <n v="0.5"/>
    <s v=""/>
    <n v="1440"/>
    <m/>
    <m/>
    <s v="RIN1 15/273"/>
    <n v="3.25"/>
    <n v="180"/>
    <n v="585"/>
    <n v="373.625"/>
    <n v="45"/>
    <n v="3"/>
    <m/>
    <m/>
    <m/>
    <m/>
    <m/>
  </r>
  <r>
    <m/>
    <m/>
    <x v="5"/>
    <x v="2"/>
    <x v="19"/>
    <m/>
    <n v="142152"/>
    <n v="225.11222222222224"/>
    <d v="1899-12-30T14:00:00"/>
    <m/>
    <n v="14"/>
    <s v=""/>
    <n v="142152"/>
    <m/>
    <m/>
    <s v="EXO1 15/229"/>
    <n v="51"/>
    <n v="180"/>
    <n v="9180"/>
    <n v="371.84800000000001"/>
    <n v="3515"/>
    <n v="4"/>
    <m/>
    <m/>
    <m/>
    <m/>
    <m/>
  </r>
  <r>
    <m/>
    <m/>
    <x v="5"/>
    <x v="3"/>
    <x v="19"/>
    <m/>
    <m/>
    <n v="0"/>
    <m/>
    <m/>
    <s v=""/>
    <s v=""/>
    <m/>
    <m/>
    <m/>
    <s v="GAP1 15/245"/>
    <n v="60"/>
    <n v="180"/>
    <n v="10800"/>
    <m/>
    <m/>
    <m/>
    <m/>
    <m/>
    <m/>
    <m/>
    <m/>
  </r>
  <r>
    <m/>
    <m/>
    <x v="5"/>
    <x v="4"/>
    <x v="19"/>
    <m/>
    <m/>
    <n v="0"/>
    <m/>
    <m/>
    <s v=""/>
    <s v=""/>
    <m/>
    <m/>
    <m/>
    <s v="MUR1 15/257"/>
    <n v="71"/>
    <n v="180"/>
    <n v="12780"/>
    <m/>
    <m/>
    <m/>
    <m/>
    <m/>
    <m/>
    <m/>
    <m/>
  </r>
  <r>
    <m/>
    <m/>
    <x v="5"/>
    <x v="5"/>
    <x v="19"/>
    <m/>
    <m/>
    <n v="0"/>
    <m/>
    <m/>
    <s v=""/>
    <s v=""/>
    <m/>
    <m/>
    <m/>
    <s v="MUR1 15/256"/>
    <n v="52"/>
    <n v="180"/>
    <n v="9360"/>
    <m/>
    <m/>
    <m/>
    <m/>
    <m/>
    <m/>
    <m/>
    <m/>
  </r>
  <r>
    <m/>
    <m/>
    <x v="5"/>
    <x v="6"/>
    <x v="19"/>
    <m/>
    <m/>
    <n v="0"/>
    <m/>
    <m/>
    <s v=""/>
    <s v=""/>
    <m/>
    <m/>
    <m/>
    <s v="EXO1 15/246"/>
    <n v="37"/>
    <n v="180"/>
    <n v="6660"/>
    <m/>
    <m/>
    <m/>
    <m/>
    <m/>
    <m/>
    <m/>
    <m/>
  </r>
  <r>
    <m/>
    <m/>
    <x v="5"/>
    <x v="7"/>
    <x v="11"/>
    <m/>
    <m/>
    <n v="32.158888888888889"/>
    <d v="1899-12-30T02:00:00"/>
    <m/>
    <n v="2"/>
    <s v=""/>
    <m/>
    <m/>
    <m/>
    <m/>
    <m/>
    <m/>
    <n v="0"/>
    <m/>
    <m/>
    <m/>
    <m/>
    <m/>
    <m/>
    <m/>
    <m/>
  </r>
  <r>
    <m/>
    <m/>
    <x v="6"/>
    <x v="0"/>
    <x v="16"/>
    <m/>
    <n v="166104"/>
    <n v="291.58"/>
    <d v="1899-12-30T16:00:00"/>
    <m/>
    <n v="16"/>
    <s v=""/>
    <n v="166104"/>
    <m/>
    <m/>
    <s v="RIN2 15/33"/>
    <n v="80"/>
    <n v="180"/>
    <n v="14400"/>
    <n v="373.21199999999999"/>
    <n v="3325"/>
    <n v="12"/>
    <m/>
    <m/>
    <m/>
    <m/>
    <m/>
  </r>
  <r>
    <m/>
    <m/>
    <x v="6"/>
    <x v="1"/>
    <x v="16"/>
    <m/>
    <m/>
    <n v="0"/>
    <m/>
    <m/>
    <s v=""/>
    <s v=""/>
    <m/>
    <m/>
    <m/>
    <s v="RIN1 15/93"/>
    <n v="41"/>
    <n v="180"/>
    <n v="7380"/>
    <m/>
    <m/>
    <m/>
    <m/>
    <m/>
    <m/>
    <m/>
    <m/>
  </r>
  <r>
    <m/>
    <m/>
    <x v="6"/>
    <x v="2"/>
    <x v="16"/>
    <m/>
    <m/>
    <n v="0"/>
    <m/>
    <m/>
    <s v=""/>
    <s v=""/>
    <m/>
    <m/>
    <m/>
    <s v="RIN1 15/96"/>
    <n v="80"/>
    <n v="180"/>
    <n v="14400"/>
    <m/>
    <m/>
    <m/>
    <m/>
    <m/>
    <m/>
    <m/>
    <m/>
  </r>
  <r>
    <m/>
    <m/>
    <x v="6"/>
    <x v="3"/>
    <x v="16"/>
    <m/>
    <m/>
    <n v="0"/>
    <m/>
    <m/>
    <s v=""/>
    <s v=""/>
    <m/>
    <m/>
    <m/>
    <s v="RIN2 15/30"/>
    <n v="80"/>
    <n v="180"/>
    <n v="14400"/>
    <m/>
    <m/>
    <m/>
    <m/>
    <m/>
    <m/>
    <m/>
    <m/>
  </r>
  <r>
    <m/>
    <m/>
    <x v="6"/>
    <x v="4"/>
    <x v="16"/>
    <m/>
    <m/>
    <n v="0"/>
    <m/>
    <m/>
    <s v=""/>
    <s v=""/>
    <m/>
    <m/>
    <m/>
    <s v="RIN1 15/95"/>
    <n v="32"/>
    <n v="180"/>
    <n v="5760"/>
    <m/>
    <m/>
    <m/>
    <m/>
    <m/>
    <m/>
    <m/>
    <m/>
  </r>
  <r>
    <m/>
    <m/>
    <x v="7"/>
    <x v="0"/>
    <x v="6"/>
    <m/>
    <n v="139023"/>
    <n v="257"/>
    <d v="1899-12-30T16:00:00"/>
    <m/>
    <n v="16"/>
    <s v=""/>
    <n v="139023"/>
    <m/>
    <m/>
    <s v="EXO1 15/246"/>
    <n v="38"/>
    <n v="180"/>
    <n v="6840"/>
    <n v="196.291"/>
    <m/>
    <n v="6"/>
    <m/>
    <m/>
    <m/>
    <m/>
    <m/>
  </r>
  <r>
    <m/>
    <m/>
    <x v="7"/>
    <x v="1"/>
    <x v="6"/>
    <m/>
    <m/>
    <n v="0"/>
    <m/>
    <m/>
    <s v=""/>
    <s v=""/>
    <m/>
    <m/>
    <m/>
    <s v="MUR1 15/258"/>
    <n v="74"/>
    <n v="180"/>
    <n v="13320"/>
    <m/>
    <m/>
    <m/>
    <m/>
    <m/>
    <m/>
    <m/>
    <m/>
  </r>
  <r>
    <m/>
    <m/>
    <x v="7"/>
    <x v="2"/>
    <x v="6"/>
    <m/>
    <m/>
    <n v="0"/>
    <m/>
    <m/>
    <s v=""/>
    <s v=""/>
    <m/>
    <m/>
    <m/>
    <s v="GAP1 15/228"/>
    <n v="39"/>
    <n v="180"/>
    <n v="7020"/>
    <m/>
    <m/>
    <m/>
    <m/>
    <m/>
    <m/>
    <m/>
    <m/>
  </r>
  <r>
    <m/>
    <m/>
    <x v="8"/>
    <x v="0"/>
    <x v="5"/>
    <m/>
    <n v="191820"/>
    <n v="233.92"/>
    <d v="1899-12-30T16:00:00"/>
    <m/>
    <n v="16"/>
    <s v=""/>
    <n v="191820"/>
    <m/>
    <m/>
    <s v="RIN2 15/31"/>
    <n v="80"/>
    <n v="180"/>
    <n v="14400"/>
    <n v="192.09899999999999"/>
    <n v="1935"/>
    <n v="12"/>
    <m/>
    <m/>
    <m/>
    <m/>
    <m/>
  </r>
  <r>
    <m/>
    <m/>
    <x v="8"/>
    <x v="1"/>
    <x v="5"/>
    <m/>
    <m/>
    <n v="0"/>
    <m/>
    <m/>
    <s v=""/>
    <s v=""/>
    <m/>
    <m/>
    <m/>
    <s v="RIN1 15/71"/>
    <n v="79"/>
    <n v="180"/>
    <n v="14220"/>
    <m/>
    <m/>
    <m/>
    <m/>
    <m/>
    <m/>
    <m/>
    <m/>
  </r>
  <r>
    <m/>
    <m/>
    <x v="8"/>
    <x v="2"/>
    <x v="5"/>
    <m/>
    <m/>
    <n v="0"/>
    <m/>
    <m/>
    <s v=""/>
    <s v=""/>
    <m/>
    <m/>
    <m/>
    <s v="RIN2 15/32"/>
    <n v="28"/>
    <n v="180"/>
    <n v="5040"/>
    <m/>
    <m/>
    <m/>
    <m/>
    <m/>
    <m/>
    <m/>
    <m/>
  </r>
  <r>
    <m/>
    <m/>
    <x v="9"/>
    <x v="0"/>
    <x v="20"/>
    <m/>
    <n v="71388"/>
    <n v="199.25"/>
    <d v="1899-12-30T11:30:00"/>
    <m/>
    <n v="11.5"/>
    <s v=""/>
    <n v="71388"/>
    <m/>
    <m/>
    <s v="CAPS 15/01"/>
    <n v="29.25"/>
    <n v="180"/>
    <n v="5265"/>
    <n v="65.061000000000007"/>
    <m/>
    <n v="15"/>
    <m/>
    <m/>
    <m/>
    <m/>
    <m/>
  </r>
  <r>
    <m/>
    <m/>
    <x v="10"/>
    <x v="0"/>
    <x v="21"/>
    <m/>
    <n v="8244"/>
    <n v="15.201080432172869"/>
    <d v="1899-12-30T01:00:00"/>
    <m/>
    <n v="1"/>
    <s v=""/>
    <n v="8244"/>
    <m/>
    <m/>
    <s v="ORTI 15/07"/>
    <n v="7"/>
    <n v="180"/>
    <n v="1260"/>
    <n v="126.25"/>
    <m/>
    <n v="1"/>
    <m/>
    <m/>
    <m/>
    <m/>
    <m/>
  </r>
  <r>
    <m/>
    <m/>
    <x v="10"/>
    <x v="1"/>
    <x v="22"/>
    <m/>
    <n v="60624"/>
    <n v="96.222839135654255"/>
    <d v="1899-12-30T06:19:00"/>
    <m/>
    <n v="6.3166666666666664"/>
    <s v=""/>
    <n v="60624"/>
    <m/>
    <m/>
    <s v="GAP1 15/228"/>
    <n v="37"/>
    <n v="180"/>
    <n v="6660"/>
    <n v="194.261"/>
    <n v="950"/>
    <n v="2"/>
    <m/>
    <m/>
    <m/>
    <m/>
    <m/>
  </r>
  <r>
    <m/>
    <m/>
    <x v="10"/>
    <x v="2"/>
    <x v="22"/>
    <m/>
    <m/>
    <n v="65.820678271308523"/>
    <d v="1899-12-30T04:19:00"/>
    <m/>
    <n v="4.3166666666666664"/>
    <s v=""/>
    <m/>
    <m/>
    <m/>
    <s v="GAP1 15/227"/>
    <n v="22"/>
    <n v="180"/>
    <n v="3960"/>
    <m/>
    <m/>
    <m/>
    <m/>
    <m/>
    <m/>
    <m/>
    <m/>
  </r>
  <r>
    <m/>
    <m/>
    <x v="10"/>
    <x v="3"/>
    <x v="23"/>
    <m/>
    <n v="44136"/>
    <n v="38.002701080432168"/>
    <d v="1899-12-30T02:30:00"/>
    <m/>
    <n v="2.5"/>
    <s v=""/>
    <n v="44136"/>
    <m/>
    <m/>
    <s v="EXO1 15/310"/>
    <n v="8"/>
    <n v="180"/>
    <n v="1440"/>
    <n v="197.44300000000001"/>
    <n v="570"/>
    <n v="3"/>
    <m/>
    <m/>
    <m/>
    <m/>
    <m/>
  </r>
  <r>
    <m/>
    <m/>
    <x v="10"/>
    <x v="4"/>
    <x v="23"/>
    <m/>
    <m/>
    <n v="0"/>
    <m/>
    <m/>
    <s v=""/>
    <s v=""/>
    <m/>
    <m/>
    <m/>
    <s v="SAT1 15/168"/>
    <n v="31"/>
    <n v="180"/>
    <n v="5580"/>
    <m/>
    <m/>
    <m/>
    <m/>
    <m/>
    <m/>
    <m/>
    <m/>
  </r>
  <r>
    <m/>
    <m/>
    <x v="10"/>
    <x v="5"/>
    <x v="23"/>
    <m/>
    <m/>
    <n v="0"/>
    <m/>
    <m/>
    <s v=""/>
    <s v=""/>
    <m/>
    <m/>
    <m/>
    <s v="MUR1 15/174"/>
    <n v="4"/>
    <n v="180"/>
    <n v="720"/>
    <m/>
    <m/>
    <m/>
    <m/>
    <m/>
    <m/>
    <m/>
    <m/>
  </r>
  <r>
    <m/>
    <m/>
    <x v="10"/>
    <x v="6"/>
    <x v="24"/>
    <m/>
    <n v="24972"/>
    <n v="38.002701080432168"/>
    <d v="1899-12-30T02:30:00"/>
    <m/>
    <n v="2.5"/>
    <s v=""/>
    <n v="24972"/>
    <m/>
    <m/>
    <s v="MAH1 15/149"/>
    <n v="25"/>
    <n v="180"/>
    <n v="4500"/>
    <n v="194.90100000000001"/>
    <n v="190"/>
    <n v="3"/>
    <m/>
    <m/>
    <m/>
    <m/>
    <m/>
  </r>
  <r>
    <m/>
    <m/>
    <x v="11"/>
    <x v="0"/>
    <x v="25"/>
    <m/>
    <n v="20243"/>
    <n v="44.039465101108931"/>
    <d v="1899-12-30T02:45:00"/>
    <m/>
    <n v="2.75"/>
    <s v=""/>
    <n v="20110"/>
    <m/>
    <m/>
    <s v="ORTI 15/08"/>
    <n v="23"/>
    <n v="180"/>
    <n v="4140"/>
    <n v="197.333"/>
    <m/>
    <m/>
    <m/>
    <m/>
    <m/>
    <s v="124 Bx Vrac"/>
    <m/>
  </r>
  <r>
    <m/>
    <m/>
    <x v="11"/>
    <x v="1"/>
    <x v="26"/>
    <m/>
    <n v="40456"/>
    <n v="112.10045662100455"/>
    <d v="1899-12-30T07:00:00"/>
    <m/>
    <n v="7"/>
    <s v=""/>
    <n v="40456"/>
    <m/>
    <m/>
    <s v="RSRIN2 14/06"/>
    <n v="10"/>
    <n v="180"/>
    <n v="1800"/>
    <n v="190.50899999999999"/>
    <m/>
    <n v="3"/>
    <m/>
    <m/>
    <m/>
    <s v="9770 Bx bloqués"/>
    <m/>
  </r>
  <r>
    <m/>
    <m/>
    <x v="11"/>
    <x v="2"/>
    <x v="26"/>
    <m/>
    <m/>
    <n v="0"/>
    <m/>
    <m/>
    <s v=""/>
    <s v=""/>
    <m/>
    <m/>
    <m/>
    <s v="RIN1 15/273"/>
    <n v="30.75"/>
    <n v="180"/>
    <n v="5535"/>
    <m/>
    <m/>
    <m/>
    <m/>
    <m/>
    <m/>
    <m/>
    <m/>
  </r>
  <r>
    <m/>
    <m/>
    <x v="11"/>
    <x v="3"/>
    <x v="27"/>
    <m/>
    <n v="36960"/>
    <n v="89.360078277886487"/>
    <d v="1899-12-30T05:34:00"/>
    <m/>
    <n v="5.5666666666666664"/>
    <s v=""/>
    <n v="36960"/>
    <m/>
    <m/>
    <s v="RIN1  15/273"/>
    <n v="21"/>
    <n v="180"/>
    <n v="3780"/>
    <n v="192.06700000000001"/>
    <m/>
    <n v="6"/>
    <m/>
    <m/>
    <m/>
    <m/>
    <m/>
  </r>
  <r>
    <m/>
    <m/>
    <x v="11"/>
    <x v="4"/>
    <x v="27"/>
    <m/>
    <m/>
    <n v="0"/>
    <m/>
    <m/>
    <s v=""/>
    <s v=""/>
    <m/>
    <m/>
    <m/>
    <s v="RIN2 15/91"/>
    <n v="16"/>
    <n v="180"/>
    <n v="2880"/>
    <m/>
    <m/>
    <m/>
    <m/>
    <m/>
    <m/>
    <m/>
    <m/>
  </r>
  <r>
    <m/>
    <m/>
    <x v="12"/>
    <x v="0"/>
    <x v="28"/>
    <m/>
    <n v="20472"/>
    <n v="45.375"/>
    <d v="1899-12-30T03:00:00"/>
    <m/>
    <n v="3"/>
    <s v=""/>
    <n v="20472"/>
    <m/>
    <m/>
    <s v="RIN1 15/91"/>
    <n v="8"/>
    <n v="180"/>
    <n v="1440"/>
    <n v="386.54300000000001"/>
    <n v="495"/>
    <n v="3"/>
    <m/>
    <m/>
    <m/>
    <m/>
    <m/>
  </r>
  <r>
    <m/>
    <m/>
    <x v="12"/>
    <x v="1"/>
    <x v="28"/>
    <m/>
    <m/>
    <n v="0"/>
    <m/>
    <m/>
    <s v=""/>
    <s v=""/>
    <m/>
    <m/>
    <m/>
    <s v="RIN1 15/284"/>
    <n v="17"/>
    <n v="180"/>
    <n v="3060"/>
    <m/>
    <m/>
    <m/>
    <m/>
    <m/>
    <m/>
    <m/>
    <m/>
  </r>
  <r>
    <m/>
    <m/>
    <x v="12"/>
    <x v="2"/>
    <x v="28"/>
    <m/>
    <m/>
    <n v="0"/>
    <m/>
    <m/>
    <s v=""/>
    <s v=""/>
    <m/>
    <m/>
    <m/>
    <s v="RSRIN2 14/06"/>
    <n v="15"/>
    <n v="180"/>
    <n v="2700"/>
    <m/>
    <m/>
    <m/>
    <m/>
    <m/>
    <m/>
    <m/>
    <m/>
  </r>
  <r>
    <m/>
    <m/>
    <x v="12"/>
    <x v="3"/>
    <x v="29"/>
    <m/>
    <n v="36984"/>
    <n v="94.53125"/>
    <d v="1899-12-30T06:15:00"/>
    <m/>
    <n v="6.25"/>
    <s v=""/>
    <n v="36984"/>
    <m/>
    <m/>
    <s v="RIN2 15/32"/>
    <n v="52"/>
    <n v="180"/>
    <n v="9360"/>
    <n v="369.779"/>
    <n v="1330"/>
    <n v="4"/>
    <m/>
    <m/>
    <m/>
    <m/>
    <m/>
  </r>
  <r>
    <m/>
    <m/>
    <x v="12"/>
    <x v="4"/>
    <x v="29"/>
    <m/>
    <m/>
    <n v="0"/>
    <m/>
    <m/>
    <s v=""/>
    <s v=""/>
    <m/>
    <m/>
    <m/>
    <s v="RIN1 15/95"/>
    <n v="16"/>
    <n v="180"/>
    <n v="2880"/>
    <m/>
    <m/>
    <m/>
    <m/>
    <m/>
    <m/>
    <m/>
    <m/>
  </r>
  <r>
    <m/>
    <m/>
    <x v="12"/>
    <x v="5"/>
    <x v="30"/>
    <m/>
    <n v="43296"/>
    <n v="102.09375"/>
    <d v="1899-12-30T06:45:00"/>
    <m/>
    <n v="6.75"/>
    <s v=""/>
    <n v="43296"/>
    <m/>
    <m/>
    <s v="GAP1 15/299"/>
    <n v="75"/>
    <n v="180"/>
    <n v="13500"/>
    <n v="377.09699999999998"/>
    <n v="950"/>
    <n v="10"/>
    <m/>
    <m/>
    <m/>
    <m/>
    <m/>
  </r>
  <r>
    <m/>
    <m/>
    <x v="12"/>
    <x v="6"/>
    <x v="30"/>
    <m/>
    <m/>
    <n v="0"/>
    <m/>
    <m/>
    <s v=""/>
    <s v=""/>
    <m/>
    <m/>
    <m/>
    <s v="GAP1 15/227"/>
    <n v="9"/>
    <n v="180"/>
    <n v="1620"/>
    <m/>
    <m/>
    <m/>
    <m/>
    <m/>
    <m/>
    <m/>
    <m/>
  </r>
  <r>
    <m/>
    <m/>
    <x v="13"/>
    <x v="0"/>
    <x v="31"/>
    <m/>
    <n v="24180"/>
    <n v="61.75"/>
    <d v="1899-12-30T04:00:00"/>
    <m/>
    <n v="4"/>
    <s v=""/>
    <n v="24180"/>
    <m/>
    <m/>
    <s v="ORTI 15/08"/>
    <n v="31"/>
    <n v="180"/>
    <n v="5580"/>
    <n v="227.36500000000001"/>
    <m/>
    <n v="2"/>
    <m/>
    <m/>
    <m/>
    <m/>
    <m/>
  </r>
  <r>
    <m/>
    <m/>
    <x v="13"/>
    <x v="1"/>
    <x v="32"/>
    <m/>
    <n v="9768"/>
    <n v="23.15625"/>
    <d v="1899-12-30T01:30:00"/>
    <m/>
    <n v="1.5"/>
    <s v=""/>
    <n v="9768"/>
    <m/>
    <m/>
    <s v="RSRIN2 14/06"/>
    <n v="8"/>
    <n v="180"/>
    <n v="1440"/>
    <n v="215.15799999999999"/>
    <n v="315"/>
    <m/>
    <m/>
    <m/>
    <m/>
    <m/>
    <m/>
  </r>
  <r>
    <m/>
    <m/>
    <x v="13"/>
    <x v="2"/>
    <x v="32"/>
    <m/>
    <m/>
    <n v="0"/>
    <m/>
    <m/>
    <s v=""/>
    <s v=""/>
    <m/>
    <m/>
    <m/>
    <s v="RSRIN2 14/07"/>
    <n v="3"/>
    <n v="180"/>
    <n v="540"/>
    <m/>
    <m/>
    <m/>
    <m/>
    <m/>
    <m/>
    <m/>
    <m/>
  </r>
  <r>
    <m/>
    <m/>
    <x v="13"/>
    <x v="3"/>
    <x v="33"/>
    <m/>
    <n v="58788"/>
    <n v="108.0625"/>
    <d v="1899-12-30T07:00:00"/>
    <m/>
    <n v="7"/>
    <s v=""/>
    <n v="58788"/>
    <m/>
    <m/>
    <s v="RIN1 15/95"/>
    <n v="24"/>
    <n v="180"/>
    <n v="4320"/>
    <n v="218.571"/>
    <n v="855"/>
    <n v="5"/>
    <m/>
    <m/>
    <m/>
    <m/>
    <m/>
  </r>
  <r>
    <m/>
    <m/>
    <x v="13"/>
    <x v="4"/>
    <x v="33"/>
    <m/>
    <m/>
    <n v="0"/>
    <m/>
    <m/>
    <s v=""/>
    <s v=""/>
    <m/>
    <m/>
    <m/>
    <s v="RIN1 15/94"/>
    <n v="39"/>
    <n v="180"/>
    <n v="7020"/>
    <m/>
    <m/>
    <m/>
    <m/>
    <m/>
    <m/>
    <m/>
    <m/>
  </r>
  <r>
    <m/>
    <m/>
    <x v="13"/>
    <x v="5"/>
    <x v="34"/>
    <m/>
    <n v="33960"/>
    <n v="54.03125"/>
    <d v="1899-12-30T03:30:00"/>
    <m/>
    <n v="3.5"/>
    <s v=""/>
    <n v="33960"/>
    <m/>
    <m/>
    <s v="GAP1 15/227"/>
    <n v="35"/>
    <n v="180"/>
    <n v="6300"/>
    <n v="216.648"/>
    <n v="475"/>
    <n v="4"/>
    <m/>
    <m/>
    <m/>
    <m/>
    <m/>
  </r>
  <r>
    <m/>
    <m/>
    <x v="14"/>
    <x v="0"/>
    <x v="35"/>
    <m/>
    <n v="161892"/>
    <n v="255.25"/>
    <d v="1899-12-30T16:00:00"/>
    <m/>
    <n v="16"/>
    <s v=""/>
    <n v="161892"/>
    <m/>
    <m/>
    <s v="GAP1 15/227"/>
    <n v="14"/>
    <n v="180"/>
    <n v="2520"/>
    <n v="374.42099999999999"/>
    <n v="6210"/>
    <n v="3"/>
    <m/>
    <m/>
    <m/>
    <m/>
    <m/>
  </r>
  <r>
    <m/>
    <m/>
    <x v="14"/>
    <x v="1"/>
    <x v="35"/>
    <m/>
    <m/>
    <n v="0"/>
    <m/>
    <m/>
    <s v=""/>
    <s v=""/>
    <m/>
    <m/>
    <m/>
    <s v="GAP1 15/244"/>
    <n v="76"/>
    <n v="180"/>
    <n v="13680"/>
    <m/>
    <m/>
    <m/>
    <m/>
    <m/>
    <m/>
    <m/>
    <m/>
  </r>
  <r>
    <m/>
    <m/>
    <x v="14"/>
    <x v="2"/>
    <x v="35"/>
    <m/>
    <m/>
    <n v="0"/>
    <m/>
    <m/>
    <s v=""/>
    <s v=""/>
    <m/>
    <m/>
    <m/>
    <s v="MUR1 15/270"/>
    <n v="75"/>
    <n v="180"/>
    <n v="13500"/>
    <m/>
    <m/>
    <m/>
    <m/>
    <m/>
    <m/>
    <m/>
    <m/>
  </r>
  <r>
    <m/>
    <m/>
    <x v="14"/>
    <x v="3"/>
    <x v="35"/>
    <m/>
    <m/>
    <n v="0"/>
    <m/>
    <m/>
    <s v=""/>
    <s v=""/>
    <m/>
    <m/>
    <m/>
    <s v="GOO1 15/277"/>
    <n v="80"/>
    <n v="180"/>
    <n v="14400"/>
    <m/>
    <m/>
    <m/>
    <m/>
    <m/>
    <m/>
    <m/>
    <m/>
  </r>
  <r>
    <m/>
    <m/>
    <x v="14"/>
    <x v="4"/>
    <x v="35"/>
    <m/>
    <m/>
    <n v="0"/>
    <m/>
    <m/>
    <s v=""/>
    <s v=""/>
    <m/>
    <m/>
    <m/>
    <s v="EXO1 15/309"/>
    <n v="54"/>
    <n v="180"/>
    <n v="9720"/>
    <m/>
    <m/>
    <m/>
    <m/>
    <m/>
    <m/>
    <m/>
    <m/>
  </r>
  <r>
    <m/>
    <m/>
    <x v="15"/>
    <x v="0"/>
    <x v="36"/>
    <m/>
    <n v="44004"/>
    <n v="69.46875"/>
    <d v="1899-12-30T04:30:00"/>
    <m/>
    <n v="4.5"/>
    <s v=""/>
    <n v="44004"/>
    <m/>
    <m/>
    <s v="EXO1 15/289"/>
    <n v="79"/>
    <n v="180"/>
    <n v="14220"/>
    <n v="371.01"/>
    <n v="760"/>
    <n v="5"/>
    <m/>
    <m/>
    <m/>
    <m/>
    <m/>
  </r>
  <r>
    <m/>
    <m/>
    <x v="15"/>
    <x v="1"/>
    <x v="36"/>
    <m/>
    <m/>
    <n v="0"/>
    <m/>
    <m/>
    <s v=""/>
    <s v=""/>
    <m/>
    <m/>
    <m/>
    <s v="EXO1 15/309"/>
    <n v="9"/>
    <n v="180"/>
    <n v="1620"/>
    <m/>
    <m/>
    <m/>
    <m/>
    <m/>
    <m/>
    <m/>
    <m/>
  </r>
  <r>
    <m/>
    <m/>
    <x v="15"/>
    <x v="2"/>
    <x v="37"/>
    <m/>
    <n v="95976"/>
    <n v="177.53125"/>
    <d v="1899-12-30T11:30:00"/>
    <m/>
    <n v="11.5"/>
    <s v=""/>
    <n v="95976"/>
    <m/>
    <m/>
    <s v="GAP1 15/301"/>
    <n v="80"/>
    <n v="180"/>
    <n v="14400"/>
    <n v="371.06400000000002"/>
    <n v="2232.5"/>
    <n v="6"/>
    <m/>
    <m/>
    <m/>
    <s v="90 kg pris pour essai 50/50"/>
    <m/>
  </r>
  <r>
    <m/>
    <m/>
    <x v="15"/>
    <x v="3"/>
    <x v="37"/>
    <m/>
    <m/>
    <n v="0"/>
    <m/>
    <m/>
    <s v=""/>
    <s v=""/>
    <m/>
    <m/>
    <m/>
    <s v="MUR1 15/292"/>
    <n v="80"/>
    <n v="180"/>
    <n v="14400"/>
    <m/>
    <m/>
    <m/>
    <m/>
    <m/>
    <m/>
    <m/>
    <m/>
  </r>
  <r>
    <m/>
    <m/>
    <x v="15"/>
    <x v="4"/>
    <x v="37"/>
    <m/>
    <m/>
    <n v="0"/>
    <m/>
    <m/>
    <s v=""/>
    <s v=""/>
    <m/>
    <m/>
    <m/>
    <s v="EXO1 15/287"/>
    <n v="22"/>
    <n v="180"/>
    <n v="3960"/>
    <m/>
    <m/>
    <m/>
    <m/>
    <m/>
    <m/>
    <m/>
    <m/>
  </r>
  <r>
    <m/>
    <m/>
    <x v="16"/>
    <x v="0"/>
    <x v="38"/>
    <m/>
    <n v="33012"/>
    <n v="50.62890625"/>
    <d v="1899-12-30T03:15:00"/>
    <m/>
    <n v="3.25"/>
    <s v=""/>
    <n v="33012"/>
    <m/>
    <m/>
    <s v="GOO1 15/278"/>
    <n v="60"/>
    <n v="180"/>
    <n v="10800"/>
    <n v="370.87599999999998"/>
    <n v="807.5"/>
    <n v="4"/>
    <m/>
    <m/>
    <m/>
    <m/>
    <m/>
  </r>
  <r>
    <m/>
    <m/>
    <x v="16"/>
    <x v="1"/>
    <x v="39"/>
    <m/>
    <n v="81828"/>
    <n v="128.51953125"/>
    <d v="1899-12-30T08:15:00"/>
    <m/>
    <n v="8.25"/>
    <s v=""/>
    <n v="81828"/>
    <m/>
    <m/>
    <s v="GAP1 15/295"/>
    <n v="36"/>
    <n v="180"/>
    <n v="6480"/>
    <n v="370.79599999999999"/>
    <n v="1710"/>
    <n v="4"/>
    <m/>
    <m/>
    <m/>
    <m/>
    <m/>
  </r>
  <r>
    <m/>
    <m/>
    <x v="16"/>
    <x v="2"/>
    <x v="39"/>
    <m/>
    <m/>
    <n v="0"/>
    <m/>
    <m/>
    <s v=""/>
    <s v=""/>
    <m/>
    <m/>
    <m/>
    <s v="EXO1 15/201"/>
    <n v="71"/>
    <n v="180"/>
    <n v="12780"/>
    <m/>
    <m/>
    <m/>
    <m/>
    <m/>
    <m/>
    <m/>
    <m/>
  </r>
  <r>
    <m/>
    <m/>
    <x v="16"/>
    <x v="3"/>
    <x v="39"/>
    <m/>
    <m/>
    <n v="0"/>
    <m/>
    <m/>
    <s v=""/>
    <s v=""/>
    <m/>
    <m/>
    <m/>
    <s v="MUR1  15/184"/>
    <n v="47"/>
    <n v="180"/>
    <n v="8460"/>
    <m/>
    <m/>
    <m/>
    <m/>
    <m/>
    <m/>
    <m/>
    <m/>
  </r>
  <r>
    <m/>
    <m/>
    <x v="16"/>
    <x v="4"/>
    <x v="40"/>
    <m/>
    <n v="41172"/>
    <n v="70.1015625"/>
    <d v="1899-12-30T04:30:00"/>
    <m/>
    <n v="4.5"/>
    <s v=""/>
    <n v="41172"/>
    <m/>
    <m/>
    <s v="MUR1 15/267"/>
    <n v="1"/>
    <n v="180"/>
    <n v="180"/>
    <n v="370.95299999999997"/>
    <n v="950"/>
    <n v="3"/>
    <m/>
    <m/>
    <m/>
    <m/>
    <m/>
  </r>
  <r>
    <m/>
    <m/>
    <x v="16"/>
    <x v="5"/>
    <x v="40"/>
    <m/>
    <m/>
    <n v="0"/>
    <m/>
    <m/>
    <s v=""/>
    <s v=""/>
    <m/>
    <m/>
    <m/>
    <s v="GOO1 15/198"/>
    <n v="76"/>
    <n v="180"/>
    <n v="13680"/>
    <m/>
    <m/>
    <m/>
    <m/>
    <m/>
    <m/>
    <m/>
    <m/>
  </r>
  <r>
    <m/>
    <m/>
    <x v="17"/>
    <x v="0"/>
    <x v="18"/>
    <m/>
    <n v="20736"/>
    <n v="39.375"/>
    <d v="1899-12-30T02:30:00"/>
    <m/>
    <n v="2.5"/>
    <s v=""/>
    <n v="20736"/>
    <m/>
    <m/>
    <s v="RSRIN2 14/07"/>
    <n v="14"/>
    <n v="180"/>
    <n v="2520"/>
    <n v="368.15300000000002"/>
    <n v="900"/>
    <n v="6"/>
    <m/>
    <m/>
    <m/>
    <m/>
    <m/>
  </r>
  <r>
    <m/>
    <m/>
    <x v="17"/>
    <x v="1"/>
    <x v="18"/>
    <m/>
    <m/>
    <n v="0"/>
    <m/>
    <m/>
    <s v=""/>
    <s v=""/>
    <m/>
    <m/>
    <m/>
    <s v="RSRIN2 14/06"/>
    <n v="24"/>
    <n v="180"/>
    <n v="4320"/>
    <m/>
    <m/>
    <m/>
    <m/>
    <m/>
    <m/>
    <m/>
    <m/>
  </r>
  <r>
    <m/>
    <m/>
    <x v="17"/>
    <x v="2"/>
    <x v="16"/>
    <m/>
    <n v="144504"/>
    <n v="212.625"/>
    <d v="1899-12-30T13:30:00"/>
    <m/>
    <n v="13.5"/>
    <s v=""/>
    <n v="144504"/>
    <m/>
    <m/>
    <s v="RIN1 15/94"/>
    <n v="37"/>
    <n v="180"/>
    <n v="6660"/>
    <n v="370.32299999999998"/>
    <n v="2897.5"/>
    <n v="6"/>
    <m/>
    <m/>
    <m/>
    <m/>
    <m/>
  </r>
  <r>
    <m/>
    <m/>
    <x v="17"/>
    <x v="3"/>
    <x v="16"/>
    <m/>
    <m/>
    <n v="0"/>
    <m/>
    <m/>
    <s v=""/>
    <s v=""/>
    <m/>
    <m/>
    <m/>
    <s v="RIN1 15/120"/>
    <n v="80"/>
    <n v="180"/>
    <n v="14400"/>
    <m/>
    <m/>
    <m/>
    <m/>
    <m/>
    <m/>
    <m/>
    <m/>
  </r>
  <r>
    <m/>
    <m/>
    <x v="17"/>
    <x v="4"/>
    <x v="16"/>
    <m/>
    <m/>
    <n v="0"/>
    <m/>
    <m/>
    <s v=""/>
    <s v=""/>
    <m/>
    <m/>
    <m/>
    <s v="RIN1 15/121"/>
    <n v="70"/>
    <n v="180"/>
    <n v="12600"/>
    <m/>
    <m/>
    <m/>
    <m/>
    <m/>
    <m/>
    <m/>
    <m/>
  </r>
  <r>
    <m/>
    <m/>
    <x v="17"/>
    <x v="5"/>
    <x v="16"/>
    <m/>
    <m/>
    <n v="0"/>
    <m/>
    <m/>
    <s v=""/>
    <s v=""/>
    <m/>
    <m/>
    <m/>
    <s v="RIN1 15/124"/>
    <n v="80"/>
    <n v="180"/>
    <n v="14400"/>
    <m/>
    <m/>
    <m/>
    <m/>
    <m/>
    <m/>
    <m/>
    <m/>
  </r>
  <r>
    <m/>
    <m/>
    <x v="18"/>
    <x v="0"/>
    <x v="41"/>
    <m/>
    <n v="100752"/>
    <n v="110.140625"/>
    <d v="1899-12-30T09:30:00"/>
    <m/>
    <n v="9.5"/>
    <s v=""/>
    <n v="100752"/>
    <m/>
    <m/>
    <s v="MAH1 15/225"/>
    <n v="80"/>
    <n v="180"/>
    <n v="14400"/>
    <n v="378.23899999999998"/>
    <n v="2470"/>
    <n v="2"/>
    <m/>
    <m/>
    <m/>
    <m/>
    <m/>
  </r>
  <r>
    <m/>
    <m/>
    <x v="18"/>
    <x v="1"/>
    <x v="41"/>
    <m/>
    <m/>
    <n v="0"/>
    <m/>
    <m/>
    <s v=""/>
    <s v=""/>
    <m/>
    <m/>
    <m/>
    <s v="EXO1 15/230"/>
    <n v="4"/>
    <n v="180"/>
    <n v="720"/>
    <m/>
    <m/>
    <m/>
    <m/>
    <m/>
    <m/>
    <m/>
    <m/>
  </r>
  <r>
    <m/>
    <m/>
    <x v="18"/>
    <x v="2"/>
    <x v="41"/>
    <m/>
    <m/>
    <n v="0"/>
    <m/>
    <m/>
    <s v=""/>
    <s v=""/>
    <m/>
    <m/>
    <m/>
    <s v="MUR1 15/282"/>
    <n v="2"/>
    <n v="180"/>
    <n v="360"/>
    <m/>
    <m/>
    <m/>
    <m/>
    <m/>
    <m/>
    <m/>
    <m/>
  </r>
  <r>
    <m/>
    <m/>
    <x v="18"/>
    <x v="3"/>
    <x v="41"/>
    <m/>
    <m/>
    <n v="0"/>
    <m/>
    <m/>
    <s v=""/>
    <s v=""/>
    <m/>
    <m/>
    <m/>
    <s v="MUR1 15/308"/>
    <n v="80"/>
    <n v="180"/>
    <n v="14400"/>
    <m/>
    <m/>
    <m/>
    <m/>
    <m/>
    <m/>
    <m/>
    <m/>
  </r>
  <r>
    <m/>
    <m/>
    <x v="18"/>
    <x v="4"/>
    <x v="41"/>
    <m/>
    <m/>
    <n v="0"/>
    <m/>
    <m/>
    <s v=""/>
    <s v=""/>
    <m/>
    <m/>
    <m/>
    <s v="EXO1 15/306"/>
    <n v="30"/>
    <n v="180"/>
    <n v="5400"/>
    <m/>
    <m/>
    <m/>
    <m/>
    <m/>
    <m/>
    <m/>
    <m/>
  </r>
  <r>
    <m/>
    <m/>
    <x v="18"/>
    <x v="5"/>
    <x v="42"/>
    <m/>
    <n v="66720"/>
    <n v="75.359375"/>
    <d v="1899-12-30T06:30:00"/>
    <m/>
    <n v="6.5"/>
    <s v=""/>
    <n v="66720"/>
    <m/>
    <m/>
    <s v="EXO1 15/306"/>
    <n v="46"/>
    <n v="180"/>
    <n v="8280"/>
    <n v="377.29199999999997"/>
    <n v="2280"/>
    <n v="5"/>
    <m/>
    <m/>
    <m/>
    <m/>
    <m/>
  </r>
  <r>
    <m/>
    <m/>
    <x v="18"/>
    <x v="6"/>
    <x v="42"/>
    <m/>
    <m/>
    <n v="0"/>
    <m/>
    <m/>
    <s v=""/>
    <s v=""/>
    <m/>
    <m/>
    <m/>
    <s v="EXO1 15/311"/>
    <n v="78"/>
    <n v="180"/>
    <n v="14040"/>
    <m/>
    <m/>
    <m/>
    <m/>
    <m/>
    <m/>
    <m/>
    <m/>
  </r>
  <r>
    <m/>
    <m/>
    <x v="19"/>
    <x v="0"/>
    <x v="43"/>
    <m/>
    <n v="44019"/>
    <n v="137.109375"/>
    <d v="1899-12-30T09:00:00"/>
    <m/>
    <n v="9"/>
    <s v=""/>
    <n v="29680"/>
    <m/>
    <m/>
    <s v="EXO1 15/287"/>
    <n v="54"/>
    <n v="180"/>
    <n v="9720"/>
    <n v="557.303"/>
    <n v="2090"/>
    <n v="930"/>
    <m/>
    <m/>
    <m/>
    <m/>
    <m/>
  </r>
  <r>
    <m/>
    <m/>
    <x v="19"/>
    <x v="1"/>
    <x v="43"/>
    <m/>
    <m/>
    <n v="0"/>
    <m/>
    <m/>
    <s v=""/>
    <s v=""/>
    <m/>
    <m/>
    <m/>
    <s v="MAH1 15/87"/>
    <n v="74"/>
    <n v="180"/>
    <n v="13320"/>
    <m/>
    <m/>
    <m/>
    <m/>
    <m/>
    <m/>
    <m/>
    <m/>
  </r>
  <r>
    <m/>
    <m/>
    <x v="19"/>
    <x v="2"/>
    <x v="11"/>
    <m/>
    <n v="18320"/>
    <n v="45.703125"/>
    <d v="1899-12-30T03:00:00"/>
    <m/>
    <n v="3"/>
    <s v=""/>
    <n v="13810"/>
    <m/>
    <m/>
    <s v="RIN1 15/122"/>
    <n v="46"/>
    <n v="180"/>
    <n v="8280"/>
    <n v="539.947"/>
    <n v="760"/>
    <n v="4"/>
    <m/>
    <m/>
    <m/>
    <m/>
    <m/>
  </r>
  <r>
    <m/>
    <m/>
    <x v="19"/>
    <x v="3"/>
    <x v="11"/>
    <m/>
    <m/>
    <n v="0"/>
    <m/>
    <m/>
    <s v=""/>
    <s v=""/>
    <m/>
    <m/>
    <m/>
    <s v="RIN1 15/123"/>
    <n v="4"/>
    <n v="180"/>
    <n v="720"/>
    <m/>
    <m/>
    <m/>
    <m/>
    <m/>
    <m/>
    <m/>
    <m/>
  </r>
  <r>
    <m/>
    <m/>
    <x v="19"/>
    <x v="4"/>
    <x v="44"/>
    <m/>
    <n v="9936"/>
    <n v="60.9375"/>
    <d v="1899-12-30T04:00:00"/>
    <m/>
    <n v="4"/>
    <s v=""/>
    <n v="9936"/>
    <m/>
    <m/>
    <s v="MAH1 15/87"/>
    <n v="5"/>
    <n v="180"/>
    <n v="900"/>
    <n v="544.24"/>
    <n v="427.5"/>
    <n v="250"/>
    <m/>
    <m/>
    <m/>
    <m/>
    <m/>
  </r>
  <r>
    <m/>
    <m/>
    <x v="19"/>
    <x v="5"/>
    <x v="44"/>
    <m/>
    <m/>
    <n v="0"/>
    <m/>
    <m/>
    <s v=""/>
    <s v=""/>
    <m/>
    <m/>
    <m/>
    <s v="MUR1 15/293"/>
    <n v="23.25"/>
    <n v="180"/>
    <n v="4185"/>
    <m/>
    <m/>
    <m/>
    <m/>
    <m/>
    <m/>
    <m/>
    <m/>
  </r>
  <r>
    <m/>
    <m/>
    <x v="20"/>
    <x v="0"/>
    <x v="45"/>
    <m/>
    <m/>
    <m/>
    <m/>
    <m/>
    <s v=""/>
    <s v=""/>
    <m/>
    <m/>
    <m/>
    <m/>
    <m/>
    <m/>
    <n v="0"/>
    <m/>
    <m/>
    <m/>
    <m/>
    <m/>
    <m/>
    <m/>
    <m/>
  </r>
  <r>
    <m/>
    <m/>
    <x v="21"/>
    <x v="0"/>
    <x v="46"/>
    <m/>
    <n v="74364"/>
    <n v="122.8515625"/>
    <d v="1899-12-30T09:15:00"/>
    <m/>
    <n v="9.25"/>
    <s v=""/>
    <n v="74364"/>
    <m/>
    <m/>
    <s v="MUR1 15/293"/>
    <n v="56.75"/>
    <n v="180"/>
    <n v="10215"/>
    <n v="192.916"/>
    <n v="1282.5"/>
    <n v="3"/>
    <m/>
    <m/>
    <m/>
    <m/>
    <m/>
  </r>
  <r>
    <m/>
    <m/>
    <x v="21"/>
    <x v="1"/>
    <x v="46"/>
    <m/>
    <m/>
    <n v="0"/>
    <m/>
    <m/>
    <s v=""/>
    <s v=""/>
    <m/>
    <m/>
    <m/>
    <s v="MUR1 15/307"/>
    <n v="19"/>
    <n v="180"/>
    <n v="3420"/>
    <m/>
    <m/>
    <m/>
    <m/>
    <m/>
    <m/>
    <m/>
    <m/>
  </r>
  <r>
    <m/>
    <m/>
    <x v="21"/>
    <x v="2"/>
    <x v="6"/>
    <m/>
    <n v="40368"/>
    <n v="69.7265625"/>
    <d v="1899-12-30T05:15:00"/>
    <m/>
    <n v="5.25"/>
    <s v=""/>
    <n v="40368"/>
    <m/>
    <m/>
    <s v="MUR1 15/307"/>
    <n v="44.5"/>
    <n v="180"/>
    <n v="8010"/>
    <n v="196.85900000000001"/>
    <m/>
    <n v="3"/>
    <m/>
    <m/>
    <m/>
    <m/>
    <m/>
  </r>
  <r>
    <m/>
    <m/>
    <x v="21"/>
    <x v="3"/>
    <x v="47"/>
    <m/>
    <n v="13476"/>
    <n v="19.921875"/>
    <d v="1899-12-30T01:30:00"/>
    <m/>
    <n v="1.5"/>
    <s v=""/>
    <n v="13476"/>
    <m/>
    <m/>
    <s v="MUR1 15/307"/>
    <n v="13"/>
    <n v="180"/>
    <n v="2340"/>
    <n v="191.12899999999999"/>
    <n v="95"/>
    <n v="2"/>
    <m/>
    <m/>
    <m/>
    <m/>
    <m/>
  </r>
  <r>
    <m/>
    <m/>
    <x v="21"/>
    <x v="4"/>
    <x v="11"/>
    <m/>
    <m/>
    <n v="0"/>
    <m/>
    <m/>
    <s v=""/>
    <s v=""/>
    <n v="9080"/>
    <m/>
    <m/>
    <m/>
    <m/>
    <m/>
    <n v="0"/>
    <m/>
    <m/>
    <m/>
    <m/>
    <m/>
    <m/>
    <s v="REPRISE DU 29/01/2016"/>
    <m/>
  </r>
  <r>
    <m/>
    <m/>
    <x v="22"/>
    <x v="0"/>
    <x v="47"/>
    <m/>
    <n v="21600"/>
    <n v="30.5703125"/>
    <d v="1899-12-30T03:30:00"/>
    <m/>
    <n v="3.5"/>
    <s v=""/>
    <n v="21600"/>
    <m/>
    <m/>
    <s v="MUR1 15/303"/>
    <n v="19"/>
    <n v="180"/>
    <n v="3420"/>
    <n v="192.99799999999999"/>
    <n v="285"/>
    <n v="2"/>
    <m/>
    <m/>
    <m/>
    <m/>
    <m/>
  </r>
  <r>
    <m/>
    <m/>
    <x v="22"/>
    <x v="1"/>
    <x v="47"/>
    <m/>
    <m/>
    <n v="0"/>
    <m/>
    <m/>
    <s v=""/>
    <s v=""/>
    <m/>
    <m/>
    <m/>
    <s v="MUR1 15/307"/>
    <n v="3.5"/>
    <n v="180"/>
    <n v="630"/>
    <m/>
    <m/>
    <m/>
    <m/>
    <m/>
    <m/>
    <m/>
    <m/>
  </r>
  <r>
    <m/>
    <m/>
    <x v="22"/>
    <x v="2"/>
    <x v="48"/>
    <m/>
    <n v="51156"/>
    <n v="58.95703125"/>
    <d v="1899-12-30T06:45:00"/>
    <m/>
    <n v="6.75"/>
    <s v=""/>
    <n v="51156"/>
    <m/>
    <m/>
    <s v="MAH1 15/149"/>
    <n v="23"/>
    <n v="180"/>
    <n v="4140"/>
    <n v="197.012"/>
    <n v="475"/>
    <n v="5"/>
    <m/>
    <m/>
    <m/>
    <m/>
    <m/>
  </r>
  <r>
    <m/>
    <m/>
    <x v="22"/>
    <x v="3"/>
    <x v="48"/>
    <m/>
    <m/>
    <n v="0"/>
    <m/>
    <m/>
    <s v=""/>
    <s v=""/>
    <m/>
    <m/>
    <m/>
    <s v="VRD1 15/157"/>
    <n v="29"/>
    <n v="180"/>
    <n v="5220"/>
    <m/>
    <m/>
    <m/>
    <m/>
    <m/>
    <m/>
    <m/>
    <m/>
  </r>
  <r>
    <m/>
    <m/>
    <x v="22"/>
    <x v="4"/>
    <x v="49"/>
    <m/>
    <n v="62520"/>
    <n v="50.22265625"/>
    <d v="1899-12-30T05:45:00"/>
    <m/>
    <n v="5.75"/>
    <s v=""/>
    <n v="62520"/>
    <m/>
    <m/>
    <s v="MUR1 15/267"/>
    <n v="55"/>
    <n v="180"/>
    <n v="9900"/>
    <n v="191.25899999999999"/>
    <n v="807.5"/>
    <n v="4"/>
    <m/>
    <m/>
    <m/>
    <m/>
    <m/>
  </r>
  <r>
    <m/>
    <m/>
    <x v="22"/>
    <x v="5"/>
    <x v="49"/>
    <m/>
    <m/>
    <n v="0"/>
    <m/>
    <m/>
    <s v=""/>
    <s v=""/>
    <m/>
    <m/>
    <m/>
    <s v="MUR1 15/279"/>
    <n v="5.5"/>
    <n v="180"/>
    <n v="990"/>
    <m/>
    <m/>
    <m/>
    <m/>
    <m/>
    <m/>
    <m/>
    <m/>
  </r>
  <r>
    <m/>
    <m/>
    <x v="23"/>
    <x v="0"/>
    <x v="50"/>
    <m/>
    <n v="80340"/>
    <n v="105.75"/>
    <d v="1899-12-30T08:00:00"/>
    <m/>
    <n v="8"/>
    <s v=""/>
    <n v="80340"/>
    <m/>
    <m/>
    <s v="MUR1 15/279"/>
    <n v="49.5"/>
    <n v="180"/>
    <n v="8910"/>
    <n v="192.881"/>
    <n v="1140"/>
    <n v="4"/>
    <m/>
    <m/>
    <m/>
    <m/>
    <m/>
  </r>
  <r>
    <m/>
    <m/>
    <x v="23"/>
    <x v="1"/>
    <x v="50"/>
    <m/>
    <m/>
    <n v="0"/>
    <m/>
    <m/>
    <s v=""/>
    <s v=""/>
    <m/>
    <m/>
    <m/>
    <s v="MUR1 15/303"/>
    <n v="30"/>
    <n v="180"/>
    <n v="5400"/>
    <m/>
    <m/>
    <m/>
    <m/>
    <m/>
    <m/>
    <m/>
    <m/>
  </r>
  <r>
    <m/>
    <m/>
    <x v="23"/>
    <x v="2"/>
    <x v="51"/>
    <m/>
    <n v="57432"/>
    <n v="105.75"/>
    <d v="1899-12-30T08:00:00"/>
    <m/>
    <n v="8"/>
    <s v=""/>
    <n v="57432"/>
    <m/>
    <m/>
    <s v="MUR1 15/303"/>
    <n v="21"/>
    <n v="180"/>
    <n v="3780"/>
    <n v="191.57599999999999"/>
    <n v="522.5"/>
    <n v="6"/>
    <m/>
    <m/>
    <m/>
    <m/>
    <m/>
  </r>
  <r>
    <m/>
    <m/>
    <x v="23"/>
    <x v="3"/>
    <x v="51"/>
    <m/>
    <m/>
    <n v="0"/>
    <m/>
    <m/>
    <s v=""/>
    <s v=""/>
    <m/>
    <m/>
    <m/>
    <s v="GAP1 15/297"/>
    <n v="32"/>
    <n v="180"/>
    <n v="5760"/>
    <m/>
    <m/>
    <m/>
    <m/>
    <m/>
    <m/>
    <m/>
    <m/>
  </r>
  <r>
    <m/>
    <m/>
    <x v="24"/>
    <x v="0"/>
    <x v="52"/>
    <m/>
    <n v="40584"/>
    <n v="56.1875"/>
    <d v="1899-12-30T04:00:00"/>
    <m/>
    <n v="4"/>
    <s v=""/>
    <n v="40584"/>
    <m/>
    <m/>
    <s v="GAP1 15/297"/>
    <n v="40"/>
    <n v="180"/>
    <n v="7200"/>
    <n v="192.096"/>
    <n v="997.5"/>
    <n v="3"/>
    <m/>
    <m/>
    <m/>
    <m/>
    <m/>
  </r>
  <r>
    <m/>
    <m/>
    <x v="24"/>
    <x v="1"/>
    <x v="5"/>
    <m/>
    <n v="80988"/>
    <n v="168.5625"/>
    <d v="1899-12-30T12:00:00"/>
    <m/>
    <n v="12"/>
    <s v=""/>
    <n v="80988"/>
    <m/>
    <m/>
    <s v="RIN1 15/122"/>
    <n v="33"/>
    <n v="180"/>
    <n v="5940"/>
    <n v="191.691"/>
    <n v="712.5"/>
    <n v="9"/>
    <m/>
    <m/>
    <m/>
    <m/>
    <m/>
  </r>
  <r>
    <m/>
    <m/>
    <x v="24"/>
    <x v="2"/>
    <x v="5"/>
    <m/>
    <m/>
    <n v="0"/>
    <m/>
    <m/>
    <s v=""/>
    <s v=""/>
    <m/>
    <m/>
    <m/>
    <s v="RIN1 15/123"/>
    <n v="44.5"/>
    <n v="180"/>
    <n v="8010"/>
    <m/>
    <m/>
    <m/>
    <m/>
    <m/>
    <m/>
    <m/>
    <m/>
  </r>
  <r>
    <m/>
    <m/>
    <x v="25"/>
    <x v="0"/>
    <x v="53"/>
    <m/>
    <n v="52884"/>
    <n v="112.25"/>
    <d v="1899-12-30T08:00:00"/>
    <m/>
    <n v="8"/>
    <s v=""/>
    <n v="52884"/>
    <m/>
    <m/>
    <s v="GOO1 15/198"/>
    <n v="4"/>
    <n v="180"/>
    <n v="720"/>
    <n v="372.61599999999999"/>
    <n v="2137.5"/>
    <n v="5"/>
    <m/>
    <m/>
    <m/>
    <m/>
    <m/>
  </r>
  <r>
    <m/>
    <m/>
    <x v="25"/>
    <x v="1"/>
    <x v="53"/>
    <m/>
    <m/>
    <n v="0"/>
    <m/>
    <m/>
    <s v=""/>
    <s v=""/>
    <m/>
    <m/>
    <m/>
    <s v="MAH1 15/149"/>
    <n v="32"/>
    <n v="180"/>
    <n v="5760"/>
    <m/>
    <m/>
    <m/>
    <m/>
    <m/>
    <m/>
    <m/>
    <m/>
  </r>
  <r>
    <m/>
    <m/>
    <x v="25"/>
    <x v="2"/>
    <x v="53"/>
    <m/>
    <m/>
    <n v="0"/>
    <m/>
    <m/>
    <s v=""/>
    <s v=""/>
    <m/>
    <m/>
    <m/>
    <s v="SAT1 15/169"/>
    <n v="61"/>
    <n v="180"/>
    <n v="10980"/>
    <m/>
    <m/>
    <m/>
    <m/>
    <m/>
    <m/>
    <m/>
    <m/>
  </r>
  <r>
    <m/>
    <m/>
    <x v="25"/>
    <x v="3"/>
    <x v="54"/>
    <m/>
    <n v="58740"/>
    <n v="112.25"/>
    <d v="1899-12-30T08:00:00"/>
    <m/>
    <n v="8"/>
    <s v=""/>
    <n v="58740"/>
    <m/>
    <m/>
    <s v="SAT1 15/169"/>
    <n v="14"/>
    <n v="180"/>
    <n v="2520"/>
    <n v="377.185"/>
    <n v="1330"/>
    <n v="10"/>
    <m/>
    <m/>
    <m/>
    <m/>
    <m/>
  </r>
  <r>
    <m/>
    <m/>
    <x v="25"/>
    <x v="4"/>
    <x v="54"/>
    <m/>
    <m/>
    <n v="0"/>
    <m/>
    <m/>
    <s v=""/>
    <s v=""/>
    <m/>
    <m/>
    <m/>
    <s v="VRD1 15/166"/>
    <n v="80"/>
    <n v="180"/>
    <n v="14400"/>
    <m/>
    <m/>
    <m/>
    <m/>
    <m/>
    <m/>
    <m/>
    <m/>
  </r>
  <r>
    <m/>
    <m/>
    <x v="25"/>
    <x v="5"/>
    <x v="54"/>
    <m/>
    <m/>
    <n v="0"/>
    <m/>
    <m/>
    <s v=""/>
    <s v=""/>
    <m/>
    <m/>
    <m/>
    <s v="RIV1 15/170"/>
    <n v="16.5"/>
    <n v="180"/>
    <n v="2970"/>
    <m/>
    <m/>
    <m/>
    <m/>
    <m/>
    <m/>
    <m/>
    <m/>
  </r>
  <r>
    <m/>
    <m/>
    <x v="26"/>
    <x v="0"/>
    <x v="55"/>
    <m/>
    <n v="38400"/>
    <n v="120.65625"/>
    <d v="1899-12-30T09:00:00"/>
    <m/>
    <n v="9"/>
    <s v=""/>
    <n v="38400"/>
    <m/>
    <m/>
    <s v="MUR1 15/281"/>
    <n v="72"/>
    <n v="180"/>
    <n v="12960"/>
    <n v="377.04700000000003"/>
    <n v="1092.5"/>
    <n v="4"/>
    <m/>
    <m/>
    <m/>
    <m/>
    <m/>
  </r>
  <r>
    <m/>
    <m/>
    <x v="26"/>
    <x v="1"/>
    <x v="55"/>
    <m/>
    <m/>
    <n v="0"/>
    <m/>
    <m/>
    <s v=""/>
    <s v=""/>
    <m/>
    <m/>
    <m/>
    <s v="MUR1 15/294"/>
    <n v="2"/>
    <n v="180"/>
    <n v="360"/>
    <m/>
    <m/>
    <m/>
    <m/>
    <m/>
    <m/>
    <m/>
    <m/>
  </r>
  <r>
    <m/>
    <m/>
    <x v="26"/>
    <x v="2"/>
    <x v="56"/>
    <m/>
    <n v="30960"/>
    <n v="70.3828125"/>
    <d v="1899-12-30T05:15:00"/>
    <m/>
    <n v="5.25"/>
    <s v=""/>
    <n v="30960"/>
    <m/>
    <m/>
    <s v="RS RIN2 14/07"/>
    <n v="30"/>
    <n v="180"/>
    <n v="5400"/>
    <n v="369.40100000000001"/>
    <n v="900"/>
    <n v="6"/>
    <m/>
    <m/>
    <m/>
    <m/>
    <m/>
  </r>
  <r>
    <m/>
    <m/>
    <x v="26"/>
    <x v="3"/>
    <x v="56"/>
    <m/>
    <m/>
    <n v="23.4609375"/>
    <d v="1899-12-30T01:45:00"/>
    <m/>
    <n v="1.75"/>
    <s v=""/>
    <m/>
    <m/>
    <m/>
    <s v="RS RIN2 14/09"/>
    <n v="28.75"/>
    <n v="180"/>
    <n v="5175"/>
    <m/>
    <m/>
    <m/>
    <m/>
    <m/>
    <m/>
    <m/>
    <m/>
  </r>
  <r>
    <m/>
    <m/>
    <x v="26"/>
    <x v="4"/>
    <x v="57"/>
    <m/>
    <n v="16668"/>
    <n v="0"/>
    <m/>
    <m/>
    <s v=""/>
    <s v=""/>
    <n v="16668"/>
    <m/>
    <m/>
    <s v="MUR1 15/294"/>
    <n v="31.75"/>
    <n v="180"/>
    <n v="5715"/>
    <n v="374.541"/>
    <n v="540"/>
    <n v="2"/>
    <m/>
    <m/>
    <m/>
    <m/>
    <m/>
  </r>
  <r>
    <m/>
    <m/>
    <x v="27"/>
    <x v="0"/>
    <x v="57"/>
    <m/>
    <n v="40500"/>
    <n v="183.5"/>
    <d v="1899-12-30T04:00:00"/>
    <m/>
    <n v="4"/>
    <s v=""/>
    <n v="40500"/>
    <m/>
    <m/>
    <s v="MUR1 15/294"/>
    <n v="30.25"/>
    <n v="180"/>
    <n v="5445"/>
    <n v="376.351"/>
    <n v="902.5"/>
    <n v="8"/>
    <m/>
    <m/>
    <m/>
    <m/>
    <m/>
  </r>
  <r>
    <m/>
    <m/>
    <x v="27"/>
    <x v="1"/>
    <x v="57"/>
    <m/>
    <m/>
    <n v="0"/>
    <m/>
    <m/>
    <s v=""/>
    <s v=""/>
    <m/>
    <m/>
    <m/>
    <s v="EXO1 15/291"/>
    <n v="50"/>
    <n v="180"/>
    <n v="9000"/>
    <m/>
    <m/>
    <m/>
    <m/>
    <m/>
    <m/>
    <m/>
    <m/>
  </r>
  <r>
    <m/>
    <m/>
    <x v="27"/>
    <x v="2"/>
    <x v="58"/>
    <m/>
    <n v="11496"/>
    <n v="0"/>
    <m/>
    <m/>
    <s v=""/>
    <s v=""/>
    <n v="11496"/>
    <m/>
    <m/>
    <s v="GAP1 15/297"/>
    <n v="8"/>
    <n v="180"/>
    <n v="1440"/>
    <n v="371.322"/>
    <n v="285"/>
    <m/>
    <m/>
    <m/>
    <m/>
    <s v="3162 bx bloqués "/>
    <m/>
  </r>
  <r>
    <m/>
    <m/>
    <x v="27"/>
    <x v="3"/>
    <x v="58"/>
    <m/>
    <m/>
    <n v="0"/>
    <m/>
    <m/>
    <s v=""/>
    <s v=""/>
    <m/>
    <m/>
    <m/>
    <s v="GAP1 15/298"/>
    <n v="14"/>
    <n v="180"/>
    <n v="2520"/>
    <m/>
    <m/>
    <m/>
    <m/>
    <m/>
    <m/>
    <m/>
    <m/>
  </r>
  <r>
    <m/>
    <m/>
    <x v="28"/>
    <x v="0"/>
    <x v="59"/>
    <m/>
    <n v="42216"/>
    <n v="57.34375"/>
    <d v="1899-12-30T05:00:00"/>
    <m/>
    <n v="5"/>
    <s v=""/>
    <n v="42216"/>
    <m/>
    <m/>
    <s v="RIN1 15/123"/>
    <n v="31.5"/>
    <n v="180"/>
    <n v="5670"/>
    <n v="192.25200000000001"/>
    <n v="475"/>
    <n v="4"/>
    <m/>
    <m/>
    <m/>
    <m/>
    <m/>
  </r>
  <r>
    <m/>
    <m/>
    <x v="28"/>
    <x v="1"/>
    <x v="59"/>
    <m/>
    <m/>
    <n v="0"/>
    <m/>
    <m/>
    <s v=""/>
    <s v=""/>
    <m/>
    <m/>
    <m/>
    <s v="RIN1 15/152"/>
    <n v="11"/>
    <n v="180"/>
    <n v="1980"/>
    <m/>
    <m/>
    <m/>
    <m/>
    <m/>
    <m/>
    <m/>
    <m/>
  </r>
  <r>
    <m/>
    <m/>
    <x v="28"/>
    <x v="2"/>
    <x v="51"/>
    <m/>
    <n v="45744"/>
    <n v="126.15625"/>
    <d v="1899-12-30T11:00:00"/>
    <m/>
    <n v="11"/>
    <s v=""/>
    <n v="45744"/>
    <m/>
    <m/>
    <s v="RIN1 15/152"/>
    <n v="2"/>
    <n v="180"/>
    <n v="360"/>
    <n v="192.929"/>
    <n v="760"/>
    <n v="2"/>
    <m/>
    <m/>
    <m/>
    <m/>
    <m/>
  </r>
  <r>
    <m/>
    <m/>
    <x v="28"/>
    <x v="3"/>
    <x v="51"/>
    <m/>
    <m/>
    <n v="0"/>
    <m/>
    <m/>
    <s v=""/>
    <s v=""/>
    <m/>
    <m/>
    <m/>
    <s v="GAP1 15/298"/>
    <n v="41.75"/>
    <n v="180"/>
    <n v="7515"/>
    <m/>
    <m/>
    <m/>
    <m/>
    <m/>
    <m/>
    <m/>
    <m/>
  </r>
  <r>
    <m/>
    <m/>
    <x v="29"/>
    <x v="0"/>
    <x v="60"/>
    <m/>
    <n v="10104"/>
    <n v="51.1875"/>
    <d v="1899-12-30T03:15:00"/>
    <m/>
    <n v="3.25"/>
    <s v=""/>
    <n v="10104"/>
    <m/>
    <m/>
    <s v="RIV1 15/170 "/>
    <n v="47.5"/>
    <n v="180"/>
    <n v="8550"/>
    <n v="877.83399999999995"/>
    <n v="665"/>
    <n v="6"/>
    <m/>
    <m/>
    <m/>
    <m/>
    <m/>
  </r>
  <r>
    <m/>
    <m/>
    <x v="29"/>
    <x v="1"/>
    <x v="61"/>
    <m/>
    <n v="11964"/>
    <n v="66.9375"/>
    <d v="1899-12-30T04:15:00"/>
    <m/>
    <n v="4.25"/>
    <s v=""/>
    <n v="11964"/>
    <m/>
    <m/>
    <s v="RIV1 15/170"/>
    <n v="12"/>
    <n v="180"/>
    <n v="2160"/>
    <n v="972.45799999999997"/>
    <n v="570"/>
    <n v="4"/>
    <m/>
    <m/>
    <m/>
    <m/>
    <m/>
  </r>
  <r>
    <m/>
    <m/>
    <x v="29"/>
    <x v="2"/>
    <x v="61"/>
    <m/>
    <m/>
    <n v="0"/>
    <m/>
    <m/>
    <s v=""/>
    <s v=""/>
    <m/>
    <m/>
    <m/>
    <s v="MUR1 15/195"/>
    <n v="48"/>
    <n v="180"/>
    <n v="8640"/>
    <m/>
    <m/>
    <m/>
    <m/>
    <m/>
    <m/>
    <m/>
    <m/>
  </r>
  <r>
    <m/>
    <m/>
    <x v="29"/>
    <x v="3"/>
    <x v="62"/>
    <m/>
    <n v="27762"/>
    <n v="133.875"/>
    <d v="1899-12-30T08:30:00"/>
    <m/>
    <n v="8.5"/>
    <s v=""/>
    <n v="27762"/>
    <m/>
    <m/>
    <s v="MUR1 15/195"/>
    <n v="27"/>
    <n v="180"/>
    <n v="4860"/>
    <n v="970.55499999999995"/>
    <n v="1140"/>
    <n v="254"/>
    <m/>
    <m/>
    <m/>
    <m/>
    <m/>
  </r>
  <r>
    <m/>
    <m/>
    <x v="29"/>
    <x v="4"/>
    <x v="62"/>
    <m/>
    <m/>
    <n v="0"/>
    <m/>
    <m/>
    <s v=""/>
    <s v=""/>
    <m/>
    <m/>
    <m/>
    <s v="MUR1 15/242"/>
    <n v="73"/>
    <n v="180"/>
    <n v="13140"/>
    <m/>
    <m/>
    <m/>
    <m/>
    <m/>
    <m/>
    <m/>
    <m/>
  </r>
  <r>
    <m/>
    <m/>
    <x v="29"/>
    <x v="5"/>
    <x v="62"/>
    <m/>
    <m/>
    <n v="0"/>
    <m/>
    <m/>
    <s v=""/>
    <s v=""/>
    <m/>
    <m/>
    <m/>
    <s v="MUR1 15/243"/>
    <n v="40"/>
    <n v="180"/>
    <n v="7200"/>
    <m/>
    <m/>
    <m/>
    <m/>
    <m/>
    <m/>
    <m/>
    <m/>
  </r>
  <r>
    <m/>
    <m/>
    <x v="30"/>
    <x v="0"/>
    <x v="5"/>
    <m/>
    <n v="71444"/>
    <n v="110.375"/>
    <d v="1899-12-30T08:00:00"/>
    <m/>
    <n v="8"/>
    <s v=""/>
    <n v="44136"/>
    <m/>
    <m/>
    <s v="RIN1 15/151"/>
    <n v="68"/>
    <n v="180"/>
    <n v="12240"/>
    <n v="193.63"/>
    <n v="1140"/>
    <n v="4"/>
    <m/>
    <m/>
    <m/>
    <s v="27308 bx NEUTRE"/>
    <m/>
  </r>
  <r>
    <m/>
    <m/>
    <x v="30"/>
    <x v="1"/>
    <x v="5"/>
    <m/>
    <m/>
    <n v="0"/>
    <m/>
    <m/>
    <s v=""/>
    <s v=""/>
    <m/>
    <m/>
    <m/>
    <s v="RIN1 15/152"/>
    <n v="1"/>
    <n v="180"/>
    <n v="180"/>
    <m/>
    <m/>
    <m/>
    <m/>
    <m/>
    <m/>
    <m/>
    <m/>
  </r>
  <r>
    <m/>
    <m/>
    <x v="30"/>
    <x v="2"/>
    <x v="36"/>
    <m/>
    <n v="43344"/>
    <n v="110.375"/>
    <d v="1899-12-30T08:00:00"/>
    <m/>
    <n v="8"/>
    <s v=""/>
    <n v="43344"/>
    <m/>
    <m/>
    <s v="GAP1 15/298"/>
    <n v="23.25"/>
    <n v="180"/>
    <n v="4185"/>
    <n v="371.96499999999997"/>
    <n v="665"/>
    <n v="3"/>
    <m/>
    <m/>
    <m/>
    <m/>
    <m/>
  </r>
  <r>
    <m/>
    <m/>
    <x v="30"/>
    <x v="3"/>
    <x v="36"/>
    <m/>
    <m/>
    <n v="0"/>
    <m/>
    <m/>
    <s v=""/>
    <s v=""/>
    <m/>
    <m/>
    <m/>
    <s v="SAT1 15/220"/>
    <n v="58"/>
    <n v="180"/>
    <n v="10440"/>
    <m/>
    <m/>
    <m/>
    <m/>
    <m/>
    <m/>
    <m/>
    <m/>
  </r>
  <r>
    <m/>
    <m/>
    <x v="31"/>
    <x v="0"/>
    <x v="28"/>
    <m/>
    <n v="8802"/>
    <n v="35.5078125"/>
    <d v="1899-12-30T02:30:00"/>
    <m/>
    <n v="2.5"/>
    <s v=""/>
    <n v="4398"/>
    <m/>
    <m/>
    <s v="RS RIN2 14/09"/>
    <n v="17.25"/>
    <n v="180"/>
    <n v="3105"/>
    <n v="371.44400000000002"/>
    <n v="360"/>
    <n v="2"/>
    <m/>
    <m/>
    <m/>
    <s v="4404 bx neutre et&quot;produits bloqués pas le poid dans les bx&quot;"/>
    <m/>
  </r>
  <r>
    <m/>
    <m/>
    <x v="31"/>
    <x v="1"/>
    <x v="29"/>
    <m/>
    <n v="47964"/>
    <n v="131.37890625"/>
    <d v="1899-12-30T09:15:00"/>
    <m/>
    <n v="9.25"/>
    <s v=""/>
    <n v="47964"/>
    <m/>
    <m/>
    <s v="RIN1 15/152"/>
    <n v="10"/>
    <n v="180"/>
    <n v="1800"/>
    <n v="373.72"/>
    <n v="760"/>
    <n v="115"/>
    <m/>
    <m/>
    <m/>
    <m/>
    <m/>
  </r>
  <r>
    <m/>
    <m/>
    <x v="31"/>
    <x v="2"/>
    <x v="29"/>
    <m/>
    <m/>
    <n v="0"/>
    <m/>
    <m/>
    <s v=""/>
    <s v=""/>
    <m/>
    <m/>
    <m/>
    <s v="MUR1 15/134"/>
    <n v="69.75"/>
    <n v="180"/>
    <n v="12555"/>
    <m/>
    <m/>
    <m/>
    <m/>
    <m/>
    <m/>
    <m/>
    <m/>
  </r>
  <r>
    <m/>
    <m/>
    <x v="31"/>
    <x v="3"/>
    <x v="29"/>
    <m/>
    <m/>
    <n v="0"/>
    <m/>
    <m/>
    <s v=""/>
    <s v=""/>
    <m/>
    <m/>
    <m/>
    <s v="MUR1 15/131"/>
    <n v="18"/>
    <n v="180"/>
    <n v="3240"/>
    <m/>
    <m/>
    <m/>
    <m/>
    <m/>
    <m/>
    <m/>
    <m/>
  </r>
  <r>
    <m/>
    <m/>
    <x v="31"/>
    <x v="4"/>
    <x v="30"/>
    <m/>
    <n v="28032"/>
    <n v="60.36328125"/>
    <d v="1899-12-30T04:15:00"/>
    <m/>
    <n v="4.25"/>
    <s v=""/>
    <n v="28032"/>
    <m/>
    <m/>
    <s v="MUR1 15/131"/>
    <n v="53.75"/>
    <n v="180"/>
    <n v="9675"/>
    <n v="369.37099999999998"/>
    <n v="540"/>
    <n v="5"/>
    <m/>
    <m/>
    <m/>
    <m/>
    <m/>
  </r>
  <r>
    <m/>
    <m/>
    <x v="32"/>
    <x v="0"/>
    <x v="37"/>
    <m/>
    <n v="102936"/>
    <n v="163.625"/>
    <d v="1899-12-30T11:00:00"/>
    <m/>
    <n v="11"/>
    <s v=""/>
    <n v="102936"/>
    <m/>
    <m/>
    <s v="MUR1 15/131"/>
    <n v="8.25"/>
    <n v="180"/>
    <n v="1485"/>
    <n v="375.06900000000002"/>
    <n v="2280"/>
    <n v="7"/>
    <m/>
    <m/>
    <m/>
    <m/>
    <m/>
  </r>
  <r>
    <m/>
    <m/>
    <x v="32"/>
    <x v="1"/>
    <x v="37"/>
    <m/>
    <m/>
    <n v="0"/>
    <m/>
    <m/>
    <s v=""/>
    <s v=""/>
    <m/>
    <m/>
    <m/>
    <s v="SAT1 15/220"/>
    <n v="20"/>
    <n v="180"/>
    <n v="3600"/>
    <m/>
    <m/>
    <m/>
    <m/>
    <m/>
    <m/>
    <m/>
    <m/>
  </r>
  <r>
    <m/>
    <m/>
    <x v="32"/>
    <x v="2"/>
    <x v="37"/>
    <m/>
    <m/>
    <n v="0"/>
    <m/>
    <m/>
    <s v=""/>
    <s v=""/>
    <m/>
    <m/>
    <m/>
    <s v="GAP1 15/300"/>
    <n v="80"/>
    <n v="180"/>
    <n v="14400"/>
    <m/>
    <m/>
    <m/>
    <m/>
    <m/>
    <m/>
    <m/>
    <m/>
  </r>
  <r>
    <m/>
    <m/>
    <x v="32"/>
    <x v="3"/>
    <x v="37"/>
    <m/>
    <m/>
    <n v="0"/>
    <m/>
    <m/>
    <s v=""/>
    <s v=""/>
    <m/>
    <m/>
    <m/>
    <s v="GAP2 15/60"/>
    <n v="80"/>
    <n v="180"/>
    <n v="14400"/>
    <m/>
    <m/>
    <m/>
    <m/>
    <m/>
    <m/>
    <m/>
    <m/>
  </r>
  <r>
    <m/>
    <m/>
    <x v="32"/>
    <x v="4"/>
    <x v="37"/>
    <m/>
    <m/>
    <n v="0"/>
    <m/>
    <m/>
    <s v=""/>
    <s v=""/>
    <m/>
    <m/>
    <m/>
    <s v="MUR2 15/46"/>
    <n v="9"/>
    <n v="180"/>
    <n v="1620"/>
    <m/>
    <m/>
    <m/>
    <m/>
    <m/>
    <m/>
    <m/>
    <m/>
  </r>
  <r>
    <m/>
    <m/>
    <x v="32"/>
    <x v="5"/>
    <x v="7"/>
    <m/>
    <n v="44928"/>
    <n v="74.375"/>
    <d v="1899-12-30T05:00:00"/>
    <m/>
    <n v="5"/>
    <s v=""/>
    <n v="44928"/>
    <m/>
    <m/>
    <s v="MUR1 15/243"/>
    <n v="40"/>
    <n v="180"/>
    <n v="7200"/>
    <n v="374.18599999999998"/>
    <n v="810"/>
    <n v="5"/>
    <m/>
    <m/>
    <m/>
    <m/>
    <m/>
  </r>
  <r>
    <m/>
    <m/>
    <x v="32"/>
    <x v="6"/>
    <x v="7"/>
    <m/>
    <m/>
    <n v="0"/>
    <m/>
    <m/>
    <s v=""/>
    <s v=""/>
    <m/>
    <m/>
    <m/>
    <s v="MUR1  15/233"/>
    <n v="47"/>
    <n v="180"/>
    <n v="8460"/>
    <m/>
    <m/>
    <m/>
    <m/>
    <m/>
    <m/>
    <m/>
    <m/>
  </r>
  <r>
    <m/>
    <m/>
    <x v="33"/>
    <x v="0"/>
    <x v="16"/>
    <m/>
    <n v="64044"/>
    <n v="119"/>
    <d v="1899-12-30T08:00:00"/>
    <m/>
    <n v="8"/>
    <s v=""/>
    <n v="64044"/>
    <m/>
    <m/>
    <s v="RIN1 15/152"/>
    <n v="56"/>
    <n v="180"/>
    <n v="10080"/>
    <n v="375.64600000000002"/>
    <n v="1425"/>
    <n v="3"/>
    <m/>
    <m/>
    <m/>
    <m/>
    <m/>
  </r>
  <r>
    <m/>
    <m/>
    <x v="33"/>
    <x v="1"/>
    <x v="16"/>
    <m/>
    <m/>
    <n v="0"/>
    <m/>
    <m/>
    <s v=""/>
    <s v=""/>
    <m/>
    <m/>
    <m/>
    <s v="RIN1 15/178"/>
    <n v="64"/>
    <n v="180"/>
    <n v="11520"/>
    <m/>
    <m/>
    <m/>
    <m/>
    <m/>
    <m/>
    <m/>
    <m/>
  </r>
  <r>
    <m/>
    <m/>
    <x v="33"/>
    <x v="2"/>
    <x v="14"/>
    <m/>
    <n v="76140"/>
    <n v="119"/>
    <d v="1899-12-30T08:00:00"/>
    <m/>
    <n v="8"/>
    <s v=""/>
    <n v="71832"/>
    <m/>
    <m/>
    <s v="MUR2 15/46"/>
    <n v="71"/>
    <n v="180"/>
    <n v="12780"/>
    <n v="372.09100000000001"/>
    <n v="1995"/>
    <n v="5"/>
    <m/>
    <m/>
    <m/>
    <s v="4434 Bx Mauvais &quot;avec estragon&quot;"/>
    <m/>
  </r>
  <r>
    <m/>
    <m/>
    <x v="33"/>
    <x v="3"/>
    <x v="14"/>
    <m/>
    <m/>
    <n v="0"/>
    <m/>
    <m/>
    <s v=""/>
    <s v=""/>
    <m/>
    <m/>
    <m/>
    <s v="MUR2 15/47"/>
    <n v="75"/>
    <n v="180"/>
    <n v="13500"/>
    <m/>
    <m/>
    <m/>
    <m/>
    <m/>
    <m/>
    <s v="Libéré par la qualite le 24/02/2016"/>
    <m/>
  </r>
  <r>
    <m/>
    <m/>
    <x v="34"/>
    <x v="0"/>
    <x v="63"/>
    <m/>
    <n v="14424"/>
    <n v="74.618181818181824"/>
    <d v="1899-12-30T04:30:00"/>
    <m/>
    <n v="4.5"/>
    <s v=""/>
    <n v="14424"/>
    <m/>
    <m/>
    <s v="MUR2 15/47"/>
    <n v="5"/>
    <n v="180"/>
    <n v="900"/>
    <n v="544.84699999999998"/>
    <n v="665"/>
    <n v="159"/>
    <m/>
    <m/>
    <m/>
    <m/>
    <m/>
  </r>
  <r>
    <m/>
    <m/>
    <x v="34"/>
    <x v="1"/>
    <x v="63"/>
    <m/>
    <m/>
    <n v="0"/>
    <m/>
    <m/>
    <s v=""/>
    <s v=""/>
    <m/>
    <m/>
    <m/>
    <s v="GAP2 15/44"/>
    <n v="42"/>
    <n v="180"/>
    <n v="7560"/>
    <m/>
    <m/>
    <m/>
    <m/>
    <m/>
    <m/>
    <m/>
    <m/>
  </r>
  <r>
    <m/>
    <m/>
    <x v="34"/>
    <x v="2"/>
    <x v="44"/>
    <m/>
    <n v="15656"/>
    <n v="66.327272727272728"/>
    <d v="1899-12-30T04:00:00"/>
    <m/>
    <n v="4"/>
    <s v=""/>
    <n v="15656"/>
    <m/>
    <m/>
    <s v="GAP2 15/44"/>
    <n v="38"/>
    <n v="180"/>
    <n v="6840"/>
    <n v="569.577"/>
    <n v="570"/>
    <n v="5"/>
    <m/>
    <m/>
    <m/>
    <m/>
    <m/>
  </r>
  <r>
    <m/>
    <m/>
    <x v="34"/>
    <x v="3"/>
    <x v="44"/>
    <m/>
    <m/>
    <n v="0"/>
    <m/>
    <m/>
    <s v=""/>
    <s v=""/>
    <m/>
    <m/>
    <m/>
    <s v="GAP2 15/43"/>
    <n v="5"/>
    <n v="180"/>
    <n v="900"/>
    <m/>
    <m/>
    <m/>
    <m/>
    <m/>
    <m/>
    <m/>
    <m/>
  </r>
  <r>
    <m/>
    <m/>
    <x v="34"/>
    <x v="4"/>
    <x v="11"/>
    <m/>
    <n v="9976"/>
    <n v="53.890909090909091"/>
    <d v="1899-12-30T03:15:00"/>
    <m/>
    <n v="3.25"/>
    <s v=""/>
    <n v="9976"/>
    <m/>
    <m/>
    <s v="RIN1 15/178"/>
    <n v="16"/>
    <n v="180"/>
    <n v="2880"/>
    <n v="559.67100000000005"/>
    <n v="380"/>
    <n v="2"/>
    <m/>
    <m/>
    <m/>
    <s v="Reprise 2120 bx du 29/01/2016 reste 2530 bx neutre"/>
    <m/>
  </r>
  <r>
    <m/>
    <m/>
    <x v="34"/>
    <x v="5"/>
    <x v="11"/>
    <m/>
    <m/>
    <n v="0"/>
    <m/>
    <m/>
    <s v=""/>
    <s v=""/>
    <m/>
    <m/>
    <m/>
    <s v="RIN1 15/180"/>
    <n v="12"/>
    <n v="180"/>
    <n v="2160"/>
    <m/>
    <m/>
    <m/>
    <m/>
    <m/>
    <m/>
    <m/>
    <m/>
  </r>
  <r>
    <m/>
    <m/>
    <x v="34"/>
    <x v="6"/>
    <x v="43"/>
    <m/>
    <n v="10472"/>
    <n v="33.163636363636364"/>
    <d v="1899-12-30T02:00:00"/>
    <m/>
    <n v="2"/>
    <s v=""/>
    <n v="10472"/>
    <m/>
    <m/>
    <s v="GAP2 15/43"/>
    <n v="31.25"/>
    <n v="180"/>
    <n v="5625"/>
    <n v="550.27700000000004"/>
    <n v="237.5"/>
    <n v="180"/>
    <m/>
    <m/>
    <m/>
    <s v="Reprise 2896 bx du 29/01/2016 reste 840 bx neutre"/>
    <m/>
  </r>
  <r>
    <m/>
    <m/>
    <x v="35"/>
    <x v="0"/>
    <x v="6"/>
    <m/>
    <n v="31731"/>
    <n v="67.5"/>
    <d v="1899-12-30T04:30:00"/>
    <m/>
    <n v="4.5"/>
    <s v=""/>
    <n v="31731"/>
    <m/>
    <m/>
    <s v="GAP2 15/43"/>
    <n v="38.75"/>
    <n v="180"/>
    <n v="6975"/>
    <n v="199.41499999999999"/>
    <m/>
    <n v="3"/>
    <m/>
    <m/>
    <m/>
    <m/>
    <m/>
  </r>
  <r>
    <m/>
    <m/>
    <x v="35"/>
    <x v="1"/>
    <x v="51"/>
    <m/>
    <n v="112152"/>
    <n v="172.5"/>
    <d v="1899-12-30T11:30:00"/>
    <m/>
    <n v="11.5"/>
    <s v=""/>
    <n v="112152"/>
    <m/>
    <m/>
    <s v="GAP2 15/43"/>
    <n v="5"/>
    <n v="180"/>
    <n v="900"/>
    <n v="192.114"/>
    <n v="1425"/>
    <n v="8"/>
    <m/>
    <m/>
    <m/>
    <m/>
    <m/>
  </r>
  <r>
    <m/>
    <m/>
    <x v="35"/>
    <x v="2"/>
    <x v="51"/>
    <m/>
    <m/>
    <n v="0"/>
    <m/>
    <m/>
    <s v=""/>
    <s v=""/>
    <m/>
    <m/>
    <m/>
    <s v="GAP2 15/61"/>
    <n v="80"/>
    <n v="180"/>
    <n v="14400"/>
    <m/>
    <m/>
    <m/>
    <m/>
    <m/>
    <m/>
    <m/>
    <m/>
  </r>
  <r>
    <m/>
    <m/>
    <x v="35"/>
    <x v="3"/>
    <x v="51"/>
    <m/>
    <m/>
    <n v="0"/>
    <m/>
    <m/>
    <s v=""/>
    <s v=""/>
    <m/>
    <m/>
    <m/>
    <s v="GAP2 15/42"/>
    <n v="20"/>
    <n v="180"/>
    <n v="3600"/>
    <m/>
    <m/>
    <m/>
    <m/>
    <m/>
    <m/>
    <m/>
    <m/>
  </r>
  <r>
    <m/>
    <m/>
    <x v="36"/>
    <x v="0"/>
    <x v="24"/>
    <m/>
    <n v="66012"/>
    <n v="66.75"/>
    <d v="1899-12-30T06:00:00"/>
    <m/>
    <n v="6"/>
    <s v=""/>
    <n v="66012"/>
    <m/>
    <m/>
    <s v="EXO1 15/199"/>
    <n v="63"/>
    <n v="180"/>
    <n v="11340"/>
    <n v="195.876"/>
    <n v="760"/>
    <n v="8"/>
    <m/>
    <m/>
    <m/>
    <m/>
    <m/>
  </r>
  <r>
    <m/>
    <m/>
    <x v="36"/>
    <x v="1"/>
    <x v="24"/>
    <m/>
    <m/>
    <n v="0"/>
    <m/>
    <m/>
    <s v=""/>
    <s v=""/>
    <m/>
    <m/>
    <m/>
    <s v="MUR1 15/233"/>
    <n v="3.75"/>
    <n v="180"/>
    <n v="675"/>
    <m/>
    <m/>
    <m/>
    <m/>
    <m/>
    <m/>
    <m/>
    <m/>
  </r>
  <r>
    <m/>
    <m/>
    <x v="37"/>
    <x v="0"/>
    <x v="10"/>
    <m/>
    <n v="64824"/>
    <n v="71.833333333333329"/>
    <d v="1899-12-30T06:00:00"/>
    <m/>
    <n v="6"/>
    <s v=""/>
    <n v="64824"/>
    <m/>
    <m/>
    <s v="GAP2 15/42"/>
    <n v="60"/>
    <n v="180"/>
    <n v="10800"/>
    <n v="192.89699999999999"/>
    <n v="1140"/>
    <n v="4"/>
    <m/>
    <m/>
    <m/>
    <m/>
    <m/>
  </r>
  <r>
    <m/>
    <m/>
    <x v="37"/>
    <x v="1"/>
    <x v="10"/>
    <m/>
    <m/>
    <n v="0"/>
    <m/>
    <m/>
    <s v=""/>
    <s v=""/>
    <m/>
    <m/>
    <m/>
    <s v="MUR2 15/49"/>
    <n v="7"/>
    <n v="180"/>
    <n v="1260"/>
    <m/>
    <m/>
    <m/>
    <m/>
    <m/>
    <m/>
    <m/>
    <m/>
  </r>
  <r>
    <m/>
    <m/>
    <x v="37"/>
    <x v="2"/>
    <x v="50"/>
    <m/>
    <n v="34116"/>
    <n v="35.916666666666664"/>
    <d v="1899-12-30T03:00:00"/>
    <m/>
    <n v="3"/>
    <s v=""/>
    <n v="34116"/>
    <m/>
    <m/>
    <s v="MUR2 15/49"/>
    <n v="30"/>
    <n v="180"/>
    <n v="5400"/>
    <n v="192.89599999999999"/>
    <n v="380"/>
    <n v="2"/>
    <m/>
    <m/>
    <m/>
    <m/>
    <m/>
  </r>
  <r>
    <m/>
    <m/>
    <x v="38"/>
    <x v="0"/>
    <x v="38"/>
    <m/>
    <n v="60456"/>
    <n v="170.25"/>
    <d v="1899-12-30T12:00:00"/>
    <m/>
    <n v="12"/>
    <s v=""/>
    <n v="60456"/>
    <m/>
    <m/>
    <s v="VRD1 15/186"/>
    <n v="80"/>
    <n v="180"/>
    <n v="14400"/>
    <n v="372.33"/>
    <n v="1235"/>
    <n v="8"/>
    <m/>
    <m/>
    <m/>
    <m/>
    <m/>
  </r>
  <r>
    <m/>
    <m/>
    <x v="38"/>
    <x v="1"/>
    <x v="38"/>
    <m/>
    <m/>
    <n v="0"/>
    <m/>
    <m/>
    <s v=""/>
    <s v=""/>
    <m/>
    <m/>
    <m/>
    <s v="MUR1 15/174"/>
    <n v="40"/>
    <n v="180"/>
    <n v="7200"/>
    <m/>
    <m/>
    <m/>
    <m/>
    <m/>
    <m/>
    <m/>
    <m/>
  </r>
  <r>
    <m/>
    <m/>
    <x v="38"/>
    <x v="2"/>
    <x v="64"/>
    <m/>
    <n v="11040"/>
    <n v="14.1875"/>
    <d v="1899-12-30T01:00:00"/>
    <m/>
    <n v="1"/>
    <s v=""/>
    <n v="11040"/>
    <m/>
    <m/>
    <s v="MUR1 15/233"/>
    <n v="21.25"/>
    <n v="180"/>
    <n v="3825"/>
    <n v="372.09300000000002"/>
    <n v="285"/>
    <n v="5"/>
    <m/>
    <m/>
    <m/>
    <m/>
    <m/>
  </r>
  <r>
    <m/>
    <m/>
    <x v="38"/>
    <x v="3"/>
    <x v="37"/>
    <m/>
    <n v="30936"/>
    <n v="42.5625"/>
    <d v="1899-12-30T03:00:00"/>
    <m/>
    <n v="3"/>
    <s v=""/>
    <n v="30936"/>
    <m/>
    <m/>
    <s v="MUR2 15/49"/>
    <n v="43"/>
    <n v="180"/>
    <n v="7740"/>
    <n v="377.39699999999999"/>
    <n v="380"/>
    <n v="3"/>
    <m/>
    <m/>
    <m/>
    <m/>
    <m/>
  </r>
  <r>
    <m/>
    <m/>
    <x v="38"/>
    <x v="4"/>
    <x v="37"/>
    <m/>
    <m/>
    <n v="0"/>
    <m/>
    <m/>
    <s v=""/>
    <s v=""/>
    <m/>
    <m/>
    <m/>
    <s v="MUR2 15/48"/>
    <n v="18"/>
    <n v="180"/>
    <n v="3240"/>
    <m/>
    <m/>
    <m/>
    <m/>
    <m/>
    <m/>
    <m/>
    <m/>
  </r>
  <r>
    <m/>
    <m/>
    <x v="20"/>
    <x v="0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"/>
    <x v="45"/>
    <m/>
    <m/>
    <m/>
    <m/>
    <m/>
    <s v=""/>
    <s v=""/>
    <m/>
    <m/>
    <m/>
    <m/>
    <m/>
    <m/>
    <n v="0"/>
    <m/>
    <m/>
    <m/>
    <m/>
    <m/>
    <m/>
    <m/>
    <m/>
  </r>
  <r>
    <m/>
    <m/>
    <x v="39"/>
    <x v="0"/>
    <x v="8"/>
    <m/>
    <n v="64608"/>
    <n v="117.1875"/>
    <d v="1899-12-30T07:30:00"/>
    <m/>
    <n v="7.5"/>
    <s v=""/>
    <n v="64608"/>
    <m/>
    <m/>
    <s v="MUR2 15/48"/>
    <n v="62"/>
    <n v="180"/>
    <n v="11160"/>
    <n v="372.25799999999998"/>
    <n v="1330"/>
    <n v="10"/>
    <m/>
    <m/>
    <m/>
    <m/>
    <m/>
  </r>
  <r>
    <m/>
    <m/>
    <x v="39"/>
    <x v="1"/>
    <x v="8"/>
    <m/>
    <m/>
    <n v="0"/>
    <m/>
    <m/>
    <s v=""/>
    <s v=""/>
    <m/>
    <m/>
    <m/>
    <s v="MUR2 15/62"/>
    <n v="64"/>
    <n v="180"/>
    <n v="11520"/>
    <m/>
    <m/>
    <m/>
    <m/>
    <m/>
    <m/>
    <m/>
    <m/>
  </r>
  <r>
    <m/>
    <m/>
    <x v="39"/>
    <x v="2"/>
    <x v="33"/>
    <m/>
    <n v="85116"/>
    <n v="132.8125"/>
    <d v="1899-12-30T08:30:00"/>
    <m/>
    <n v="8.5"/>
    <s v=""/>
    <n v="85116"/>
    <m/>
    <m/>
    <s v="RIN1 15/180"/>
    <n v="68"/>
    <n v="180"/>
    <n v="12240"/>
    <n v="219.624"/>
    <n v="1187.5"/>
    <n v="5"/>
    <m/>
    <m/>
    <m/>
    <m/>
    <m/>
  </r>
  <r>
    <m/>
    <m/>
    <x v="39"/>
    <x v="3"/>
    <x v="33"/>
    <m/>
    <m/>
    <n v="0"/>
    <m/>
    <m/>
    <s v=""/>
    <s v=""/>
    <m/>
    <m/>
    <m/>
    <s v="RIN1 15/179"/>
    <n v="23.5"/>
    <n v="180"/>
    <n v="4230"/>
    <m/>
    <m/>
    <m/>
    <m/>
    <m/>
    <m/>
    <m/>
    <m/>
  </r>
  <r>
    <m/>
    <m/>
    <x v="40"/>
    <x v="0"/>
    <x v="65"/>
    <m/>
    <n v="10428"/>
    <n v="45.7"/>
    <d v="1899-12-30T03:00:00"/>
    <m/>
    <n v="3"/>
    <s v=""/>
    <n v="10428"/>
    <m/>
    <m/>
    <s v="MUR2 15/62"/>
    <n v="15"/>
    <n v="180"/>
    <n v="2700"/>
    <n v="192.02099999999999"/>
    <n v="142.5"/>
    <n v="8"/>
    <m/>
    <m/>
    <m/>
    <m/>
    <m/>
  </r>
  <r>
    <m/>
    <m/>
    <x v="40"/>
    <x v="1"/>
    <x v="51"/>
    <m/>
    <n v="63480"/>
    <n v="99.016666666666666"/>
    <d v="1899-12-30T06:30:00"/>
    <m/>
    <n v="6.5"/>
    <s v=""/>
    <n v="63480"/>
    <m/>
    <m/>
    <s v="MUR2 15/62"/>
    <n v="1"/>
    <n v="180"/>
    <n v="180"/>
    <n v="192.00200000000001"/>
    <n v="570"/>
    <n v="10"/>
    <m/>
    <m/>
    <m/>
    <m/>
    <m/>
  </r>
  <r>
    <m/>
    <m/>
    <x v="40"/>
    <x v="2"/>
    <x v="51"/>
    <m/>
    <m/>
    <n v="0"/>
    <m/>
    <m/>
    <s v=""/>
    <s v=""/>
    <m/>
    <m/>
    <m/>
    <s v="GAP2 15/70"/>
    <n v="58"/>
    <n v="180"/>
    <n v="10440"/>
    <m/>
    <m/>
    <m/>
    <m/>
    <m/>
    <m/>
    <m/>
    <m/>
  </r>
  <r>
    <m/>
    <m/>
    <x v="40"/>
    <x v="3"/>
    <x v="22"/>
    <m/>
    <n v="50232"/>
    <n v="83.783333333333331"/>
    <d v="1899-12-30T05:30:00"/>
    <m/>
    <n v="5.5"/>
    <s v=""/>
    <n v="50232"/>
    <m/>
    <m/>
    <s v="GAP2 15/70"/>
    <n v="22"/>
    <n v="180"/>
    <n v="3960"/>
    <n v="193.43199999999999"/>
    <n v="522.5"/>
    <n v="4"/>
    <m/>
    <m/>
    <m/>
    <m/>
    <m/>
  </r>
  <r>
    <m/>
    <m/>
    <x v="40"/>
    <x v="4"/>
    <x v="22"/>
    <m/>
    <m/>
    <n v="0"/>
    <m/>
    <m/>
    <s v=""/>
    <s v=""/>
    <m/>
    <m/>
    <m/>
    <s v="GAP2 15/69"/>
    <n v="29"/>
    <n v="180"/>
    <n v="5220"/>
    <m/>
    <m/>
    <m/>
    <m/>
    <m/>
    <m/>
    <m/>
    <m/>
  </r>
  <r>
    <m/>
    <m/>
    <x v="41"/>
    <x v="0"/>
    <x v="50"/>
    <m/>
    <n v="109572"/>
    <n v="151.25"/>
    <d v="1899-12-30T10:00:00"/>
    <m/>
    <n v="10"/>
    <s v=""/>
    <n v="109572"/>
    <m/>
    <m/>
    <s v="RIN2 15/35"/>
    <n v="58"/>
    <n v="180"/>
    <n v="10440"/>
    <n v="192.142"/>
    <n v="1282.5"/>
    <n v="7"/>
    <m/>
    <m/>
    <m/>
    <m/>
    <m/>
  </r>
  <r>
    <m/>
    <m/>
    <x v="41"/>
    <x v="1"/>
    <x v="50"/>
    <m/>
    <m/>
    <n v="0"/>
    <m/>
    <m/>
    <s v=""/>
    <s v=""/>
    <m/>
    <m/>
    <m/>
    <s v="GAP2 15/69"/>
    <n v="51"/>
    <n v="180"/>
    <n v="9180"/>
    <m/>
    <m/>
    <m/>
    <m/>
    <m/>
    <m/>
    <m/>
    <m/>
  </r>
  <r>
    <m/>
    <m/>
    <x v="41"/>
    <x v="2"/>
    <x v="23"/>
    <m/>
    <n v="57744"/>
    <n v="90.75"/>
    <d v="1899-12-30T06:00:00"/>
    <m/>
    <n v="6"/>
    <s v=""/>
    <n v="57744"/>
    <m/>
    <m/>
    <s v="MUR1 15/174"/>
    <n v="32"/>
    <n v="180"/>
    <n v="5760"/>
    <n v="194.935"/>
    <n v="997.5"/>
    <n v="12"/>
    <m/>
    <m/>
    <m/>
    <s v="DONT 10176 PORTUGAL"/>
    <m/>
  </r>
  <r>
    <m/>
    <m/>
    <x v="41"/>
    <x v="3"/>
    <x v="23"/>
    <m/>
    <m/>
    <n v="0"/>
    <m/>
    <m/>
    <s v=""/>
    <s v=""/>
    <m/>
    <m/>
    <m/>
    <s v="MUR1 15/184"/>
    <n v="24"/>
    <n v="180"/>
    <n v="4320"/>
    <m/>
    <m/>
    <m/>
    <m/>
    <m/>
    <m/>
    <m/>
    <m/>
  </r>
  <r>
    <m/>
    <m/>
    <x v="41"/>
    <x v="4"/>
    <x v="66"/>
    <m/>
    <m/>
    <n v="0"/>
    <m/>
    <m/>
    <s v=""/>
    <s v=""/>
    <n v="4598"/>
    <m/>
    <m/>
    <m/>
    <m/>
    <m/>
    <n v="0"/>
    <m/>
    <m/>
    <m/>
    <m/>
    <m/>
    <m/>
    <m/>
    <m/>
  </r>
  <r>
    <m/>
    <m/>
    <x v="42"/>
    <x v="0"/>
    <x v="10"/>
    <n v="10250"/>
    <n v="163992"/>
    <n v="235"/>
    <d v="1899-12-30T16:00:00"/>
    <m/>
    <n v="16"/>
    <s v=""/>
    <n v="163992"/>
    <m/>
    <m/>
    <s v="MUR2 15/92"/>
    <n v="80"/>
    <n v="180"/>
    <n v="14400"/>
    <n v="191.601"/>
    <n v="1947.5"/>
    <n v="12"/>
    <m/>
    <m/>
    <m/>
    <n v="235"/>
    <m/>
  </r>
  <r>
    <m/>
    <m/>
    <x v="42"/>
    <x v="1"/>
    <x v="10"/>
    <m/>
    <m/>
    <n v="0"/>
    <m/>
    <m/>
    <s v=""/>
    <s v=""/>
    <m/>
    <m/>
    <m/>
    <s v="GAP2 15/105"/>
    <n v="77"/>
    <n v="180"/>
    <n v="13860"/>
    <m/>
    <m/>
    <m/>
    <m/>
    <m/>
    <m/>
    <m/>
    <m/>
  </r>
  <r>
    <m/>
    <m/>
    <x v="42"/>
    <x v="2"/>
    <x v="10"/>
    <m/>
    <m/>
    <n v="0"/>
    <m/>
    <m/>
    <s v=""/>
    <s v=""/>
    <m/>
    <m/>
    <m/>
    <s v="MUR2 15/74"/>
    <n v="4"/>
    <n v="180"/>
    <n v="720"/>
    <m/>
    <m/>
    <m/>
    <m/>
    <m/>
    <m/>
    <m/>
    <m/>
  </r>
  <r>
    <m/>
    <m/>
    <x v="43"/>
    <x v="0"/>
    <x v="43"/>
    <n v="4625"/>
    <n v="39312"/>
    <n v="116.078125"/>
    <d v="1899-12-30T08:30:00"/>
    <m/>
    <n v="8.5"/>
    <s v=""/>
    <n v="39312"/>
    <m/>
    <m/>
    <s v="GAP2 15/105"/>
    <n v="3"/>
    <n v="180"/>
    <n v="540"/>
    <n v="550.61800000000005"/>
    <n v="1710"/>
    <n v="5"/>
    <m/>
    <m/>
    <n v="275"/>
    <s v=" + REPRISE 832 bx du 29/01/2016"/>
    <m/>
  </r>
  <r>
    <m/>
    <m/>
    <x v="43"/>
    <x v="1"/>
    <x v="43"/>
    <m/>
    <m/>
    <n v="0"/>
    <m/>
    <m/>
    <s v=""/>
    <s v=""/>
    <m/>
    <m/>
    <m/>
    <s v="GAP2 15/106"/>
    <n v="80"/>
    <n v="180"/>
    <n v="14400"/>
    <m/>
    <m/>
    <m/>
    <m/>
    <m/>
    <m/>
    <m/>
    <m/>
  </r>
  <r>
    <m/>
    <m/>
    <x v="43"/>
    <x v="2"/>
    <x v="43"/>
    <m/>
    <m/>
    <n v="0"/>
    <m/>
    <m/>
    <s v=""/>
    <s v=""/>
    <m/>
    <m/>
    <m/>
    <s v="GAP2 15/104"/>
    <n v="31"/>
    <n v="180"/>
    <n v="5580"/>
    <m/>
    <m/>
    <m/>
    <m/>
    <m/>
    <m/>
    <m/>
    <m/>
  </r>
  <r>
    <m/>
    <m/>
    <x v="43"/>
    <x v="3"/>
    <x v="44"/>
    <n v="5298"/>
    <n v="39736"/>
    <n v="102.421875"/>
    <d v="1899-12-30T07:30:00"/>
    <m/>
    <n v="7.5"/>
    <s v=""/>
    <n v="39736"/>
    <m/>
    <m/>
    <s v="GAP2 15/104"/>
    <n v="49"/>
    <n v="180"/>
    <n v="8820"/>
    <n v="565.65700000000004"/>
    <n v="1187.5"/>
    <n v="5"/>
    <m/>
    <m/>
    <m/>
    <m/>
    <m/>
  </r>
  <r>
    <m/>
    <m/>
    <x v="43"/>
    <x v="4"/>
    <x v="44"/>
    <m/>
    <m/>
    <n v="0"/>
    <m/>
    <m/>
    <s v=""/>
    <s v=""/>
    <m/>
    <m/>
    <m/>
    <s v="MUR2 15/73"/>
    <n v="67.25"/>
    <n v="180"/>
    <n v="12105"/>
    <m/>
    <m/>
    <m/>
    <m/>
    <m/>
    <m/>
    <m/>
    <m/>
  </r>
  <r>
    <m/>
    <m/>
    <x v="44"/>
    <x v="0"/>
    <x v="53"/>
    <m/>
    <n v="50112"/>
    <n v="87.98828125"/>
    <d v="1899-12-30T06:15:00"/>
    <m/>
    <n v="6.25"/>
    <s v=""/>
    <n v="50112"/>
    <m/>
    <m/>
    <s v="MUR1 15/233"/>
    <n v="4"/>
    <n v="180"/>
    <n v="720"/>
    <n v="373.43900000000002"/>
    <n v="807.5"/>
    <n v="9"/>
    <m/>
    <m/>
    <m/>
    <m/>
    <m/>
  </r>
  <r>
    <m/>
    <m/>
    <x v="44"/>
    <x v="1"/>
    <x v="53"/>
    <m/>
    <m/>
    <n v="0"/>
    <m/>
    <m/>
    <s v=""/>
    <s v=""/>
    <m/>
    <m/>
    <m/>
    <s v="MUR1 15/238"/>
    <n v="79"/>
    <n v="180"/>
    <n v="14220"/>
    <m/>
    <m/>
    <m/>
    <m/>
    <m/>
    <m/>
    <m/>
    <m/>
  </r>
  <r>
    <m/>
    <m/>
    <x v="44"/>
    <x v="2"/>
    <x v="53"/>
    <m/>
    <m/>
    <n v="0"/>
    <m/>
    <m/>
    <s v=""/>
    <s v=""/>
    <m/>
    <m/>
    <m/>
    <s v="VRD1 15/236"/>
    <n v="13"/>
    <n v="180"/>
    <n v="2340"/>
    <m/>
    <m/>
    <m/>
    <m/>
    <m/>
    <m/>
    <m/>
    <m/>
  </r>
  <r>
    <m/>
    <m/>
    <x v="44"/>
    <x v="3"/>
    <x v="37"/>
    <m/>
    <n v="83424"/>
    <n v="137.26171875"/>
    <d v="1899-12-30T09:45:00"/>
    <m/>
    <n v="9.75"/>
    <s v=""/>
    <n v="83424"/>
    <m/>
    <m/>
    <s v="MUR2 15/73"/>
    <n v="13.75"/>
    <n v="180"/>
    <n v="2475"/>
    <n v="369.387"/>
    <n v="2090"/>
    <n v="4"/>
    <m/>
    <m/>
    <m/>
    <m/>
    <m/>
  </r>
  <r>
    <m/>
    <m/>
    <x v="44"/>
    <x v="4"/>
    <x v="37"/>
    <m/>
    <m/>
    <n v="0"/>
    <m/>
    <m/>
    <s v=""/>
    <s v=""/>
    <m/>
    <m/>
    <m/>
    <s v="MUR2 15/75"/>
    <n v="80"/>
    <n v="180"/>
    <n v="14400"/>
    <m/>
    <m/>
    <m/>
    <m/>
    <m/>
    <m/>
    <m/>
    <m/>
  </r>
  <r>
    <m/>
    <m/>
    <x v="44"/>
    <x v="5"/>
    <x v="37"/>
    <m/>
    <m/>
    <n v="0"/>
    <m/>
    <m/>
    <s v=""/>
    <s v=""/>
    <m/>
    <m/>
    <m/>
    <s v="MUR2 15/74"/>
    <n v="63"/>
    <n v="180"/>
    <n v="11340"/>
    <m/>
    <m/>
    <m/>
    <m/>
    <m/>
    <m/>
    <m/>
    <m/>
  </r>
  <r>
    <m/>
    <m/>
    <x v="45"/>
    <x v="0"/>
    <x v="54"/>
    <m/>
    <n v="58368"/>
    <n v="99"/>
    <d v="1899-12-30T08:00:00"/>
    <m/>
    <n v="8"/>
    <s v=""/>
    <n v="58368"/>
    <m/>
    <m/>
    <s v="VRD1 15/236"/>
    <n v="63"/>
    <n v="180"/>
    <n v="11340"/>
    <n v="371.767"/>
    <n v="997.5"/>
    <n v="9"/>
    <m/>
    <m/>
    <m/>
    <m/>
    <m/>
  </r>
  <r>
    <m/>
    <m/>
    <x v="45"/>
    <x v="1"/>
    <x v="54"/>
    <m/>
    <m/>
    <n v="0"/>
    <m/>
    <m/>
    <s v=""/>
    <s v=""/>
    <m/>
    <m/>
    <m/>
    <s v="MUR1 15/214"/>
    <n v="51"/>
    <n v="180"/>
    <n v="9180"/>
    <m/>
    <m/>
    <m/>
    <m/>
    <m/>
    <m/>
    <m/>
    <m/>
  </r>
  <r>
    <m/>
    <m/>
    <x v="45"/>
    <x v="2"/>
    <x v="57"/>
    <m/>
    <n v="65712"/>
    <n v="99"/>
    <d v="1899-12-30T08:00:00"/>
    <m/>
    <n v="8"/>
    <s v=""/>
    <n v="65712"/>
    <m/>
    <m/>
    <s v="RIN1 15/274"/>
    <n v="2.5"/>
    <n v="180"/>
    <n v="450"/>
    <n v="376.58699999999999"/>
    <n v="1092.5"/>
    <n v="4"/>
    <m/>
    <m/>
    <m/>
    <m/>
    <m/>
  </r>
  <r>
    <m/>
    <m/>
    <x v="45"/>
    <x v="3"/>
    <x v="57"/>
    <m/>
    <m/>
    <n v="0"/>
    <m/>
    <m/>
    <s v=""/>
    <s v=""/>
    <m/>
    <m/>
    <m/>
    <s v="EXO1 15/291"/>
    <n v="30"/>
    <n v="180"/>
    <n v="5400"/>
    <m/>
    <m/>
    <m/>
    <m/>
    <m/>
    <m/>
    <m/>
    <m/>
  </r>
  <r>
    <m/>
    <m/>
    <x v="45"/>
    <x v="4"/>
    <x v="57"/>
    <m/>
    <m/>
    <n v="0"/>
    <m/>
    <m/>
    <s v=""/>
    <s v=""/>
    <m/>
    <m/>
    <m/>
    <s v="GAP2 15/71"/>
    <n v="80"/>
    <n v="180"/>
    <n v="14400"/>
    <m/>
    <m/>
    <m/>
    <m/>
    <m/>
    <m/>
    <m/>
    <m/>
  </r>
  <r>
    <m/>
    <m/>
    <x v="45"/>
    <x v="5"/>
    <x v="57"/>
    <m/>
    <m/>
    <n v="0"/>
    <m/>
    <m/>
    <s v=""/>
    <s v=""/>
    <m/>
    <m/>
    <m/>
    <s v="RIV2 15/67"/>
    <n v="18"/>
    <n v="180"/>
    <n v="3240"/>
    <m/>
    <m/>
    <m/>
    <m/>
    <m/>
    <m/>
    <m/>
    <m/>
  </r>
  <r>
    <m/>
    <m/>
    <x v="46"/>
    <x v="0"/>
    <x v="66"/>
    <m/>
    <n v="7680"/>
    <n v="36.8359375"/>
    <d v="1899-12-30T02:30:00"/>
    <m/>
    <n v="2.5"/>
    <s v=""/>
    <n v="7680"/>
    <m/>
    <m/>
    <s v="SAF 15/09"/>
    <n v="3.25"/>
    <n v="180"/>
    <n v="585"/>
    <n v="63.966999999999999"/>
    <m/>
    <n v="20"/>
    <m/>
    <m/>
    <m/>
    <m/>
    <m/>
  </r>
  <r>
    <m/>
    <m/>
    <x v="46"/>
    <x v="1"/>
    <x v="20"/>
    <m/>
    <n v="63924"/>
    <n v="198.9140625"/>
    <d v="1899-12-30T13:30:00"/>
    <m/>
    <n v="13.5"/>
    <s v=""/>
    <n v="63924"/>
    <m/>
    <m/>
    <s v="CAPS 15/01"/>
    <n v="28.25"/>
    <n v="180"/>
    <n v="5085"/>
    <n v="67.768000000000001"/>
    <m/>
    <n v="139"/>
    <m/>
    <m/>
    <m/>
    <m/>
    <m/>
  </r>
  <r>
    <m/>
    <m/>
    <x v="47"/>
    <x v="0"/>
    <x v="67"/>
    <m/>
    <n v="49548"/>
    <n v="68.234375"/>
    <d v="1899-12-30T05:30:00"/>
    <m/>
    <n v="5.5"/>
    <s v=""/>
    <n v="49548"/>
    <m/>
    <m/>
    <s v="ORTI 15/08"/>
    <n v="41"/>
    <n v="180"/>
    <n v="7380"/>
    <n v="204.95599999999999"/>
    <m/>
    <n v="15"/>
    <m/>
    <m/>
    <m/>
    <m/>
    <m/>
  </r>
  <r>
    <m/>
    <m/>
    <x v="47"/>
    <x v="1"/>
    <x v="67"/>
    <m/>
    <m/>
    <n v="0"/>
    <m/>
    <m/>
    <s v=""/>
    <s v=""/>
    <m/>
    <m/>
    <m/>
    <s v="ORTI 15/13"/>
    <n v="18.5"/>
    <n v="180"/>
    <n v="3330"/>
    <m/>
    <m/>
    <m/>
    <m/>
    <m/>
    <m/>
    <m/>
    <m/>
  </r>
  <r>
    <m/>
    <m/>
    <x v="47"/>
    <x v="2"/>
    <x v="68"/>
    <m/>
    <m/>
    <n v="37.21875"/>
    <d v="1899-12-30T03:00:00"/>
    <m/>
    <n v="3"/>
    <s v=""/>
    <m/>
    <m/>
    <m/>
    <s v="RIN1 15/179"/>
    <n v="0.25"/>
    <n v="180"/>
    <n v="45"/>
    <n v="109.51300000000001"/>
    <m/>
    <m/>
    <m/>
    <m/>
    <m/>
    <m/>
    <m/>
  </r>
  <r>
    <m/>
    <m/>
    <x v="47"/>
    <x v="3"/>
    <x v="5"/>
    <m/>
    <n v="51096"/>
    <n v="93.046875"/>
    <d v="1899-12-30T06:30:00"/>
    <m/>
    <n v="6.5"/>
    <s v=""/>
    <n v="51096"/>
    <m/>
    <m/>
    <s v="RIN1 15/179"/>
    <n v="44.25"/>
    <n v="180"/>
    <n v="7965"/>
    <n v="192.565"/>
    <m/>
    <n v="4"/>
    <m/>
    <m/>
    <m/>
    <m/>
    <m/>
  </r>
  <r>
    <m/>
    <m/>
    <x v="47"/>
    <x v="4"/>
    <x v="5"/>
    <m/>
    <m/>
    <n v="0"/>
    <m/>
    <m/>
    <s v=""/>
    <s v=""/>
    <m/>
    <m/>
    <m/>
    <s v="RIN1 15/190"/>
    <n v="6"/>
    <n v="180"/>
    <n v="1080"/>
    <m/>
    <m/>
    <m/>
    <m/>
    <m/>
    <m/>
    <m/>
    <m/>
  </r>
  <r>
    <m/>
    <m/>
    <x v="47"/>
    <x v="5"/>
    <x v="5"/>
    <m/>
    <n v="27216"/>
    <m/>
    <m/>
    <m/>
    <s v=""/>
    <s v=""/>
    <n v="27216"/>
    <m/>
    <m/>
    <m/>
    <m/>
    <m/>
    <n v="0"/>
    <m/>
    <m/>
    <m/>
    <m/>
    <m/>
    <m/>
    <s v="REPRISE DU 12/02/2016"/>
    <m/>
  </r>
  <r>
    <m/>
    <m/>
    <x v="48"/>
    <x v="0"/>
    <x v="69"/>
    <m/>
    <n v="9612"/>
    <n v="29.1875"/>
    <d v="1899-12-30T02:00:00"/>
    <m/>
    <n v="2"/>
    <s v=""/>
    <n v="9612"/>
    <m/>
    <m/>
    <s v="MUR1 15/184"/>
    <n v="9"/>
    <n v="180"/>
    <n v="1620"/>
    <n v="373.91899999999998"/>
    <n v="475"/>
    <n v="4"/>
    <m/>
    <m/>
    <m/>
    <m/>
    <m/>
  </r>
  <r>
    <m/>
    <m/>
    <x v="48"/>
    <x v="1"/>
    <x v="69"/>
    <m/>
    <m/>
    <n v="0"/>
    <m/>
    <m/>
    <s v=""/>
    <s v=""/>
    <m/>
    <m/>
    <m/>
    <s v="MUR1 15/212"/>
    <n v="9"/>
    <n v="180"/>
    <n v="1620"/>
    <m/>
    <m/>
    <m/>
    <m/>
    <m/>
    <m/>
    <m/>
    <m/>
  </r>
  <r>
    <m/>
    <m/>
    <x v="48"/>
    <x v="2"/>
    <x v="19"/>
    <m/>
    <n v="118992"/>
    <n v="204.3125"/>
    <d v="1899-12-30T14:00:00"/>
    <m/>
    <n v="14"/>
    <s v=""/>
    <n v="118992"/>
    <m/>
    <m/>
    <s v="MUR2 15/74"/>
    <n v="13"/>
    <n v="180"/>
    <n v="2340"/>
    <n v="371.79199999999997"/>
    <n v="2280"/>
    <n v="9"/>
    <m/>
    <m/>
    <m/>
    <m/>
    <m/>
  </r>
  <r>
    <m/>
    <m/>
    <x v="48"/>
    <x v="3"/>
    <x v="19"/>
    <m/>
    <m/>
    <n v="0"/>
    <m/>
    <m/>
    <s v=""/>
    <s v=""/>
    <m/>
    <m/>
    <m/>
    <s v="MUR2 15/76"/>
    <n v="80"/>
    <n v="180"/>
    <n v="14400"/>
    <m/>
    <m/>
    <m/>
    <m/>
    <m/>
    <m/>
    <m/>
    <m/>
  </r>
  <r>
    <m/>
    <m/>
    <x v="48"/>
    <x v="4"/>
    <x v="19"/>
    <m/>
    <m/>
    <n v="0"/>
    <m/>
    <m/>
    <s v=""/>
    <s v=""/>
    <m/>
    <m/>
    <m/>
    <s v="MUR2 15/77"/>
    <n v="80"/>
    <n v="180"/>
    <n v="14400"/>
    <m/>
    <m/>
    <m/>
    <m/>
    <m/>
    <m/>
    <m/>
    <m/>
  </r>
  <r>
    <m/>
    <m/>
    <x v="48"/>
    <x v="5"/>
    <x v="19"/>
    <m/>
    <m/>
    <n v="0"/>
    <m/>
    <m/>
    <s v=""/>
    <s v=""/>
    <m/>
    <m/>
    <m/>
    <s v="MUR2 15/78"/>
    <n v="59.25"/>
    <n v="180"/>
    <n v="10665"/>
    <m/>
    <m/>
    <m/>
    <m/>
    <m/>
    <m/>
    <m/>
    <m/>
  </r>
  <r>
    <m/>
    <m/>
    <x v="49"/>
    <x v="0"/>
    <x v="56"/>
    <m/>
    <n v="40512"/>
    <n v="64.125"/>
    <d v="1899-12-30T04:30:00"/>
    <m/>
    <n v="4.5"/>
    <s v=""/>
    <n v="40512"/>
    <m/>
    <m/>
    <s v="RIN2 15/102"/>
    <n v="76"/>
    <n v="180"/>
    <n v="13680"/>
    <n v="370.95800000000003"/>
    <n v="1045"/>
    <n v="3"/>
    <m/>
    <m/>
    <m/>
    <m/>
    <m/>
  </r>
  <r>
    <m/>
    <m/>
    <x v="49"/>
    <x v="1"/>
    <x v="58"/>
    <m/>
    <n v="29070"/>
    <n v="42.75"/>
    <d v="1899-12-30T03:00:00"/>
    <m/>
    <n v="3"/>
    <s v=""/>
    <n v="29070"/>
    <m/>
    <m/>
    <s v="MUR2 15/78"/>
    <n v="20.75"/>
    <n v="180"/>
    <n v="3735"/>
    <n v="372.22500000000002"/>
    <n v="950"/>
    <n v="2"/>
    <m/>
    <m/>
    <m/>
    <m/>
    <m/>
  </r>
  <r>
    <m/>
    <m/>
    <x v="49"/>
    <x v="2"/>
    <x v="58"/>
    <m/>
    <m/>
    <n v="0"/>
    <m/>
    <m/>
    <s v=""/>
    <s v=""/>
    <m/>
    <m/>
    <m/>
    <s v="MUR2 15/72"/>
    <n v="37"/>
    <n v="180"/>
    <n v="6660"/>
    <n v="375.18200000000002"/>
    <m/>
    <m/>
    <m/>
    <m/>
    <m/>
    <m/>
    <m/>
  </r>
  <r>
    <m/>
    <m/>
    <x v="49"/>
    <x v="3"/>
    <x v="36"/>
    <m/>
    <n v="70728"/>
    <n v="121.125"/>
    <d v="1899-12-30T08:30:00"/>
    <m/>
    <n v="8.5"/>
    <s v=""/>
    <n v="70728"/>
    <m/>
    <m/>
    <s v="MUR2 15/72"/>
    <n v="43"/>
    <n v="180"/>
    <n v="7740"/>
    <n v="375.18200000000002"/>
    <n v="1852.5"/>
    <n v="6"/>
    <m/>
    <m/>
    <m/>
    <m/>
    <m/>
  </r>
  <r>
    <m/>
    <m/>
    <x v="49"/>
    <x v="4"/>
    <x v="36"/>
    <m/>
    <m/>
    <n v="0"/>
    <m/>
    <m/>
    <s v=""/>
    <s v=""/>
    <m/>
    <m/>
    <m/>
    <s v="RIV2 15/113"/>
    <n v="80"/>
    <n v="180"/>
    <n v="14400"/>
    <m/>
    <m/>
    <m/>
    <m/>
    <m/>
    <m/>
    <m/>
    <m/>
  </r>
  <r>
    <m/>
    <m/>
    <x v="49"/>
    <x v="5"/>
    <x v="36"/>
    <m/>
    <m/>
    <n v="0"/>
    <m/>
    <m/>
    <s v=""/>
    <s v=""/>
    <m/>
    <m/>
    <m/>
    <s v="GAP2 15/117"/>
    <n v="11.5"/>
    <n v="180"/>
    <n v="2070"/>
    <m/>
    <m/>
    <m/>
    <m/>
    <m/>
    <m/>
    <m/>
    <m/>
  </r>
  <r>
    <m/>
    <m/>
    <x v="50"/>
    <x v="0"/>
    <x v="40"/>
    <m/>
    <n v="21024"/>
    <n v="36.484375"/>
    <d v="1899-12-30T02:30:00"/>
    <m/>
    <n v="2.5"/>
    <s v=""/>
    <n v="21024"/>
    <m/>
    <m/>
    <s v="MUR1 15/214"/>
    <n v="28"/>
    <n v="180"/>
    <n v="5040"/>
    <n v="374.79599999999999"/>
    <n v="807.5"/>
    <n v="2"/>
    <m/>
    <m/>
    <m/>
    <m/>
    <m/>
  </r>
  <r>
    <m/>
    <m/>
    <x v="50"/>
    <x v="1"/>
    <x v="40"/>
    <m/>
    <m/>
    <n v="0"/>
    <m/>
    <m/>
    <s v=""/>
    <s v=""/>
    <m/>
    <m/>
    <m/>
    <s v="RIN1 15/218"/>
    <n v="12"/>
    <n v="180"/>
    <n v="2160"/>
    <m/>
    <m/>
    <m/>
    <m/>
    <m/>
    <m/>
    <m/>
    <m/>
  </r>
  <r>
    <m/>
    <m/>
    <x v="50"/>
    <x v="2"/>
    <x v="8"/>
    <m/>
    <n v="114828"/>
    <n v="197.015625"/>
    <d v="1899-12-30T13:30:00"/>
    <m/>
    <n v="13.5"/>
    <s v=""/>
    <n v="114828"/>
    <m/>
    <m/>
    <s v="GAP2 15/124"/>
    <n v="74"/>
    <n v="180"/>
    <n v="13320"/>
    <n v="370.94200000000001"/>
    <n v="3420"/>
    <n v="9"/>
    <m/>
    <m/>
    <m/>
    <m/>
    <m/>
  </r>
  <r>
    <m/>
    <m/>
    <x v="50"/>
    <x v="3"/>
    <x v="8"/>
    <m/>
    <m/>
    <n v="0"/>
    <m/>
    <m/>
    <s v=""/>
    <s v=""/>
    <m/>
    <m/>
    <m/>
    <s v="GAP2 15/117"/>
    <n v="62.5"/>
    <n v="180"/>
    <n v="11250"/>
    <m/>
    <m/>
    <m/>
    <m/>
    <m/>
    <m/>
    <m/>
    <m/>
  </r>
  <r>
    <m/>
    <m/>
    <x v="50"/>
    <x v="4"/>
    <x v="8"/>
    <m/>
    <m/>
    <n v="0"/>
    <m/>
    <m/>
    <s v=""/>
    <s v=""/>
    <m/>
    <m/>
    <m/>
    <s v="GAP2 15/116"/>
    <n v="77.5"/>
    <n v="180"/>
    <n v="13950"/>
    <m/>
    <m/>
    <m/>
    <m/>
    <m/>
    <m/>
    <m/>
    <m/>
  </r>
  <r>
    <m/>
    <m/>
    <x v="51"/>
    <x v="0"/>
    <x v="41"/>
    <m/>
    <n v="44443"/>
    <n v="82.686440677966104"/>
    <d v="1899-12-30T05:30:00"/>
    <m/>
    <n v="5.5"/>
    <s v=""/>
    <n v="43294"/>
    <m/>
    <m/>
    <s v="MUR2 15/96"/>
    <n v="80"/>
    <n v="180"/>
    <n v="14400"/>
    <n v="378.596"/>
    <n v="1330"/>
    <n v="5"/>
    <m/>
    <m/>
    <m/>
    <e v="#NAME?"/>
    <m/>
  </r>
  <r>
    <m/>
    <m/>
    <x v="51"/>
    <x v="1"/>
    <x v="41"/>
    <m/>
    <m/>
    <n v="0"/>
    <m/>
    <m/>
    <s v=""/>
    <s v=""/>
    <m/>
    <m/>
    <m/>
    <s v="GAP2 15/97"/>
    <n v="8"/>
    <n v="180"/>
    <n v="1440"/>
    <m/>
    <m/>
    <m/>
    <m/>
    <m/>
    <m/>
    <m/>
    <m/>
  </r>
  <r>
    <m/>
    <m/>
    <x v="51"/>
    <x v="2"/>
    <x v="70"/>
    <m/>
    <n v="3720"/>
    <n v="18.792372881355931"/>
    <d v="1899-12-30T01:15:00"/>
    <m/>
    <n v="1.25"/>
    <s v=""/>
    <n v="3720"/>
    <m/>
    <m/>
    <s v="RIN2 15/51"/>
    <n v="9"/>
    <n v="180"/>
    <n v="1620"/>
    <n v="401.42700000000002"/>
    <n v="190"/>
    <m/>
    <m/>
    <m/>
    <m/>
    <m/>
    <m/>
  </r>
  <r>
    <m/>
    <m/>
    <x v="51"/>
    <x v="3"/>
    <x v="16"/>
    <m/>
    <n v="71928"/>
    <n v="120.27118644067797"/>
    <d v="1899-12-30T08:00:00"/>
    <m/>
    <n v="8"/>
    <s v=""/>
    <n v="71928"/>
    <m/>
    <m/>
    <s v="RIN2 15/51"/>
    <n v="71"/>
    <n v="180"/>
    <n v="12780"/>
    <n v="371.62400000000002"/>
    <n v="1615"/>
    <n v="14"/>
    <m/>
    <m/>
    <m/>
    <m/>
    <m/>
  </r>
  <r>
    <m/>
    <m/>
    <x v="51"/>
    <x v="4"/>
    <x v="16"/>
    <m/>
    <m/>
    <n v="0"/>
    <m/>
    <m/>
    <s v=""/>
    <s v=""/>
    <m/>
    <m/>
    <m/>
    <s v="RIN2 15/52"/>
    <n v="62.5"/>
    <n v="180"/>
    <n v="11250"/>
    <m/>
    <m/>
    <m/>
    <m/>
    <m/>
    <m/>
    <m/>
    <m/>
  </r>
  <r>
    <m/>
    <m/>
    <x v="52"/>
    <x v="0"/>
    <x v="25"/>
    <m/>
    <n v="40548"/>
    <n v="80.295801526717568"/>
    <d v="1899-12-30T04:30:00"/>
    <m/>
    <n v="4.5"/>
    <s v=""/>
    <n v="40548"/>
    <m/>
    <m/>
    <s v="ORTI 15/13"/>
    <n v="47.5"/>
    <n v="180"/>
    <n v="8550"/>
    <m/>
    <m/>
    <n v="4"/>
    <m/>
    <m/>
    <m/>
    <m/>
    <m/>
  </r>
  <r>
    <m/>
    <m/>
    <x v="52"/>
    <x v="1"/>
    <x v="71"/>
    <m/>
    <n v="9699"/>
    <n v="26.765267175572518"/>
    <d v="1899-12-30T01:30:00"/>
    <m/>
    <n v="1.5"/>
    <s v=""/>
    <n v="9699"/>
    <m/>
    <m/>
    <s v="GAP2 15/117"/>
    <n v="6"/>
    <n v="180"/>
    <n v="1080"/>
    <n v="117.7"/>
    <n v="142.5"/>
    <n v="2"/>
    <m/>
    <m/>
    <m/>
    <m/>
    <m/>
  </r>
  <r>
    <m/>
    <m/>
    <x v="52"/>
    <x v="2"/>
    <x v="72"/>
    <m/>
    <n v="7563"/>
    <n v="26.765267175572518"/>
    <d v="1899-12-30T01:30:00"/>
    <m/>
    <n v="1.5"/>
    <s v=""/>
    <n v="7056"/>
    <m/>
    <m/>
    <s v="RIN2 15/52"/>
    <n v="4.5"/>
    <n v="180"/>
    <n v="810"/>
    <n v="117.25"/>
    <n v="95"/>
    <n v="2"/>
    <m/>
    <m/>
    <m/>
    <m/>
    <m/>
  </r>
  <r>
    <m/>
    <m/>
    <x v="52"/>
    <x v="3"/>
    <x v="47"/>
    <m/>
    <n v="56100"/>
    <n v="99.923664122137396"/>
    <d v="1899-12-30T05:36:00"/>
    <m/>
    <n v="5.6"/>
    <s v=""/>
    <n v="56100"/>
    <m/>
    <m/>
    <s v="RIN2 15/52"/>
    <n v="12"/>
    <n v="180"/>
    <n v="2160"/>
    <n v="191.255"/>
    <n v="522.5"/>
    <n v="10"/>
    <m/>
    <m/>
    <m/>
    <m/>
    <m/>
  </r>
  <r>
    <m/>
    <m/>
    <x v="52"/>
    <x v="4"/>
    <x v="47"/>
    <m/>
    <m/>
    <n v="0"/>
    <m/>
    <m/>
    <s v=""/>
    <s v=""/>
    <m/>
    <m/>
    <m/>
    <s v="RIN2 15/53"/>
    <n v="42"/>
    <n v="180"/>
    <n v="7560"/>
    <m/>
    <m/>
    <m/>
    <m/>
    <m/>
    <m/>
    <m/>
    <m/>
  </r>
  <r>
    <m/>
    <m/>
    <x v="53"/>
    <x v="0"/>
    <x v="73"/>
    <m/>
    <n v="28962"/>
    <n v="52.008196721311478"/>
    <d v="1899-12-30T03:45:00"/>
    <m/>
    <n v="3.75"/>
    <s v=""/>
    <n v="28962"/>
    <m/>
    <m/>
    <s v="RIV2 15/114"/>
    <n v="30"/>
    <n v="180"/>
    <n v="5400"/>
    <n v="197.12"/>
    <n v="332.5"/>
    <n v="2"/>
    <m/>
    <m/>
    <m/>
    <m/>
    <m/>
  </r>
  <r>
    <m/>
    <m/>
    <x v="53"/>
    <x v="1"/>
    <x v="6"/>
    <m/>
    <n v="91080"/>
    <n v="159.49180327868851"/>
    <d v="1899-12-30T11:30:00"/>
    <m/>
    <n v="11.5"/>
    <s v=""/>
    <n v="91080"/>
    <m/>
    <m/>
    <s v="GAP2 15/109"/>
    <n v="80"/>
    <n v="180"/>
    <n v="14400"/>
    <n v="199.15600000000001"/>
    <m/>
    <n v="2"/>
    <m/>
    <m/>
    <m/>
    <m/>
    <m/>
  </r>
  <r>
    <m/>
    <m/>
    <x v="53"/>
    <x v="2"/>
    <x v="6"/>
    <m/>
    <m/>
    <n v="0"/>
    <m/>
    <m/>
    <s v=""/>
    <s v=""/>
    <m/>
    <m/>
    <m/>
    <s v="GAP2 15/110"/>
    <n v="23.5"/>
    <n v="180"/>
    <n v="4230"/>
    <m/>
    <m/>
    <m/>
    <m/>
    <m/>
    <m/>
    <m/>
    <m/>
  </r>
  <r>
    <m/>
    <m/>
    <x v="54"/>
    <x v="0"/>
    <x v="74"/>
    <m/>
    <n v="18264"/>
    <n v="27.770491803278688"/>
    <d v="1899-12-30T01:45:00"/>
    <m/>
    <n v="1.75"/>
    <s v=""/>
    <n v="18264"/>
    <m/>
    <m/>
    <s v="GAP2 15/110"/>
    <n v="17.5"/>
    <n v="180"/>
    <n v="3150"/>
    <n v="190.78100000000001"/>
    <n v="237.5"/>
    <n v="1"/>
    <m/>
    <m/>
    <m/>
    <m/>
    <m/>
  </r>
  <r>
    <m/>
    <m/>
    <x v="54"/>
    <x v="1"/>
    <x v="5"/>
    <m/>
    <n v="81108"/>
    <n v="119.01639344262294"/>
    <d v="1899-12-30T07:30:00"/>
    <m/>
    <n v="7.5"/>
    <s v=""/>
    <n v="81108"/>
    <m/>
    <m/>
    <s v="RIN2 15/53"/>
    <n v="37"/>
    <n v="180"/>
    <n v="6660"/>
    <n v="193.17699999999999"/>
    <n v="1140"/>
    <n v="6"/>
    <m/>
    <m/>
    <m/>
    <m/>
    <m/>
  </r>
  <r>
    <m/>
    <m/>
    <x v="54"/>
    <x v="2"/>
    <x v="5"/>
    <m/>
    <m/>
    <n v="0"/>
    <m/>
    <m/>
    <s v=""/>
    <s v=""/>
    <m/>
    <m/>
    <m/>
    <s v="RIN2 15/54"/>
    <n v="41"/>
    <n v="180"/>
    <n v="7380"/>
    <m/>
    <m/>
    <m/>
    <m/>
    <m/>
    <m/>
    <m/>
    <m/>
  </r>
  <r>
    <m/>
    <m/>
    <x v="54"/>
    <x v="3"/>
    <x v="51"/>
    <m/>
    <n v="54492"/>
    <n v="95.213114754098356"/>
    <d v="1899-12-30T06:00:00"/>
    <m/>
    <n v="6"/>
    <s v=""/>
    <n v="54492"/>
    <m/>
    <m/>
    <s v="GAP2 15/111"/>
    <n v="14"/>
    <n v="180"/>
    <n v="2520"/>
    <n v="190.71700000000001"/>
    <n v="475"/>
    <n v="3"/>
    <m/>
    <m/>
    <m/>
    <m/>
    <m/>
  </r>
  <r>
    <m/>
    <m/>
    <x v="54"/>
    <x v="4"/>
    <x v="51"/>
    <m/>
    <m/>
    <n v="0"/>
    <m/>
    <m/>
    <s v=""/>
    <s v=""/>
    <m/>
    <m/>
    <m/>
    <s v="GAP2 15/110"/>
    <n v="39"/>
    <n v="180"/>
    <n v="7020"/>
    <m/>
    <m/>
    <m/>
    <m/>
    <m/>
    <m/>
    <m/>
    <m/>
  </r>
  <r>
    <m/>
    <m/>
    <x v="55"/>
    <x v="0"/>
    <x v="35"/>
    <m/>
    <n v="72372"/>
    <n v="121.54838709677419"/>
    <d v="1899-12-30T08:00:00"/>
    <m/>
    <n v="8"/>
    <s v=""/>
    <n v="72372"/>
    <m/>
    <m/>
    <s v="GAP2 15/116"/>
    <n v="2.5"/>
    <n v="180"/>
    <n v="450"/>
    <n v="370.26"/>
    <n v="1805"/>
    <n v="3"/>
    <m/>
    <m/>
    <m/>
    <m/>
    <m/>
  </r>
  <r>
    <m/>
    <m/>
    <x v="55"/>
    <x v="1"/>
    <x v="35"/>
    <m/>
    <m/>
    <n v="0"/>
    <m/>
    <m/>
    <s v=""/>
    <s v=""/>
    <m/>
    <m/>
    <m/>
    <s v="RIV2 15/114"/>
    <n v="50"/>
    <n v="180"/>
    <n v="9000"/>
    <m/>
    <m/>
    <m/>
    <m/>
    <m/>
    <m/>
    <m/>
    <m/>
  </r>
  <r>
    <m/>
    <m/>
    <x v="55"/>
    <x v="2"/>
    <x v="35"/>
    <m/>
    <m/>
    <n v="0"/>
    <m/>
    <m/>
    <s v=""/>
    <s v=""/>
    <m/>
    <m/>
    <m/>
    <s v="GAP2 15/123"/>
    <n v="80"/>
    <n v="180"/>
    <n v="14400"/>
    <m/>
    <m/>
    <m/>
    <m/>
    <m/>
    <m/>
    <m/>
    <m/>
  </r>
  <r>
    <m/>
    <m/>
    <x v="55"/>
    <x v="3"/>
    <x v="35"/>
    <m/>
    <m/>
    <n v="0"/>
    <m/>
    <m/>
    <s v=""/>
    <s v=""/>
    <m/>
    <m/>
    <m/>
    <s v="GAP2 15/111"/>
    <n v="6"/>
    <n v="180"/>
    <n v="1080"/>
    <m/>
    <m/>
    <m/>
    <m/>
    <m/>
    <m/>
    <m/>
    <m/>
  </r>
  <r>
    <m/>
    <m/>
    <x v="55"/>
    <x v="4"/>
    <x v="16"/>
    <m/>
    <n v="80160"/>
    <n v="113.95161290322581"/>
    <d v="1899-12-30T07:30:00"/>
    <m/>
    <n v="7.5"/>
    <s v=""/>
    <n v="80160"/>
    <m/>
    <m/>
    <s v="RIN2 15/54"/>
    <n v="39"/>
    <n v="180"/>
    <n v="7020"/>
    <n v="373.00700000000001"/>
    <n v="1520"/>
    <n v="4"/>
    <m/>
    <m/>
    <m/>
    <m/>
    <m/>
  </r>
  <r>
    <m/>
    <m/>
    <x v="55"/>
    <x v="5"/>
    <x v="16"/>
    <m/>
    <m/>
    <n v="0"/>
    <m/>
    <m/>
    <s v=""/>
    <s v=""/>
    <m/>
    <m/>
    <m/>
    <s v="RIN2 15/190"/>
    <n v="70"/>
    <n v="180"/>
    <n v="12600"/>
    <m/>
    <m/>
    <m/>
    <m/>
    <m/>
    <m/>
    <m/>
    <m/>
  </r>
  <r>
    <m/>
    <m/>
    <x v="55"/>
    <x v="6"/>
    <x v="16"/>
    <m/>
    <m/>
    <n v="0"/>
    <m/>
    <m/>
    <s v=""/>
    <s v=""/>
    <m/>
    <m/>
    <m/>
    <s v="RIN1 15/209"/>
    <n v="41"/>
    <n v="180"/>
    <n v="7380"/>
    <m/>
    <m/>
    <m/>
    <m/>
    <m/>
    <m/>
    <m/>
    <m/>
  </r>
  <r>
    <m/>
    <m/>
    <x v="56"/>
    <x v="0"/>
    <x v="28"/>
    <m/>
    <n v="17676"/>
    <n v="62.470588235294116"/>
    <d v="1899-12-30T03:00:00"/>
    <m/>
    <n v="3"/>
    <s v=""/>
    <n v="17676"/>
    <m/>
    <m/>
    <s v="RIN2 15/102"/>
    <n v="4"/>
    <n v="180"/>
    <n v="720"/>
    <n v="394.803"/>
    <n v="332.5"/>
    <n v="3"/>
    <m/>
    <m/>
    <m/>
    <m/>
    <m/>
  </r>
  <r>
    <m/>
    <m/>
    <x v="56"/>
    <x v="1"/>
    <x v="28"/>
    <m/>
    <m/>
    <n v="0"/>
    <m/>
    <m/>
    <s v=""/>
    <s v=""/>
    <m/>
    <m/>
    <m/>
    <s v="RIN2 15/128"/>
    <n v="32"/>
    <n v="180"/>
    <n v="5760"/>
    <m/>
    <m/>
    <m/>
    <m/>
    <m/>
    <m/>
    <m/>
    <m/>
  </r>
  <r>
    <m/>
    <m/>
    <x v="56"/>
    <x v="2"/>
    <x v="30"/>
    <m/>
    <n v="24024"/>
    <n v="78.088235294117652"/>
    <d v="1899-12-30T03:45:00"/>
    <m/>
    <n v="3.75"/>
    <s v=""/>
    <n v="24024"/>
    <m/>
    <m/>
    <s v="RIN2 15/55"/>
    <n v="46"/>
    <n v="180"/>
    <n v="8280"/>
    <n v="371.90499999999997"/>
    <n v="427.5"/>
    <n v="4"/>
    <m/>
    <m/>
    <m/>
    <m/>
    <m/>
  </r>
  <r>
    <m/>
    <m/>
    <x v="56"/>
    <x v="3"/>
    <x v="75"/>
    <m/>
    <n v="30468"/>
    <n v="88.5"/>
    <d v="1899-12-30T04:15:00"/>
    <m/>
    <n v="4.25"/>
    <s v=""/>
    <n v="30468"/>
    <m/>
    <m/>
    <s v="RIN2 15/55"/>
    <n v="34"/>
    <n v="180"/>
    <n v="6120"/>
    <n v="382.54500000000002"/>
    <m/>
    <n v="4"/>
    <m/>
    <m/>
    <m/>
    <s v="DONT 4596 BX BLOQUES PAR ALINE"/>
    <m/>
  </r>
  <r>
    <m/>
    <m/>
    <x v="56"/>
    <x v="4"/>
    <x v="75"/>
    <m/>
    <m/>
    <m/>
    <m/>
    <m/>
    <s v=""/>
    <s v=""/>
    <m/>
    <m/>
    <m/>
    <s v="RIN2 15/56"/>
    <n v="11"/>
    <n v="180"/>
    <n v="1980"/>
    <m/>
    <m/>
    <m/>
    <m/>
    <m/>
    <m/>
    <m/>
    <m/>
  </r>
  <r>
    <m/>
    <m/>
    <x v="56"/>
    <x v="5"/>
    <x v="75"/>
    <m/>
    <m/>
    <m/>
    <m/>
    <m/>
    <s v=""/>
    <s v=""/>
    <m/>
    <m/>
    <m/>
    <s v="ORTI 15/13"/>
    <n v="20"/>
    <n v="180"/>
    <n v="3600"/>
    <m/>
    <m/>
    <m/>
    <m/>
    <m/>
    <m/>
    <m/>
    <m/>
  </r>
  <r>
    <m/>
    <m/>
    <x v="56"/>
    <x v="6"/>
    <x v="29"/>
    <m/>
    <n v="19128"/>
    <n v="36.441176470588239"/>
    <d v="1899-12-30T01:45:00"/>
    <m/>
    <n v="1.75"/>
    <s v=""/>
    <n v="19128"/>
    <m/>
    <m/>
    <s v="RIN2 15/56"/>
    <n v="33"/>
    <n v="180"/>
    <n v="5940"/>
    <n v="373.35599999999999"/>
    <n v="617.5"/>
    <n v="2"/>
    <m/>
    <m/>
    <m/>
    <m/>
    <m/>
  </r>
  <r>
    <m/>
    <m/>
    <x v="57"/>
    <x v="0"/>
    <x v="27"/>
    <m/>
    <n v="18840"/>
    <n v="80.193750000000009"/>
    <d v="1899-12-30T03:15:00"/>
    <m/>
    <n v="3.25"/>
    <s v=""/>
    <n v="18840"/>
    <m/>
    <m/>
    <s v="RIN2 15/128"/>
    <n v="19"/>
    <n v="180"/>
    <n v="3420"/>
    <n v="195.60400000000001"/>
    <m/>
    <n v="3"/>
    <m/>
    <m/>
    <m/>
    <s v="REPRISE 2325 BX DU 24/07/15 ET 16918 DU 19/01/16"/>
    <m/>
  </r>
  <r>
    <m/>
    <m/>
    <x v="57"/>
    <x v="1"/>
    <x v="76"/>
    <m/>
    <n v="10740"/>
    <n v="49.35"/>
    <d v="1899-12-30T02:00:00"/>
    <m/>
    <n v="2"/>
    <s v=""/>
    <n v="10740"/>
    <m/>
    <m/>
    <s v="RIN2 15/128"/>
    <n v="10.75"/>
    <n v="180"/>
    <n v="1935"/>
    <n v="191.26400000000001"/>
    <m/>
    <n v="4"/>
    <m/>
    <m/>
    <m/>
    <s v="REPRISE 9312 BX DU 12/11/15"/>
    <m/>
  </r>
  <r>
    <m/>
    <m/>
    <x v="57"/>
    <x v="2"/>
    <x v="22"/>
    <m/>
    <n v="32400"/>
    <n v="117.20625"/>
    <d v="1899-12-30T04:45:00"/>
    <m/>
    <n v="4.75"/>
    <s v=""/>
    <n v="32400"/>
    <m/>
    <m/>
    <s v="GAP2 15/112"/>
    <n v="31"/>
    <n v="180"/>
    <n v="5580"/>
    <n v="191.863"/>
    <n v="570"/>
    <n v="4"/>
    <m/>
    <m/>
    <m/>
    <m/>
    <m/>
  </r>
  <r>
    <m/>
    <m/>
    <x v="57"/>
    <x v="3"/>
    <x v="26"/>
    <m/>
    <m/>
    <n v="0"/>
    <m/>
    <m/>
    <s v=""/>
    <s v=""/>
    <m/>
    <m/>
    <m/>
    <m/>
    <m/>
    <m/>
    <n v="0"/>
    <m/>
    <m/>
    <m/>
    <m/>
    <m/>
    <m/>
    <s v="REPRISE 6696 BX DU 19/01/16"/>
    <m/>
  </r>
  <r>
    <m/>
    <m/>
    <x v="58"/>
    <x v="0"/>
    <x v="43"/>
    <m/>
    <n v="25072"/>
    <n v="52.983870967741936"/>
    <d v="1899-12-30T04:30:00"/>
    <m/>
    <n v="4.5"/>
    <s v=""/>
    <n v="25072"/>
    <m/>
    <m/>
    <s v="GOO1 16/13"/>
    <n v="4"/>
    <n v="180"/>
    <n v="720"/>
    <n v="547.60500000000002"/>
    <n v="807.5"/>
    <n v="2"/>
    <m/>
    <m/>
    <m/>
    <m/>
    <m/>
  </r>
  <r>
    <m/>
    <m/>
    <x v="58"/>
    <x v="1"/>
    <x v="43"/>
    <m/>
    <m/>
    <n v="63.580645161290327"/>
    <m/>
    <m/>
    <s v=""/>
    <s v=""/>
    <m/>
    <m/>
    <m/>
    <s v="GAP2 15/111"/>
    <n v="60"/>
    <n v="180"/>
    <n v="10800"/>
    <m/>
    <m/>
    <m/>
    <m/>
    <m/>
    <m/>
    <m/>
    <m/>
  </r>
  <r>
    <m/>
    <m/>
    <x v="58"/>
    <x v="2"/>
    <x v="43"/>
    <m/>
    <m/>
    <n v="0"/>
    <m/>
    <m/>
    <s v=""/>
    <s v=""/>
    <m/>
    <m/>
    <m/>
    <s v="GAP2 15/112"/>
    <n v="8.5"/>
    <n v="180"/>
    <n v="1530"/>
    <m/>
    <m/>
    <m/>
    <m/>
    <m/>
    <m/>
    <m/>
    <m/>
  </r>
  <r>
    <m/>
    <m/>
    <x v="58"/>
    <x v="3"/>
    <x v="63"/>
    <m/>
    <n v="18016"/>
    <n v="0"/>
    <d v="1899-12-30T03:30:00"/>
    <m/>
    <n v="3.5"/>
    <s v=""/>
    <n v="18016"/>
    <m/>
    <m/>
    <s v="GAP2 15/112"/>
    <n v="40.5"/>
    <n v="180"/>
    <n v="7290"/>
    <n v="548.05200000000002"/>
    <n v="570"/>
    <n v="4"/>
    <m/>
    <m/>
    <m/>
    <m/>
    <m/>
  </r>
  <r>
    <m/>
    <m/>
    <x v="58"/>
    <x v="4"/>
    <x v="63"/>
    <m/>
    <m/>
    <n v="49.451612903225808"/>
    <m/>
    <m/>
    <s v=""/>
    <s v=""/>
    <m/>
    <m/>
    <m/>
    <s v="GAP2 15/118"/>
    <n v="10"/>
    <n v="180"/>
    <n v="1800"/>
    <m/>
    <m/>
    <m/>
    <m/>
    <m/>
    <m/>
    <m/>
    <m/>
  </r>
  <r>
    <m/>
    <m/>
    <x v="58"/>
    <x v="5"/>
    <x v="11"/>
    <m/>
    <n v="20176"/>
    <n v="0"/>
    <d v="1899-12-30T03:45:00"/>
    <m/>
    <n v="3.75"/>
    <s v=""/>
    <n v="20176"/>
    <m/>
    <m/>
    <s v="RIN1 15/209"/>
    <n v="39"/>
    <n v="180"/>
    <n v="7020"/>
    <n v="560.73299999999995"/>
    <n v="380"/>
    <n v="4"/>
    <m/>
    <m/>
    <m/>
    <s v="REPRISE 2608 BX DU 29/01/2018"/>
    <m/>
  </r>
  <r>
    <m/>
    <m/>
    <x v="58"/>
    <x v="6"/>
    <x v="11"/>
    <m/>
    <m/>
    <n v="52.983870967741936"/>
    <m/>
    <m/>
    <s v=""/>
    <s v=""/>
    <m/>
    <m/>
    <m/>
    <s v="RIN1 15/204"/>
    <n v="18"/>
    <n v="180"/>
    <n v="3240"/>
    <m/>
    <m/>
    <m/>
    <m/>
    <m/>
    <m/>
    <m/>
    <m/>
  </r>
  <r>
    <m/>
    <m/>
    <x v="58"/>
    <x v="7"/>
    <x v="44"/>
    <m/>
    <n v="22232"/>
    <n v="0"/>
    <d v="1899-12-30T03:45:00"/>
    <m/>
    <n v="3.75"/>
    <s v=""/>
    <n v="22232"/>
    <m/>
    <m/>
    <s v="GAP2 15/118"/>
    <n v="64.75"/>
    <n v="180"/>
    <n v="11655"/>
    <n v="569.01800000000003"/>
    <n v="760"/>
    <n v="3"/>
    <m/>
    <m/>
    <m/>
    <m/>
    <m/>
  </r>
  <r>
    <m/>
    <m/>
    <x v="59"/>
    <x v="0"/>
    <x v="77"/>
    <m/>
    <n v="10200"/>
    <n v="24.711864406779661"/>
    <d v="1899-12-30T01:30:00"/>
    <m/>
    <n v="1.5"/>
    <s v=""/>
    <n v="10200"/>
    <m/>
    <m/>
    <s v="ORTI 15/07"/>
    <n v="10"/>
    <n v="180"/>
    <n v="1800"/>
    <n v="207.547"/>
    <m/>
    <n v="4"/>
    <m/>
    <m/>
    <m/>
    <m/>
    <m/>
  </r>
  <r>
    <m/>
    <m/>
    <x v="59"/>
    <x v="1"/>
    <x v="77"/>
    <m/>
    <m/>
    <n v="0"/>
    <m/>
    <m/>
    <s v=""/>
    <s v=""/>
    <m/>
    <m/>
    <m/>
    <s v="ORTI 15/14"/>
    <n v="3"/>
    <n v="180"/>
    <n v="540"/>
    <n v="191.58199999999999"/>
    <n v="190"/>
    <n v="1"/>
    <m/>
    <m/>
    <m/>
    <m/>
    <m/>
  </r>
  <r>
    <m/>
    <m/>
    <x v="59"/>
    <x v="2"/>
    <x v="78"/>
    <m/>
    <n v="16212"/>
    <n v="32.949152542372879"/>
    <d v="1899-12-30T02:00:00"/>
    <m/>
    <n v="2"/>
    <s v=""/>
    <n v="16212"/>
    <m/>
    <m/>
    <s v="GAP2 15/118"/>
    <n v="5.25"/>
    <n v="180"/>
    <n v="945"/>
    <n v="191.58199999999999"/>
    <n v="190"/>
    <n v="1"/>
    <m/>
    <m/>
    <m/>
    <m/>
    <m/>
  </r>
  <r>
    <m/>
    <m/>
    <x v="59"/>
    <x v="3"/>
    <x v="78"/>
    <m/>
    <m/>
    <n v="0"/>
    <m/>
    <m/>
    <s v=""/>
    <s v=""/>
    <m/>
    <m/>
    <m/>
    <s v="GAP2 15/119"/>
    <n v="11"/>
    <n v="180"/>
    <n v="1980"/>
    <m/>
    <m/>
    <m/>
    <m/>
    <m/>
    <m/>
    <m/>
    <m/>
  </r>
  <r>
    <m/>
    <m/>
    <x v="59"/>
    <x v="4"/>
    <x v="5"/>
    <m/>
    <n v="121944"/>
    <n v="185.33898305084745"/>
    <d v="1899-12-30T11:15:00"/>
    <m/>
    <n v="11.25"/>
    <s v=""/>
    <n v="121944"/>
    <m/>
    <m/>
    <s v="RIN1 15/204"/>
    <n v="61"/>
    <n v="180"/>
    <n v="10980"/>
    <n v="193.34100000000001"/>
    <n v="1140"/>
    <n v="5"/>
    <m/>
    <m/>
    <m/>
    <m/>
    <m/>
  </r>
  <r>
    <m/>
    <m/>
    <x v="59"/>
    <x v="5"/>
    <x v="5"/>
    <m/>
    <m/>
    <n v="0"/>
    <m/>
    <m/>
    <s v=""/>
    <s v=""/>
    <m/>
    <m/>
    <m/>
    <s v="RIN1 15/205"/>
    <n v="57"/>
    <n v="180"/>
    <n v="10260"/>
    <m/>
    <m/>
    <m/>
    <m/>
    <m/>
    <m/>
    <m/>
    <m/>
  </r>
  <r>
    <m/>
    <m/>
    <x v="59"/>
    <x v="6"/>
    <x v="26"/>
    <m/>
    <m/>
    <n v="0"/>
    <m/>
    <m/>
    <s v=""/>
    <s v=""/>
    <m/>
    <m/>
    <m/>
    <m/>
    <m/>
    <m/>
    <n v="0"/>
    <m/>
    <m/>
    <m/>
    <m/>
    <m/>
    <m/>
    <s v="REPRISE 1896 BX DU 12/11/15 ET 948 BX DU 19/01/16"/>
    <m/>
  </r>
  <r>
    <m/>
    <m/>
    <x v="60"/>
    <x v="0"/>
    <x v="1"/>
    <m/>
    <n v="21936"/>
    <n v="42.234375"/>
    <d v="1899-12-30T03:00:00"/>
    <m/>
    <n v="3"/>
    <s v=""/>
    <n v="21936"/>
    <m/>
    <m/>
    <s v="RIN2 15/56"/>
    <n v="12.5"/>
    <n v="180"/>
    <n v="2250"/>
    <n v="117.17100000000001"/>
    <n v="95"/>
    <n v="2"/>
    <m/>
    <m/>
    <m/>
    <m/>
    <m/>
  </r>
  <r>
    <m/>
    <m/>
    <x v="60"/>
    <x v="1"/>
    <x v="10"/>
    <m/>
    <n v="70608"/>
    <n v="147.8203125"/>
    <d v="1899-12-30T10:30:00"/>
    <m/>
    <n v="10.5"/>
    <s v=""/>
    <n v="70608"/>
    <m/>
    <m/>
    <s v="GAP2 15/119"/>
    <n v="69"/>
    <n v="180"/>
    <n v="12420"/>
    <n v="191.27199999999999"/>
    <n v="855"/>
    <n v="7"/>
    <m/>
    <m/>
    <m/>
    <m/>
    <m/>
  </r>
  <r>
    <m/>
    <m/>
    <x v="60"/>
    <x v="2"/>
    <x v="22"/>
    <m/>
    <n v="16104"/>
    <n v="35.1953125"/>
    <d v="1899-12-30T02:30:00"/>
    <m/>
    <n v="2.5"/>
    <s v=""/>
    <n v="16104"/>
    <m/>
    <m/>
    <s v="GAP2 15/115"/>
    <n v="13.75"/>
    <n v="180"/>
    <n v="2475"/>
    <n v="191.09200000000001"/>
    <n v="237.5"/>
    <n v="2"/>
    <m/>
    <m/>
    <m/>
    <m/>
    <m/>
  </r>
  <r>
    <m/>
    <m/>
    <x v="20"/>
    <x v="0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2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3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4"/>
    <x v="45"/>
    <m/>
    <m/>
    <m/>
    <m/>
    <m/>
    <s v=""/>
    <s v=""/>
    <m/>
    <m/>
    <m/>
    <m/>
    <m/>
    <m/>
    <n v="0"/>
    <m/>
    <m/>
    <m/>
    <m/>
    <m/>
    <m/>
    <m/>
    <m/>
  </r>
  <r>
    <m/>
    <m/>
    <x v="61"/>
    <x v="0"/>
    <x v="50"/>
    <m/>
    <n v="151488"/>
    <n v="249.75"/>
    <d v="1899-12-30T16:00:00"/>
    <m/>
    <n v="16"/>
    <s v=""/>
    <n v="151488"/>
    <m/>
    <m/>
    <s v="GAP2 15/115"/>
    <n v="66.25"/>
    <n v="180"/>
    <n v="11925"/>
    <n v="192.81299999999999"/>
    <n v="2137.5"/>
    <n v="10"/>
    <m/>
    <m/>
    <m/>
    <m/>
    <m/>
  </r>
  <r>
    <m/>
    <m/>
    <x v="61"/>
    <x v="1"/>
    <x v="50"/>
    <m/>
    <m/>
    <m/>
    <m/>
    <m/>
    <s v=""/>
    <s v=""/>
    <m/>
    <m/>
    <m/>
    <s v="GAP2 15/120"/>
    <n v="80"/>
    <n v="180"/>
    <n v="14400"/>
    <m/>
    <m/>
    <m/>
    <m/>
    <m/>
    <m/>
    <m/>
    <m/>
  </r>
  <r>
    <m/>
    <m/>
    <x v="61"/>
    <x v="2"/>
    <x v="50"/>
    <m/>
    <m/>
    <m/>
    <m/>
    <m/>
    <s v=""/>
    <s v=""/>
    <m/>
    <m/>
    <m/>
    <s v="GAP2 15/121"/>
    <n v="4.75"/>
    <n v="180"/>
    <n v="855"/>
    <m/>
    <m/>
    <m/>
    <m/>
    <m/>
    <m/>
    <m/>
    <m/>
  </r>
  <r>
    <m/>
    <m/>
    <x v="62"/>
    <x v="0"/>
    <x v="48"/>
    <m/>
    <n v="46716"/>
    <n v="110.09375"/>
    <d v="1899-12-30T06:30:00"/>
    <m/>
    <n v="6.5"/>
    <s v=""/>
    <n v="46716"/>
    <m/>
    <m/>
    <s v="RIN1 16/23"/>
    <n v="2"/>
    <n v="180"/>
    <n v="360"/>
    <n v="197.04599999999999"/>
    <n v="475"/>
    <n v="8"/>
    <m/>
    <m/>
    <m/>
    <m/>
    <m/>
  </r>
  <r>
    <m/>
    <m/>
    <x v="62"/>
    <x v="1"/>
    <x v="48"/>
    <m/>
    <m/>
    <n v="0"/>
    <m/>
    <m/>
    <s v=""/>
    <s v=""/>
    <m/>
    <m/>
    <m/>
    <s v="MUR2 15/50"/>
    <n v="46"/>
    <n v="180"/>
    <n v="8280"/>
    <m/>
    <m/>
    <m/>
    <m/>
    <m/>
    <m/>
    <m/>
    <m/>
  </r>
  <r>
    <m/>
    <m/>
    <x v="62"/>
    <x v="2"/>
    <x v="26"/>
    <m/>
    <n v="20304"/>
    <n v="67.75"/>
    <d v="1899-12-30T04:00:00"/>
    <m/>
    <n v="4"/>
    <s v=""/>
    <n v="20304"/>
    <m/>
    <m/>
    <s v="RIN1 16/23"/>
    <n v="1"/>
    <n v="180"/>
    <n v="180"/>
    <n v="192.09399999999999"/>
    <m/>
    <n v="2"/>
    <m/>
    <m/>
    <m/>
    <m/>
    <m/>
  </r>
  <r>
    <m/>
    <m/>
    <x v="62"/>
    <x v="3"/>
    <x v="26"/>
    <m/>
    <m/>
    <n v="0"/>
    <m/>
    <m/>
    <s v=""/>
    <s v=""/>
    <m/>
    <m/>
    <m/>
    <s v="RIN2 15/128"/>
    <n v="18.25"/>
    <n v="180"/>
    <n v="3285"/>
    <m/>
    <m/>
    <m/>
    <m/>
    <m/>
    <m/>
    <m/>
    <m/>
  </r>
  <r>
    <m/>
    <m/>
    <x v="62"/>
    <x v="4"/>
    <x v="76"/>
    <m/>
    <n v="16404"/>
    <n v="59.28125"/>
    <d v="1899-12-30T03:30:00"/>
    <m/>
    <n v="3.5"/>
    <s v=""/>
    <n v="16404"/>
    <m/>
    <m/>
    <s v="RIN1 16/23"/>
    <n v="18.25"/>
    <n v="180"/>
    <n v="3285"/>
    <n v="193.21"/>
    <m/>
    <n v="2"/>
    <m/>
    <m/>
    <m/>
    <m/>
    <m/>
  </r>
  <r>
    <m/>
    <m/>
    <x v="62"/>
    <x v="5"/>
    <x v="8"/>
    <m/>
    <n v="9540"/>
    <n v="33.875"/>
    <d v="1899-12-30T02:00:00"/>
    <m/>
    <n v="2"/>
    <s v=""/>
    <n v="9540"/>
    <m/>
    <m/>
    <s v="BNA1 16/26"/>
    <n v="1"/>
    <n v="180"/>
    <n v="180"/>
    <n v="373.26"/>
    <n v="190"/>
    <n v="2"/>
    <m/>
    <m/>
    <m/>
    <s v="SANS GENCOD"/>
    <m/>
  </r>
  <r>
    <m/>
    <m/>
    <x v="62"/>
    <x v="6"/>
    <x v="8"/>
    <m/>
    <m/>
    <n v="0"/>
    <m/>
    <m/>
    <s v=""/>
    <s v=""/>
    <m/>
    <m/>
    <m/>
    <s v="BNA1 16/27"/>
    <n v="4"/>
    <n v="180"/>
    <n v="720"/>
    <m/>
    <m/>
    <m/>
    <m/>
    <m/>
    <m/>
    <m/>
    <m/>
  </r>
  <r>
    <m/>
    <m/>
    <x v="62"/>
    <x v="7"/>
    <x v="8"/>
    <m/>
    <m/>
    <m/>
    <m/>
    <m/>
    <s v=""/>
    <s v=""/>
    <m/>
    <m/>
    <m/>
    <s v="GAP2 15/121"/>
    <n v="13"/>
    <n v="180"/>
    <n v="2340"/>
    <m/>
    <m/>
    <m/>
    <m/>
    <m/>
    <m/>
    <m/>
    <m/>
  </r>
  <r>
    <m/>
    <m/>
    <x v="62"/>
    <x v="8"/>
    <x v="76"/>
    <m/>
    <m/>
    <m/>
    <m/>
    <m/>
    <s v=""/>
    <s v=""/>
    <m/>
    <m/>
    <m/>
    <m/>
    <m/>
    <m/>
    <n v="0"/>
    <m/>
    <m/>
    <m/>
    <m/>
    <m/>
    <m/>
    <s v="REPRISE 1728 BX DU 12/11/15 ET 276 BX DU 24/07/15"/>
    <m/>
  </r>
  <r>
    <m/>
    <m/>
    <x v="63"/>
    <x v="0"/>
    <x v="32"/>
    <m/>
    <n v="15444"/>
    <n v="41.25"/>
    <d v="1899-12-30T02:00:00"/>
    <m/>
    <n v="2"/>
    <s v=""/>
    <n v="15444"/>
    <m/>
    <m/>
    <s v="RIN1 16/23"/>
    <n v="16.75"/>
    <n v="180"/>
    <n v="3015"/>
    <n v="216.40799999999999"/>
    <n v="315"/>
    <n v="3"/>
    <m/>
    <m/>
    <m/>
    <s v="DONT 4356BX ANCIENNES ETIQ"/>
    <m/>
  </r>
  <r>
    <m/>
    <m/>
    <x v="63"/>
    <x v="1"/>
    <x v="8"/>
    <m/>
    <n v="15564"/>
    <n v="61.875"/>
    <d v="1899-12-30T03:00:00"/>
    <m/>
    <n v="3"/>
    <s v=""/>
    <n v="15564"/>
    <m/>
    <m/>
    <s v="GAP2 15/121"/>
    <n v="29.25"/>
    <n v="180"/>
    <n v="5265"/>
    <n v="372.803"/>
    <n v="332.5"/>
    <n v="2"/>
    <m/>
    <m/>
    <m/>
    <s v="SANS GENCOD"/>
    <m/>
  </r>
  <r>
    <m/>
    <m/>
    <x v="63"/>
    <x v="2"/>
    <x v="37"/>
    <m/>
    <n v="47100"/>
    <n v="144.375"/>
    <d v="1899-12-30T07:00:00"/>
    <m/>
    <n v="7"/>
    <s v=""/>
    <n v="47100"/>
    <m/>
    <m/>
    <s v="RIV2 15/126"/>
    <n v="60"/>
    <n v="180"/>
    <n v="10800"/>
    <n v="373.02800000000002"/>
    <n v="665"/>
    <n v="2"/>
    <m/>
    <m/>
    <m/>
    <m/>
    <m/>
  </r>
  <r>
    <m/>
    <m/>
    <x v="63"/>
    <x v="3"/>
    <x v="37"/>
    <m/>
    <m/>
    <n v="0"/>
    <m/>
    <m/>
    <s v=""/>
    <s v=""/>
    <m/>
    <m/>
    <m/>
    <s v="GAP2 15/121"/>
    <n v="33"/>
    <n v="180"/>
    <n v="5940"/>
    <m/>
    <m/>
    <m/>
    <m/>
    <m/>
    <m/>
    <m/>
    <m/>
  </r>
  <r>
    <m/>
    <m/>
    <x v="63"/>
    <x v="4"/>
    <x v="29"/>
    <m/>
    <m/>
    <n v="0"/>
    <m/>
    <m/>
    <s v=""/>
    <s v=""/>
    <m/>
    <m/>
    <m/>
    <m/>
    <m/>
    <m/>
    <n v="0"/>
    <m/>
    <m/>
    <m/>
    <m/>
    <m/>
    <m/>
    <s v="REPRISE 600BX DU 4/12/15 ET 8124 DU 15/02/16"/>
    <m/>
  </r>
  <r>
    <m/>
    <m/>
    <x v="63"/>
    <x v="5"/>
    <x v="30"/>
    <m/>
    <m/>
    <n v="0"/>
    <m/>
    <m/>
    <s v=""/>
    <s v=""/>
    <m/>
    <m/>
    <m/>
    <m/>
    <m/>
    <m/>
    <n v="0"/>
    <m/>
    <m/>
    <m/>
    <m/>
    <m/>
    <m/>
    <s v="REPRISE 960 BX DU 4/12/15"/>
    <m/>
  </r>
  <r>
    <m/>
    <m/>
    <x v="64"/>
    <x v="0"/>
    <x v="16"/>
    <m/>
    <n v="164304"/>
    <n v="259.25"/>
    <d v="1899-12-30T16:00:00"/>
    <m/>
    <n v="16"/>
    <s v=""/>
    <n v="164304"/>
    <m/>
    <m/>
    <s v="RIN2 15/56"/>
    <n v="23.5"/>
    <n v="180"/>
    <n v="4230"/>
    <n v="371.43799999999999"/>
    <n v="3657.5"/>
    <n v="5"/>
    <m/>
    <m/>
    <m/>
    <m/>
    <m/>
  </r>
  <r>
    <m/>
    <m/>
    <x v="64"/>
    <x v="1"/>
    <x v="16"/>
    <m/>
    <m/>
    <m/>
    <m/>
    <m/>
    <s v=""/>
    <s v=""/>
    <m/>
    <m/>
    <m/>
    <s v="RIN2 15/94"/>
    <n v="80"/>
    <n v="180"/>
    <n v="14400"/>
    <m/>
    <m/>
    <m/>
    <m/>
    <m/>
    <m/>
    <m/>
    <m/>
  </r>
  <r>
    <m/>
    <m/>
    <x v="64"/>
    <x v="2"/>
    <x v="16"/>
    <m/>
    <m/>
    <m/>
    <m/>
    <m/>
    <s v=""/>
    <s v=""/>
    <m/>
    <m/>
    <m/>
    <s v="RIN2 15/65"/>
    <n v="76"/>
    <n v="180"/>
    <n v="13680"/>
    <m/>
    <m/>
    <m/>
    <m/>
    <m/>
    <m/>
    <m/>
    <m/>
  </r>
  <r>
    <m/>
    <m/>
    <x v="64"/>
    <x v="3"/>
    <x v="16"/>
    <m/>
    <m/>
    <m/>
    <m/>
    <m/>
    <s v=""/>
    <s v=""/>
    <m/>
    <m/>
    <m/>
    <s v="RIN1 15/222"/>
    <n v="49"/>
    <n v="180"/>
    <n v="8820"/>
    <m/>
    <m/>
    <m/>
    <m/>
    <m/>
    <m/>
    <m/>
    <m/>
  </r>
  <r>
    <m/>
    <m/>
    <x v="64"/>
    <x v="4"/>
    <x v="16"/>
    <m/>
    <m/>
    <m/>
    <m/>
    <m/>
    <s v=""/>
    <s v=""/>
    <m/>
    <m/>
    <m/>
    <s v="RIN2 15/57"/>
    <n v="79"/>
    <n v="180"/>
    <n v="14220"/>
    <m/>
    <m/>
    <m/>
    <m/>
    <m/>
    <m/>
    <m/>
    <m/>
  </r>
  <r>
    <m/>
    <m/>
    <x v="64"/>
    <x v="5"/>
    <x v="8"/>
    <m/>
    <m/>
    <m/>
    <m/>
    <m/>
    <s v=""/>
    <s v=""/>
    <m/>
    <m/>
    <m/>
    <m/>
    <m/>
    <m/>
    <n v="0"/>
    <m/>
    <m/>
    <m/>
    <m/>
    <m/>
    <m/>
    <s v="4752 LOTS DU 4/04/16 ET 2538 LOTS DU 5/04/16"/>
    <m/>
  </r>
  <r>
    <m/>
    <m/>
    <x v="64"/>
    <x v="6"/>
    <x v="79"/>
    <m/>
    <m/>
    <m/>
    <m/>
    <m/>
    <s v=""/>
    <s v=""/>
    <m/>
    <m/>
    <m/>
    <m/>
    <m/>
    <m/>
    <n v="0"/>
    <m/>
    <m/>
    <m/>
    <m/>
    <m/>
    <m/>
    <s v="9 PALETTES + 63 COLIS DU 04/04/2016"/>
    <m/>
  </r>
  <r>
    <m/>
    <m/>
    <x v="64"/>
    <x v="7"/>
    <x v="79"/>
    <m/>
    <m/>
    <m/>
    <m/>
    <m/>
    <s v=""/>
    <s v=""/>
    <m/>
    <m/>
    <m/>
    <m/>
    <m/>
    <m/>
    <n v="0"/>
    <m/>
    <m/>
    <m/>
    <m/>
    <m/>
    <m/>
    <s v="5 PALETTES + 18 COLIS DU 05/04/2016"/>
    <m/>
  </r>
  <r>
    <m/>
    <m/>
    <x v="65"/>
    <x v="0"/>
    <x v="38"/>
    <m/>
    <n v="30924"/>
    <n v="188.77118644067795"/>
    <d v="1899-12-30T03:30:00"/>
    <m/>
    <n v="3.5"/>
    <s v=""/>
    <n v="30924"/>
    <m/>
    <m/>
    <s v="MUR1 15/212"/>
    <n v="59"/>
    <n v="180"/>
    <n v="10620"/>
    <n v="376.92500000000001"/>
    <n v="807.5"/>
    <n v="4"/>
    <m/>
    <m/>
    <m/>
    <m/>
    <m/>
  </r>
  <r>
    <m/>
    <m/>
    <x v="65"/>
    <x v="1"/>
    <x v="8"/>
    <m/>
    <n v="89364"/>
    <n v="58.728813559322035"/>
    <d v="1899-12-30T11:15:00"/>
    <m/>
    <n v="11.25"/>
    <s v=""/>
    <n v="89364"/>
    <m/>
    <m/>
    <s v="RIV2 15/126"/>
    <n v="20"/>
    <n v="180"/>
    <n v="3600"/>
    <n v="371.03300000000002"/>
    <n v="2280"/>
    <n v="8"/>
    <m/>
    <m/>
    <m/>
    <s v="SANS GENCOD"/>
    <m/>
  </r>
  <r>
    <m/>
    <m/>
    <x v="65"/>
    <x v="2"/>
    <x v="8"/>
    <m/>
    <m/>
    <n v="0"/>
    <m/>
    <m/>
    <s v=""/>
    <s v=""/>
    <m/>
    <m/>
    <m/>
    <s v="GAP2 15/130"/>
    <n v="80"/>
    <n v="180"/>
    <n v="14400"/>
    <m/>
    <m/>
    <m/>
    <m/>
    <m/>
    <m/>
    <m/>
    <m/>
  </r>
  <r>
    <m/>
    <m/>
    <x v="65"/>
    <x v="3"/>
    <x v="8"/>
    <m/>
    <m/>
    <m/>
    <m/>
    <m/>
    <s v=""/>
    <s v=""/>
    <m/>
    <m/>
    <m/>
    <s v="RIV2 15/127"/>
    <n v="69.75"/>
    <n v="180"/>
    <n v="12555"/>
    <m/>
    <m/>
    <m/>
    <m/>
    <m/>
    <m/>
    <m/>
    <m/>
  </r>
  <r>
    <m/>
    <m/>
    <x v="65"/>
    <x v="4"/>
    <x v="79"/>
    <m/>
    <m/>
    <m/>
    <m/>
    <m/>
    <s v=""/>
    <s v=""/>
    <m/>
    <m/>
    <m/>
    <m/>
    <m/>
    <m/>
    <n v="0"/>
    <m/>
    <m/>
    <m/>
    <m/>
    <m/>
    <m/>
    <s v="10 PALETTES + 50 COLIS DU 05/04/2016"/>
    <m/>
  </r>
  <r>
    <m/>
    <m/>
    <x v="65"/>
    <x v="5"/>
    <x v="79"/>
    <m/>
    <m/>
    <m/>
    <m/>
    <m/>
    <s v=""/>
    <s v=""/>
    <m/>
    <m/>
    <m/>
    <m/>
    <m/>
    <m/>
    <n v="0"/>
    <m/>
    <m/>
    <m/>
    <m/>
    <m/>
    <m/>
    <s v="7 PALETTES + 31 COLIS DU 07/04/2016"/>
    <m/>
  </r>
  <r>
    <m/>
    <m/>
    <x v="66"/>
    <x v="0"/>
    <x v="29"/>
    <m/>
    <n v="46506"/>
    <n v="116.25"/>
    <d v="1899-12-30T07:30:00"/>
    <m/>
    <n v="7.5"/>
    <s v=""/>
    <n v="46506"/>
    <m/>
    <m/>
    <s v="GAP2 15/133"/>
    <n v="80"/>
    <n v="180"/>
    <n v="14400"/>
    <n v="372.99700000000001"/>
    <n v="1330"/>
    <n v="4"/>
    <m/>
    <m/>
    <m/>
    <m/>
    <m/>
  </r>
  <r>
    <m/>
    <m/>
    <x v="66"/>
    <x v="1"/>
    <x v="29"/>
    <m/>
    <m/>
    <n v="0"/>
    <m/>
    <m/>
    <s v=""/>
    <s v=""/>
    <m/>
    <m/>
    <m/>
    <s v="RIV2 15/127"/>
    <n v="10.25"/>
    <n v="180"/>
    <n v="1845"/>
    <m/>
    <m/>
    <m/>
    <m/>
    <m/>
    <m/>
    <m/>
    <m/>
  </r>
  <r>
    <m/>
    <m/>
    <x v="66"/>
    <x v="2"/>
    <x v="30"/>
    <m/>
    <n v="28298"/>
    <n v="69.75"/>
    <d v="1899-12-30T04:30:00"/>
    <m/>
    <n v="4.5"/>
    <s v=""/>
    <n v="28298"/>
    <m/>
    <m/>
    <s v="GAP2 15/132"/>
    <n v="24"/>
    <n v="180"/>
    <n v="4320"/>
    <n v="373.08600000000001"/>
    <n v="617.5"/>
    <n v="3"/>
    <m/>
    <m/>
    <m/>
    <m/>
    <m/>
  </r>
  <r>
    <m/>
    <m/>
    <x v="66"/>
    <x v="3"/>
    <x v="79"/>
    <m/>
    <m/>
    <n v="0"/>
    <m/>
    <m/>
    <s v=""/>
    <s v=""/>
    <m/>
    <m/>
    <m/>
    <m/>
    <m/>
    <m/>
    <n v="0"/>
    <m/>
    <m/>
    <m/>
    <m/>
    <m/>
    <m/>
    <s v="2430 LOTS DU 7/04/16"/>
    <m/>
  </r>
  <r>
    <m/>
    <m/>
    <x v="67"/>
    <x v="0"/>
    <x v="62"/>
    <m/>
    <n v="13051"/>
    <n v="81.666666666666671"/>
    <d v="1899-12-30T05:00:00"/>
    <m/>
    <n v="5"/>
    <s v=""/>
    <n v="13051"/>
    <m/>
    <m/>
    <s v="RIV2 15/64"/>
    <n v="66"/>
    <n v="180"/>
    <n v="11880"/>
    <n v="980.899"/>
    <n v="950"/>
    <n v="3"/>
    <m/>
    <m/>
    <m/>
    <m/>
    <m/>
  </r>
  <r>
    <m/>
    <m/>
    <x v="67"/>
    <x v="1"/>
    <x v="60"/>
    <m/>
    <n v="6399"/>
    <n v="28.583333333333332"/>
    <d v="1899-12-30T01:45:00"/>
    <m/>
    <n v="1.75"/>
    <s v=""/>
    <n v="6399"/>
    <m/>
    <m/>
    <s v="MUR2 15/50"/>
    <n v="16"/>
    <n v="180"/>
    <n v="2880"/>
    <n v="926.03"/>
    <n v="380"/>
    <n v="9"/>
    <m/>
    <m/>
    <m/>
    <m/>
    <m/>
  </r>
  <r>
    <m/>
    <m/>
    <x v="67"/>
    <x v="2"/>
    <x v="60"/>
    <m/>
    <m/>
    <n v="0"/>
    <m/>
    <m/>
    <s v=""/>
    <s v=""/>
    <m/>
    <m/>
    <m/>
    <s v="RIV2 15/64"/>
    <n v="14"/>
    <n v="180"/>
    <n v="2520"/>
    <m/>
    <m/>
    <m/>
    <m/>
    <m/>
    <m/>
    <m/>
    <m/>
  </r>
  <r>
    <m/>
    <m/>
    <x v="67"/>
    <x v="3"/>
    <x v="61"/>
    <m/>
    <n v="7331"/>
    <n v="36.75"/>
    <d v="1899-12-30T02:15:00"/>
    <m/>
    <n v="2.25"/>
    <s v=""/>
    <n v="7331"/>
    <m/>
    <m/>
    <s v="MUR2 15/63"/>
    <n v="20"/>
    <n v="180"/>
    <n v="3600"/>
    <n v="997.11800000000005"/>
    <n v="190"/>
    <n v="2"/>
    <m/>
    <m/>
    <m/>
    <m/>
    <m/>
  </r>
  <r>
    <m/>
    <m/>
    <x v="67"/>
    <x v="4"/>
    <x v="61"/>
    <m/>
    <m/>
    <n v="0"/>
    <m/>
    <m/>
    <s v=""/>
    <s v=""/>
    <m/>
    <m/>
    <m/>
    <s v="MUR 2 15/50"/>
    <n v="18"/>
    <n v="180"/>
    <n v="3240"/>
    <m/>
    <m/>
    <m/>
    <m/>
    <m/>
    <m/>
    <m/>
    <m/>
  </r>
  <r>
    <m/>
    <m/>
    <x v="67"/>
    <x v="5"/>
    <x v="79"/>
    <m/>
    <m/>
    <n v="0"/>
    <m/>
    <m/>
    <s v=""/>
    <s v=""/>
    <m/>
    <m/>
    <m/>
    <m/>
    <m/>
    <m/>
    <n v="0"/>
    <m/>
    <m/>
    <m/>
    <m/>
    <m/>
    <m/>
    <s v="9234 LOTS DU 7/04/16"/>
    <m/>
  </r>
  <r>
    <m/>
    <m/>
    <x v="68"/>
    <x v="0"/>
    <x v="9"/>
    <m/>
    <n v="44757"/>
    <n v="80.659722222222214"/>
    <d v="1899-12-30T05:45:00"/>
    <m/>
    <n v="5.75"/>
    <s v=""/>
    <n v="44757"/>
    <m/>
    <m/>
    <s v="GAP2 15/132"/>
    <n v="27"/>
    <n v="180"/>
    <n v="4860"/>
    <n v="198.31899999999999"/>
    <n v="570"/>
    <n v="0"/>
    <m/>
    <m/>
    <m/>
    <m/>
    <m/>
  </r>
  <r>
    <m/>
    <m/>
    <x v="68"/>
    <x v="1"/>
    <x v="9"/>
    <m/>
    <m/>
    <n v="0"/>
    <m/>
    <m/>
    <s v=""/>
    <s v=""/>
    <m/>
    <m/>
    <m/>
    <s v="GAP2 15/131"/>
    <n v="20"/>
    <n v="180"/>
    <n v="3600"/>
    <m/>
    <m/>
    <m/>
    <m/>
    <m/>
    <m/>
    <m/>
    <m/>
  </r>
  <r>
    <m/>
    <m/>
    <x v="68"/>
    <x v="2"/>
    <x v="23"/>
    <m/>
    <n v="26811"/>
    <n v="45.590277777777779"/>
    <d v="1899-12-30T03:15:00"/>
    <m/>
    <n v="3.25"/>
    <s v=""/>
    <n v="26811"/>
    <m/>
    <m/>
    <s v="VRD1 15/187"/>
    <n v="27"/>
    <n v="180"/>
    <n v="4860"/>
    <n v="193.809"/>
    <n v="332.5"/>
    <n v="7"/>
    <m/>
    <m/>
    <m/>
    <m/>
    <m/>
  </r>
  <r>
    <m/>
    <m/>
    <x v="68"/>
    <x v="3"/>
    <x v="79"/>
    <m/>
    <m/>
    <n v="0"/>
    <m/>
    <m/>
    <s v=""/>
    <s v=""/>
    <m/>
    <m/>
    <m/>
    <m/>
    <m/>
    <m/>
    <n v="0"/>
    <m/>
    <m/>
    <m/>
    <m/>
    <m/>
    <m/>
    <s v="8262 LOTS DU 7/04/16"/>
    <m/>
  </r>
  <r>
    <m/>
    <m/>
    <x v="69"/>
    <x v="0"/>
    <x v="26"/>
    <m/>
    <n v="5616"/>
    <n v="22.98833981121599"/>
    <d v="1899-12-30T01:37:00"/>
    <m/>
    <n v="1.6166666666666667"/>
    <s v=""/>
    <n v="5616"/>
    <m/>
    <m/>
    <s v="RIN1 16/23"/>
    <n v="4"/>
    <n v="180"/>
    <n v="720"/>
    <n v="193.45599999999999"/>
    <m/>
    <n v="3"/>
    <m/>
    <m/>
    <m/>
    <m/>
    <m/>
  </r>
  <r>
    <m/>
    <m/>
    <x v="69"/>
    <x v="1"/>
    <x v="26"/>
    <m/>
    <m/>
    <n v="0"/>
    <m/>
    <m/>
    <s v=""/>
    <s v=""/>
    <m/>
    <m/>
    <m/>
    <s v="GAP2 15/131"/>
    <n v="2"/>
    <n v="180"/>
    <n v="360"/>
    <m/>
    <m/>
    <m/>
    <m/>
    <m/>
    <m/>
    <m/>
    <m/>
  </r>
  <r>
    <m/>
    <m/>
    <x v="69"/>
    <x v="2"/>
    <x v="51"/>
    <m/>
    <n v="60348"/>
    <n v="104.01166018878402"/>
    <d v="1899-12-30T07:22:00"/>
    <m/>
    <n v="7.3666666666666663"/>
    <s v=""/>
    <n v="60348"/>
    <m/>
    <m/>
    <s v="GAP2 15/131"/>
    <n v="58"/>
    <n v="180"/>
    <n v="10440"/>
    <n v="192.75800000000001"/>
    <n v="712.5"/>
    <n v="6"/>
    <m/>
    <m/>
    <m/>
    <m/>
    <m/>
  </r>
  <r>
    <m/>
    <m/>
    <x v="69"/>
    <x v="3"/>
    <x v="51"/>
    <m/>
    <m/>
    <n v="0"/>
    <m/>
    <m/>
    <s v=""/>
    <s v=""/>
    <m/>
    <m/>
    <m/>
    <s v="MUR1 16/02"/>
    <n v="2"/>
    <n v="180"/>
    <n v="360"/>
    <m/>
    <m/>
    <m/>
    <m/>
    <m/>
    <m/>
    <m/>
    <m/>
  </r>
  <r>
    <m/>
    <m/>
    <x v="69"/>
    <x v="4"/>
    <x v="79"/>
    <m/>
    <m/>
    <n v="0"/>
    <m/>
    <m/>
    <s v=""/>
    <s v=""/>
    <m/>
    <m/>
    <m/>
    <m/>
    <m/>
    <m/>
    <n v="0"/>
    <m/>
    <m/>
    <m/>
    <m/>
    <m/>
    <m/>
    <s v="8748 LOTS DU 7/04/16"/>
    <m/>
  </r>
  <r>
    <m/>
    <m/>
    <x v="70"/>
    <x v="0"/>
    <x v="5"/>
    <m/>
    <n v="93416"/>
    <n v="131"/>
    <d v="1899-12-30T09:00:00"/>
    <m/>
    <n v="9"/>
    <s v=""/>
    <n v="93416"/>
    <m/>
    <m/>
    <s v="RIND1 15/205"/>
    <n v="21"/>
    <n v="180"/>
    <n v="3780"/>
    <n v="192.57300000000001"/>
    <n v="1092.5"/>
    <n v="6"/>
    <m/>
    <m/>
    <m/>
    <m/>
    <m/>
  </r>
  <r>
    <m/>
    <m/>
    <x v="70"/>
    <x v="1"/>
    <x v="5"/>
    <m/>
    <m/>
    <n v="0"/>
    <m/>
    <m/>
    <s v=""/>
    <s v=""/>
    <m/>
    <m/>
    <m/>
    <s v="RIND1 15/283"/>
    <n v="75"/>
    <n v="180"/>
    <n v="13500"/>
    <m/>
    <m/>
    <m/>
    <m/>
    <m/>
    <m/>
    <m/>
    <m/>
  </r>
  <r>
    <m/>
    <m/>
    <x v="70"/>
    <x v="2"/>
    <x v="79"/>
    <m/>
    <m/>
    <n v="0"/>
    <m/>
    <m/>
    <s v=""/>
    <s v=""/>
    <m/>
    <m/>
    <m/>
    <m/>
    <m/>
    <m/>
    <n v="0"/>
    <m/>
    <m/>
    <m/>
    <m/>
    <m/>
    <m/>
    <s v="5832 LOTS DU 7/04/16"/>
    <m/>
  </r>
  <r>
    <m/>
    <m/>
    <x v="71"/>
    <x v="0"/>
    <x v="44"/>
    <m/>
    <n v="56708"/>
    <n v="113"/>
    <d v="1899-12-30T08:00:00"/>
    <m/>
    <n v="8"/>
    <s v=""/>
    <n v="56708"/>
    <m/>
    <m/>
    <s v="MUR1 16/02"/>
    <n v="78"/>
    <n v="180"/>
    <n v="14040"/>
    <n v="568.18200000000002"/>
    <n v="1567.5"/>
    <n v="10"/>
    <m/>
    <m/>
    <m/>
    <m/>
    <m/>
  </r>
  <r>
    <m/>
    <m/>
    <x v="71"/>
    <x v="1"/>
    <x v="44"/>
    <m/>
    <m/>
    <n v="0"/>
    <m/>
    <m/>
    <s v=""/>
    <s v=""/>
    <m/>
    <m/>
    <m/>
    <s v="MUR1 16/01"/>
    <n v="80"/>
    <n v="180"/>
    <n v="14400"/>
    <m/>
    <m/>
    <m/>
    <m/>
    <m/>
    <m/>
    <m/>
    <m/>
  </r>
  <r>
    <m/>
    <m/>
    <x v="71"/>
    <x v="2"/>
    <x v="44"/>
    <m/>
    <m/>
    <n v="0"/>
    <m/>
    <m/>
    <s v=""/>
    <s v=""/>
    <m/>
    <m/>
    <m/>
    <s v="MUR2 15/134"/>
    <n v="10"/>
    <n v="180"/>
    <n v="1800"/>
    <m/>
    <m/>
    <m/>
    <m/>
    <m/>
    <m/>
    <m/>
    <m/>
  </r>
  <r>
    <m/>
    <m/>
    <x v="71"/>
    <x v="3"/>
    <x v="79"/>
    <m/>
    <m/>
    <n v="0"/>
    <m/>
    <m/>
    <s v=""/>
    <s v=""/>
    <m/>
    <m/>
    <m/>
    <m/>
    <m/>
    <m/>
    <n v="0"/>
    <m/>
    <m/>
    <m/>
    <m/>
    <m/>
    <m/>
    <s v="7020 LOTS DU 7/04/16"/>
    <m/>
  </r>
  <r>
    <m/>
    <m/>
    <x v="72"/>
    <x v="0"/>
    <x v="41"/>
    <m/>
    <n v="61572"/>
    <n v="94.608870967741936"/>
    <d v="1899-12-30T06:45:00"/>
    <m/>
    <n v="6.75"/>
    <s v=""/>
    <n v="61572"/>
    <m/>
    <m/>
    <s v="GAP2 15/97"/>
    <n v="72"/>
    <n v="180"/>
    <n v="12960"/>
    <n v="373.00900000000001"/>
    <n v="1520"/>
    <m/>
    <m/>
    <m/>
    <m/>
    <m/>
    <m/>
  </r>
  <r>
    <m/>
    <m/>
    <x v="72"/>
    <x v="1"/>
    <x v="41"/>
    <m/>
    <m/>
    <n v="0"/>
    <m/>
    <m/>
    <s v=""/>
    <s v=""/>
    <m/>
    <m/>
    <m/>
    <s v="RIV2 15/67"/>
    <n v="47"/>
    <n v="180"/>
    <n v="8460"/>
    <m/>
    <m/>
    <m/>
    <m/>
    <m/>
    <m/>
    <m/>
    <m/>
  </r>
  <r>
    <m/>
    <m/>
    <x v="72"/>
    <x v="2"/>
    <x v="40"/>
    <m/>
    <n v="25944"/>
    <n v="35.04032258064516"/>
    <d v="1899-12-30T02:30:00"/>
    <m/>
    <n v="2.5"/>
    <s v=""/>
    <n v="25944"/>
    <m/>
    <m/>
    <s v="MUR2 15/63"/>
    <n v="50"/>
    <n v="180"/>
    <n v="9000"/>
    <n v="370.78699999999998"/>
    <n v="475"/>
    <n v="2"/>
    <m/>
    <m/>
    <m/>
    <m/>
    <m/>
  </r>
  <r>
    <m/>
    <m/>
    <x v="72"/>
    <x v="3"/>
    <x v="57"/>
    <m/>
    <n v="37908"/>
    <n v="63.072580645161295"/>
    <d v="1899-12-30T04:30:00"/>
    <m/>
    <n v="4.5"/>
    <s v=""/>
    <n v="37908"/>
    <m/>
    <m/>
    <s v="RIV2 15/67"/>
    <n v="15"/>
    <n v="180"/>
    <n v="2700"/>
    <n v="374.60500000000002"/>
    <n v="190"/>
    <n v="3"/>
    <m/>
    <m/>
    <m/>
    <m/>
    <m/>
  </r>
  <r>
    <m/>
    <m/>
    <x v="72"/>
    <x v="4"/>
    <x v="57"/>
    <m/>
    <m/>
    <n v="0"/>
    <m/>
    <m/>
    <s v=""/>
    <s v=""/>
    <m/>
    <m/>
    <m/>
    <s v="GAP2 15/98"/>
    <n v="57"/>
    <n v="180"/>
    <n v="10260"/>
    <m/>
    <m/>
    <m/>
    <m/>
    <m/>
    <m/>
    <m/>
    <m/>
  </r>
  <r>
    <m/>
    <m/>
    <x v="72"/>
    <x v="5"/>
    <x v="55"/>
    <m/>
    <n v="9540"/>
    <n v="24.528225806451612"/>
    <d v="1899-12-30T01:45:00"/>
    <m/>
    <n v="1.75"/>
    <s v=""/>
    <n v="9540"/>
    <m/>
    <m/>
    <s v="GAP2 15/98"/>
    <n v="19"/>
    <n v="180"/>
    <n v="3420"/>
    <n v="377.28100000000001"/>
    <n v="142.5"/>
    <n v="8"/>
    <m/>
    <m/>
    <m/>
    <m/>
    <m/>
  </r>
  <r>
    <m/>
    <m/>
    <x v="73"/>
    <x v="0"/>
    <x v="80"/>
    <m/>
    <n v="15456"/>
    <n v="21.421875"/>
    <d v="1899-12-30T01:30:00"/>
    <m/>
    <n v="1.5"/>
    <s v=""/>
    <n v="15456"/>
    <m/>
    <m/>
    <s v="VRD1 15/187"/>
    <n v="30.75"/>
    <n v="180"/>
    <n v="5535"/>
    <n v="371.41899999999998"/>
    <n v="237.5"/>
    <n v="3"/>
    <m/>
    <m/>
    <m/>
    <m/>
    <m/>
  </r>
  <r>
    <m/>
    <m/>
    <x v="73"/>
    <x v="1"/>
    <x v="35"/>
    <m/>
    <n v="78036"/>
    <n v="107.109375"/>
    <d v="1899-12-30T07:30:00"/>
    <m/>
    <n v="7.5"/>
    <s v=""/>
    <n v="78036"/>
    <m/>
    <m/>
    <s v="MUR2 15/134"/>
    <n v="70"/>
    <n v="180"/>
    <n v="12600"/>
    <n v="373.53500000000003"/>
    <n v="1710"/>
    <n v="3"/>
    <m/>
    <m/>
    <m/>
    <m/>
    <m/>
  </r>
  <r>
    <m/>
    <m/>
    <x v="73"/>
    <x v="2"/>
    <x v="35"/>
    <m/>
    <m/>
    <n v="0"/>
    <m/>
    <m/>
    <s v=""/>
    <s v=""/>
    <m/>
    <m/>
    <m/>
    <s v="MUR1 16/03"/>
    <n v="80"/>
    <n v="180"/>
    <n v="14400"/>
    <m/>
    <m/>
    <m/>
    <m/>
    <m/>
    <m/>
    <m/>
    <m/>
  </r>
  <r>
    <m/>
    <m/>
    <x v="73"/>
    <x v="3"/>
    <x v="35"/>
    <m/>
    <m/>
    <n v="0"/>
    <m/>
    <m/>
    <s v=""/>
    <s v=""/>
    <m/>
    <m/>
    <m/>
    <s v="MUR1 16/10"/>
    <n v="6"/>
    <n v="180"/>
    <n v="1080"/>
    <m/>
    <m/>
    <m/>
    <m/>
    <m/>
    <m/>
    <m/>
    <m/>
  </r>
  <r>
    <m/>
    <m/>
    <x v="73"/>
    <x v="4"/>
    <x v="37"/>
    <m/>
    <n v="58056"/>
    <n v="99.96875"/>
    <d v="1899-12-30T07:00:00"/>
    <m/>
    <n v="7"/>
    <s v=""/>
    <n v="58056"/>
    <m/>
    <m/>
    <s v="MUR1 16/10"/>
    <n v="74"/>
    <n v="180"/>
    <n v="13320"/>
    <n v="372.589"/>
    <n v="1330"/>
    <n v="3"/>
    <m/>
    <m/>
    <m/>
    <m/>
    <m/>
  </r>
  <r>
    <m/>
    <m/>
    <x v="73"/>
    <x v="5"/>
    <x v="37"/>
    <m/>
    <m/>
    <n v="0"/>
    <m/>
    <m/>
    <s v=""/>
    <s v=""/>
    <m/>
    <m/>
    <m/>
    <s v="GOO1 16/13"/>
    <n v="37"/>
    <n v="180"/>
    <n v="6660"/>
    <m/>
    <m/>
    <m/>
    <m/>
    <m/>
    <m/>
    <m/>
    <m/>
  </r>
  <r>
    <m/>
    <m/>
    <x v="74"/>
    <x v="0"/>
    <x v="22"/>
    <m/>
    <n v="49932"/>
    <n v="82.7578125"/>
    <d v="1899-12-30T05:30:00"/>
    <m/>
    <n v="5.5"/>
    <s v=""/>
    <n v="49932"/>
    <m/>
    <m/>
    <s v="GOO1 16/13"/>
    <n v="39"/>
    <n v="180"/>
    <n v="7020"/>
    <n v="192.99600000000001"/>
    <n v="760"/>
    <n v="4"/>
    <m/>
    <m/>
    <m/>
    <m/>
    <m/>
  </r>
  <r>
    <m/>
    <m/>
    <x v="74"/>
    <x v="1"/>
    <x v="22"/>
    <m/>
    <m/>
    <n v="0"/>
    <m/>
    <m/>
    <s v=""/>
    <s v=""/>
    <m/>
    <m/>
    <m/>
    <s v="GAP1 16/07"/>
    <n v="12"/>
    <n v="180"/>
    <n v="2160"/>
    <m/>
    <m/>
    <m/>
    <m/>
    <m/>
    <m/>
    <m/>
    <m/>
  </r>
  <r>
    <m/>
    <m/>
    <x v="74"/>
    <x v="2"/>
    <x v="51"/>
    <m/>
    <n v="108336"/>
    <n v="157.9921875"/>
    <d v="1899-12-30T10:30:00"/>
    <m/>
    <n v="10.5"/>
    <s v=""/>
    <n v="108336"/>
    <m/>
    <m/>
    <s v="GAP1 16/07"/>
    <n v="68"/>
    <n v="180"/>
    <n v="12240"/>
    <n v="194.43700000000001"/>
    <n v="1140"/>
    <n v="3"/>
    <m/>
    <m/>
    <m/>
    <m/>
    <m/>
  </r>
  <r>
    <m/>
    <m/>
    <x v="74"/>
    <x v="3"/>
    <x v="51"/>
    <m/>
    <m/>
    <n v="0"/>
    <m/>
    <m/>
    <s v=""/>
    <s v=""/>
    <m/>
    <m/>
    <m/>
    <s v="MUR1 16/04"/>
    <n v="38"/>
    <n v="180"/>
    <n v="6840"/>
    <m/>
    <m/>
    <m/>
    <m/>
    <m/>
    <m/>
    <m/>
    <m/>
  </r>
  <r>
    <m/>
    <m/>
    <x v="75"/>
    <x v="0"/>
    <x v="81"/>
    <m/>
    <n v="42576"/>
    <n v="68.99609375"/>
    <d v="1899-12-30T04:15:00"/>
    <m/>
    <n v="4.25"/>
    <s v=""/>
    <n v="42576"/>
    <m/>
    <m/>
    <s v="MUR2 15/63"/>
    <n v="10"/>
    <n v="180"/>
    <n v="1800"/>
    <n v="196.76"/>
    <n v="190"/>
    <n v="5"/>
    <m/>
    <m/>
    <m/>
    <m/>
    <m/>
  </r>
  <r>
    <m/>
    <m/>
    <x v="75"/>
    <x v="1"/>
    <x v="81"/>
    <m/>
    <m/>
    <n v="0"/>
    <m/>
    <m/>
    <s v=""/>
    <s v=""/>
    <m/>
    <m/>
    <m/>
    <s v="MUR2 15/95"/>
    <n v="34.5"/>
    <n v="180"/>
    <n v="6210"/>
    <m/>
    <m/>
    <m/>
    <m/>
    <m/>
    <m/>
    <m/>
    <m/>
  </r>
  <r>
    <m/>
    <m/>
    <x v="75"/>
    <x v="2"/>
    <x v="82"/>
    <m/>
    <n v="16812"/>
    <n v="52.76171875"/>
    <d v="1899-12-30T03:15:00"/>
    <m/>
    <n v="3.25"/>
    <s v=""/>
    <n v="16812"/>
    <m/>
    <m/>
    <s v="RIN1 16/33"/>
    <n v="16"/>
    <n v="180"/>
    <n v="2880"/>
    <n v="194.041"/>
    <n v="190"/>
    <n v="3"/>
    <m/>
    <m/>
    <m/>
    <m/>
    <m/>
  </r>
  <r>
    <m/>
    <m/>
    <x v="75"/>
    <x v="3"/>
    <x v="26"/>
    <m/>
    <n v="36648"/>
    <n v="81.171875"/>
    <d v="1899-12-30T05:00:00"/>
    <m/>
    <n v="5"/>
    <s v=""/>
    <n v="36648"/>
    <m/>
    <m/>
    <s v="RIN1 16/33"/>
    <n v="38"/>
    <n v="180"/>
    <n v="6840"/>
    <n v="190.864"/>
    <m/>
    <n v="3"/>
    <m/>
    <m/>
    <m/>
    <s v="REPRISE 1370 BX DU 19/01/2016"/>
    <m/>
  </r>
  <r>
    <m/>
    <m/>
    <x v="75"/>
    <x v="4"/>
    <x v="27"/>
    <m/>
    <n v="17268"/>
    <n v="56.8203125"/>
    <d v="1899-12-30T03:30:00"/>
    <m/>
    <n v="3.5"/>
    <s v=""/>
    <n v="17268"/>
    <m/>
    <m/>
    <s v="RIN1 16/33"/>
    <n v="17"/>
    <n v="180"/>
    <n v="3060"/>
    <n v="190.339"/>
    <m/>
    <n v="2"/>
    <m/>
    <m/>
    <m/>
    <s v="REPRISE 1374 BX DU 19/01/2016"/>
    <m/>
  </r>
  <r>
    <m/>
    <m/>
    <x v="76"/>
    <x v="0"/>
    <x v="20"/>
    <m/>
    <n v="63216"/>
    <n v="218"/>
    <d v="1899-12-30T16:00:00"/>
    <m/>
    <n v="16"/>
    <s v=""/>
    <n v="63216"/>
    <m/>
    <m/>
    <s v="CAPS 15/01"/>
    <n v="27"/>
    <n v="180"/>
    <n v="4860"/>
    <n v="66.893000000000001"/>
    <m/>
    <n v="34"/>
    <m/>
    <m/>
    <m/>
    <m/>
    <m/>
  </r>
  <r>
    <m/>
    <m/>
    <x v="77"/>
    <x v="0"/>
    <x v="83"/>
    <m/>
    <n v="15976"/>
    <n v="67.795299938157072"/>
    <d v="1899-12-30T05:00:00"/>
    <m/>
    <n v="5"/>
    <s v=""/>
    <n v="15976"/>
    <m/>
    <m/>
    <s v="BNA1 16/26"/>
    <n v="47"/>
    <n v="180"/>
    <n v="8460"/>
    <n v="550.15099999999995"/>
    <n v="570"/>
    <n v="2"/>
    <m/>
    <m/>
    <m/>
    <m/>
    <m/>
  </r>
  <r>
    <m/>
    <m/>
    <x v="77"/>
    <x v="1"/>
    <x v="84"/>
    <m/>
    <n v="32664"/>
    <n v="67.795299938157072"/>
    <d v="1899-12-30T05:00:00"/>
    <m/>
    <n v="5"/>
    <s v=""/>
    <n v="32664"/>
    <m/>
    <m/>
    <s v="VRD1 15/187"/>
    <n v="22.25"/>
    <n v="180"/>
    <n v="4005"/>
    <n v="550.70699999999999"/>
    <n v="760"/>
    <n v="2"/>
    <m/>
    <m/>
    <m/>
    <m/>
    <m/>
  </r>
  <r>
    <m/>
    <m/>
    <x v="77"/>
    <x v="2"/>
    <x v="84"/>
    <m/>
    <m/>
    <n v="0"/>
    <m/>
    <m/>
    <s v=""/>
    <s v=""/>
    <m/>
    <m/>
    <m/>
    <s v="VRD1 15/207"/>
    <n v="76"/>
    <n v="180"/>
    <n v="13680"/>
    <m/>
    <m/>
    <m/>
    <m/>
    <m/>
    <m/>
    <m/>
    <m/>
  </r>
  <r>
    <m/>
    <m/>
    <x v="77"/>
    <x v="3"/>
    <x v="63"/>
    <m/>
    <n v="15944"/>
    <n v="33.897649969078536"/>
    <d v="1899-12-30T02:30:00"/>
    <m/>
    <n v="2.5"/>
    <s v=""/>
    <n v="15944"/>
    <m/>
    <m/>
    <s v="BNA1 16/26"/>
    <n v="32"/>
    <n v="180"/>
    <n v="5760"/>
    <n v="554.43299999999999"/>
    <n v="570"/>
    <n v="2"/>
    <m/>
    <m/>
    <m/>
    <m/>
    <m/>
  </r>
  <r>
    <m/>
    <m/>
    <x v="77"/>
    <x v="4"/>
    <x v="63"/>
    <m/>
    <m/>
    <n v="0"/>
    <m/>
    <m/>
    <s v=""/>
    <s v=""/>
    <m/>
    <m/>
    <m/>
    <s v="MUR1 16/04"/>
    <n v="14"/>
    <n v="180"/>
    <n v="2520"/>
    <m/>
    <m/>
    <m/>
    <m/>
    <m/>
    <m/>
    <m/>
    <m/>
  </r>
  <r>
    <m/>
    <m/>
    <x v="77"/>
    <x v="5"/>
    <x v="11"/>
    <m/>
    <n v="19176"/>
    <n v="49.761750154607292"/>
    <d v="1899-12-30T03:40:00"/>
    <m/>
    <n v="3.6666666666666665"/>
    <s v=""/>
    <n v="19176"/>
    <m/>
    <m/>
    <s v="RIN1 15/283"/>
    <n v="1"/>
    <n v="180"/>
    <n v="180"/>
    <n v="563.68700000000001"/>
    <n v="760"/>
    <n v="7"/>
    <m/>
    <m/>
    <m/>
    <m/>
    <m/>
  </r>
  <r>
    <m/>
    <m/>
    <x v="77"/>
    <x v="6"/>
    <x v="11"/>
    <m/>
    <m/>
    <n v="0"/>
    <m/>
    <m/>
    <s v=""/>
    <s v=""/>
    <m/>
    <m/>
    <m/>
    <s v="RIN1 15/222"/>
    <n v="31"/>
    <n v="180"/>
    <n v="5580"/>
    <m/>
    <m/>
    <m/>
    <m/>
    <m/>
    <m/>
    <m/>
    <m/>
  </r>
  <r>
    <m/>
    <m/>
    <x v="77"/>
    <x v="7"/>
    <x v="11"/>
    <m/>
    <m/>
    <n v="0"/>
    <m/>
    <m/>
    <s v=""/>
    <s v=""/>
    <m/>
    <m/>
    <m/>
    <s v="RIN1 15/284"/>
    <n v="14"/>
    <n v="180"/>
    <n v="2520"/>
    <m/>
    <m/>
    <m/>
    <m/>
    <m/>
    <m/>
    <m/>
    <m/>
  </r>
  <r>
    <m/>
    <m/>
    <x v="77"/>
    <x v="8"/>
    <x v="11"/>
    <m/>
    <m/>
    <n v="0"/>
    <m/>
    <m/>
    <s v=""/>
    <s v=""/>
    <m/>
    <m/>
    <m/>
    <s v="RIN1 15/252"/>
    <n v="8"/>
    <n v="180"/>
    <n v="1440"/>
    <m/>
    <m/>
    <m/>
    <m/>
    <m/>
    <m/>
    <m/>
    <m/>
  </r>
  <r>
    <m/>
    <m/>
    <x v="78"/>
    <x v="0"/>
    <x v="85"/>
    <m/>
    <n v="128436"/>
    <m/>
    <d v="1899-12-30T12:00:00"/>
    <m/>
    <n v="12"/>
    <s v=""/>
    <n v="128436"/>
    <m/>
    <m/>
    <s v="MUR1 16/04"/>
    <n v="28"/>
    <n v="180"/>
    <n v="5040"/>
    <n v="372.14100000000002"/>
    <n v="2470"/>
    <n v="8"/>
    <m/>
    <m/>
    <m/>
    <m/>
    <m/>
  </r>
  <r>
    <m/>
    <m/>
    <x v="78"/>
    <x v="1"/>
    <x v="85"/>
    <m/>
    <m/>
    <m/>
    <m/>
    <m/>
    <s v=""/>
    <s v=""/>
    <m/>
    <m/>
    <m/>
    <s v="MUR1 16/11"/>
    <n v="80"/>
    <n v="180"/>
    <n v="14400"/>
    <m/>
    <m/>
    <m/>
    <m/>
    <m/>
    <m/>
    <m/>
    <m/>
  </r>
  <r>
    <m/>
    <m/>
    <x v="78"/>
    <x v="2"/>
    <x v="85"/>
    <m/>
    <m/>
    <m/>
    <m/>
    <m/>
    <s v=""/>
    <s v=""/>
    <m/>
    <m/>
    <m/>
    <s v="MUR1 16/14"/>
    <n v="4"/>
    <n v="180"/>
    <n v="720"/>
    <m/>
    <m/>
    <m/>
    <m/>
    <m/>
    <m/>
    <m/>
    <m/>
  </r>
  <r>
    <m/>
    <m/>
    <x v="78"/>
    <x v="3"/>
    <x v="85"/>
    <m/>
    <m/>
    <m/>
    <m/>
    <m/>
    <s v=""/>
    <s v=""/>
    <m/>
    <m/>
    <m/>
    <s v="MUR1 16/09"/>
    <n v="80"/>
    <n v="180"/>
    <n v="14400"/>
    <m/>
    <m/>
    <m/>
    <m/>
    <m/>
    <m/>
    <m/>
    <m/>
  </r>
  <r>
    <m/>
    <m/>
    <x v="78"/>
    <x v="4"/>
    <x v="85"/>
    <m/>
    <m/>
    <m/>
    <m/>
    <m/>
    <s v=""/>
    <s v=""/>
    <m/>
    <m/>
    <m/>
    <s v="GOO1 16/29"/>
    <n v="63"/>
    <n v="180"/>
    <n v="11340"/>
    <m/>
    <m/>
    <m/>
    <m/>
    <m/>
    <m/>
    <m/>
    <m/>
  </r>
  <r>
    <m/>
    <m/>
    <x v="78"/>
    <x v="5"/>
    <x v="86"/>
    <m/>
    <n v="37212"/>
    <m/>
    <d v="1899-12-30T04:00:00"/>
    <m/>
    <n v="4"/>
    <s v=""/>
    <n v="37212"/>
    <m/>
    <m/>
    <s v="MUR2 15/95"/>
    <n v="45.5"/>
    <n v="180"/>
    <n v="8190"/>
    <n v="367.09899999999999"/>
    <n v="712.5"/>
    <n v="12"/>
    <m/>
    <m/>
    <m/>
    <m/>
    <m/>
  </r>
  <r>
    <m/>
    <m/>
    <x v="78"/>
    <x v="6"/>
    <x v="86"/>
    <m/>
    <m/>
    <m/>
    <m/>
    <m/>
    <s v=""/>
    <s v=""/>
    <m/>
    <m/>
    <m/>
    <s v="BNA1 16/28"/>
    <n v="26.25"/>
    <n v="180"/>
    <n v="4725"/>
    <m/>
    <m/>
    <m/>
    <m/>
    <m/>
    <m/>
    <m/>
    <m/>
  </r>
  <r>
    <m/>
    <m/>
    <x v="79"/>
    <x v="0"/>
    <x v="87"/>
    <m/>
    <n v="20640"/>
    <m/>
    <d v="1899-12-30T02:15:00"/>
    <m/>
    <n v="2.25"/>
    <s v=""/>
    <n v="20640"/>
    <m/>
    <m/>
    <s v="ORTI 15/13"/>
    <n v="3"/>
    <n v="180"/>
    <n v="540"/>
    <n v="205.149"/>
    <m/>
    <n v="3"/>
    <m/>
    <m/>
    <m/>
    <m/>
    <m/>
  </r>
  <r>
    <m/>
    <m/>
    <x v="79"/>
    <x v="1"/>
    <x v="87"/>
    <m/>
    <m/>
    <m/>
    <m/>
    <m/>
    <s v=""/>
    <s v=""/>
    <m/>
    <m/>
    <m/>
    <s v="ORTI 15/14"/>
    <n v="21"/>
    <n v="180"/>
    <n v="3780"/>
    <m/>
    <m/>
    <m/>
    <m/>
    <m/>
    <m/>
    <m/>
    <m/>
  </r>
  <r>
    <m/>
    <m/>
    <x v="79"/>
    <x v="2"/>
    <x v="88"/>
    <m/>
    <n v="131460"/>
    <m/>
    <d v="1899-12-30T13:45:00"/>
    <m/>
    <n v="13.75"/>
    <s v=""/>
    <n v="131460"/>
    <m/>
    <m/>
    <s v="GOO1 16/29"/>
    <n v="17"/>
    <n v="180"/>
    <n v="3060"/>
    <n v="190.27"/>
    <n v="1472.5"/>
    <n v="3"/>
    <m/>
    <m/>
    <m/>
    <m/>
    <m/>
  </r>
  <r>
    <m/>
    <m/>
    <x v="79"/>
    <x v="3"/>
    <x v="88"/>
    <m/>
    <m/>
    <m/>
    <m/>
    <m/>
    <s v=""/>
    <s v=""/>
    <m/>
    <m/>
    <m/>
    <s v="BNA1 16/67"/>
    <n v="80"/>
    <n v="180"/>
    <n v="14400"/>
    <m/>
    <m/>
    <m/>
    <m/>
    <m/>
    <m/>
    <m/>
    <m/>
  </r>
  <r>
    <m/>
    <m/>
    <x v="79"/>
    <x v="4"/>
    <x v="88"/>
    <m/>
    <m/>
    <m/>
    <m/>
    <m/>
    <s v=""/>
    <s v=""/>
    <m/>
    <m/>
    <m/>
    <s v="BNA1 16/51"/>
    <n v="32.5"/>
    <n v="180"/>
    <n v="5850"/>
    <m/>
    <m/>
    <m/>
    <m/>
    <m/>
    <m/>
    <m/>
    <m/>
  </r>
  <r>
    <m/>
    <m/>
    <x v="80"/>
    <x v="0"/>
    <x v="46"/>
    <m/>
    <n v="78708"/>
    <m/>
    <d v="1899-12-30T07:15:00"/>
    <m/>
    <n v="7.25"/>
    <s v=""/>
    <n v="78708"/>
    <m/>
    <m/>
    <s v="BNA1 16/51"/>
    <n v="47.5"/>
    <n v="180"/>
    <n v="8550"/>
    <n v="191.48599999999999"/>
    <n v="1045"/>
    <n v="3"/>
    <m/>
    <m/>
    <m/>
    <m/>
    <m/>
  </r>
  <r>
    <m/>
    <m/>
    <x v="80"/>
    <x v="1"/>
    <x v="46"/>
    <m/>
    <m/>
    <m/>
    <m/>
    <m/>
    <s v=""/>
    <s v=""/>
    <m/>
    <m/>
    <m/>
    <s v="GAP1 16/08"/>
    <n v="32"/>
    <n v="180"/>
    <n v="5760"/>
    <m/>
    <m/>
    <m/>
    <m/>
    <m/>
    <m/>
    <m/>
    <m/>
  </r>
  <r>
    <m/>
    <m/>
    <x v="80"/>
    <x v="2"/>
    <x v="23"/>
    <m/>
    <n v="72408"/>
    <m/>
    <d v="1899-12-30T08:45:00"/>
    <m/>
    <n v="8.75"/>
    <s v=""/>
    <n v="72408"/>
    <m/>
    <m/>
    <s v="MUR1 15/275"/>
    <n v="68.75"/>
    <n v="180"/>
    <n v="12375"/>
    <n v="190.77500000000001"/>
    <n v="810"/>
    <n v="6"/>
    <m/>
    <m/>
    <m/>
    <m/>
    <m/>
  </r>
  <r>
    <m/>
    <m/>
    <x v="81"/>
    <x v="0"/>
    <x v="6"/>
    <m/>
    <n v="80134"/>
    <m/>
    <d v="1899-12-30T10:30:00"/>
    <m/>
    <n v="10.5"/>
    <s v=""/>
    <n v="80134"/>
    <m/>
    <m/>
    <s v="GAP1 16/08"/>
    <n v="48"/>
    <n v="180"/>
    <n v="8640"/>
    <n v="197.45599999999999"/>
    <m/>
    <n v="4"/>
    <m/>
    <m/>
    <m/>
    <m/>
    <m/>
  </r>
  <r>
    <m/>
    <m/>
    <x v="81"/>
    <x v="1"/>
    <x v="6"/>
    <m/>
    <m/>
    <m/>
    <m/>
    <m/>
    <s v=""/>
    <s v=""/>
    <m/>
    <m/>
    <m/>
    <s v="GAP1 16/06"/>
    <n v="41"/>
    <n v="180"/>
    <n v="7380"/>
    <m/>
    <m/>
    <m/>
    <m/>
    <m/>
    <m/>
    <m/>
    <m/>
  </r>
  <r>
    <m/>
    <m/>
    <x v="81"/>
    <x v="2"/>
    <x v="9"/>
    <m/>
    <n v="44230"/>
    <m/>
    <d v="1899-12-30T05:30:00"/>
    <m/>
    <n v="5.5"/>
    <s v=""/>
    <n v="44230"/>
    <m/>
    <m/>
    <s v="GAP1 16/06"/>
    <n v="39"/>
    <n v="180"/>
    <n v="7020"/>
    <n v="194.751"/>
    <n v="570"/>
    <n v="4"/>
    <m/>
    <m/>
    <m/>
    <m/>
    <m/>
  </r>
  <r>
    <m/>
    <m/>
    <x v="81"/>
    <x v="3"/>
    <x v="9"/>
    <m/>
    <m/>
    <m/>
    <m/>
    <m/>
    <s v=""/>
    <s v=""/>
    <m/>
    <m/>
    <m/>
    <s v="GAP1 16/12"/>
    <n v="3.5"/>
    <n v="180"/>
    <n v="630"/>
    <m/>
    <m/>
    <m/>
    <m/>
    <m/>
    <m/>
    <m/>
    <m/>
  </r>
  <r>
    <m/>
    <m/>
    <x v="20"/>
    <x v="0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2"/>
    <x v="45"/>
    <m/>
    <m/>
    <m/>
    <m/>
    <m/>
    <s v=""/>
    <s v=""/>
    <m/>
    <m/>
    <m/>
    <m/>
    <m/>
    <m/>
    <n v="0"/>
    <m/>
    <m/>
    <m/>
    <m/>
    <m/>
    <m/>
    <m/>
    <m/>
  </r>
  <r>
    <m/>
    <m/>
    <x v="82"/>
    <x v="0"/>
    <x v="5"/>
    <n v="10827"/>
    <n v="173232"/>
    <n v="242"/>
    <d v="1899-12-30T16:00:00"/>
    <d v="1899-12-30T16:00:00"/>
    <n v="16"/>
    <n v="16"/>
    <n v="173232"/>
    <m/>
    <m/>
    <s v="RIN2 15/99"/>
    <n v="80"/>
    <n v="180"/>
    <n v="14400"/>
    <n v="191.404"/>
    <n v="1757.5"/>
    <n v="8"/>
    <m/>
    <m/>
    <m/>
    <m/>
    <m/>
  </r>
  <r>
    <m/>
    <m/>
    <x v="82"/>
    <x v="1"/>
    <x v="5"/>
    <s v=""/>
    <m/>
    <n v="0"/>
    <m/>
    <m/>
    <s v=""/>
    <s v=""/>
    <m/>
    <m/>
    <m/>
    <s v="RIN1 15/252"/>
    <n v="72"/>
    <n v="180"/>
    <n v="12960"/>
    <m/>
    <m/>
    <m/>
    <m/>
    <m/>
    <m/>
    <m/>
    <m/>
  </r>
  <r>
    <m/>
    <m/>
    <x v="82"/>
    <x v="2"/>
    <x v="5"/>
    <s v=""/>
    <m/>
    <n v="0"/>
    <m/>
    <m/>
    <s v=""/>
    <s v=""/>
    <m/>
    <m/>
    <m/>
    <s v="RIN2 15/35"/>
    <n v="18"/>
    <n v="180"/>
    <n v="3240"/>
    <m/>
    <m/>
    <m/>
    <m/>
    <m/>
    <m/>
    <m/>
    <m/>
  </r>
  <r>
    <m/>
    <m/>
    <x v="83"/>
    <x v="0"/>
    <x v="53"/>
    <n v="10123.5"/>
    <n v="40494"/>
    <m/>
    <d v="1899-12-30T04:00:00"/>
    <d v="1899-12-30T03:45:00"/>
    <n v="4"/>
    <n v="3.75"/>
    <n v="40494"/>
    <m/>
    <m/>
    <s v="GAP2 15/108"/>
    <n v="21"/>
    <n v="180"/>
    <n v="3780"/>
    <n v="372.12200000000001"/>
    <n v="997.5"/>
    <n v="6"/>
    <m/>
    <m/>
    <m/>
    <m/>
    <m/>
  </r>
  <r>
    <m/>
    <m/>
    <x v="83"/>
    <x v="1"/>
    <x v="53"/>
    <s v=""/>
    <m/>
    <m/>
    <m/>
    <m/>
    <s v=""/>
    <s v=""/>
    <m/>
    <m/>
    <m/>
    <s v="BNA1 16/28"/>
    <n v="53.75"/>
    <n v="180"/>
    <n v="9675"/>
    <m/>
    <m/>
    <m/>
    <m/>
    <m/>
    <m/>
    <m/>
    <m/>
  </r>
  <r>
    <m/>
    <m/>
    <x v="83"/>
    <x v="2"/>
    <x v="53"/>
    <s v=""/>
    <m/>
    <m/>
    <m/>
    <m/>
    <s v=""/>
    <s v=""/>
    <m/>
    <m/>
    <m/>
    <s v="BNA1 16/82"/>
    <n v="4"/>
    <n v="180"/>
    <n v="720"/>
    <m/>
    <m/>
    <m/>
    <m/>
    <m/>
    <m/>
    <m/>
    <m/>
  </r>
  <r>
    <m/>
    <m/>
    <x v="83"/>
    <x v="3"/>
    <x v="4"/>
    <s v=""/>
    <m/>
    <m/>
    <m/>
    <d v="1899-12-30T00:15:00"/>
    <s v=""/>
    <n v="0.25"/>
    <m/>
    <m/>
    <m/>
    <m/>
    <m/>
    <m/>
    <m/>
    <m/>
    <m/>
    <m/>
    <m/>
    <m/>
    <m/>
    <m/>
    <m/>
  </r>
  <r>
    <m/>
    <m/>
    <x v="83"/>
    <x v="4"/>
    <x v="18"/>
    <n v="10469.5"/>
    <n v="20939"/>
    <m/>
    <d v="1899-12-30T02:00:00"/>
    <d v="1899-12-30T02:00:00"/>
    <n v="2"/>
    <n v="2"/>
    <n v="20939"/>
    <m/>
    <m/>
    <s v="RIN1 16/33"/>
    <n v="9"/>
    <n v="180"/>
    <n v="1620"/>
    <n v="369.71100000000001"/>
    <n v="540"/>
    <n v="3"/>
    <m/>
    <m/>
    <m/>
    <m/>
    <m/>
  </r>
  <r>
    <m/>
    <m/>
    <x v="83"/>
    <x v="5"/>
    <x v="18"/>
    <s v=""/>
    <m/>
    <m/>
    <m/>
    <m/>
    <s v=""/>
    <s v=""/>
    <m/>
    <m/>
    <m/>
    <s v="RIN1 16/42"/>
    <n v="29"/>
    <n v="180"/>
    <n v="5220"/>
    <m/>
    <m/>
    <m/>
    <m/>
    <m/>
    <m/>
    <m/>
    <m/>
  </r>
  <r>
    <m/>
    <m/>
    <x v="83"/>
    <x v="6"/>
    <x v="4"/>
    <s v=""/>
    <m/>
    <m/>
    <m/>
    <d v="1899-12-30T00:15:00"/>
    <s v=""/>
    <n v="0.25"/>
    <m/>
    <m/>
    <m/>
    <m/>
    <m/>
    <m/>
    <m/>
    <m/>
    <m/>
    <m/>
    <m/>
    <m/>
    <m/>
    <m/>
    <m/>
  </r>
  <r>
    <m/>
    <m/>
    <x v="83"/>
    <x v="7"/>
    <x v="35"/>
    <n v="10032.299999999999"/>
    <n v="100323"/>
    <m/>
    <d v="1899-12-30T10:00:00"/>
    <d v="1899-12-30T09:45:00"/>
    <n v="10"/>
    <n v="9.75"/>
    <n v="100323"/>
    <m/>
    <m/>
    <s v="GAP1 16/12"/>
    <n v="76.5"/>
    <n v="180"/>
    <n v="13770"/>
    <n v="372.07100000000003"/>
    <n v="2707.5"/>
    <n v="4"/>
    <m/>
    <m/>
    <m/>
    <m/>
    <m/>
  </r>
  <r>
    <m/>
    <m/>
    <x v="83"/>
    <x v="8"/>
    <x v="35"/>
    <s v=""/>
    <m/>
    <m/>
    <m/>
    <m/>
    <s v=""/>
    <s v=""/>
    <m/>
    <m/>
    <m/>
    <s v="GAP1 16/05"/>
    <n v="80"/>
    <n v="180"/>
    <n v="14400"/>
    <m/>
    <m/>
    <m/>
    <m/>
    <m/>
    <m/>
    <m/>
    <m/>
  </r>
  <r>
    <m/>
    <m/>
    <x v="83"/>
    <x v="9"/>
    <x v="35"/>
    <s v=""/>
    <m/>
    <m/>
    <m/>
    <m/>
    <s v=""/>
    <s v=""/>
    <m/>
    <m/>
    <m/>
    <s v="GAP1 16/18"/>
    <n v="37"/>
    <n v="180"/>
    <n v="6660"/>
    <m/>
    <m/>
    <m/>
    <m/>
    <m/>
    <m/>
    <m/>
    <m/>
  </r>
  <r>
    <m/>
    <m/>
    <x v="84"/>
    <x v="0"/>
    <x v="39"/>
    <s v=""/>
    <n v="30024"/>
    <m/>
    <m/>
    <d v="1899-12-30T03:00:00"/>
    <s v=""/>
    <n v="3"/>
    <n v="30024"/>
    <m/>
    <m/>
    <s v="MUR1 15/212"/>
    <n v="2"/>
    <n v="180"/>
    <n v="360"/>
    <n v="373.15600000000001"/>
    <n v="570"/>
    <n v="4"/>
    <m/>
    <m/>
    <m/>
    <m/>
    <m/>
  </r>
  <r>
    <m/>
    <m/>
    <x v="84"/>
    <x v="1"/>
    <x v="39"/>
    <s v=""/>
    <m/>
    <m/>
    <m/>
    <m/>
    <s v=""/>
    <s v=""/>
    <m/>
    <m/>
    <m/>
    <s v="MUR1 15/275"/>
    <n v="2.25"/>
    <n v="180"/>
    <n v="405"/>
    <m/>
    <m/>
    <m/>
    <m/>
    <m/>
    <m/>
    <m/>
    <m/>
  </r>
  <r>
    <m/>
    <m/>
    <x v="84"/>
    <x v="2"/>
    <x v="39"/>
    <s v=""/>
    <m/>
    <m/>
    <m/>
    <m/>
    <s v=""/>
    <s v=""/>
    <m/>
    <m/>
    <m/>
    <s v="RIN1 15/264"/>
    <n v="54"/>
    <n v="180"/>
    <n v="9720"/>
    <m/>
    <m/>
    <m/>
    <m/>
    <m/>
    <m/>
    <m/>
    <m/>
  </r>
  <r>
    <m/>
    <m/>
    <x v="84"/>
    <x v="3"/>
    <x v="37"/>
    <s v=""/>
    <n v="50100"/>
    <m/>
    <m/>
    <d v="1899-12-30T05:15:00"/>
    <s v=""/>
    <n v="5.25"/>
    <n v="50100"/>
    <m/>
    <m/>
    <s v="GAP1 16/18"/>
    <n v="42"/>
    <n v="180"/>
    <n v="7560"/>
    <n v="372.35399999999998"/>
    <n v="1282.5"/>
    <n v="4"/>
    <m/>
    <m/>
    <m/>
    <m/>
    <m/>
  </r>
  <r>
    <m/>
    <m/>
    <x v="84"/>
    <x v="4"/>
    <x v="37"/>
    <s v=""/>
    <m/>
    <m/>
    <m/>
    <m/>
    <s v=""/>
    <s v=""/>
    <m/>
    <m/>
    <m/>
    <s v="GAP1 16/17"/>
    <n v="53"/>
    <n v="180"/>
    <n v="9540"/>
    <m/>
    <m/>
    <m/>
    <m/>
    <m/>
    <m/>
    <m/>
    <m/>
  </r>
  <r>
    <m/>
    <m/>
    <x v="84"/>
    <x v="5"/>
    <x v="89"/>
    <s v=""/>
    <n v="62508"/>
    <m/>
    <m/>
    <d v="1899-12-30T07:45:00"/>
    <s v=""/>
    <n v="7.75"/>
    <n v="62508"/>
    <m/>
    <m/>
    <s v="GAP1 16/17"/>
    <n v="27"/>
    <n v="180"/>
    <n v="4860"/>
    <n v="371.387"/>
    <n v="1282.5"/>
    <n v="4"/>
    <m/>
    <m/>
    <m/>
    <m/>
    <m/>
  </r>
  <r>
    <m/>
    <m/>
    <x v="84"/>
    <x v="6"/>
    <x v="89"/>
    <s v=""/>
    <m/>
    <m/>
    <m/>
    <m/>
    <s v=""/>
    <s v=""/>
    <m/>
    <m/>
    <m/>
    <s v="GAP1  16/25"/>
    <n v="80"/>
    <n v="180"/>
    <n v="14400"/>
    <m/>
    <m/>
    <m/>
    <m/>
    <m/>
    <m/>
    <m/>
    <m/>
  </r>
  <r>
    <m/>
    <m/>
    <x v="84"/>
    <x v="7"/>
    <x v="89"/>
    <s v=""/>
    <m/>
    <m/>
    <m/>
    <m/>
    <s v=""/>
    <s v=""/>
    <m/>
    <m/>
    <m/>
    <s v="GAP1 16/24"/>
    <n v="15.5"/>
    <n v="180"/>
    <n v="2790"/>
    <m/>
    <m/>
    <m/>
    <m/>
    <m/>
    <m/>
    <m/>
    <m/>
  </r>
  <r>
    <m/>
    <m/>
    <x v="85"/>
    <x v="0"/>
    <x v="17"/>
    <s v=""/>
    <n v="19063"/>
    <m/>
    <m/>
    <d v="1899-12-30T03:15:00"/>
    <s v=""/>
    <n v="3.25"/>
    <n v="19063"/>
    <m/>
    <m/>
    <s v="GAP1 16/24"/>
    <n v="40"/>
    <n v="180"/>
    <n v="7200"/>
    <n v="387.52600000000001"/>
    <n v="427.5"/>
    <n v="2"/>
    <m/>
    <m/>
    <m/>
    <m/>
    <m/>
  </r>
  <r>
    <m/>
    <m/>
    <x v="85"/>
    <x v="1"/>
    <x v="16"/>
    <s v=""/>
    <n v="81900"/>
    <m/>
    <m/>
    <d v="1899-12-30T08:45:00"/>
    <s v=""/>
    <n v="8.75"/>
    <n v="81900"/>
    <m/>
    <m/>
    <s v="RIN2 15/35"/>
    <n v="4"/>
    <n v="180"/>
    <n v="720"/>
    <n v="371.86500000000001"/>
    <n v="1710"/>
    <n v="4"/>
    <m/>
    <m/>
    <m/>
    <m/>
    <m/>
  </r>
  <r>
    <m/>
    <m/>
    <x v="85"/>
    <x v="2"/>
    <x v="16"/>
    <s v=""/>
    <m/>
    <m/>
    <m/>
    <m/>
    <s v=""/>
    <s v=""/>
    <m/>
    <m/>
    <m/>
    <s v="RIN2 15/34"/>
    <n v="80"/>
    <n v="180"/>
    <n v="14400"/>
    <m/>
    <m/>
    <m/>
    <m/>
    <m/>
    <m/>
    <m/>
    <m/>
  </r>
  <r>
    <m/>
    <m/>
    <x v="85"/>
    <x v="3"/>
    <x v="16"/>
    <s v=""/>
    <m/>
    <m/>
    <m/>
    <m/>
    <s v=""/>
    <s v=""/>
    <m/>
    <m/>
    <m/>
    <s v="RIN2 15/101"/>
    <n v="73"/>
    <n v="180"/>
    <n v="13140"/>
    <m/>
    <m/>
    <m/>
    <m/>
    <m/>
    <m/>
    <m/>
    <m/>
  </r>
  <r>
    <m/>
    <m/>
    <x v="85"/>
    <x v="4"/>
    <x v="85"/>
    <s v=""/>
    <n v="24228"/>
    <m/>
    <m/>
    <d v="1899-12-30T03:30:00"/>
    <s v=""/>
    <n v="3.5"/>
    <n v="24228"/>
    <m/>
    <m/>
    <s v="RIN2 15/100"/>
    <n v="2"/>
    <n v="180"/>
    <n v="360"/>
    <n v="377.37099999999998"/>
    <n v="570"/>
    <n v="5"/>
    <m/>
    <m/>
    <m/>
    <m/>
    <m/>
  </r>
  <r>
    <m/>
    <m/>
    <x v="85"/>
    <x v="5"/>
    <x v="85"/>
    <s v=""/>
    <m/>
    <m/>
    <m/>
    <m/>
    <s v=""/>
    <s v=""/>
    <m/>
    <m/>
    <m/>
    <s v="GAP1 16/24"/>
    <n v="24.5"/>
    <n v="180"/>
    <n v="4410"/>
    <m/>
    <m/>
    <m/>
    <m/>
    <m/>
    <m/>
    <m/>
    <m/>
  </r>
  <r>
    <m/>
    <m/>
    <x v="85"/>
    <x v="6"/>
    <x v="85"/>
    <s v=""/>
    <m/>
    <m/>
    <m/>
    <m/>
    <s v=""/>
    <s v=""/>
    <m/>
    <m/>
    <m/>
    <s v="MUR1 16/15"/>
    <n v="19"/>
    <n v="180"/>
    <n v="3420"/>
    <m/>
    <m/>
    <m/>
    <m/>
    <m/>
    <m/>
    <m/>
    <m/>
  </r>
  <r>
    <m/>
    <m/>
    <x v="85"/>
    <x v="7"/>
    <x v="85"/>
    <s v=""/>
    <m/>
    <m/>
    <m/>
    <m/>
    <s v=""/>
    <s v=""/>
    <m/>
    <m/>
    <m/>
    <s v="RIN2 15/101"/>
    <n v="3"/>
    <n v="180"/>
    <n v="540"/>
    <m/>
    <m/>
    <m/>
    <m/>
    <m/>
    <m/>
    <m/>
    <m/>
  </r>
  <r>
    <m/>
    <m/>
    <x v="86"/>
    <x v="0"/>
    <x v="90"/>
    <s v=""/>
    <n v="19968"/>
    <m/>
    <m/>
    <d v="1899-12-30T02:00:00"/>
    <s v=""/>
    <n v="2"/>
    <n v="19968"/>
    <m/>
    <m/>
    <s v="GAP2 15/108"/>
    <n v="40"/>
    <n v="180"/>
    <n v="7200"/>
    <n v="371.892"/>
    <n v="665"/>
    <n v="3"/>
    <m/>
    <m/>
    <m/>
    <m/>
    <m/>
  </r>
  <r>
    <m/>
    <m/>
    <x v="86"/>
    <x v="1"/>
    <x v="40"/>
    <s v=""/>
    <n v="28752"/>
    <m/>
    <m/>
    <d v="1899-12-30T03:15:00"/>
    <s v=""/>
    <n v="3.25"/>
    <n v="28752"/>
    <m/>
    <m/>
    <s v="GAP2 15/108"/>
    <n v="19"/>
    <n v="180"/>
    <n v="3420"/>
    <n v="377.32900000000001"/>
    <n v="380"/>
    <n v="3"/>
    <m/>
    <m/>
    <m/>
    <m/>
    <m/>
  </r>
  <r>
    <m/>
    <m/>
    <x v="86"/>
    <x v="2"/>
    <x v="40"/>
    <s v=""/>
    <m/>
    <m/>
    <m/>
    <m/>
    <s v=""/>
    <s v=""/>
    <m/>
    <m/>
    <m/>
    <s v="GAP2 15/107"/>
    <n v="38"/>
    <n v="180"/>
    <n v="6840"/>
    <m/>
    <m/>
    <m/>
    <m/>
    <m/>
    <m/>
    <m/>
    <m/>
  </r>
  <r>
    <m/>
    <m/>
    <x v="86"/>
    <x v="3"/>
    <x v="68"/>
    <s v=""/>
    <m/>
    <m/>
    <m/>
    <m/>
    <s v=""/>
    <s v=""/>
    <m/>
    <m/>
    <m/>
    <s v="MUR1 16/15"/>
    <n v="0.5"/>
    <n v="180"/>
    <n v="90"/>
    <n v="104.8"/>
    <m/>
    <n v="2"/>
    <m/>
    <m/>
    <m/>
    <m/>
    <m/>
  </r>
  <r>
    <m/>
    <m/>
    <x v="86"/>
    <x v="4"/>
    <x v="32"/>
    <s v=""/>
    <n v="5844"/>
    <m/>
    <m/>
    <d v="1899-12-30T00:45:00"/>
    <s v=""/>
    <n v="0.75"/>
    <n v="5844"/>
    <m/>
    <m/>
    <s v="RIN1 16/42"/>
    <n v="7"/>
    <n v="180"/>
    <n v="1260"/>
    <n v="215.15199999999999"/>
    <n v="190"/>
    <n v="2"/>
    <m/>
    <m/>
    <m/>
    <m/>
    <m/>
  </r>
  <r>
    <m/>
    <m/>
    <x v="86"/>
    <x v="5"/>
    <x v="34"/>
    <s v=""/>
    <n v="15168"/>
    <m/>
    <m/>
    <d v="1899-12-30T02:00:00"/>
    <s v=""/>
    <n v="2"/>
    <n v="15168"/>
    <m/>
    <m/>
    <s v="MUR1 16/15"/>
    <n v="17"/>
    <n v="180"/>
    <n v="3060"/>
    <n v="216.05099999999999"/>
    <n v="95"/>
    <n v="4"/>
    <m/>
    <m/>
    <m/>
    <m/>
    <m/>
  </r>
  <r>
    <m/>
    <m/>
    <x v="87"/>
    <x v="0"/>
    <x v="62"/>
    <s v=""/>
    <n v="33150"/>
    <m/>
    <m/>
    <d v="1899-12-30T12:00:00"/>
    <s v=""/>
    <n v="12"/>
    <n v="33150"/>
    <m/>
    <m/>
    <s v="GAP2 15/107"/>
    <n v="42"/>
    <n v="180"/>
    <n v="7560"/>
    <n v="969.51199999999994"/>
    <n v="1472.5"/>
    <n v="247"/>
    <m/>
    <m/>
    <m/>
    <m/>
    <m/>
  </r>
  <r>
    <m/>
    <m/>
    <x v="87"/>
    <x v="1"/>
    <x v="62"/>
    <s v=""/>
    <m/>
    <m/>
    <m/>
    <m/>
    <s v=""/>
    <s v=""/>
    <m/>
    <m/>
    <m/>
    <s v="GAP2 15/135"/>
    <n v="80"/>
    <n v="180"/>
    <n v="14400"/>
    <m/>
    <m/>
    <m/>
    <m/>
    <m/>
    <m/>
    <m/>
    <m/>
  </r>
  <r>
    <m/>
    <m/>
    <x v="87"/>
    <x v="2"/>
    <x v="62"/>
    <s v=""/>
    <m/>
    <m/>
    <m/>
    <m/>
    <s v=""/>
    <s v=""/>
    <m/>
    <m/>
    <m/>
    <s v="GAP2 15/122"/>
    <n v="51"/>
    <n v="180"/>
    <n v="9180"/>
    <m/>
    <m/>
    <m/>
    <m/>
    <m/>
    <m/>
    <m/>
    <m/>
  </r>
  <r>
    <m/>
    <m/>
    <x v="87"/>
    <x v="3"/>
    <x v="91"/>
    <s v=""/>
    <n v="13758"/>
    <m/>
    <m/>
    <d v="1899-12-30T04:00:00"/>
    <s v=""/>
    <n v="4"/>
    <n v="13758"/>
    <m/>
    <m/>
    <s v="GAP2 15/122"/>
    <n v="29"/>
    <n v="180"/>
    <n v="5220"/>
    <n v="887.95100000000002"/>
    <n v="522.5"/>
    <m/>
    <m/>
    <m/>
    <m/>
    <m/>
    <m/>
  </r>
  <r>
    <m/>
    <m/>
    <x v="87"/>
    <x v="4"/>
    <x v="91"/>
    <s v=""/>
    <m/>
    <m/>
    <m/>
    <m/>
    <s v=""/>
    <s v=""/>
    <m/>
    <m/>
    <m/>
    <s v="GAP2 15/136"/>
    <n v="36"/>
    <n v="180"/>
    <n v="6480"/>
    <m/>
    <m/>
    <m/>
    <m/>
    <m/>
    <m/>
    <m/>
    <m/>
  </r>
  <r>
    <m/>
    <m/>
    <x v="88"/>
    <x v="0"/>
    <x v="92"/>
    <s v=""/>
    <n v="80160"/>
    <m/>
    <m/>
    <d v="1899-12-30T08:00:00"/>
    <s v=""/>
    <n v="8"/>
    <n v="80160"/>
    <m/>
    <m/>
    <s v="RIN2 15/100"/>
    <n v="2"/>
    <n v="180"/>
    <n v="360"/>
    <n v="191.92"/>
    <n v="902.5"/>
    <n v="3"/>
    <m/>
    <m/>
    <m/>
    <m/>
    <m/>
  </r>
  <r>
    <m/>
    <m/>
    <x v="88"/>
    <x v="1"/>
    <x v="92"/>
    <s v=""/>
    <m/>
    <m/>
    <m/>
    <m/>
    <s v=""/>
    <s v=""/>
    <m/>
    <m/>
    <m/>
    <s v="MUR1 16/49"/>
    <n v="4"/>
    <n v="180"/>
    <n v="720"/>
    <m/>
    <m/>
    <m/>
    <m/>
    <m/>
    <m/>
    <m/>
    <m/>
  </r>
  <r>
    <m/>
    <m/>
    <x v="88"/>
    <x v="2"/>
    <x v="92"/>
    <s v=""/>
    <m/>
    <m/>
    <m/>
    <m/>
    <s v=""/>
    <s v=""/>
    <m/>
    <m/>
    <m/>
    <s v="MUR1 16/15"/>
    <n v="43.5"/>
    <n v="180"/>
    <n v="7830"/>
    <m/>
    <m/>
    <m/>
    <m/>
    <m/>
    <m/>
    <m/>
    <m/>
  </r>
  <r>
    <m/>
    <m/>
    <x v="88"/>
    <x v="3"/>
    <x v="92"/>
    <s v=""/>
    <m/>
    <m/>
    <m/>
    <m/>
    <s v=""/>
    <s v=""/>
    <m/>
    <m/>
    <m/>
    <s v="MUR1 16/14"/>
    <n v="33"/>
    <n v="180"/>
    <n v="5940"/>
    <m/>
    <m/>
    <m/>
    <m/>
    <m/>
    <m/>
    <m/>
    <m/>
  </r>
  <r>
    <m/>
    <m/>
    <x v="88"/>
    <x v="4"/>
    <x v="88"/>
    <s v=""/>
    <n v="74964"/>
    <m/>
    <m/>
    <d v="1899-12-30T08:00:00"/>
    <s v=""/>
    <n v="8"/>
    <n v="74964"/>
    <m/>
    <m/>
    <s v="MUR1 16/14"/>
    <n v="43"/>
    <n v="180"/>
    <n v="7740"/>
    <n v="193.83699999999999"/>
    <n v="855"/>
    <n v="3"/>
    <m/>
    <m/>
    <m/>
    <m/>
    <m/>
  </r>
  <r>
    <m/>
    <m/>
    <x v="88"/>
    <x v="5"/>
    <x v="88"/>
    <s v=""/>
    <m/>
    <m/>
    <m/>
    <m/>
    <s v=""/>
    <s v=""/>
    <m/>
    <m/>
    <m/>
    <s v="MUR1 16/72"/>
    <n v="32"/>
    <n v="180"/>
    <n v="5760"/>
    <m/>
    <m/>
    <m/>
    <m/>
    <m/>
    <m/>
    <m/>
    <m/>
  </r>
  <r>
    <m/>
    <m/>
    <x v="89"/>
    <x v="0"/>
    <x v="28"/>
    <s v=""/>
    <n v="14844"/>
    <m/>
    <m/>
    <d v="1899-12-30T04:15:00"/>
    <s v=""/>
    <n v="4.25"/>
    <n v="14844"/>
    <m/>
    <m/>
    <s v="MUR1 16/73"/>
    <n v="1"/>
    <n v="180"/>
    <n v="180"/>
    <n v="390.41199999999998"/>
    <n v="315"/>
    <n v="2"/>
    <m/>
    <m/>
    <m/>
    <m/>
    <m/>
  </r>
  <r>
    <m/>
    <m/>
    <x v="89"/>
    <x v="1"/>
    <x v="28"/>
    <s v=""/>
    <m/>
    <m/>
    <m/>
    <m/>
    <s v=""/>
    <s v=""/>
    <m/>
    <m/>
    <m/>
    <s v="RIN1 16/63"/>
    <n v="26"/>
    <n v="180"/>
    <n v="4680"/>
    <m/>
    <m/>
    <m/>
    <m/>
    <m/>
    <m/>
    <m/>
    <m/>
  </r>
  <r>
    <m/>
    <m/>
    <x v="89"/>
    <x v="2"/>
    <x v="28"/>
    <s v=""/>
    <m/>
    <m/>
    <m/>
    <m/>
    <s v=""/>
    <s v=""/>
    <m/>
    <m/>
    <m/>
    <s v="RIN1 16/42"/>
    <n v="4"/>
    <n v="180"/>
    <n v="720"/>
    <m/>
    <m/>
    <m/>
    <m/>
    <m/>
    <m/>
    <m/>
    <m/>
  </r>
  <r>
    <m/>
    <m/>
    <x v="89"/>
    <x v="3"/>
    <x v="4"/>
    <s v=""/>
    <m/>
    <m/>
    <m/>
    <d v="1899-12-30T00:30:00"/>
    <s v=""/>
    <n v="0.5"/>
    <m/>
    <m/>
    <m/>
    <m/>
    <m/>
    <m/>
    <m/>
    <m/>
    <m/>
    <m/>
    <m/>
    <m/>
    <m/>
    <m/>
    <m/>
  </r>
  <r>
    <m/>
    <m/>
    <x v="89"/>
    <x v="4"/>
    <x v="30"/>
    <s v=""/>
    <n v="40404"/>
    <m/>
    <m/>
    <d v="1899-12-30T05:45:00"/>
    <s v=""/>
    <n v="5.75"/>
    <n v="40404"/>
    <m/>
    <m/>
    <s v="BNA1 16/124"/>
    <n v="80"/>
    <n v="180"/>
    <n v="14400"/>
    <n v="372.98899999999998"/>
    <n v="1235"/>
    <n v="4"/>
    <m/>
    <m/>
    <m/>
    <s v="2060 BX DU 20/01/2016 ET 599BX DU 15/02/2016"/>
    <m/>
  </r>
  <r>
    <m/>
    <m/>
    <x v="89"/>
    <x v="5"/>
    <x v="4"/>
    <s v=""/>
    <m/>
    <m/>
    <m/>
    <d v="1899-12-30T00:30:00"/>
    <s v=""/>
    <n v="0.5"/>
    <m/>
    <m/>
    <m/>
    <m/>
    <m/>
    <m/>
    <m/>
    <m/>
    <m/>
    <m/>
    <m/>
    <m/>
    <m/>
    <m/>
    <m/>
  </r>
  <r>
    <m/>
    <m/>
    <x v="89"/>
    <x v="6"/>
    <x v="29"/>
    <s v=""/>
    <n v="42588"/>
    <m/>
    <m/>
    <d v="1899-12-30T06:00:00"/>
    <s v=""/>
    <n v="6"/>
    <n v="42588"/>
    <m/>
    <m/>
    <s v="BNA1 16/80"/>
    <n v="80"/>
    <n v="180"/>
    <n v="14400"/>
    <n v="375.44"/>
    <n v="807.5"/>
    <n v="6"/>
    <m/>
    <m/>
    <m/>
    <m/>
    <m/>
  </r>
  <r>
    <m/>
    <m/>
    <x v="89"/>
    <x v="7"/>
    <x v="29"/>
    <s v=""/>
    <m/>
    <m/>
    <m/>
    <m/>
    <s v=""/>
    <s v=""/>
    <m/>
    <m/>
    <m/>
    <s v="BNA1 16/81"/>
    <n v="2"/>
    <n v="180"/>
    <n v="360"/>
    <m/>
    <m/>
    <m/>
    <m/>
    <m/>
    <m/>
    <m/>
    <m/>
  </r>
  <r>
    <m/>
    <m/>
    <x v="90"/>
    <x v="0"/>
    <x v="67"/>
    <s v=""/>
    <n v="25668"/>
    <m/>
    <m/>
    <d v="1899-12-30T03:30:00"/>
    <s v=""/>
    <n v="3.5"/>
    <n v="25668"/>
    <m/>
    <m/>
    <s v="ORTI 15/14"/>
    <n v="32"/>
    <n v="180"/>
    <n v="5760"/>
    <n v="214.285"/>
    <m/>
    <n v="3"/>
    <m/>
    <m/>
    <m/>
    <m/>
    <m/>
  </r>
  <r>
    <m/>
    <m/>
    <x v="90"/>
    <x v="1"/>
    <x v="49"/>
    <s v=""/>
    <n v="47784"/>
    <m/>
    <m/>
    <d v="1899-12-30T04:30:00"/>
    <s v=""/>
    <n v="4.5"/>
    <n v="47784"/>
    <m/>
    <m/>
    <s v="MUR1 16/72"/>
    <n v="48"/>
    <n v="180"/>
    <n v="8640"/>
    <n v="194.548"/>
    <n v="522.5"/>
    <n v="2"/>
    <m/>
    <m/>
    <m/>
    <m/>
    <m/>
  </r>
  <r>
    <m/>
    <m/>
    <x v="90"/>
    <x v="2"/>
    <x v="49"/>
    <s v=""/>
    <m/>
    <m/>
    <m/>
    <m/>
    <s v=""/>
    <s v=""/>
    <m/>
    <m/>
    <m/>
    <s v="MUR1 16/71"/>
    <n v="3"/>
    <n v="180"/>
    <n v="540"/>
    <m/>
    <m/>
    <m/>
    <m/>
    <m/>
    <m/>
    <m/>
    <m/>
  </r>
  <r>
    <m/>
    <m/>
    <x v="90"/>
    <x v="3"/>
    <x v="22"/>
    <s v=""/>
    <n v="50400"/>
    <m/>
    <m/>
    <d v="1899-12-30T05:00:00"/>
    <s v=""/>
    <n v="5"/>
    <n v="50400"/>
    <m/>
    <m/>
    <s v="MUR1 16/71"/>
    <n v="49"/>
    <n v="180"/>
    <n v="8820"/>
    <n v="189.54499999999999"/>
    <n v="380"/>
    <n v="6"/>
    <m/>
    <m/>
    <m/>
    <m/>
    <m/>
  </r>
  <r>
    <m/>
    <m/>
    <x v="90"/>
    <x v="4"/>
    <x v="59"/>
    <s v=""/>
    <n v="20052"/>
    <m/>
    <m/>
    <d v="1899-12-30T02:00:00"/>
    <s v=""/>
    <n v="2"/>
    <n v="20052"/>
    <m/>
    <m/>
    <s v="RIN2 15/100"/>
    <n v="19.25"/>
    <n v="180"/>
    <n v="3465"/>
    <n v="190.74700000000001"/>
    <n v="95"/>
    <n v="5"/>
    <m/>
    <m/>
    <m/>
    <m/>
    <m/>
  </r>
  <r>
    <m/>
    <m/>
    <x v="91"/>
    <x v="0"/>
    <x v="33"/>
    <s v=""/>
    <n v="46956"/>
    <m/>
    <m/>
    <d v="1899-12-30T04:30:00"/>
    <s v=""/>
    <n v="4.5"/>
    <n v="46956"/>
    <m/>
    <m/>
    <s v="RIN2 15/100"/>
    <n v="50.75"/>
    <n v="180"/>
    <n v="9135"/>
    <n v="215.37299999999999"/>
    <n v="855"/>
    <n v="2"/>
    <m/>
    <m/>
    <m/>
    <m/>
    <m/>
  </r>
  <r>
    <m/>
    <m/>
    <x v="91"/>
    <x v="1"/>
    <x v="19"/>
    <s v=""/>
    <n v="26976"/>
    <m/>
    <m/>
    <d v="1899-12-30T05:00:00"/>
    <s v=""/>
    <n v="5"/>
    <n v="26976"/>
    <m/>
    <m/>
    <s v="MUR1 16/71"/>
    <n v="28"/>
    <n v="180"/>
    <n v="5040"/>
    <n v="373.86"/>
    <n v="237.5"/>
    <n v="4"/>
    <m/>
    <m/>
    <m/>
    <m/>
    <m/>
  </r>
  <r>
    <m/>
    <m/>
    <x v="91"/>
    <x v="2"/>
    <x v="19"/>
    <s v=""/>
    <m/>
    <m/>
    <m/>
    <m/>
    <s v=""/>
    <s v=""/>
    <m/>
    <m/>
    <m/>
    <s v="GOO1 16/55"/>
    <n v="26"/>
    <n v="180"/>
    <n v="4680"/>
    <m/>
    <m/>
    <m/>
    <m/>
    <m/>
    <m/>
    <m/>
    <m/>
  </r>
  <r>
    <m/>
    <m/>
    <x v="91"/>
    <x v="3"/>
    <x v="85"/>
    <s v=""/>
    <n v="38364"/>
    <m/>
    <m/>
    <d v="1899-12-30T05:15:00"/>
    <s v=""/>
    <n v="5.25"/>
    <n v="38364"/>
    <m/>
    <m/>
    <s v="GOO1 16/55"/>
    <n v="54"/>
    <n v="180"/>
    <n v="9720"/>
    <n v="373.76400000000001"/>
    <n v="665"/>
    <n v="7"/>
    <m/>
    <m/>
    <m/>
    <m/>
    <m/>
  </r>
  <r>
    <m/>
    <m/>
    <x v="91"/>
    <x v="4"/>
    <x v="85"/>
    <s v=""/>
    <m/>
    <m/>
    <m/>
    <m/>
    <s v=""/>
    <s v=""/>
    <m/>
    <m/>
    <m/>
    <s v="VRD1 16/89"/>
    <n v="21.5"/>
    <n v="180"/>
    <n v="3870"/>
    <m/>
    <m/>
    <m/>
    <m/>
    <m/>
    <m/>
    <m/>
    <m/>
  </r>
  <r>
    <m/>
    <m/>
    <x v="92"/>
    <x v="0"/>
    <x v="86"/>
    <s v=""/>
    <n v="32268"/>
    <m/>
    <m/>
    <d v="1899-12-30T04:45:00"/>
    <s v=""/>
    <n v="4.75"/>
    <n v="32268"/>
    <m/>
    <m/>
    <s v="GAP2 15/136"/>
    <n v="44"/>
    <n v="180"/>
    <n v="7920"/>
    <n v="371.69600000000003"/>
    <n v="807.5"/>
    <n v="4"/>
    <m/>
    <m/>
    <m/>
    <m/>
    <m/>
  </r>
  <r>
    <m/>
    <m/>
    <x v="92"/>
    <x v="1"/>
    <x v="86"/>
    <s v=""/>
    <m/>
    <m/>
    <m/>
    <m/>
    <s v=""/>
    <s v=""/>
    <m/>
    <m/>
    <m/>
    <s v="MUR1 16/16"/>
    <n v="19"/>
    <n v="180"/>
    <n v="3420"/>
    <m/>
    <m/>
    <m/>
    <m/>
    <m/>
    <m/>
    <m/>
    <m/>
  </r>
  <r>
    <m/>
    <m/>
    <x v="92"/>
    <x v="2"/>
    <x v="16"/>
    <s v=""/>
    <n v="48048"/>
    <m/>
    <m/>
    <d v="1899-12-30T06:15:00"/>
    <s v=""/>
    <n v="6.25"/>
    <n v="48048"/>
    <m/>
    <m/>
    <s v="RIN1 16/35"/>
    <n v="54"/>
    <n v="180"/>
    <n v="9720"/>
    <n v="372.476"/>
    <n v="1140"/>
    <n v="6"/>
    <m/>
    <m/>
    <m/>
    <m/>
    <m/>
  </r>
  <r>
    <m/>
    <m/>
    <x v="92"/>
    <x v="3"/>
    <x v="16"/>
    <s v=""/>
    <m/>
    <m/>
    <m/>
    <m/>
    <s v=""/>
    <s v=""/>
    <m/>
    <m/>
    <m/>
    <s v="RIN2 15/100"/>
    <n v="4"/>
    <n v="180"/>
    <n v="720"/>
    <m/>
    <m/>
    <m/>
    <m/>
    <m/>
    <m/>
    <m/>
    <m/>
  </r>
  <r>
    <m/>
    <m/>
    <x v="92"/>
    <x v="4"/>
    <x v="16"/>
    <s v=""/>
    <m/>
    <m/>
    <m/>
    <m/>
    <s v=""/>
    <s v=""/>
    <m/>
    <m/>
    <m/>
    <s v="RIN2 15/129"/>
    <n v="34"/>
    <n v="180"/>
    <n v="6120"/>
    <m/>
    <m/>
    <m/>
    <m/>
    <m/>
    <m/>
    <m/>
    <m/>
  </r>
  <r>
    <m/>
    <m/>
    <x v="92"/>
    <x v="5"/>
    <x v="37"/>
    <s v=""/>
    <n v="34488"/>
    <m/>
    <m/>
    <d v="1899-12-30T05:00:00"/>
    <s v=""/>
    <n v="5"/>
    <n v="34488"/>
    <m/>
    <m/>
    <s v="VRD1 16/89"/>
    <n v="58.5"/>
    <n v="180"/>
    <n v="10530"/>
    <n v="372.00700000000001"/>
    <n v="807.5"/>
    <m/>
    <m/>
    <m/>
    <m/>
    <m/>
    <m/>
  </r>
  <r>
    <m/>
    <m/>
    <x v="92"/>
    <x v="6"/>
    <x v="37"/>
    <s v=""/>
    <m/>
    <m/>
    <m/>
    <m/>
    <s v=""/>
    <s v=""/>
    <m/>
    <m/>
    <m/>
    <s v="RIN1 16/35"/>
    <n v="1"/>
    <n v="180"/>
    <n v="180"/>
    <m/>
    <m/>
    <m/>
    <m/>
    <m/>
    <m/>
    <m/>
    <m/>
  </r>
  <r>
    <m/>
    <m/>
    <x v="92"/>
    <x v="7"/>
    <x v="37"/>
    <s v=""/>
    <m/>
    <m/>
    <m/>
    <m/>
    <s v=""/>
    <s v=""/>
    <m/>
    <m/>
    <m/>
    <s v="BNA1 16/66"/>
    <n v="8"/>
    <n v="180"/>
    <n v="1440"/>
    <m/>
    <m/>
    <m/>
    <m/>
    <m/>
    <m/>
    <m/>
    <m/>
  </r>
  <r>
    <m/>
    <m/>
    <x v="93"/>
    <x v="0"/>
    <x v="14"/>
    <n v="7998.8571428571431"/>
    <n v="55992"/>
    <m/>
    <d v="1899-12-30T07:00:00"/>
    <d v="1899-12-30T06:30:00"/>
    <n v="7"/>
    <n v="6.5"/>
    <n v="55992"/>
    <m/>
    <m/>
    <s v="BNA1 16/66"/>
    <n v="72"/>
    <n v="180"/>
    <n v="12960"/>
    <n v="370.24799999999999"/>
    <n v="1472.5"/>
    <n v="2"/>
    <m/>
    <m/>
    <m/>
    <m/>
    <m/>
  </r>
  <r>
    <m/>
    <m/>
    <x v="93"/>
    <x v="1"/>
    <x v="14"/>
    <s v=""/>
    <m/>
    <m/>
    <m/>
    <m/>
    <s v=""/>
    <s v=""/>
    <m/>
    <m/>
    <m/>
    <s v="MUR1 16/31"/>
    <n v="33.75"/>
    <n v="180"/>
    <n v="6075"/>
    <m/>
    <m/>
    <m/>
    <m/>
    <m/>
    <m/>
    <m/>
    <m/>
  </r>
  <r>
    <m/>
    <m/>
    <x v="93"/>
    <x v="2"/>
    <x v="14"/>
    <s v=""/>
    <m/>
    <m/>
    <m/>
    <m/>
    <s v=""/>
    <s v=""/>
    <m/>
    <m/>
    <m/>
    <s v="VRD1 16/88"/>
    <n v="3"/>
    <n v="180"/>
    <n v="540"/>
    <m/>
    <m/>
    <m/>
    <m/>
    <m/>
    <m/>
    <m/>
    <m/>
  </r>
  <r>
    <m/>
    <m/>
    <x v="93"/>
    <x v="3"/>
    <x v="4"/>
    <s v=""/>
    <m/>
    <m/>
    <m/>
    <d v="1899-12-30T00:30:00"/>
    <s v=""/>
    <n v="0.5"/>
    <m/>
    <m/>
    <m/>
    <m/>
    <m/>
    <m/>
    <n v="0"/>
    <m/>
    <m/>
    <m/>
    <m/>
    <m/>
    <m/>
    <m/>
    <m/>
  </r>
  <r>
    <m/>
    <m/>
    <x v="93"/>
    <x v="4"/>
    <x v="93"/>
    <n v="8498.5263157894733"/>
    <n v="40368"/>
    <m/>
    <d v="1899-12-30T04:45:00"/>
    <d v="1899-12-30T04:30:00"/>
    <n v="4.75"/>
    <n v="4.5"/>
    <n v="40368"/>
    <m/>
    <m/>
    <s v="GAP2 15/98"/>
    <n v="4"/>
    <n v="180"/>
    <n v="720"/>
    <n v="377.16399999999999"/>
    <n v="950"/>
    <n v="10"/>
    <m/>
    <n v="147"/>
    <m/>
    <m/>
    <m/>
  </r>
  <r>
    <m/>
    <m/>
    <x v="93"/>
    <x v="5"/>
    <x v="93"/>
    <s v=""/>
    <m/>
    <m/>
    <m/>
    <m/>
    <s v=""/>
    <s v=""/>
    <m/>
    <m/>
    <m/>
    <s v="GOO1 16/84"/>
    <n v="4"/>
    <n v="180"/>
    <n v="720"/>
    <m/>
    <m/>
    <m/>
    <m/>
    <m/>
    <m/>
    <m/>
    <m/>
  </r>
  <r>
    <m/>
    <m/>
    <x v="93"/>
    <x v="6"/>
    <x v="93"/>
    <s v=""/>
    <m/>
    <m/>
    <m/>
    <m/>
    <s v=""/>
    <s v=""/>
    <m/>
    <m/>
    <m/>
    <s v="RIV1 16/53"/>
    <n v="75"/>
    <n v="180"/>
    <n v="13500"/>
    <m/>
    <m/>
    <m/>
    <m/>
    <m/>
    <m/>
    <m/>
    <m/>
  </r>
  <r>
    <m/>
    <m/>
    <x v="93"/>
    <x v="7"/>
    <x v="4"/>
    <s v=""/>
    <m/>
    <m/>
    <m/>
    <d v="1899-12-30T00:15:00"/>
    <s v=""/>
    <n v="0.25"/>
    <m/>
    <m/>
    <m/>
    <m/>
    <m/>
    <m/>
    <n v="0"/>
    <m/>
    <m/>
    <m/>
    <m/>
    <m/>
    <m/>
    <m/>
    <m/>
  </r>
  <r>
    <m/>
    <m/>
    <x v="93"/>
    <x v="8"/>
    <x v="41"/>
    <n v="8416"/>
    <n v="18936"/>
    <m/>
    <d v="1899-12-30T02:15:00"/>
    <d v="1899-12-30T02:07:00"/>
    <n v="2.25"/>
    <n v="2.1166666666666667"/>
    <n v="18936"/>
    <m/>
    <m/>
    <s v="RIV1 16/53"/>
    <n v="5"/>
    <n v="180"/>
    <n v="900"/>
    <n v="381.86099999999999"/>
    <n v="237.5"/>
    <n v="4"/>
    <m/>
    <m/>
    <m/>
    <m/>
    <m/>
  </r>
  <r>
    <m/>
    <m/>
    <x v="93"/>
    <x v="9"/>
    <x v="41"/>
    <s v=""/>
    <m/>
    <m/>
    <m/>
    <m/>
    <s v=""/>
    <s v=""/>
    <m/>
    <m/>
    <m/>
    <s v="GAP2 15/103"/>
    <n v="35"/>
    <n v="180"/>
    <n v="6300"/>
    <m/>
    <m/>
    <m/>
    <m/>
    <m/>
    <m/>
    <m/>
    <m/>
  </r>
  <r>
    <m/>
    <m/>
    <x v="93"/>
    <x v="10"/>
    <x v="4"/>
    <s v=""/>
    <m/>
    <m/>
    <m/>
    <d v="1899-12-30T00:12:00"/>
    <s v=""/>
    <n v="0.2"/>
    <m/>
    <m/>
    <m/>
    <m/>
    <m/>
    <m/>
    <n v="0"/>
    <m/>
    <m/>
    <m/>
    <m/>
    <m/>
    <m/>
    <m/>
    <m/>
  </r>
  <r>
    <m/>
    <m/>
    <x v="93"/>
    <x v="11"/>
    <x v="55"/>
    <n v="10030.344827586207"/>
    <n v="19392"/>
    <m/>
    <d v="1899-12-30T01:56:00"/>
    <d v="1899-12-30T01:56:00"/>
    <n v="1.9333333333333333"/>
    <n v="1.9333333333333333"/>
    <n v="19392"/>
    <m/>
    <m/>
    <s v="GAP2 15/103"/>
    <n v="37"/>
    <n v="180"/>
    <n v="6660"/>
    <n v="375.63400000000001"/>
    <n v="475"/>
    <n v="4"/>
    <m/>
    <m/>
    <m/>
    <m/>
    <m/>
  </r>
  <r>
    <m/>
    <m/>
    <x v="94"/>
    <x v="0"/>
    <x v="94"/>
    <n v="6846"/>
    <n v="54768"/>
    <m/>
    <d v="1899-12-30T08:00:00"/>
    <d v="1899-12-30T06:30:00"/>
    <n v="8"/>
    <n v="6.5"/>
    <n v="54768"/>
    <m/>
    <m/>
    <s v="MUR1 15/135"/>
    <n v="66"/>
    <n v="180"/>
    <n v="11880"/>
    <n v="547.66800000000001"/>
    <n v="1567.5"/>
    <n v="5"/>
    <m/>
    <m/>
    <m/>
    <m/>
    <m/>
  </r>
  <r>
    <m/>
    <m/>
    <x v="94"/>
    <x v="1"/>
    <x v="94"/>
    <s v=""/>
    <m/>
    <m/>
    <m/>
    <m/>
    <s v=""/>
    <s v=""/>
    <m/>
    <m/>
    <m/>
    <s v="EXO 15/290"/>
    <n v="71"/>
    <n v="180"/>
    <n v="12780"/>
    <m/>
    <m/>
    <m/>
    <m/>
    <m/>
    <m/>
    <m/>
    <m/>
  </r>
  <r>
    <m/>
    <m/>
    <x v="94"/>
    <x v="2"/>
    <x v="94"/>
    <s v=""/>
    <m/>
    <m/>
    <m/>
    <m/>
    <s v=""/>
    <s v=""/>
    <m/>
    <m/>
    <m/>
    <s v="GOO1 15/278"/>
    <n v="16"/>
    <n v="180"/>
    <n v="2880"/>
    <m/>
    <m/>
    <m/>
    <m/>
    <m/>
    <m/>
    <m/>
    <m/>
  </r>
  <r>
    <m/>
    <m/>
    <x v="94"/>
    <x v="3"/>
    <x v="94"/>
    <s v=""/>
    <m/>
    <m/>
    <m/>
    <m/>
    <s v=""/>
    <s v=""/>
    <m/>
    <m/>
    <m/>
    <s v="MUR1 15/275"/>
    <n v="6"/>
    <n v="180"/>
    <n v="1080"/>
    <m/>
    <m/>
    <m/>
    <m/>
    <m/>
    <m/>
    <m/>
    <m/>
  </r>
  <r>
    <m/>
    <m/>
    <x v="94"/>
    <x v="12"/>
    <x v="4"/>
    <m/>
    <m/>
    <m/>
    <m/>
    <d v="1899-12-30T00:08:00"/>
    <s v=""/>
    <n v="0.13333333333333333"/>
    <m/>
    <m/>
    <m/>
    <m/>
    <m/>
    <m/>
    <m/>
    <m/>
    <m/>
    <m/>
    <m/>
    <m/>
    <m/>
    <m/>
    <m/>
  </r>
  <r>
    <m/>
    <m/>
    <x v="94"/>
    <x v="4"/>
    <x v="44"/>
    <n v="6395.9471365638765"/>
    <n v="24198"/>
    <m/>
    <d v="1899-12-30T03:47:00"/>
    <d v="1899-12-30T03:27:00"/>
    <n v="3.7833333333333332"/>
    <n v="3.45"/>
    <n v="24198"/>
    <m/>
    <m/>
    <s v="MUR1 16/31"/>
    <n v="46.25"/>
    <n v="180"/>
    <n v="8325"/>
    <n v="565.49400000000003"/>
    <n v="570"/>
    <n v="4"/>
    <m/>
    <m/>
    <m/>
    <m/>
    <m/>
  </r>
  <r>
    <m/>
    <m/>
    <x v="94"/>
    <x v="5"/>
    <x v="44"/>
    <s v=""/>
    <m/>
    <m/>
    <m/>
    <m/>
    <s v=""/>
    <s v=""/>
    <m/>
    <m/>
    <m/>
    <s v="MUR1 16/32"/>
    <n v="27"/>
    <n v="180"/>
    <n v="4860"/>
    <m/>
    <m/>
    <m/>
    <m/>
    <m/>
    <m/>
    <m/>
    <m/>
  </r>
  <r>
    <m/>
    <m/>
    <x v="94"/>
    <x v="12"/>
    <x v="4"/>
    <m/>
    <m/>
    <m/>
    <m/>
    <d v="1899-12-30T00:09:00"/>
    <s v=""/>
    <n v="0.15"/>
    <m/>
    <m/>
    <m/>
    <m/>
    <m/>
    <m/>
    <m/>
    <m/>
    <m/>
    <m/>
    <m/>
    <m/>
    <m/>
    <m/>
    <m/>
  </r>
  <r>
    <m/>
    <m/>
    <x v="94"/>
    <x v="6"/>
    <x v="11"/>
    <n v="5702.5423728813557"/>
    <n v="22430"/>
    <m/>
    <d v="1899-12-30T03:56:00"/>
    <d v="1899-12-30T03:12:00"/>
    <n v="3.9333333333333336"/>
    <n v="3.2"/>
    <n v="22430"/>
    <m/>
    <m/>
    <s v="RIN1 16/43"/>
    <n v="63"/>
    <n v="180"/>
    <n v="11340"/>
    <n v="554.19299999999998"/>
    <n v="760"/>
    <n v="4"/>
    <m/>
    <m/>
    <m/>
    <m/>
    <m/>
  </r>
  <r>
    <m/>
    <m/>
    <x v="95"/>
    <x v="0"/>
    <x v="51"/>
    <n v="9692.625"/>
    <n v="155082"/>
    <n v="216.65"/>
    <d v="1899-12-30T16:00:00"/>
    <d v="1899-12-30T14:40:00"/>
    <n v="16"/>
    <n v="14.666666666666666"/>
    <n v="155082"/>
    <m/>
    <m/>
    <s v="MUR1 16/32"/>
    <n v="53"/>
    <n v="180"/>
    <n v="9540"/>
    <n v="191.45500000000001"/>
    <n v="1472.5"/>
    <n v="6"/>
    <m/>
    <n v="130"/>
    <m/>
    <m/>
    <m/>
  </r>
  <r>
    <m/>
    <m/>
    <x v="95"/>
    <x v="1"/>
    <x v="51"/>
    <s v=""/>
    <m/>
    <m/>
    <m/>
    <m/>
    <s v=""/>
    <s v=""/>
    <m/>
    <m/>
    <m/>
    <s v="MUR1 16/30"/>
    <n v="80"/>
    <n v="180"/>
    <n v="14400"/>
    <m/>
    <m/>
    <m/>
    <m/>
    <m/>
    <m/>
    <m/>
    <m/>
  </r>
  <r>
    <m/>
    <m/>
    <x v="95"/>
    <x v="2"/>
    <x v="51"/>
    <s v=""/>
    <m/>
    <m/>
    <m/>
    <m/>
    <s v=""/>
    <s v=""/>
    <m/>
    <m/>
    <m/>
    <s v="VRD1 16/88"/>
    <n v="22"/>
    <n v="180"/>
    <n v="3960"/>
    <m/>
    <m/>
    <m/>
    <m/>
    <m/>
    <m/>
    <m/>
    <m/>
  </r>
  <r>
    <m/>
    <m/>
    <x v="96"/>
    <x v="0"/>
    <x v="95"/>
    <n v="6255.6226415094334"/>
    <n v="55258"/>
    <n v="125.30106951871657"/>
    <d v="1899-12-30T08:50:00"/>
    <d v="1899-12-30T07:52:00"/>
    <n v="8.8333333333333339"/>
    <n v="7.8666666666666671"/>
    <n v="55258"/>
    <m/>
    <m/>
    <s v="RIN1 16/97"/>
    <n v="56.25"/>
    <n v="180"/>
    <n v="10125"/>
    <n v="190.899"/>
    <m/>
    <n v="5"/>
    <m/>
    <m/>
    <m/>
    <m/>
    <m/>
  </r>
  <r>
    <m/>
    <m/>
    <x v="96"/>
    <x v="1"/>
    <x v="2"/>
    <s v=""/>
    <m/>
    <n v="0"/>
    <m/>
    <d v="1899-12-30T00:40:00"/>
    <s v=""/>
    <n v="0.66666666666666663"/>
    <m/>
    <m/>
    <m/>
    <m/>
    <m/>
    <m/>
    <n v="0"/>
    <m/>
    <m/>
    <m/>
    <m/>
    <m/>
    <m/>
    <m/>
    <m/>
  </r>
  <r>
    <m/>
    <m/>
    <x v="96"/>
    <x v="2"/>
    <x v="65"/>
    <n v="9515.5199999999986"/>
    <n v="19824"/>
    <n v="29.55213903743315"/>
    <d v="1899-12-30T02:05:00"/>
    <d v="1899-12-30T01:44:00"/>
    <n v="2.0833333333333335"/>
    <n v="1.7333333333333334"/>
    <n v="19824"/>
    <m/>
    <m/>
    <s v="VRD1 16/88"/>
    <n v="20"/>
    <n v="180"/>
    <n v="3600"/>
    <n v="193.05099999999999"/>
    <n v="237.5"/>
    <n v="0"/>
    <m/>
    <m/>
    <m/>
    <m/>
    <m/>
  </r>
  <r>
    <m/>
    <m/>
    <x v="96"/>
    <x v="3"/>
    <x v="4"/>
    <s v=""/>
    <m/>
    <n v="0"/>
    <m/>
    <d v="1899-12-30T00:45:00"/>
    <s v=""/>
    <n v="0.75"/>
    <m/>
    <m/>
    <m/>
    <m/>
    <m/>
    <m/>
    <n v="0"/>
    <m/>
    <m/>
    <m/>
    <m/>
    <m/>
    <m/>
    <m/>
    <m/>
  </r>
  <r>
    <m/>
    <m/>
    <x v="96"/>
    <x v="4"/>
    <x v="5"/>
    <n v="8048.7857142857138"/>
    <n v="37561"/>
    <n v="66.196791443850259"/>
    <d v="1899-12-30T04:40:00"/>
    <d v="1899-12-30T04:28:00"/>
    <n v="4.666666666666667"/>
    <n v="4.4666666666666668"/>
    <n v="37561"/>
    <m/>
    <m/>
    <s v="RIN1 16/35"/>
    <n v="25"/>
    <n v="180"/>
    <n v="4500"/>
    <n v="193.416"/>
    <n v="285"/>
    <n v="3"/>
    <m/>
    <m/>
    <m/>
    <m/>
    <m/>
  </r>
  <r>
    <m/>
    <m/>
    <x v="96"/>
    <x v="5"/>
    <x v="5"/>
    <s v=""/>
    <m/>
    <n v="0"/>
    <m/>
    <m/>
    <s v=""/>
    <s v=""/>
    <m/>
    <m/>
    <m/>
    <s v="RIN1 16/40"/>
    <n v="4"/>
    <n v="180"/>
    <n v="720"/>
    <m/>
    <m/>
    <m/>
    <m/>
    <m/>
    <m/>
    <m/>
    <m/>
  </r>
  <r>
    <m/>
    <m/>
    <x v="96"/>
    <x v="6"/>
    <x v="5"/>
    <s v=""/>
    <m/>
    <n v="0"/>
    <m/>
    <m/>
    <s v=""/>
    <s v=""/>
    <m/>
    <m/>
    <m/>
    <s v="RIN1 16/43"/>
    <n v="8.25"/>
    <n v="180"/>
    <n v="1485"/>
    <m/>
    <m/>
    <m/>
    <m/>
    <m/>
    <m/>
    <m/>
    <m/>
  </r>
  <r>
    <m/>
    <m/>
    <x v="97"/>
    <x v="0"/>
    <x v="19"/>
    <n v="8860.5517241379312"/>
    <n v="64239"/>
    <n v="117.59829545454545"/>
    <d v="1899-12-30T07:15:00"/>
    <d v="1899-12-30T05:15:00"/>
    <n v="7.25"/>
    <n v="5.25"/>
    <n v="64239"/>
    <m/>
    <m/>
    <s v="VRD1 16/88"/>
    <n v="35"/>
    <n v="180"/>
    <n v="6300"/>
    <n v="371.87200000000001"/>
    <n v="1045"/>
    <n v="5"/>
    <m/>
    <m/>
    <m/>
    <m/>
    <m/>
  </r>
  <r>
    <m/>
    <m/>
    <x v="97"/>
    <x v="1"/>
    <x v="19"/>
    <s v=""/>
    <m/>
    <n v="0"/>
    <m/>
    <m/>
    <s v=""/>
    <s v=""/>
    <m/>
    <m/>
    <m/>
    <s v="BNA1  16/79"/>
    <n v="80"/>
    <n v="180"/>
    <n v="14400"/>
    <m/>
    <m/>
    <m/>
    <m/>
    <m/>
    <m/>
    <m/>
    <m/>
  </r>
  <r>
    <m/>
    <m/>
    <x v="97"/>
    <x v="2"/>
    <x v="19"/>
    <s v=""/>
    <m/>
    <n v="0"/>
    <m/>
    <m/>
    <s v=""/>
    <s v=""/>
    <m/>
    <m/>
    <m/>
    <s v="MUR1 16/21"/>
    <n v="16"/>
    <n v="180"/>
    <n v="2880"/>
    <m/>
    <m/>
    <m/>
    <m/>
    <m/>
    <m/>
    <m/>
    <m/>
  </r>
  <r>
    <m/>
    <m/>
    <x v="97"/>
    <x v="3"/>
    <x v="4"/>
    <s v=""/>
    <m/>
    <n v="0"/>
    <m/>
    <d v="1899-12-30T01:33:00"/>
    <s v=""/>
    <n v="1.55"/>
    <m/>
    <m/>
    <m/>
    <m/>
    <m/>
    <m/>
    <n v="0"/>
    <m/>
    <m/>
    <m/>
    <m/>
    <m/>
    <m/>
    <m/>
    <m/>
  </r>
  <r>
    <m/>
    <m/>
    <x v="97"/>
    <x v="4"/>
    <x v="37"/>
    <n v="9352.4494382022476"/>
    <n v="69364"/>
    <n v="120.30170454545453"/>
    <d v="1899-12-30T07:25:00"/>
    <d v="1899-12-30T06:50:00"/>
    <n v="7.416666666666667"/>
    <n v="6.833333333333333"/>
    <n v="69364"/>
    <m/>
    <m/>
    <s v="MUR1 16/21"/>
    <n v="64"/>
    <n v="180"/>
    <n v="11520"/>
    <n v="371.81700000000001"/>
    <n v="1235"/>
    <n v="3"/>
    <m/>
    <m/>
    <m/>
    <m/>
    <m/>
  </r>
  <r>
    <m/>
    <m/>
    <x v="97"/>
    <x v="5"/>
    <x v="37"/>
    <s v=""/>
    <m/>
    <n v="0"/>
    <m/>
    <m/>
    <s v=""/>
    <s v=""/>
    <m/>
    <m/>
    <m/>
    <s v="RIN1 16/97"/>
    <n v="0.5"/>
    <n v="180"/>
    <n v="90"/>
    <m/>
    <m/>
    <m/>
    <m/>
    <m/>
    <m/>
    <m/>
    <m/>
  </r>
  <r>
    <m/>
    <m/>
    <x v="97"/>
    <x v="6"/>
    <x v="37"/>
    <s v=""/>
    <m/>
    <n v="0"/>
    <m/>
    <m/>
    <s v=""/>
    <s v=""/>
    <m/>
    <m/>
    <m/>
    <s v="MUR1 16/19"/>
    <n v="69"/>
    <n v="180"/>
    <n v="12420"/>
    <m/>
    <m/>
    <m/>
    <m/>
    <m/>
    <m/>
    <m/>
    <m/>
  </r>
  <r>
    <m/>
    <m/>
    <x v="98"/>
    <x v="0"/>
    <x v="16"/>
    <n v="10555.424460431654"/>
    <n v="122267"/>
    <n v="158.27515957446806"/>
    <d v="1899-12-30T11:35:00"/>
    <d v="1899-12-30T11:00:00"/>
    <n v="11.583333333333334"/>
    <n v="11"/>
    <n v="122267"/>
    <m/>
    <m/>
    <s v="RIN1 16/40"/>
    <n v="76"/>
    <n v="180"/>
    <n v="13680"/>
    <n v="375.90699999999998"/>
    <n v="2375"/>
    <n v="3"/>
    <m/>
    <m/>
    <m/>
    <m/>
    <m/>
  </r>
  <r>
    <m/>
    <m/>
    <x v="98"/>
    <x v="1"/>
    <x v="16"/>
    <s v=""/>
    <m/>
    <n v="0"/>
    <m/>
    <m/>
    <s v=""/>
    <s v=""/>
    <m/>
    <m/>
    <m/>
    <s v="RIN1 16/41"/>
    <n v="80"/>
    <n v="180"/>
    <n v="14400"/>
    <m/>
    <m/>
    <m/>
    <m/>
    <m/>
    <m/>
    <m/>
    <m/>
  </r>
  <r>
    <m/>
    <m/>
    <x v="98"/>
    <x v="2"/>
    <x v="16"/>
    <s v=""/>
    <m/>
    <n v="0"/>
    <m/>
    <m/>
    <s v=""/>
    <s v=""/>
    <m/>
    <m/>
    <m/>
    <s v="RIN1 16/43"/>
    <n v="8.75"/>
    <n v="180"/>
    <n v="1575"/>
    <m/>
    <m/>
    <m/>
    <m/>
    <m/>
    <m/>
    <m/>
    <m/>
  </r>
  <r>
    <m/>
    <m/>
    <x v="98"/>
    <x v="3"/>
    <x v="16"/>
    <s v=""/>
    <m/>
    <n v="0"/>
    <m/>
    <m/>
    <s v=""/>
    <s v=""/>
    <m/>
    <m/>
    <m/>
    <s v="RIN1 16/39"/>
    <n v="66"/>
    <n v="180"/>
    <n v="11880"/>
    <m/>
    <m/>
    <m/>
    <m/>
    <m/>
    <m/>
    <m/>
    <m/>
  </r>
  <r>
    <m/>
    <m/>
    <x v="98"/>
    <x v="4"/>
    <x v="4"/>
    <s v=""/>
    <m/>
    <n v="0"/>
    <m/>
    <d v="1899-12-30T00:20:00"/>
    <s v=""/>
    <n v="0.33333333333333331"/>
    <m/>
    <m/>
    <m/>
    <m/>
    <m/>
    <m/>
    <n v="0"/>
    <m/>
    <m/>
    <m/>
    <m/>
    <m/>
    <m/>
    <m/>
    <m/>
  </r>
  <r>
    <m/>
    <m/>
    <x v="98"/>
    <x v="5"/>
    <x v="39"/>
    <n v="8692.6530612244896"/>
    <n v="35495"/>
    <n v="55.794840425531902"/>
    <d v="1899-12-30T04:05:00"/>
    <d v="1899-12-30T03:43:00"/>
    <n v="4.083333333333333"/>
    <n v="3.7166666666666668"/>
    <n v="35495"/>
    <m/>
    <m/>
    <s v="RIN2 15/129"/>
    <n v="20"/>
    <n v="180"/>
    <n v="3600"/>
    <n v="374.16399999999999"/>
    <n v="950"/>
    <n v="4"/>
    <m/>
    <m/>
    <m/>
    <m/>
    <m/>
  </r>
  <r>
    <m/>
    <m/>
    <x v="98"/>
    <x v="6"/>
    <x v="39"/>
    <s v=""/>
    <m/>
    <n v="0"/>
    <m/>
    <m/>
    <s v=""/>
    <s v=""/>
    <m/>
    <m/>
    <m/>
    <s v="RIN1 15/264"/>
    <n v="26"/>
    <n v="180"/>
    <n v="4680"/>
    <m/>
    <m/>
    <m/>
    <m/>
    <m/>
    <m/>
    <m/>
    <m/>
  </r>
  <r>
    <m/>
    <m/>
    <x v="98"/>
    <x v="7"/>
    <x v="39"/>
    <s v=""/>
    <m/>
    <n v="0"/>
    <m/>
    <m/>
    <s v=""/>
    <s v=""/>
    <m/>
    <m/>
    <m/>
    <s v="RIN2 15/18"/>
    <n v="22"/>
    <n v="180"/>
    <n v="3960"/>
    <m/>
    <m/>
    <m/>
    <m/>
    <m/>
    <m/>
    <m/>
    <m/>
  </r>
  <r>
    <m/>
    <m/>
    <x v="99"/>
    <x v="0"/>
    <x v="53"/>
    <n v="7850.322580645161"/>
    <n v="60840"/>
    <n v="120.97265625"/>
    <d v="1899-12-30T07:45:00"/>
    <d v="1899-12-30T07:34:00"/>
    <n v="7.75"/>
    <n v="7.5666666666666664"/>
    <n v="60840"/>
    <m/>
    <m/>
    <s v="MUR1 16/16"/>
    <n v="21"/>
    <n v="180"/>
    <n v="3780"/>
    <n v="372.47699999999998"/>
    <n v="1520"/>
    <n v="6"/>
    <m/>
    <m/>
    <m/>
    <m/>
    <m/>
  </r>
  <r>
    <m/>
    <m/>
    <x v="99"/>
    <x v="1"/>
    <x v="53"/>
    <s v=""/>
    <m/>
    <n v="0"/>
    <m/>
    <m/>
    <s v=""/>
    <s v=""/>
    <m/>
    <m/>
    <m/>
    <s v="MUR1 16/74"/>
    <n v="80"/>
    <n v="180"/>
    <n v="14400"/>
    <m/>
    <m/>
    <m/>
    <m/>
    <m/>
    <m/>
    <m/>
    <m/>
  </r>
  <r>
    <m/>
    <m/>
    <x v="99"/>
    <x v="2"/>
    <x v="53"/>
    <s v=""/>
    <m/>
    <n v="0"/>
    <m/>
    <m/>
    <s v=""/>
    <s v=""/>
    <m/>
    <m/>
    <m/>
    <s v="MUR1 16/70"/>
    <n v="1"/>
    <n v="180"/>
    <n v="180"/>
    <m/>
    <m/>
    <m/>
    <m/>
    <m/>
    <m/>
    <m/>
    <m/>
  </r>
  <r>
    <m/>
    <m/>
    <x v="99"/>
    <x v="3"/>
    <x v="53"/>
    <s v=""/>
    <m/>
    <n v="0"/>
    <m/>
    <m/>
    <s v=""/>
    <s v=""/>
    <m/>
    <m/>
    <m/>
    <s v="GOO1 16/144"/>
    <n v="4"/>
    <n v="180"/>
    <n v="720"/>
    <m/>
    <m/>
    <m/>
    <m/>
    <m/>
    <m/>
    <m/>
    <m/>
  </r>
  <r>
    <m/>
    <m/>
    <x v="99"/>
    <x v="4"/>
    <x v="53"/>
    <s v=""/>
    <m/>
    <n v="0"/>
    <m/>
    <m/>
    <s v=""/>
    <s v=""/>
    <m/>
    <m/>
    <m/>
    <s v="SAT1 16/121"/>
    <n v="4"/>
    <n v="180"/>
    <n v="720"/>
    <m/>
    <m/>
    <m/>
    <m/>
    <m/>
    <m/>
    <m/>
    <m/>
  </r>
  <r>
    <m/>
    <m/>
    <x v="99"/>
    <x v="5"/>
    <x v="53"/>
    <s v=""/>
    <m/>
    <n v="0"/>
    <m/>
    <m/>
    <s v=""/>
    <s v=""/>
    <m/>
    <m/>
    <m/>
    <s v="MUR1 16/115"/>
    <n v="4"/>
    <n v="180"/>
    <n v="720"/>
    <m/>
    <m/>
    <m/>
    <m/>
    <m/>
    <m/>
    <m/>
    <m/>
  </r>
  <r>
    <m/>
    <m/>
    <x v="99"/>
    <x v="6"/>
    <x v="53"/>
    <s v=""/>
    <m/>
    <n v="0"/>
    <m/>
    <m/>
    <s v=""/>
    <s v=""/>
    <m/>
    <m/>
    <m/>
    <s v="VRD1 16/133"/>
    <n v="4"/>
    <n v="180"/>
    <n v="720"/>
    <m/>
    <m/>
    <m/>
    <m/>
    <m/>
    <m/>
    <m/>
    <m/>
  </r>
  <r>
    <m/>
    <m/>
    <x v="99"/>
    <x v="7"/>
    <x v="4"/>
    <n v="0"/>
    <m/>
    <n v="11.70703125"/>
    <d v="1899-12-30T00:45:00"/>
    <d v="1899-12-30T00:45:00"/>
    <n v="0.75"/>
    <n v="0.75"/>
    <m/>
    <m/>
    <m/>
    <m/>
    <m/>
    <m/>
    <n v="0"/>
    <m/>
    <m/>
    <m/>
    <m/>
    <m/>
    <m/>
    <m/>
    <m/>
  </r>
  <r>
    <m/>
    <m/>
    <x v="99"/>
    <x v="8"/>
    <x v="89"/>
    <n v="9646.4"/>
    <n v="72348"/>
    <n v="117.0703125"/>
    <d v="1899-12-30T07:30:00"/>
    <d v="1899-12-30T07:28:00"/>
    <n v="7.5"/>
    <n v="7.4666666666666668"/>
    <n v="72348"/>
    <m/>
    <m/>
    <s v="BNA1 16/81"/>
    <n v="76"/>
    <n v="180"/>
    <n v="13680"/>
    <n v="376.56299999999999"/>
    <n v="1757.5"/>
    <n v="3"/>
    <m/>
    <m/>
    <m/>
    <m/>
    <m/>
  </r>
  <r>
    <m/>
    <m/>
    <x v="99"/>
    <x v="9"/>
    <x v="89"/>
    <s v=""/>
    <m/>
    <n v="0"/>
    <m/>
    <m/>
    <s v=""/>
    <s v=""/>
    <m/>
    <m/>
    <m/>
    <s v="MUR1 16/19"/>
    <n v="11"/>
    <n v="180"/>
    <n v="1980"/>
    <m/>
    <m/>
    <m/>
    <m/>
    <m/>
    <m/>
    <m/>
    <m/>
  </r>
  <r>
    <m/>
    <m/>
    <x v="99"/>
    <x v="10"/>
    <x v="89"/>
    <s v=""/>
    <m/>
    <m/>
    <m/>
    <m/>
    <s v=""/>
    <s v=""/>
    <m/>
    <m/>
    <m/>
    <s v="MUR1 16/69"/>
    <n v="53.25"/>
    <n v="180"/>
    <n v="9585"/>
    <m/>
    <m/>
    <m/>
    <m/>
    <m/>
    <m/>
    <m/>
    <m/>
  </r>
  <r>
    <m/>
    <m/>
    <x v="100"/>
    <x v="0"/>
    <x v="68"/>
    <n v="0"/>
    <m/>
    <m/>
    <d v="1899-12-30T03:30:00"/>
    <d v="1899-12-30T01:14:00"/>
    <n v="3.5"/>
    <n v="1.2333333333333334"/>
    <m/>
    <m/>
    <m/>
    <s v="BNA1 16/81"/>
    <n v="1"/>
    <n v="180"/>
    <n v="180"/>
    <m/>
    <m/>
    <m/>
    <m/>
    <m/>
    <m/>
    <m/>
    <m/>
  </r>
  <r>
    <m/>
    <m/>
    <x v="101"/>
    <x v="0"/>
    <x v="96"/>
    <n v="7899.2941176470586"/>
    <n v="67144"/>
    <n v="179.61319796954314"/>
    <d v="1899-12-30T08:30:00"/>
    <d v="1899-12-30T06:52:00"/>
    <n v="8.5"/>
    <n v="6.8666666666666671"/>
    <n v="67144"/>
    <m/>
    <m/>
    <s v="VECO 16/02"/>
    <n v="4"/>
    <n v="180"/>
    <n v="720"/>
    <n v="191.517"/>
    <n v="0"/>
    <n v="22"/>
    <m/>
    <m/>
    <m/>
    <m/>
    <m/>
  </r>
  <r>
    <m/>
    <m/>
    <x v="101"/>
    <x v="1"/>
    <x v="96"/>
    <s v=""/>
    <m/>
    <n v="0"/>
    <m/>
    <m/>
    <s v=""/>
    <s v=""/>
    <m/>
    <m/>
    <m/>
    <s v="VECO 16/01"/>
    <n v="68"/>
    <n v="180"/>
    <n v="12240"/>
    <m/>
    <m/>
    <m/>
    <m/>
    <m/>
    <m/>
    <m/>
    <m/>
  </r>
  <r>
    <m/>
    <m/>
    <x v="101"/>
    <x v="2"/>
    <x v="4"/>
    <s v=""/>
    <m/>
    <n v="0"/>
    <m/>
    <d v="1899-12-30T00:45:00"/>
    <s v=""/>
    <n v="0.75"/>
    <m/>
    <m/>
    <m/>
    <m/>
    <m/>
    <m/>
    <n v="0"/>
    <m/>
    <m/>
    <m/>
    <m/>
    <m/>
    <m/>
    <m/>
    <m/>
  </r>
  <r>
    <m/>
    <m/>
    <x v="101"/>
    <x v="3"/>
    <x v="97"/>
    <n v="7852.645161290322"/>
    <n v="20286"/>
    <n v="54.588324873096447"/>
    <d v="1899-12-30T02:35:00"/>
    <d v="1899-12-30T02:11:00"/>
    <n v="2.5833333333333335"/>
    <n v="2.1833333333333331"/>
    <n v="20286"/>
    <m/>
    <m/>
    <s v="VECO 16/01"/>
    <n v="21"/>
    <n v="180"/>
    <n v="3780"/>
    <n v="189.77099999999999"/>
    <n v="0"/>
    <n v="3"/>
    <m/>
    <m/>
    <m/>
    <m/>
    <m/>
  </r>
  <r>
    <m/>
    <m/>
    <x v="101"/>
    <x v="4"/>
    <x v="4"/>
    <s v=""/>
    <m/>
    <n v="0"/>
    <m/>
    <d v="1899-12-30T00:37:00"/>
    <s v=""/>
    <n v="0.6166666666666667"/>
    <m/>
    <m/>
    <m/>
    <m/>
    <m/>
    <m/>
    <n v="0"/>
    <m/>
    <m/>
    <m/>
    <m/>
    <m/>
    <m/>
    <m/>
    <m/>
  </r>
  <r>
    <m/>
    <m/>
    <x v="101"/>
    <x v="5"/>
    <x v="98"/>
    <n v="6060.4878048780492"/>
    <n v="12424"/>
    <n v="43.318477157360405"/>
    <d v="1899-12-30T02:03:00"/>
    <d v="1899-12-30T02:03:00"/>
    <n v="2.0499999999999998"/>
    <n v="2.0499999999999998"/>
    <n v="12424"/>
    <m/>
    <m/>
    <s v="VECO 16/01"/>
    <n v="6"/>
    <n v="180"/>
    <n v="1080"/>
    <n v="188.404"/>
    <n v="0"/>
    <n v="2"/>
    <m/>
    <m/>
    <m/>
    <m/>
    <m/>
  </r>
  <r>
    <m/>
    <m/>
    <x v="101"/>
    <x v="6"/>
    <x v="98"/>
    <s v=""/>
    <m/>
    <n v="0"/>
    <m/>
    <m/>
    <s v=""/>
    <s v=""/>
    <m/>
    <m/>
    <m/>
    <s v="VECO 16/02"/>
    <n v="8"/>
    <n v="180"/>
    <n v="1440"/>
    <m/>
    <m/>
    <m/>
    <m/>
    <m/>
    <m/>
    <m/>
    <m/>
  </r>
  <r>
    <m/>
    <m/>
    <x v="102"/>
    <x v="0"/>
    <x v="99"/>
    <n v="7923.8297872340427"/>
    <n v="62070"/>
    <n v="128.88884210526317"/>
    <d v="1899-12-30T07:50:00"/>
    <d v="1899-12-30T05:29:00"/>
    <n v="7.833333333333333"/>
    <n v="5.4833333333333334"/>
    <n v="62070"/>
    <m/>
    <m/>
    <s v="RIN1 16/46"/>
    <n v="4"/>
    <n v="180"/>
    <n v="720"/>
    <n v="197.26"/>
    <n v="1092.5"/>
    <n v="6"/>
    <m/>
    <m/>
    <m/>
    <m/>
    <m/>
  </r>
  <r>
    <m/>
    <m/>
    <x v="102"/>
    <x v="1"/>
    <x v="99"/>
    <s v=""/>
    <m/>
    <n v="0"/>
    <m/>
    <d v="1899-12-30T00:10:00"/>
    <s v=""/>
    <n v="0.16666666666666666"/>
    <m/>
    <m/>
    <m/>
    <s v="BNA1 16/82"/>
    <n v="64"/>
    <n v="180"/>
    <n v="11520"/>
    <m/>
    <m/>
    <m/>
    <m/>
    <m/>
    <m/>
    <m/>
    <m/>
  </r>
  <r>
    <m/>
    <m/>
    <x v="102"/>
    <x v="2"/>
    <x v="4"/>
    <s v=""/>
    <m/>
    <n v="0"/>
    <m/>
    <m/>
    <s v=""/>
    <s v=""/>
    <m/>
    <m/>
    <m/>
    <m/>
    <m/>
    <m/>
    <n v="0"/>
    <m/>
    <m/>
    <m/>
    <m/>
    <m/>
    <m/>
    <m/>
    <m/>
  </r>
  <r>
    <m/>
    <m/>
    <x v="102"/>
    <x v="3"/>
    <x v="100"/>
    <n v="9476.25"/>
    <n v="75810"/>
    <n v="131.63115789473684"/>
    <d v="1899-12-30T08:00:00"/>
    <d v="1899-12-30T06:29:00"/>
    <n v="8"/>
    <n v="6.4833333333333334"/>
    <n v="75810"/>
    <m/>
    <m/>
    <s v="MUR1 16/47"/>
    <n v="44.25"/>
    <n v="180"/>
    <n v="7965"/>
    <n v="192.601"/>
    <n v="712.5"/>
    <n v="2"/>
    <m/>
    <m/>
    <m/>
    <m/>
    <m/>
  </r>
  <r>
    <m/>
    <m/>
    <x v="102"/>
    <x v="4"/>
    <x v="100"/>
    <s v=""/>
    <m/>
    <n v="0"/>
    <m/>
    <m/>
    <s v=""/>
    <s v=""/>
    <m/>
    <m/>
    <m/>
    <s v="MUR1 16/69"/>
    <n v="26.75"/>
    <n v="180"/>
    <n v="4815"/>
    <m/>
    <m/>
    <m/>
    <m/>
    <m/>
    <m/>
    <m/>
    <m/>
  </r>
  <r>
    <m/>
    <m/>
    <x v="103"/>
    <x v="0"/>
    <x v="5"/>
    <n v="10689"/>
    <n v="85512"/>
    <n v="96.5"/>
    <d v="1899-12-30T08:00:00"/>
    <d v="1899-12-30T07:39:00"/>
    <n v="8"/>
    <n v="7.65"/>
    <n v="85512"/>
    <m/>
    <m/>
    <s v="RIN1 16/39"/>
    <n v="14"/>
    <n v="180"/>
    <n v="2520"/>
    <n v="192.58699999999999"/>
    <n v="1187.5"/>
    <n v="3"/>
    <m/>
    <m/>
    <m/>
    <m/>
    <m/>
  </r>
  <r>
    <m/>
    <m/>
    <x v="103"/>
    <x v="1"/>
    <x v="5"/>
    <s v=""/>
    <m/>
    <n v="0"/>
    <m/>
    <m/>
    <s v=""/>
    <s v=""/>
    <m/>
    <m/>
    <m/>
    <s v="RIN1 16/34"/>
    <n v="68"/>
    <n v="180"/>
    <n v="12240"/>
    <m/>
    <m/>
    <m/>
    <m/>
    <m/>
    <m/>
    <m/>
    <m/>
  </r>
  <r>
    <m/>
    <m/>
    <x v="103"/>
    <x v="2"/>
    <x v="101"/>
    <n v="10192.5"/>
    <n v="81540"/>
    <n v="96.5"/>
    <d v="1899-12-30T08:00:00"/>
    <d v="1899-12-30T07:01:00"/>
    <n v="8"/>
    <n v="7.0166666666666666"/>
    <n v="81540"/>
    <m/>
    <m/>
    <s v="BNA1 16/82"/>
    <n v="12"/>
    <n v="180"/>
    <n v="2160"/>
    <n v="203.13900000000001"/>
    <n v="617.5"/>
    <n v="3"/>
    <m/>
    <m/>
    <m/>
    <m/>
    <m/>
  </r>
  <r>
    <m/>
    <m/>
    <x v="103"/>
    <x v="3"/>
    <x v="101"/>
    <s v=""/>
    <m/>
    <n v="0"/>
    <m/>
    <m/>
    <s v=""/>
    <s v=""/>
    <m/>
    <m/>
    <m/>
    <s v="MAH1 16/86"/>
    <n v="72.5"/>
    <n v="180"/>
    <n v="13050"/>
    <m/>
    <m/>
    <m/>
    <m/>
    <m/>
    <m/>
    <m/>
    <m/>
  </r>
  <r>
    <m/>
    <m/>
    <x v="104"/>
    <x v="0"/>
    <x v="66"/>
    <n v="2156"/>
    <n v="12936"/>
    <n v="90.273749999999993"/>
    <d v="1899-12-30T06:00:00"/>
    <d v="1899-12-30T04:55:00"/>
    <n v="6"/>
    <n v="4.916666666666667"/>
    <n v="12936"/>
    <m/>
    <m/>
    <s v="SAF 15/09"/>
    <n v="5"/>
    <n v="190"/>
    <n v="950"/>
    <n v="59.557000000000002"/>
    <m/>
    <n v="10"/>
    <m/>
    <m/>
    <m/>
    <m/>
    <m/>
  </r>
  <r>
    <m/>
    <m/>
    <x v="104"/>
    <x v="1"/>
    <x v="2"/>
    <n v="0"/>
    <m/>
    <n v="40.873947916666665"/>
    <d v="1899-12-30T02:43:00"/>
    <m/>
    <n v="2.7166666666666668"/>
    <s v=""/>
    <m/>
    <m/>
    <m/>
    <m/>
    <m/>
    <m/>
    <n v="0"/>
    <m/>
    <m/>
    <m/>
    <m/>
    <m/>
    <m/>
    <m/>
    <m/>
  </r>
  <r>
    <m/>
    <m/>
    <x v="104"/>
    <x v="2"/>
    <x v="47"/>
    <n v="8821.2356979405031"/>
    <n v="64248"/>
    <n v="109.58230208333333"/>
    <d v="1899-12-30T07:17:00"/>
    <d v="1899-12-30T07:22:00"/>
    <n v="7.2833333333333332"/>
    <n v="7.3666666666666663"/>
    <n v="64248"/>
    <m/>
    <m/>
    <s v="MUR1 16/47"/>
    <n v="35.75"/>
    <n v="180"/>
    <n v="6435"/>
    <n v="194.304"/>
    <n v="522.5"/>
    <n v="3"/>
    <m/>
    <m/>
    <m/>
    <m/>
    <m/>
  </r>
  <r>
    <m/>
    <m/>
    <x v="104"/>
    <x v="3"/>
    <x v="47"/>
    <s v=""/>
    <m/>
    <n v="0"/>
    <m/>
    <m/>
    <s v=""/>
    <s v=""/>
    <m/>
    <m/>
    <m/>
    <s v="GAP1 16/37"/>
    <n v="4"/>
    <n v="180"/>
    <n v="720"/>
    <m/>
    <m/>
    <m/>
    <m/>
    <m/>
    <m/>
    <m/>
    <m/>
  </r>
  <r>
    <m/>
    <m/>
    <x v="104"/>
    <x v="4"/>
    <x v="47"/>
    <s v=""/>
    <m/>
    <n v="0"/>
    <m/>
    <m/>
    <s v=""/>
    <s v=""/>
    <m/>
    <m/>
    <m/>
    <s v="MUR1 16/70"/>
    <n v="24"/>
    <n v="180"/>
    <n v="4320"/>
    <m/>
    <m/>
    <m/>
    <m/>
    <m/>
    <m/>
    <m/>
    <m/>
  </r>
  <r>
    <m/>
    <m/>
    <x v="104"/>
    <x v="5"/>
    <x v="41"/>
    <s v=""/>
    <m/>
    <n v="0"/>
    <m/>
    <m/>
    <s v=""/>
    <s v=""/>
    <n v="2548"/>
    <m/>
    <m/>
    <m/>
    <m/>
    <m/>
    <n v="0"/>
    <m/>
    <m/>
    <m/>
    <m/>
    <m/>
    <m/>
    <s v="REPRISE DU 17/03/2016"/>
    <m/>
  </r>
  <r>
    <m/>
    <m/>
    <x v="104"/>
    <x v="6"/>
    <x v="28"/>
    <s v=""/>
    <m/>
    <n v="0"/>
    <m/>
    <m/>
    <s v=""/>
    <s v=""/>
    <n v="4447"/>
    <m/>
    <m/>
    <m/>
    <m/>
    <m/>
    <n v="0"/>
    <m/>
    <m/>
    <m/>
    <m/>
    <m/>
    <m/>
    <s v="REPRISE DU 15/02/2016"/>
    <m/>
  </r>
  <r>
    <m/>
    <m/>
    <x v="104"/>
    <x v="7"/>
    <x v="85"/>
    <s v=""/>
    <m/>
    <n v="0"/>
    <m/>
    <m/>
    <s v=""/>
    <s v=""/>
    <n v="12492"/>
    <m/>
    <m/>
    <m/>
    <m/>
    <m/>
    <n v="0"/>
    <m/>
    <m/>
    <m/>
    <m/>
    <m/>
    <m/>
    <s v="REPRISE DU 26/04/2016"/>
    <m/>
  </r>
  <r>
    <m/>
    <m/>
    <x v="105"/>
    <x v="0"/>
    <x v="36"/>
    <n v="10122"/>
    <n v="60732"/>
    <n v="84.28125"/>
    <d v="1899-12-30T06:00:00"/>
    <d v="1899-12-30T05:45:00"/>
    <n v="6"/>
    <n v="5.75"/>
    <n v="60732"/>
    <m/>
    <m/>
    <s v="MUR1 16/70"/>
    <n v="55"/>
    <n v="180"/>
    <n v="9900"/>
    <n v="371.13299999999998"/>
    <n v="1900"/>
    <n v="3"/>
    <m/>
    <m/>
    <m/>
    <m/>
    <m/>
  </r>
  <r>
    <m/>
    <m/>
    <x v="105"/>
    <x v="1"/>
    <x v="36"/>
    <s v=""/>
    <m/>
    <n v="0"/>
    <m/>
    <m/>
    <s v=""/>
    <s v=""/>
    <m/>
    <m/>
    <m/>
    <s v="GAP1 16/38"/>
    <n v="60"/>
    <n v="180"/>
    <n v="10800"/>
    <m/>
    <m/>
    <m/>
    <m/>
    <m/>
    <m/>
    <m/>
    <m/>
  </r>
  <r>
    <m/>
    <m/>
    <x v="105"/>
    <x v="2"/>
    <x v="4"/>
    <s v=""/>
    <m/>
    <n v="0"/>
    <m/>
    <d v="1899-12-30T00:13:00"/>
    <s v=""/>
    <n v="0.21666666666666667"/>
    <m/>
    <m/>
    <m/>
    <m/>
    <m/>
    <m/>
    <n v="0"/>
    <m/>
    <m/>
    <m/>
    <m/>
    <m/>
    <m/>
    <m/>
    <m/>
  </r>
  <r>
    <m/>
    <m/>
    <x v="105"/>
    <x v="3"/>
    <x v="7"/>
    <n v="8466"/>
    <n v="50796"/>
    <n v="84.28125"/>
    <d v="1899-12-30T06:00:00"/>
    <d v="1899-12-30T05:26:00"/>
    <n v="6"/>
    <n v="5.4333333333333336"/>
    <n v="50796"/>
    <m/>
    <m/>
    <s v="MAH1 16/86"/>
    <n v="7.5"/>
    <n v="180"/>
    <n v="1350"/>
    <n v="370.06299999999999"/>
    <n v="950"/>
    <n v="1"/>
    <m/>
    <m/>
    <m/>
    <m/>
    <m/>
  </r>
  <r>
    <m/>
    <m/>
    <x v="105"/>
    <x v="4"/>
    <x v="7"/>
    <s v=""/>
    <m/>
    <n v="0"/>
    <m/>
    <m/>
    <s v=""/>
    <s v=""/>
    <m/>
    <m/>
    <m/>
    <s v="MUR1 16/22"/>
    <n v="40"/>
    <n v="180"/>
    <n v="7200"/>
    <m/>
    <m/>
    <m/>
    <m/>
    <m/>
    <m/>
    <m/>
    <m/>
  </r>
  <r>
    <m/>
    <m/>
    <x v="105"/>
    <x v="5"/>
    <x v="4"/>
    <s v=""/>
    <m/>
    <n v="0"/>
    <m/>
    <d v="1899-12-30T00:32:00"/>
    <s v=""/>
    <n v="0.53333333333333333"/>
    <m/>
    <m/>
    <m/>
    <m/>
    <m/>
    <m/>
    <n v="0"/>
    <m/>
    <m/>
    <m/>
    <m/>
    <m/>
    <m/>
    <m/>
    <m/>
  </r>
  <r>
    <m/>
    <m/>
    <x v="105"/>
    <x v="6"/>
    <x v="40"/>
    <n v="9066"/>
    <n v="36264"/>
    <n v="56.1875"/>
    <d v="1899-12-30T04:00:00"/>
    <d v="1899-12-30T03:16:00"/>
    <n v="4"/>
    <n v="3.2666666666666666"/>
    <n v="36264"/>
    <m/>
    <m/>
    <s v="MUR1 16/94"/>
    <n v="50"/>
    <n v="180"/>
    <n v="9000"/>
    <n v="377.54500000000002"/>
    <n v="380"/>
    <n v="2"/>
    <m/>
    <m/>
    <m/>
    <m/>
    <m/>
  </r>
  <r>
    <m/>
    <m/>
    <x v="105"/>
    <x v="7"/>
    <x v="40"/>
    <s v=""/>
    <m/>
    <n v="0"/>
    <m/>
    <m/>
    <s v=""/>
    <s v=""/>
    <m/>
    <m/>
    <m/>
    <s v="MUR1 16/94"/>
    <n v="30"/>
    <n v="180"/>
    <n v="5400"/>
    <m/>
    <m/>
    <m/>
    <m/>
    <m/>
    <m/>
    <m/>
    <m/>
  </r>
  <r>
    <m/>
    <m/>
    <x v="105"/>
    <x v="8"/>
    <x v="40"/>
    <s v=""/>
    <m/>
    <n v="0"/>
    <m/>
    <m/>
    <s v=""/>
    <s v=""/>
    <m/>
    <m/>
    <m/>
    <s v="MUR1 16/95"/>
    <n v="41.5"/>
    <n v="180"/>
    <n v="7470"/>
    <m/>
    <m/>
    <m/>
    <m/>
    <m/>
    <m/>
    <m/>
    <m/>
  </r>
  <r>
    <m/>
    <m/>
    <x v="106"/>
    <x v="0"/>
    <x v="14"/>
    <n v="10702"/>
    <n v="64212"/>
    <n v="86"/>
    <d v="1899-12-30T06:00:00"/>
    <d v="1899-12-30T05:26:00"/>
    <n v="6"/>
    <n v="5.4333333333333336"/>
    <n v="64212"/>
    <m/>
    <m/>
    <s v="GAP1 16/38"/>
    <n v="20"/>
    <n v="180"/>
    <n v="3600"/>
    <n v="368.15800000000002"/>
    <n v="1900"/>
    <n v="3"/>
    <m/>
    <m/>
    <m/>
    <m/>
    <m/>
  </r>
  <r>
    <m/>
    <m/>
    <x v="106"/>
    <x v="1"/>
    <x v="14"/>
    <s v=""/>
    <m/>
    <n v="0"/>
    <m/>
    <m/>
    <s v=""/>
    <s v=""/>
    <m/>
    <m/>
    <m/>
    <s v="GAP1 16/37"/>
    <n v="76"/>
    <n v="180"/>
    <n v="13680"/>
    <m/>
    <m/>
    <m/>
    <m/>
    <m/>
    <m/>
    <m/>
    <m/>
  </r>
  <r>
    <m/>
    <m/>
    <x v="106"/>
    <x v="2"/>
    <x v="14"/>
    <s v=""/>
    <m/>
    <n v="0"/>
    <m/>
    <m/>
    <s v=""/>
    <s v=""/>
    <m/>
    <m/>
    <m/>
    <s v="MUR1 16/20"/>
    <n v="26"/>
    <n v="180"/>
    <n v="4680"/>
    <m/>
    <m/>
    <m/>
    <m/>
    <m/>
    <m/>
    <m/>
    <m/>
  </r>
  <r>
    <m/>
    <m/>
    <x v="107"/>
    <x v="0"/>
    <x v="14"/>
    <n v="9913.8461538461543"/>
    <n v="32220"/>
    <n v="45.971250000000005"/>
    <d v="1899-12-30T03:15:00"/>
    <d v="1899-12-30T02:56:00"/>
    <n v="3.25"/>
    <n v="2.9333333333333336"/>
    <n v="32220"/>
    <m/>
    <m/>
    <s v="MUR1 16/20"/>
    <n v="54"/>
    <n v="180"/>
    <n v="9720"/>
    <n v="373.06599999999997"/>
    <n v="1947.5"/>
    <n v="2"/>
    <m/>
    <m/>
    <m/>
    <m/>
    <m/>
  </r>
  <r>
    <m/>
    <m/>
    <x v="107"/>
    <x v="1"/>
    <x v="14"/>
    <s v=""/>
    <m/>
    <n v="0"/>
    <m/>
    <m/>
    <s v=""/>
    <s v=""/>
    <m/>
    <m/>
    <m/>
    <s v="GAP1 16/65"/>
    <n v="8"/>
    <n v="180"/>
    <n v="1440"/>
    <m/>
    <m/>
    <m/>
    <m/>
    <m/>
    <m/>
    <m/>
    <m/>
  </r>
  <r>
    <m/>
    <m/>
    <x v="107"/>
    <x v="2"/>
    <x v="4"/>
    <s v=""/>
    <m/>
    <n v="0"/>
    <m/>
    <d v="1899-12-30T00:14:00"/>
    <s v=""/>
    <n v="0.23333333333333334"/>
    <m/>
    <m/>
    <m/>
    <m/>
    <m/>
    <m/>
    <n v="0"/>
    <m/>
    <m/>
    <m/>
    <m/>
    <m/>
    <m/>
    <m/>
    <m/>
  </r>
  <r>
    <m/>
    <m/>
    <x v="107"/>
    <x v="3"/>
    <x v="85"/>
    <n v="10274.341463414634"/>
    <n v="105312"/>
    <n v="140.15625"/>
    <d v="1899-12-30T10:15:00"/>
    <d v="1899-12-30T09:40:00"/>
    <n v="10.25"/>
    <n v="9.6666666666666661"/>
    <n v="105312"/>
    <m/>
    <m/>
    <s v="GAP1 16/65"/>
    <n v="72"/>
    <n v="180"/>
    <n v="12960"/>
    <n v="371.44600000000003"/>
    <n v="2470"/>
    <n v="4"/>
    <m/>
    <m/>
    <m/>
    <m/>
    <m/>
  </r>
  <r>
    <m/>
    <m/>
    <x v="107"/>
    <x v="4"/>
    <x v="85"/>
    <s v=""/>
    <m/>
    <n v="0"/>
    <m/>
    <m/>
    <s v=""/>
    <s v=""/>
    <m/>
    <m/>
    <m/>
    <s v="BNA1 16/81"/>
    <n v="1"/>
    <n v="180"/>
    <n v="180"/>
    <m/>
    <m/>
    <m/>
    <m/>
    <m/>
    <m/>
    <m/>
    <m/>
  </r>
  <r>
    <m/>
    <m/>
    <x v="107"/>
    <x v="5"/>
    <x v="85"/>
    <s v=""/>
    <m/>
    <n v="0"/>
    <m/>
    <m/>
    <s v=""/>
    <s v=""/>
    <m/>
    <m/>
    <m/>
    <s v="MUR1 16/92"/>
    <n v="80"/>
    <n v="180"/>
    <n v="14400"/>
    <m/>
    <m/>
    <m/>
    <m/>
    <m/>
    <m/>
    <m/>
    <m/>
  </r>
  <r>
    <m/>
    <m/>
    <x v="107"/>
    <x v="6"/>
    <x v="85"/>
    <s v=""/>
    <m/>
    <n v="0"/>
    <m/>
    <m/>
    <s v=""/>
    <s v=""/>
    <m/>
    <m/>
    <m/>
    <s v="MUR1 16/49"/>
    <n v="47.5"/>
    <n v="180"/>
    <n v="8550"/>
    <m/>
    <m/>
    <m/>
    <m/>
    <m/>
    <m/>
    <m/>
    <m/>
  </r>
  <r>
    <m/>
    <m/>
    <x v="107"/>
    <x v="7"/>
    <x v="4"/>
    <s v=""/>
    <m/>
    <n v="0"/>
    <m/>
    <d v="1899-12-30T00:26:00"/>
    <s v=""/>
    <n v="0.43333333333333335"/>
    <m/>
    <m/>
    <m/>
    <m/>
    <m/>
    <m/>
    <n v="0"/>
    <m/>
    <m/>
    <m/>
    <m/>
    <m/>
    <m/>
    <m/>
    <m/>
  </r>
  <r>
    <m/>
    <m/>
    <x v="107"/>
    <x v="8"/>
    <x v="93"/>
    <n v="7507.2"/>
    <n v="18768"/>
    <n v="38.122500000000009"/>
    <d v="1899-12-30T02:30:00"/>
    <d v="1899-12-30T01:58:00"/>
    <n v="2.5"/>
    <n v="1.9666666666666668"/>
    <n v="18768"/>
    <m/>
    <m/>
    <s v="GAP2 15/103"/>
    <n v="8"/>
    <n v="180"/>
    <n v="1440"/>
    <n v="372.32499999999999"/>
    <n v="285"/>
    <n v="30"/>
    <m/>
    <m/>
    <m/>
    <m/>
    <m/>
  </r>
  <r>
    <m/>
    <m/>
    <x v="107"/>
    <x v="9"/>
    <x v="93"/>
    <s v=""/>
    <m/>
    <n v="0"/>
    <m/>
    <m/>
    <s v=""/>
    <s v=""/>
    <m/>
    <m/>
    <m/>
    <s v="SAT2 15/125"/>
    <n v="29"/>
    <n v="180"/>
    <n v="5220"/>
    <m/>
    <m/>
    <m/>
    <m/>
    <m/>
    <m/>
    <m/>
    <m/>
  </r>
  <r>
    <m/>
    <m/>
    <x v="108"/>
    <x v="0"/>
    <x v="57"/>
    <n v="10349.6"/>
    <n v="103496"/>
    <n v="125.46875"/>
    <d v="1899-12-30T10:00:00"/>
    <d v="1899-12-30T08:55:00"/>
    <n v="10"/>
    <n v="8.9166666666666661"/>
    <n v="103496"/>
    <m/>
    <m/>
    <s v="SAT2 15/125"/>
    <n v="51"/>
    <n v="180"/>
    <n v="9180"/>
    <n v="372.35"/>
    <n v="2185"/>
    <n v="6"/>
    <m/>
    <m/>
    <m/>
    <m/>
    <m/>
  </r>
  <r>
    <m/>
    <m/>
    <x v="108"/>
    <x v="1"/>
    <x v="57"/>
    <s v=""/>
    <m/>
    <n v="0"/>
    <m/>
    <m/>
    <s v=""/>
    <s v=""/>
    <m/>
    <m/>
    <m/>
    <s v="MUR1 16/16"/>
    <n v="40"/>
    <n v="180"/>
    <n v="7200"/>
    <m/>
    <m/>
    <m/>
    <m/>
    <m/>
    <m/>
    <m/>
    <m/>
  </r>
  <r>
    <m/>
    <m/>
    <x v="108"/>
    <x v="2"/>
    <x v="57"/>
    <s v=""/>
    <m/>
    <n v="0"/>
    <m/>
    <m/>
    <s v=""/>
    <s v=""/>
    <m/>
    <m/>
    <m/>
    <s v="BNA1 16/52"/>
    <n v="80"/>
    <n v="180"/>
    <n v="14400"/>
    <m/>
    <m/>
    <m/>
    <m/>
    <m/>
    <m/>
    <m/>
    <m/>
  </r>
  <r>
    <m/>
    <m/>
    <x v="108"/>
    <x v="3"/>
    <x v="57"/>
    <s v=""/>
    <m/>
    <n v="0"/>
    <m/>
    <m/>
    <s v=""/>
    <s v=""/>
    <m/>
    <m/>
    <m/>
    <s v="MUR1 16/50"/>
    <n v="32"/>
    <n v="180"/>
    <n v="5760"/>
    <m/>
    <m/>
    <m/>
    <m/>
    <m/>
    <m/>
    <m/>
    <m/>
  </r>
  <r>
    <m/>
    <m/>
    <x v="108"/>
    <x v="4"/>
    <x v="4"/>
    <s v=""/>
    <m/>
    <n v="0"/>
    <m/>
    <d v="1899-12-30T00:13:00"/>
    <s v=""/>
    <n v="0.21666666666666667"/>
    <m/>
    <m/>
    <m/>
    <m/>
    <m/>
    <m/>
    <n v="0"/>
    <m/>
    <m/>
    <m/>
    <m/>
    <m/>
    <m/>
    <m/>
    <m/>
  </r>
  <r>
    <m/>
    <m/>
    <x v="108"/>
    <x v="5"/>
    <x v="42"/>
    <n v="9435.8333333333339"/>
    <n v="56615"/>
    <n v="75.28125"/>
    <d v="1899-12-30T06:00:00"/>
    <d v="1899-12-30T05:10:00"/>
    <n v="6"/>
    <n v="5.166666666666667"/>
    <n v="56615"/>
    <m/>
    <m/>
    <s v="MUR1 16/50"/>
    <n v="48"/>
    <n v="180"/>
    <n v="8640"/>
    <n v="371.65499999999997"/>
    <n v="1282.5"/>
    <n v="30"/>
    <m/>
    <m/>
    <m/>
    <m/>
    <m/>
  </r>
  <r>
    <m/>
    <m/>
    <x v="108"/>
    <x v="6"/>
    <x v="42"/>
    <s v=""/>
    <m/>
    <n v="0"/>
    <m/>
    <m/>
    <s v=""/>
    <s v=""/>
    <m/>
    <m/>
    <m/>
    <s v="MUR1 16/22"/>
    <n v="40"/>
    <n v="180"/>
    <n v="7200"/>
    <m/>
    <m/>
    <m/>
    <m/>
    <m/>
    <m/>
    <m/>
    <m/>
  </r>
  <r>
    <m/>
    <m/>
    <x v="108"/>
    <x v="7"/>
    <x v="42"/>
    <s v=""/>
    <m/>
    <n v="0"/>
    <m/>
    <m/>
    <s v=""/>
    <s v=""/>
    <m/>
    <m/>
    <m/>
    <s v="GAP1 16/36"/>
    <n v="20"/>
    <n v="180"/>
    <n v="3600"/>
    <m/>
    <m/>
    <m/>
    <m/>
    <m/>
    <m/>
    <m/>
    <m/>
  </r>
  <r>
    <m/>
    <m/>
    <x v="109"/>
    <x v="0"/>
    <x v="41"/>
    <n v="10563"/>
    <n v="84504"/>
    <n v="117.375"/>
    <d v="1899-12-30T08:00:00"/>
    <d v="1899-12-30T07:26:00"/>
    <n v="8"/>
    <n v="7.4333333333333336"/>
    <n v="84504"/>
    <m/>
    <m/>
    <s v="GAP1 16/36"/>
    <n v="60"/>
    <n v="180"/>
    <n v="10800"/>
    <n v="372.29300000000001"/>
    <n v="2422.5"/>
    <n v="10"/>
    <m/>
    <m/>
    <m/>
    <m/>
    <m/>
  </r>
  <r>
    <m/>
    <m/>
    <x v="109"/>
    <x v="1"/>
    <x v="41"/>
    <s v=""/>
    <m/>
    <n v="0"/>
    <m/>
    <m/>
    <s v=""/>
    <s v=""/>
    <m/>
    <m/>
    <m/>
    <s v="MUR1 16/73"/>
    <n v="79"/>
    <n v="180"/>
    <n v="14220"/>
    <m/>
    <m/>
    <m/>
    <m/>
    <m/>
    <m/>
    <m/>
    <m/>
  </r>
  <r>
    <m/>
    <m/>
    <x v="109"/>
    <x v="2"/>
    <x v="41"/>
    <s v=""/>
    <m/>
    <n v="0"/>
    <m/>
    <m/>
    <s v=""/>
    <s v=""/>
    <m/>
    <m/>
    <m/>
    <s v="GOO1 16/84"/>
    <n v="26"/>
    <n v="180"/>
    <n v="4680"/>
    <m/>
    <m/>
    <m/>
    <m/>
    <m/>
    <m/>
    <m/>
    <m/>
  </r>
  <r>
    <m/>
    <m/>
    <x v="109"/>
    <x v="3"/>
    <x v="4"/>
    <s v=""/>
    <m/>
    <n v="0"/>
    <m/>
    <d v="1899-12-30T00:22:00"/>
    <s v=""/>
    <n v="0.36666666666666664"/>
    <m/>
    <m/>
    <m/>
    <m/>
    <m/>
    <m/>
    <n v="0"/>
    <m/>
    <m/>
    <m/>
    <m/>
    <m/>
    <m/>
    <m/>
    <m/>
  </r>
  <r>
    <m/>
    <m/>
    <x v="109"/>
    <x v="4"/>
    <x v="37"/>
    <n v="9795"/>
    <n v="78360"/>
    <n v="117.375"/>
    <d v="1899-12-30T08:00:00"/>
    <d v="1899-12-30T07:17:00"/>
    <n v="8"/>
    <n v="7.2833333333333332"/>
    <n v="78360"/>
    <m/>
    <m/>
    <s v="MUR1 16/49"/>
    <n v="28.5"/>
    <n v="180"/>
    <n v="5130"/>
    <n v="367.36900000000003"/>
    <n v="2612.5"/>
    <n v="8"/>
    <m/>
    <m/>
    <m/>
    <m/>
    <m/>
  </r>
  <r>
    <m/>
    <m/>
    <x v="109"/>
    <x v="5"/>
    <x v="37"/>
    <s v=""/>
    <m/>
    <n v="0"/>
    <m/>
    <m/>
    <s v=""/>
    <s v=""/>
    <m/>
    <m/>
    <m/>
    <s v="MUR1 16/48"/>
    <n v="80"/>
    <n v="180"/>
    <n v="14400"/>
    <m/>
    <m/>
    <m/>
    <m/>
    <m/>
    <m/>
    <m/>
    <m/>
  </r>
  <r>
    <m/>
    <m/>
    <x v="109"/>
    <x v="6"/>
    <x v="37"/>
    <s v=""/>
    <m/>
    <n v="0"/>
    <m/>
    <m/>
    <s v=""/>
    <s v=""/>
    <m/>
    <m/>
    <m/>
    <s v="BNA1 16/108"/>
    <n v="37"/>
    <n v="180"/>
    <n v="6660"/>
    <m/>
    <m/>
    <m/>
    <m/>
    <m/>
    <m/>
    <m/>
    <m/>
  </r>
  <r>
    <m/>
    <m/>
    <x v="109"/>
    <x v="7"/>
    <x v="29"/>
    <s v=""/>
    <m/>
    <n v="0"/>
    <m/>
    <m/>
    <s v=""/>
    <s v=""/>
    <m/>
    <m/>
    <m/>
    <m/>
    <m/>
    <m/>
    <n v="0"/>
    <m/>
    <m/>
    <m/>
    <m/>
    <m/>
    <m/>
    <s v="REPRISE DU 15/02/2016 4104 BX"/>
    <m/>
  </r>
  <r>
    <m/>
    <m/>
    <x v="110"/>
    <x v="0"/>
    <x v="86"/>
    <n v="5352"/>
    <n v="40140"/>
    <n v="0.45918367346938771"/>
    <d v="1899-12-30T07:30:00"/>
    <d v="1899-12-30T07:00:00"/>
    <n v="7.5"/>
    <n v="7"/>
    <n v="40140"/>
    <m/>
    <m/>
    <s v="VRD1 16/90"/>
    <n v="40"/>
    <n v="180"/>
    <n v="7200"/>
    <n v="369.47800000000001"/>
    <n v="902.5"/>
    <n v="6"/>
    <m/>
    <m/>
    <m/>
    <m/>
    <m/>
  </r>
  <r>
    <m/>
    <m/>
    <x v="110"/>
    <x v="1"/>
    <x v="86"/>
    <s v=""/>
    <m/>
    <n v="0"/>
    <m/>
    <m/>
    <s v=""/>
    <s v=""/>
    <m/>
    <m/>
    <m/>
    <s v="MUR1 16/95"/>
    <n v="38.5"/>
    <n v="180"/>
    <n v="6930"/>
    <m/>
    <m/>
    <m/>
    <m/>
    <m/>
    <m/>
    <m/>
    <m/>
  </r>
  <r>
    <m/>
    <m/>
    <x v="110"/>
    <x v="2"/>
    <x v="4"/>
    <s v=""/>
    <m/>
    <n v="0"/>
    <m/>
    <d v="1899-12-30T00:23:00"/>
    <s v=""/>
    <n v="0.38333333333333336"/>
    <m/>
    <m/>
    <m/>
    <m/>
    <m/>
    <m/>
    <n v="0"/>
    <m/>
    <m/>
    <m/>
    <m/>
    <m/>
    <m/>
    <m/>
    <m/>
  </r>
  <r>
    <m/>
    <m/>
    <x v="110"/>
    <x v="3"/>
    <x v="90"/>
    <n v="7289.1428571428569"/>
    <n v="38268"/>
    <n v="0.33163265306122447"/>
    <d v="1899-12-30T05:15:00"/>
    <d v="1899-12-30T04:54:00"/>
    <n v="5.25"/>
    <n v="4.9000000000000004"/>
    <n v="38268"/>
    <m/>
    <m/>
    <s v="VRD1 16/90"/>
    <n v="40"/>
    <n v="180"/>
    <n v="7200"/>
    <n v="369.77"/>
    <n v="1140"/>
    <n v="10"/>
    <m/>
    <m/>
    <m/>
    <m/>
    <m/>
  </r>
  <r>
    <m/>
    <m/>
    <x v="110"/>
    <x v="4"/>
    <x v="90"/>
    <s v=""/>
    <m/>
    <n v="0"/>
    <m/>
    <m/>
    <s v=""/>
    <s v=""/>
    <m/>
    <m/>
    <m/>
    <s v="KRU1 16/162"/>
    <n v="4"/>
    <n v="180"/>
    <n v="720"/>
    <m/>
    <m/>
    <m/>
    <m/>
    <m/>
    <m/>
    <m/>
    <m/>
  </r>
  <r>
    <m/>
    <m/>
    <x v="110"/>
    <x v="5"/>
    <x v="90"/>
    <s v=""/>
    <m/>
    <n v="0"/>
    <m/>
    <m/>
    <s v=""/>
    <s v=""/>
    <m/>
    <m/>
    <m/>
    <s v="BNA1 16/83"/>
    <n v="28"/>
    <n v="180"/>
    <n v="5040"/>
    <m/>
    <m/>
    <m/>
    <m/>
    <m/>
    <m/>
    <m/>
    <m/>
  </r>
  <r>
    <m/>
    <m/>
    <x v="110"/>
    <x v="6"/>
    <x v="4"/>
    <s v=""/>
    <m/>
    <n v="0"/>
    <m/>
    <d v="1899-12-30T00:38:00"/>
    <s v=""/>
    <n v="0.6333333333333333"/>
    <m/>
    <m/>
    <m/>
    <m/>
    <m/>
    <m/>
    <n v="0"/>
    <m/>
    <m/>
    <m/>
    <m/>
    <m/>
    <m/>
    <m/>
    <m/>
  </r>
  <r>
    <m/>
    <m/>
    <x v="110"/>
    <x v="7"/>
    <x v="58"/>
    <n v="4905.2307692307695"/>
    <n v="15942"/>
    <n v="0.20918367346938771"/>
    <d v="1899-12-30T03:15:00"/>
    <d v="1899-12-30T02:15:00"/>
    <n v="3.25"/>
    <n v="2.25"/>
    <n v="15942"/>
    <m/>
    <m/>
    <s v="RIN1 16/76"/>
    <n v="4"/>
    <n v="180"/>
    <n v="720"/>
    <n v="368.72"/>
    <n v="475"/>
    <n v="4"/>
    <m/>
    <m/>
    <m/>
    <m/>
    <m/>
  </r>
  <r>
    <m/>
    <m/>
    <x v="110"/>
    <x v="8"/>
    <x v="58"/>
    <s v=""/>
    <m/>
    <n v="0"/>
    <m/>
    <m/>
    <s v=""/>
    <s v=""/>
    <m/>
    <m/>
    <m/>
    <s v="RIN1 16/75"/>
    <n v="4"/>
    <n v="180"/>
    <n v="720"/>
    <m/>
    <m/>
    <m/>
    <m/>
    <m/>
    <m/>
    <m/>
    <m/>
  </r>
  <r>
    <m/>
    <m/>
    <x v="110"/>
    <x v="9"/>
    <x v="58"/>
    <s v=""/>
    <m/>
    <n v="0"/>
    <m/>
    <m/>
    <s v=""/>
    <s v=""/>
    <m/>
    <m/>
    <m/>
    <s v="SAT1 16/78"/>
    <n v="22"/>
    <n v="180"/>
    <n v="3960"/>
    <m/>
    <m/>
    <m/>
    <m/>
    <m/>
    <m/>
    <m/>
    <m/>
  </r>
  <r>
    <m/>
    <m/>
    <x v="111"/>
    <x v="0"/>
    <x v="20"/>
    <m/>
    <n v="41076"/>
    <n v="263"/>
    <d v="1899-12-30T16:15:00"/>
    <d v="1899-12-30T13:47:00"/>
    <n v="16.25"/>
    <n v="13.783333333333333"/>
    <n v="41076"/>
    <m/>
    <m/>
    <s v="CAP 16/02"/>
    <n v="16"/>
    <n v="190"/>
    <n v="3040"/>
    <n v="61.963000000000001"/>
    <m/>
    <n v="30"/>
    <m/>
    <m/>
    <m/>
    <m/>
    <m/>
  </r>
  <r>
    <m/>
    <m/>
    <x v="111"/>
    <x v="1"/>
    <x v="20"/>
    <s v=""/>
    <m/>
    <n v="0"/>
    <m/>
    <m/>
    <s v=""/>
    <s v=""/>
    <m/>
    <m/>
    <m/>
    <s v="CAPL 16/01"/>
    <n v="1.25"/>
    <n v="190"/>
    <n v="237.5"/>
    <m/>
    <m/>
    <m/>
    <m/>
    <m/>
    <m/>
    <m/>
    <m/>
  </r>
  <r>
    <m/>
    <m/>
    <x v="112"/>
    <x v="0"/>
    <x v="20"/>
    <n v="3718.3561643835615"/>
    <n v="4524"/>
    <n v="19.47346368715084"/>
    <d v="1899-12-30T01:13:00"/>
    <m/>
    <n v="1.2166666666666668"/>
    <s v=""/>
    <n v="4524"/>
    <m/>
    <m/>
    <m/>
    <m/>
    <m/>
    <n v="0"/>
    <m/>
    <m/>
    <m/>
    <m/>
    <m/>
    <m/>
    <s v="CAPSULAGE FABRICATION DU 17/06/2016"/>
    <m/>
  </r>
  <r>
    <m/>
    <m/>
    <x v="112"/>
    <x v="1"/>
    <x v="4"/>
    <s v=""/>
    <m/>
    <n v="0"/>
    <m/>
    <d v="1899-12-30T00:17:00"/>
    <s v=""/>
    <n v="0.28333333333333333"/>
    <m/>
    <m/>
    <m/>
    <m/>
    <m/>
    <m/>
    <n v="0"/>
    <m/>
    <m/>
    <m/>
    <m/>
    <m/>
    <m/>
    <m/>
    <m/>
  </r>
  <r>
    <m/>
    <m/>
    <x v="112"/>
    <x v="2"/>
    <x v="66"/>
    <n v="4021.8947368421054"/>
    <n v="19104"/>
    <n v="76.02653631284916"/>
    <d v="1899-12-30T04:45:00"/>
    <d v="1899-12-30T04:17:00"/>
    <n v="4.75"/>
    <n v="4.2833333333333332"/>
    <n v="19104"/>
    <m/>
    <m/>
    <s v="SAF 15/09"/>
    <n v="3"/>
    <n v="190"/>
    <n v="570"/>
    <n v="56.87"/>
    <m/>
    <n v="60"/>
    <m/>
    <m/>
    <m/>
    <m/>
    <m/>
  </r>
  <r>
    <m/>
    <m/>
    <x v="112"/>
    <x v="3"/>
    <x v="66"/>
    <s v=""/>
    <m/>
    <n v="0"/>
    <m/>
    <m/>
    <s v=""/>
    <s v=""/>
    <m/>
    <m/>
    <m/>
    <s v="SAF 15/13"/>
    <n v="5.75"/>
    <n v="190"/>
    <n v="1092.5"/>
    <m/>
    <m/>
    <m/>
    <m/>
    <m/>
    <m/>
    <m/>
    <m/>
  </r>
  <r>
    <m/>
    <m/>
    <x v="113"/>
    <x v="0"/>
    <x v="59"/>
    <n v="8048.64"/>
    <n v="50304"/>
    <n v="122.78645833333334"/>
    <d v="1899-12-30T06:15:00"/>
    <d v="1899-12-30T01:42:00"/>
    <n v="6.25"/>
    <n v="1.7"/>
    <n v="50304"/>
    <m/>
    <m/>
    <s v="RIN1 16/46"/>
    <n v="36"/>
    <n v="180"/>
    <n v="6480"/>
    <n v="188.66399999999999"/>
    <n v="855"/>
    <n v="3"/>
    <m/>
    <m/>
    <m/>
    <m/>
    <m/>
  </r>
  <r>
    <m/>
    <m/>
    <x v="113"/>
    <x v="1"/>
    <x v="59"/>
    <s v=""/>
    <m/>
    <n v="0"/>
    <m/>
    <m/>
    <s v=""/>
    <s v=""/>
    <m/>
    <m/>
    <m/>
    <s v="RIN1 16/34"/>
    <n v="12"/>
    <n v="180"/>
    <n v="2160"/>
    <m/>
    <m/>
    <m/>
    <m/>
    <m/>
    <m/>
    <m/>
    <m/>
  </r>
  <r>
    <m/>
    <m/>
    <x v="113"/>
    <x v="2"/>
    <x v="4"/>
    <s v=""/>
    <m/>
    <n v="0"/>
    <m/>
    <d v="1899-12-30T00:26:00"/>
    <s v=""/>
    <n v="0.43333333333333335"/>
    <m/>
    <m/>
    <m/>
    <m/>
    <m/>
    <m/>
    <n v="0"/>
    <m/>
    <m/>
    <m/>
    <m/>
    <m/>
    <m/>
    <m/>
    <m/>
  </r>
  <r>
    <m/>
    <m/>
    <x v="113"/>
    <x v="3"/>
    <x v="22"/>
    <n v="16597.565217391304"/>
    <n v="95436"/>
    <n v="112.96354166666667"/>
    <d v="1899-12-30T05:45:00"/>
    <d v="1899-12-30T05:42:00"/>
    <n v="5.75"/>
    <n v="5.7"/>
    <n v="95436"/>
    <m/>
    <m/>
    <s v="RIN1 16/46"/>
    <n v="4"/>
    <n v="180"/>
    <n v="720"/>
    <n v="191.24"/>
    <n v="1567.5"/>
    <n v="3"/>
    <m/>
    <m/>
    <m/>
    <m/>
    <m/>
  </r>
  <r>
    <m/>
    <m/>
    <x v="113"/>
    <x v="4"/>
    <x v="22"/>
    <s v=""/>
    <m/>
    <n v="0"/>
    <m/>
    <m/>
    <s v=""/>
    <s v=""/>
    <m/>
    <m/>
    <m/>
    <s v="SAT1 16/78"/>
    <n v="58"/>
    <n v="180"/>
    <n v="10440"/>
    <m/>
    <m/>
    <m/>
    <m/>
    <m/>
    <m/>
    <m/>
    <m/>
  </r>
  <r>
    <m/>
    <m/>
    <x v="113"/>
    <x v="5"/>
    <x v="22"/>
    <s v=""/>
    <m/>
    <n v="0"/>
    <m/>
    <m/>
    <s v=""/>
    <s v=""/>
    <m/>
    <m/>
    <m/>
    <s v="KRU1 16/161"/>
    <n v="31"/>
    <n v="180"/>
    <n v="5580"/>
    <m/>
    <m/>
    <m/>
    <m/>
    <m/>
    <m/>
    <m/>
    <m/>
  </r>
  <r>
    <m/>
    <m/>
    <x v="114"/>
    <x v="0"/>
    <x v="102"/>
    <n v="5710.6285714285714"/>
    <n v="16656"/>
    <n v="41.881510416666664"/>
    <d v="1899-12-30T02:55:00"/>
    <d v="1899-12-30T01:00:00"/>
    <n v="2.9166666666666665"/>
    <n v="1"/>
    <n v="16656"/>
    <m/>
    <m/>
    <s v="SAF 15/13"/>
    <n v="20.25"/>
    <n v="180"/>
    <n v="3645"/>
    <n v="209.804"/>
    <m/>
    <n v="30"/>
    <m/>
    <m/>
    <m/>
    <m/>
    <m/>
  </r>
  <r>
    <m/>
    <m/>
    <x v="114"/>
    <x v="1"/>
    <x v="4"/>
    <s v=""/>
    <m/>
    <n v="0"/>
    <m/>
    <d v="1899-12-30T00:52:00"/>
    <s v=""/>
    <n v="0.8666666666666667"/>
    <m/>
    <m/>
    <m/>
    <m/>
    <m/>
    <m/>
    <n v="0"/>
    <m/>
    <m/>
    <m/>
    <m/>
    <m/>
    <m/>
    <m/>
    <m/>
  </r>
  <r>
    <m/>
    <m/>
    <x v="114"/>
    <x v="2"/>
    <x v="88"/>
    <n v="9417.7834394904457"/>
    <n v="123216"/>
    <n v="187.86848958333334"/>
    <d v="1899-12-30T13:05:00"/>
    <d v="1899-12-30T02:02:00"/>
    <n v="13.083333333333334"/>
    <n v="2.0333333333333332"/>
    <n v="123216"/>
    <m/>
    <m/>
    <s v="BNA1 16/108"/>
    <n v="43"/>
    <n v="180"/>
    <n v="7740"/>
    <n v="193.06899999999999"/>
    <n v="1662.5"/>
    <n v="4"/>
    <m/>
    <m/>
    <m/>
    <m/>
    <m/>
  </r>
  <r>
    <m/>
    <m/>
    <x v="114"/>
    <x v="3"/>
    <x v="88"/>
    <s v=""/>
    <m/>
    <n v="0"/>
    <m/>
    <m/>
    <s v=""/>
    <s v=""/>
    <m/>
    <m/>
    <m/>
    <s v="KRU1 16/161"/>
    <n v="49"/>
    <n v="180"/>
    <n v="8820"/>
    <m/>
    <m/>
    <m/>
    <m/>
    <m/>
    <m/>
    <m/>
    <m/>
  </r>
  <r>
    <m/>
    <m/>
    <x v="114"/>
    <x v="4"/>
    <x v="88"/>
    <s v=""/>
    <m/>
    <n v="0"/>
    <m/>
    <m/>
    <s v=""/>
    <s v=""/>
    <m/>
    <m/>
    <m/>
    <s v="MUR1 16/93"/>
    <n v="30.25"/>
    <n v="180"/>
    <n v="5445"/>
    <m/>
    <m/>
    <m/>
    <m/>
    <m/>
    <m/>
    <m/>
    <m/>
  </r>
  <r>
    <m/>
    <m/>
    <x v="115"/>
    <x v="0"/>
    <x v="67"/>
    <n v="1177.4117647058824"/>
    <n v="5004"/>
    <n v="64.015625"/>
    <d v="1899-12-30T04:15:00"/>
    <d v="1899-12-30T00:30:00"/>
    <n v="4.25"/>
    <n v="0.5"/>
    <n v="5004"/>
    <m/>
    <m/>
    <s v="TOP 15/15"/>
    <n v="5"/>
    <n v="190"/>
    <n v="950"/>
    <n v="201.875"/>
    <m/>
    <n v="3"/>
    <m/>
    <m/>
    <m/>
    <s v="PRODUITS BLOQUES"/>
    <m/>
  </r>
  <r>
    <m/>
    <m/>
    <x v="115"/>
    <x v="1"/>
    <x v="67"/>
    <s v=""/>
    <m/>
    <n v="0"/>
    <m/>
    <m/>
    <s v=""/>
    <s v=""/>
    <m/>
    <m/>
    <m/>
    <s v="TOP 15/14"/>
    <n v="2.5"/>
    <n v="190"/>
    <n v="475"/>
    <m/>
    <m/>
    <m/>
    <m/>
    <m/>
    <m/>
    <m/>
    <m/>
  </r>
  <r>
    <m/>
    <m/>
    <x v="115"/>
    <x v="2"/>
    <x v="4"/>
    <s v=""/>
    <m/>
    <n v="0"/>
    <m/>
    <d v="1899-12-30T01:31:00"/>
    <s v=""/>
    <n v="1.5166666666666666"/>
    <m/>
    <m/>
    <m/>
    <m/>
    <m/>
    <m/>
    <n v="0"/>
    <m/>
    <m/>
    <m/>
    <m/>
    <m/>
    <m/>
    <m/>
    <m/>
  </r>
  <r>
    <m/>
    <m/>
    <x v="115"/>
    <x v="3"/>
    <x v="103"/>
    <n v="8343.8297872340427"/>
    <n v="98040"/>
    <n v="176.984375"/>
    <d v="1899-12-30T11:45:00"/>
    <d v="1899-12-30T00:53:00"/>
    <n v="11.75"/>
    <n v="0.8833333333333333"/>
    <n v="98040"/>
    <m/>
    <m/>
    <s v="MUR1 16/93"/>
    <n v="50"/>
    <n v="180"/>
    <n v="9000"/>
    <n v="195.33099999999999"/>
    <n v="1377.5"/>
    <n v="3"/>
    <m/>
    <m/>
    <m/>
    <m/>
    <m/>
  </r>
  <r>
    <m/>
    <m/>
    <x v="115"/>
    <x v="4"/>
    <x v="103"/>
    <s v=""/>
    <m/>
    <n v="0"/>
    <m/>
    <m/>
    <s v=""/>
    <s v=""/>
    <m/>
    <m/>
    <m/>
    <s v="GAP1  16/127"/>
    <n v="48"/>
    <n v="180"/>
    <n v="8640"/>
    <m/>
    <m/>
    <m/>
    <m/>
    <m/>
    <m/>
    <m/>
    <m/>
  </r>
  <r>
    <m/>
    <m/>
    <x v="116"/>
    <x v="0"/>
    <x v="32"/>
    <n v="5133.913043478261"/>
    <n v="19680"/>
    <n v="60.973958333333336"/>
    <d v="1899-12-30T03:50:00"/>
    <d v="1899-12-30T00:55:00"/>
    <n v="3.8333333333333335"/>
    <n v="0.91666666666666663"/>
    <n v="19680"/>
    <m/>
    <m/>
    <s v="VECO 16/02"/>
    <n v="22.75"/>
    <n v="180"/>
    <n v="4095"/>
    <n v="216.18899999999999"/>
    <n v="2.25"/>
    <n v="2"/>
    <m/>
    <m/>
    <m/>
    <m/>
    <m/>
  </r>
  <r>
    <m/>
    <m/>
    <x v="116"/>
    <x v="1"/>
    <x v="4"/>
    <s v=""/>
    <m/>
    <n v="0"/>
    <m/>
    <d v="1899-12-30T00:52:00"/>
    <s v=""/>
    <n v="0.8666666666666667"/>
    <m/>
    <m/>
    <m/>
    <m/>
    <m/>
    <m/>
    <n v="0"/>
    <m/>
    <m/>
    <m/>
    <m/>
    <m/>
    <m/>
    <m/>
    <m/>
  </r>
  <r>
    <m/>
    <m/>
    <x v="116"/>
    <x v="2"/>
    <x v="34"/>
    <n v="9201"/>
    <n v="36804"/>
    <n v="63.625"/>
    <d v="1899-12-30T04:00:00"/>
    <d v="1899-12-30T00:39:00"/>
    <n v="4"/>
    <n v="0.65"/>
    <n v="36804"/>
    <m/>
    <m/>
    <s v="GAP1 16/127"/>
    <n v="32"/>
    <n v="180"/>
    <n v="5760"/>
    <n v="215.78200000000001"/>
    <n v="902.5"/>
    <n v="5"/>
    <m/>
    <m/>
    <m/>
    <m/>
    <m/>
  </r>
  <r>
    <m/>
    <m/>
    <x v="116"/>
    <x v="3"/>
    <x v="34"/>
    <s v=""/>
    <m/>
    <n v="0"/>
    <m/>
    <m/>
    <s v=""/>
    <s v=""/>
    <m/>
    <m/>
    <m/>
    <s v="MUR1 16/109"/>
    <n v="8"/>
    <n v="180"/>
    <n v="1440"/>
    <m/>
    <m/>
    <m/>
    <m/>
    <m/>
    <m/>
    <m/>
    <m/>
  </r>
  <r>
    <m/>
    <m/>
    <x v="116"/>
    <x v="4"/>
    <x v="4"/>
    <s v=""/>
    <m/>
    <n v="0"/>
    <m/>
    <d v="1899-12-30T00:13:00"/>
    <s v=""/>
    <n v="0.21666666666666667"/>
    <m/>
    <m/>
    <m/>
    <m/>
    <m/>
    <m/>
    <n v="0"/>
    <m/>
    <m/>
    <m/>
    <m/>
    <m/>
    <m/>
    <m/>
    <m/>
  </r>
  <r>
    <m/>
    <m/>
    <x v="116"/>
    <x v="5"/>
    <x v="33"/>
    <n v="8856"/>
    <n v="72324"/>
    <n v="129.90104166666666"/>
    <d v="1899-12-30T08:10:00"/>
    <d v="1899-12-30T00:42:00"/>
    <n v="8.1666666666666661"/>
    <n v="0.7"/>
    <n v="72324"/>
    <m/>
    <m/>
    <s v="RIN1 16/184"/>
    <n v="4"/>
    <n v="180"/>
    <n v="720"/>
    <n v="216.898"/>
    <n v="1330"/>
    <n v="3"/>
    <m/>
    <m/>
    <m/>
    <m/>
    <m/>
  </r>
  <r>
    <m/>
    <m/>
    <x v="116"/>
    <x v="6"/>
    <x v="33"/>
    <s v=""/>
    <m/>
    <n v="0"/>
    <m/>
    <m/>
    <s v=""/>
    <s v=""/>
    <m/>
    <m/>
    <m/>
    <s v="RIN1 16/46"/>
    <n v="36"/>
    <n v="180"/>
    <n v="6480"/>
    <m/>
    <m/>
    <m/>
    <m/>
    <m/>
    <m/>
    <m/>
    <m/>
  </r>
  <r>
    <m/>
    <m/>
    <x v="116"/>
    <x v="7"/>
    <x v="33"/>
    <s v=""/>
    <m/>
    <n v="0"/>
    <m/>
    <m/>
    <s v=""/>
    <s v=""/>
    <m/>
    <m/>
    <m/>
    <s v="RIN1 16/44"/>
    <n v="36.75"/>
    <n v="180"/>
    <n v="6615"/>
    <m/>
    <m/>
    <m/>
    <m/>
    <m/>
    <m/>
    <m/>
    <m/>
  </r>
  <r>
    <m/>
    <m/>
    <x v="117"/>
    <x v="0"/>
    <x v="104"/>
    <n v="6301.5384615384619"/>
    <n v="20480"/>
    <n v="58.136981132075476"/>
    <d v="1899-12-30T03:15:00"/>
    <d v="1899-12-30T00:31:00"/>
    <n v="3.25"/>
    <n v="0.51666666666666672"/>
    <n v="20480"/>
    <m/>
    <m/>
    <s v="BNA1 16/83"/>
    <n v="52"/>
    <n v="180"/>
    <n v="9360"/>
    <n v="545.54899999999998"/>
    <n v="1140"/>
    <n v="5"/>
    <m/>
    <m/>
    <m/>
    <m/>
    <m/>
  </r>
  <r>
    <m/>
    <m/>
    <x v="117"/>
    <x v="1"/>
    <x v="104"/>
    <s v=""/>
    <m/>
    <n v="0"/>
    <m/>
    <m/>
    <s v=""/>
    <s v=""/>
    <m/>
    <m/>
    <m/>
    <s v="BNA1 16/125"/>
    <n v="5.75"/>
    <n v="180"/>
    <n v="1035"/>
    <m/>
    <m/>
    <m/>
    <m/>
    <m/>
    <m/>
    <m/>
    <m/>
  </r>
  <r>
    <m/>
    <m/>
    <x v="117"/>
    <x v="2"/>
    <x v="4"/>
    <s v=""/>
    <m/>
    <n v="0"/>
    <m/>
    <d v="1899-12-30T00:15:00"/>
    <s v=""/>
    <n v="0.25"/>
    <m/>
    <m/>
    <m/>
    <m/>
    <m/>
    <m/>
    <n v="0"/>
    <m/>
    <m/>
    <m/>
    <m/>
    <m/>
    <m/>
    <m/>
    <m/>
  </r>
  <r>
    <m/>
    <m/>
    <x v="117"/>
    <x v="3"/>
    <x v="11"/>
    <n v="6528"/>
    <n v="19584"/>
    <n v="53.664905660377364"/>
    <d v="1899-12-30T03:00:00"/>
    <d v="1899-12-30T00:20:00"/>
    <n v="3"/>
    <n v="0.33333333333333331"/>
    <n v="19584"/>
    <m/>
    <m/>
    <s v="RIN1 16/44"/>
    <n v="43.25"/>
    <n v="180"/>
    <n v="7785"/>
    <n v="545.83799999999997"/>
    <n v="570"/>
    <n v="6"/>
    <m/>
    <m/>
    <m/>
    <m/>
    <m/>
  </r>
  <r>
    <m/>
    <m/>
    <x v="117"/>
    <x v="4"/>
    <x v="11"/>
    <s v=""/>
    <m/>
    <n v="0"/>
    <m/>
    <m/>
    <s v=""/>
    <s v=""/>
    <m/>
    <m/>
    <m/>
    <s v="RIN1 16/45"/>
    <n v="12"/>
    <n v="180"/>
    <n v="2160"/>
    <m/>
    <m/>
    <m/>
    <m/>
    <m/>
    <m/>
    <m/>
    <m/>
  </r>
  <r>
    <m/>
    <m/>
    <x v="117"/>
    <x v="5"/>
    <x v="4"/>
    <s v=""/>
    <m/>
    <n v="0"/>
    <m/>
    <d v="1899-12-30T01:45:00"/>
    <s v=""/>
    <n v="1.75"/>
    <m/>
    <m/>
    <m/>
    <m/>
    <m/>
    <m/>
    <n v="0"/>
    <m/>
    <m/>
    <m/>
    <m/>
    <m/>
    <m/>
    <m/>
    <m/>
  </r>
  <r>
    <m/>
    <m/>
    <x v="117"/>
    <x v="6"/>
    <x v="63"/>
    <n v="7931.2"/>
    <n v="19828"/>
    <n v="44.720754716981141"/>
    <d v="1899-12-30T02:30:00"/>
    <d v="1899-12-30T00:06:00"/>
    <n v="2.5"/>
    <n v="0.1"/>
    <n v="19828"/>
    <m/>
    <m/>
    <s v="MUR1 16/109"/>
    <n v="56"/>
    <n v="180"/>
    <n v="10080"/>
    <n v="548.70299999999997"/>
    <n v="380"/>
    <n v="4"/>
    <m/>
    <m/>
    <m/>
    <m/>
    <m/>
  </r>
  <r>
    <m/>
    <m/>
    <x v="117"/>
    <x v="7"/>
    <x v="4"/>
    <s v=""/>
    <m/>
    <n v="0"/>
    <m/>
    <d v="1899-12-30T00:15:00"/>
    <s v=""/>
    <n v="0.25"/>
    <m/>
    <m/>
    <m/>
    <m/>
    <m/>
    <m/>
    <n v="0"/>
    <m/>
    <m/>
    <m/>
    <m/>
    <m/>
    <m/>
    <m/>
    <m/>
  </r>
  <r>
    <m/>
    <m/>
    <x v="117"/>
    <x v="8"/>
    <x v="94"/>
    <n v="6023.5555555555557"/>
    <n v="27106"/>
    <n v="80.497358490566043"/>
    <d v="1899-12-30T04:30:00"/>
    <d v="1899-12-30T00:57:00"/>
    <n v="4.5"/>
    <n v="0.95"/>
    <n v="27106"/>
    <m/>
    <m/>
    <s v="GAP1 15/302"/>
    <n v="71.75"/>
    <n v="180"/>
    <n v="12915"/>
    <n v="546.1"/>
    <n v="760"/>
    <n v="4"/>
    <m/>
    <m/>
    <m/>
    <m/>
    <m/>
  </r>
  <r>
    <m/>
    <m/>
    <x v="117"/>
    <x v="9"/>
    <x v="94"/>
    <s v=""/>
    <m/>
    <n v="0"/>
    <m/>
    <m/>
    <s v=""/>
    <s v=""/>
    <m/>
    <m/>
    <m/>
    <s v="EXO1 15/290"/>
    <n v="5"/>
    <n v="180"/>
    <n v="900"/>
    <m/>
    <m/>
    <m/>
    <m/>
    <m/>
    <m/>
    <m/>
    <m/>
  </r>
  <r>
    <m/>
    <m/>
    <x v="118"/>
    <x v="0"/>
    <x v="16"/>
    <n v="4385.666666666667"/>
    <n v="26314"/>
    <n v="75.5"/>
    <d v="1899-12-30T06:00:00"/>
    <d v="1899-12-30T03:05:00"/>
    <n v="6"/>
    <n v="3.0833333333333335"/>
    <n v="26314"/>
    <m/>
    <m/>
    <s v="RIN1 16/45"/>
    <n v="48.25"/>
    <n v="180"/>
    <n v="8685"/>
    <n v="369.512"/>
    <n v="855"/>
    <n v="10"/>
    <m/>
    <m/>
    <m/>
    <m/>
    <m/>
  </r>
  <r>
    <m/>
    <m/>
    <x v="119"/>
    <x v="0"/>
    <x v="105"/>
    <n v="4450.7142857142853"/>
    <n v="10385"/>
    <n v="34.764994165694283"/>
    <d v="1899-12-30T02:20:00"/>
    <d v="1899-12-30T00:10:00"/>
    <n v="2.3333333333333335"/>
    <n v="0.16666666666666666"/>
    <n v="10385"/>
    <m/>
    <m/>
    <s v="RIN1 16/63"/>
    <n v="14"/>
    <n v="180"/>
    <n v="2520"/>
    <n v="388.11700000000002"/>
    <n v="360"/>
    <n v="0"/>
    <m/>
    <m/>
    <m/>
    <m/>
    <m/>
  </r>
  <r>
    <m/>
    <m/>
    <x v="119"/>
    <x v="1"/>
    <x v="105"/>
    <s v=""/>
    <m/>
    <n v="0"/>
    <m/>
    <m/>
    <s v=""/>
    <s v=""/>
    <m/>
    <m/>
    <m/>
    <s v="RIN1 16/97"/>
    <n v="6.25"/>
    <n v="180"/>
    <n v="1125"/>
    <m/>
    <m/>
    <m/>
    <m/>
    <m/>
    <m/>
    <m/>
    <m/>
  </r>
  <r>
    <m/>
    <m/>
    <x v="119"/>
    <x v="2"/>
    <x v="4"/>
    <s v=""/>
    <m/>
    <n v="0"/>
    <m/>
    <d v="1899-12-30T00:39:00"/>
    <s v=""/>
    <n v="0.65"/>
    <m/>
    <m/>
    <m/>
    <m/>
    <m/>
    <m/>
    <n v="0"/>
    <m/>
    <m/>
    <m/>
    <m/>
    <m/>
    <m/>
    <m/>
    <m/>
  </r>
  <r>
    <m/>
    <m/>
    <x v="119"/>
    <x v="3"/>
    <x v="28"/>
    <n v="5428.604651162791"/>
    <n v="15562"/>
    <n v="37.951785297549591"/>
    <d v="1899-12-30T02:52:00"/>
    <d v="1899-12-30T00:15:00"/>
    <n v="2.8666666666666667"/>
    <n v="0.25"/>
    <n v="15562"/>
    <m/>
    <m/>
    <s v="RIN1 16/97"/>
    <n v="17"/>
    <n v="180"/>
    <n v="3060"/>
    <n v="388.46699999999998"/>
    <n v="450"/>
    <n v="3"/>
    <m/>
    <m/>
    <m/>
    <m/>
    <m/>
  </r>
  <r>
    <m/>
    <m/>
    <x v="119"/>
    <x v="4"/>
    <x v="28"/>
    <s v=""/>
    <m/>
    <n v="0"/>
    <m/>
    <m/>
    <s v=""/>
    <s v=""/>
    <m/>
    <m/>
    <m/>
    <s v="RIN1 16/96"/>
    <n v="13"/>
    <n v="180"/>
    <n v="2340"/>
    <m/>
    <m/>
    <m/>
    <m/>
    <m/>
    <m/>
    <m/>
    <m/>
  </r>
  <r>
    <m/>
    <m/>
    <x v="119"/>
    <x v="5"/>
    <x v="4"/>
    <s v=""/>
    <m/>
    <n v="0"/>
    <m/>
    <d v="1899-12-30T00:24:00"/>
    <s v=""/>
    <n v="0.4"/>
    <m/>
    <m/>
    <m/>
    <m/>
    <m/>
    <m/>
    <n v="0"/>
    <m/>
    <m/>
    <m/>
    <m/>
    <m/>
    <m/>
    <m/>
    <m/>
  </r>
  <r>
    <m/>
    <m/>
    <x v="119"/>
    <x v="6"/>
    <x v="75"/>
    <n v="6206.8548387096771"/>
    <n v="25655"/>
    <n v="65.474072345390908"/>
    <d v="1899-12-30T04:08:00"/>
    <d v="1899-12-30T00:38:00"/>
    <n v="4.1333333333333337"/>
    <n v="0.6333333333333333"/>
    <n v="25655"/>
    <m/>
    <m/>
    <s v="RIN1 16/45"/>
    <n v="19.75"/>
    <n v="180"/>
    <n v="3555"/>
    <n v="381.87200000000001"/>
    <n v="2925"/>
    <m/>
    <m/>
    <n v="130"/>
    <m/>
    <m/>
    <m/>
  </r>
  <r>
    <m/>
    <m/>
    <x v="119"/>
    <x v="7"/>
    <x v="75"/>
    <s v=""/>
    <m/>
    <n v="0"/>
    <m/>
    <m/>
    <s v=""/>
    <s v=""/>
    <m/>
    <m/>
    <m/>
    <s v="RIN1 16/42"/>
    <n v="18"/>
    <n v="180"/>
    <n v="3240"/>
    <m/>
    <m/>
    <m/>
    <m/>
    <m/>
    <m/>
    <m/>
    <m/>
  </r>
  <r>
    <m/>
    <m/>
    <x v="119"/>
    <x v="8"/>
    <x v="4"/>
    <s v=""/>
    <m/>
    <n v="0"/>
    <m/>
    <d v="1899-12-30T00:40:00"/>
    <s v=""/>
    <n v="0.66666666666666663"/>
    <m/>
    <m/>
    <m/>
    <m/>
    <m/>
    <m/>
    <n v="0"/>
    <m/>
    <m/>
    <m/>
    <m/>
    <m/>
    <m/>
    <m/>
    <m/>
  </r>
  <r>
    <m/>
    <m/>
    <x v="119"/>
    <x v="9"/>
    <x v="29"/>
    <n v="7063.5"/>
    <n v="47090"/>
    <n v="110.08914819136523"/>
    <d v="1899-12-30T06:40:00"/>
    <d v="1899-12-30T00:44:00"/>
    <n v="6.666666666666667"/>
    <n v="0.73333333333333328"/>
    <n v="47090"/>
    <m/>
    <m/>
    <s v="RIN1 16/42"/>
    <n v="22"/>
    <n v="180"/>
    <n v="3960"/>
    <n v="371.101"/>
    <n v="1710"/>
    <n v="5"/>
    <m/>
    <m/>
    <m/>
    <m/>
    <m/>
  </r>
  <r>
    <m/>
    <m/>
    <x v="119"/>
    <x v="10"/>
    <x v="29"/>
    <s v=""/>
    <m/>
    <m/>
    <m/>
    <m/>
    <s v=""/>
    <s v=""/>
    <m/>
    <m/>
    <m/>
    <s v="RIN1 16/77"/>
    <n v="64.25"/>
    <n v="180"/>
    <n v="11565"/>
    <m/>
    <m/>
    <m/>
    <m/>
    <m/>
    <m/>
    <m/>
    <m/>
  </r>
  <r>
    <m/>
    <m/>
    <x v="120"/>
    <x v="0"/>
    <x v="20"/>
    <n v="3446.8125"/>
    <n v="55149"/>
    <n v="242.05"/>
    <d v="1899-12-30T16:00:00"/>
    <d v="1899-12-30T04:38:00"/>
    <n v="16"/>
    <n v="4.6333333333333329"/>
    <n v="55149"/>
    <m/>
    <m/>
    <s v="CAPL 16/01"/>
    <n v="22"/>
    <n v="190"/>
    <n v="4180"/>
    <n v="63.982999999999997"/>
    <m/>
    <m/>
    <m/>
    <n v="80"/>
    <m/>
    <m/>
    <m/>
  </r>
  <r>
    <m/>
    <m/>
    <x v="121"/>
    <x v="0"/>
    <x v="25"/>
    <n v="7921.5319148936169"/>
    <n v="31026"/>
    <n v="36.718733333333333"/>
    <d v="1899-12-30T03:55:00"/>
    <d v="1899-12-30T00:46:00"/>
    <n v="3.9166666666666665"/>
    <n v="0.76666666666666672"/>
    <n v="31026"/>
    <m/>
    <m/>
    <s v="TOP 15/15"/>
    <n v="36.25"/>
    <n v="190"/>
    <n v="6887.5"/>
    <n v="200.184"/>
    <m/>
    <n v="3"/>
    <m/>
    <m/>
    <m/>
    <m/>
    <m/>
  </r>
  <r>
    <m/>
    <m/>
    <x v="121"/>
    <x v="1"/>
    <x v="2"/>
    <s v=""/>
    <m/>
    <n v="0"/>
    <m/>
    <d v="1899-12-30T01:00:00"/>
    <s v=""/>
    <n v="1"/>
    <m/>
    <m/>
    <m/>
    <m/>
    <m/>
    <m/>
    <n v="0"/>
    <m/>
    <m/>
    <m/>
    <m/>
    <m/>
    <m/>
    <m/>
    <m/>
  </r>
  <r>
    <m/>
    <m/>
    <x v="121"/>
    <x v="2"/>
    <x v="24"/>
    <n v="7544.5714285714294"/>
    <n v="44010"/>
    <n v="111.75266666666666"/>
    <d v="1899-12-30T05:50:00"/>
    <d v="1899-12-30T01:21:00"/>
    <n v="5.833333333333333"/>
    <n v="1.35"/>
    <n v="44010"/>
    <m/>
    <m/>
    <s v="BNA1 16/125"/>
    <n v="46"/>
    <n v="180"/>
    <n v="8280"/>
    <n v="195.369"/>
    <n v="807.5"/>
    <m/>
    <m/>
    <n v="265"/>
    <m/>
    <m/>
    <m/>
  </r>
  <r>
    <m/>
    <m/>
    <x v="121"/>
    <x v="3"/>
    <x v="4"/>
    <s v=""/>
    <m/>
    <n v="0"/>
    <m/>
    <d v="1899-12-30T00:25:00"/>
    <s v=""/>
    <n v="0.41666666666666669"/>
    <m/>
    <m/>
    <m/>
    <m/>
    <m/>
    <m/>
    <n v="0"/>
    <m/>
    <m/>
    <m/>
    <m/>
    <m/>
    <m/>
    <m/>
    <m/>
  </r>
  <r>
    <m/>
    <m/>
    <x v="121"/>
    <x v="4"/>
    <x v="106"/>
    <n v="6384"/>
    <n v="30324"/>
    <n v="90.998599999999996"/>
    <d v="1899-12-30T04:45:00"/>
    <d v="1899-12-30T01:31:00"/>
    <n v="4.75"/>
    <n v="1.5166666666666666"/>
    <n v="30324"/>
    <m/>
    <m/>
    <s v="MUR1 16/109"/>
    <n v="16"/>
    <n v="180"/>
    <n v="2880"/>
    <n v="190.81200000000001"/>
    <n v="332.5"/>
    <n v="3"/>
    <m/>
    <m/>
    <m/>
    <m/>
    <m/>
  </r>
  <r>
    <m/>
    <m/>
    <x v="121"/>
    <x v="5"/>
    <x v="106"/>
    <s v=""/>
    <m/>
    <n v="0"/>
    <m/>
    <m/>
    <s v=""/>
    <s v=""/>
    <m/>
    <m/>
    <m/>
    <s v="BNA1 16/102"/>
    <n v="13.5"/>
    <n v="180"/>
    <n v="2430"/>
    <m/>
    <m/>
    <m/>
    <m/>
    <m/>
    <m/>
    <m/>
    <m/>
  </r>
  <r>
    <m/>
    <m/>
    <x v="122"/>
    <x v="0"/>
    <x v="16"/>
    <n v="5883"/>
    <n v="94128"/>
    <n v="234.32"/>
    <d v="1899-12-30T16:00:00"/>
    <d v="1899-12-30T03:16:00"/>
    <n v="16"/>
    <n v="3.2666666666666666"/>
    <n v="94128"/>
    <m/>
    <m/>
    <s v="RIN1 16/77"/>
    <n v="15.75"/>
    <n v="180"/>
    <n v="2835"/>
    <n v="371.09800000000001"/>
    <n v="3087.5"/>
    <n v="10"/>
    <m/>
    <m/>
    <m/>
    <m/>
    <m/>
  </r>
  <r>
    <m/>
    <m/>
    <x v="122"/>
    <x v="1"/>
    <x v="16"/>
    <s v=""/>
    <m/>
    <m/>
    <m/>
    <m/>
    <s v=""/>
    <s v=""/>
    <m/>
    <m/>
    <m/>
    <s v="RIN1 16/87"/>
    <n v="0.5"/>
    <n v="180"/>
    <n v="90"/>
    <m/>
    <m/>
    <m/>
    <m/>
    <m/>
    <m/>
    <m/>
    <m/>
  </r>
  <r>
    <m/>
    <m/>
    <x v="122"/>
    <x v="2"/>
    <x v="16"/>
    <s v=""/>
    <m/>
    <m/>
    <m/>
    <m/>
    <s v=""/>
    <s v=""/>
    <m/>
    <m/>
    <m/>
    <s v="RIN1 16/99"/>
    <n v="80"/>
    <n v="180"/>
    <n v="14400"/>
    <m/>
    <m/>
    <m/>
    <m/>
    <m/>
    <m/>
    <m/>
    <m/>
  </r>
  <r>
    <m/>
    <m/>
    <x v="122"/>
    <x v="3"/>
    <x v="16"/>
    <s v=""/>
    <m/>
    <m/>
    <m/>
    <m/>
    <s v=""/>
    <s v=""/>
    <m/>
    <m/>
    <m/>
    <s v="RIN1 16/76"/>
    <n v="76"/>
    <n v="180"/>
    <n v="13680"/>
    <m/>
    <m/>
    <m/>
    <m/>
    <m/>
    <m/>
    <m/>
    <m/>
  </r>
  <r>
    <m/>
    <m/>
    <x v="123"/>
    <x v="0"/>
    <x v="67"/>
    <n v="7833.1034482758623"/>
    <n v="37860"/>
    <n v="75.232984293193695"/>
    <d v="1899-12-30T04:50:00"/>
    <d v="1899-12-30T04:22:00"/>
    <n v="4.833333333333333"/>
    <n v="4.3666666666666663"/>
    <n v="37860"/>
    <m/>
    <m/>
    <s v="TOP 15/14"/>
    <n v="46.5"/>
    <n v="190"/>
    <n v="8835"/>
    <n v="202.41300000000001"/>
    <m/>
    <n v="84"/>
    <m/>
    <m/>
    <m/>
    <m/>
    <m/>
  </r>
  <r>
    <m/>
    <m/>
    <x v="123"/>
    <x v="1"/>
    <x v="5"/>
    <n v="10283.54887218045"/>
    <n v="113976"/>
    <n v="172.51701570680629"/>
    <d v="1899-12-30T11:05:00"/>
    <d v="1899-12-30T10:25:00"/>
    <n v="11.083333333333334"/>
    <n v="10.416666666666666"/>
    <n v="113976"/>
    <m/>
    <m/>
    <s v="RIN1 16/87"/>
    <n v="79.5"/>
    <n v="180"/>
    <n v="14310"/>
    <n v="191.596"/>
    <n v="1710"/>
    <n v="8"/>
    <m/>
    <m/>
    <m/>
    <m/>
    <m/>
  </r>
  <r>
    <m/>
    <m/>
    <x v="123"/>
    <x v="2"/>
    <x v="5"/>
    <s v=""/>
    <m/>
    <n v="0"/>
    <m/>
    <m/>
    <s v=""/>
    <s v=""/>
    <m/>
    <m/>
    <m/>
    <s v="RIN1 16/75"/>
    <n v="28"/>
    <n v="180"/>
    <n v="5040"/>
    <m/>
    <m/>
    <m/>
    <m/>
    <m/>
    <m/>
    <m/>
    <m/>
  </r>
  <r>
    <m/>
    <m/>
    <x v="124"/>
    <x v="0"/>
    <x v="86"/>
    <n v="0"/>
    <m/>
    <n v="9.931034482758621"/>
    <d v="1899-12-30T01:20:00"/>
    <d v="1899-12-30T01:20:00"/>
    <n v="1.3333333333333333"/>
    <n v="1.3333333333333333"/>
    <n v="14196"/>
    <m/>
    <m/>
    <m/>
    <m/>
    <m/>
    <n v="0"/>
    <m/>
    <m/>
    <m/>
    <m/>
    <m/>
    <m/>
    <s v="REPRISE ETIQUETAGE DU 26/04/2016"/>
    <m/>
  </r>
  <r>
    <m/>
    <m/>
    <x v="124"/>
    <x v="1"/>
    <x v="71"/>
    <n v="0"/>
    <m/>
    <n v="26.068965517241381"/>
    <d v="1899-12-30T03:30:00"/>
    <d v="1899-12-30T03:30:00"/>
    <n v="3.5"/>
    <n v="3.5"/>
    <n v="9661"/>
    <m/>
    <m/>
    <m/>
    <m/>
    <m/>
    <n v="0"/>
    <m/>
    <m/>
    <m/>
    <m/>
    <m/>
    <m/>
    <s v="reprise marqueur du 18/03/2016"/>
    <m/>
  </r>
  <r>
    <m/>
    <m/>
    <x v="125"/>
    <x v="0"/>
    <x v="55"/>
    <n v="9393.2307692307695"/>
    <n v="30528"/>
    <n v="42.25"/>
    <d v="1899-12-30T03:15:00"/>
    <d v="1899-12-30T02:51:00"/>
    <n v="3.25"/>
    <n v="2.85"/>
    <n v="30528"/>
    <m/>
    <m/>
    <s v="RIV1 16/107"/>
    <n v="60"/>
    <n v="180"/>
    <n v="10800"/>
    <n v="378.19400000000002"/>
    <n v="950"/>
    <n v="3"/>
    <m/>
    <m/>
    <m/>
    <m/>
    <m/>
  </r>
  <r>
    <m/>
    <m/>
    <x v="125"/>
    <x v="1"/>
    <x v="41"/>
    <n v="9715.2000000000007"/>
    <n v="60720"/>
    <n v="81.25"/>
    <d v="1899-12-30T06:15:00"/>
    <d v="1899-12-30T05:47:00"/>
    <n v="6.25"/>
    <n v="5.7833333333333332"/>
    <n v="60720"/>
    <m/>
    <m/>
    <s v="RIV1 16/107"/>
    <n v="20"/>
    <n v="180"/>
    <n v="3600"/>
    <n v="379.20100000000002"/>
    <n v="1330"/>
    <n v="3"/>
    <m/>
    <m/>
    <m/>
    <m/>
    <m/>
  </r>
  <r>
    <m/>
    <m/>
    <x v="125"/>
    <x v="2"/>
    <x v="41"/>
    <s v=""/>
    <m/>
    <n v="0"/>
    <m/>
    <m/>
    <s v=""/>
    <s v=""/>
    <m/>
    <m/>
    <m/>
    <s v="BNA1 16/106"/>
    <n v="80"/>
    <n v="180"/>
    <n v="14400"/>
    <m/>
    <m/>
    <m/>
    <m/>
    <m/>
    <m/>
    <m/>
    <m/>
  </r>
  <r>
    <m/>
    <m/>
    <x v="125"/>
    <x v="3"/>
    <x v="41"/>
    <s v=""/>
    <m/>
    <n v="0"/>
    <m/>
    <m/>
    <s v=""/>
    <s v=""/>
    <m/>
    <m/>
    <m/>
    <s v="BNA1 16/170"/>
    <n v="4"/>
    <n v="180"/>
    <n v="720"/>
    <m/>
    <m/>
    <m/>
    <m/>
    <m/>
    <m/>
    <m/>
    <m/>
  </r>
  <r>
    <m/>
    <m/>
    <x v="125"/>
    <x v="4"/>
    <x v="41"/>
    <s v=""/>
    <m/>
    <n v="0"/>
    <m/>
    <m/>
    <s v=""/>
    <s v=""/>
    <m/>
    <m/>
    <m/>
    <s v="MUR1 16/189"/>
    <n v="12"/>
    <n v="180"/>
    <n v="2160"/>
    <m/>
    <m/>
    <m/>
    <m/>
    <m/>
    <m/>
    <m/>
    <m/>
  </r>
  <r>
    <m/>
    <m/>
    <x v="125"/>
    <x v="5"/>
    <x v="41"/>
    <s v=""/>
    <m/>
    <n v="0"/>
    <m/>
    <m/>
    <s v=""/>
    <s v=""/>
    <m/>
    <m/>
    <m/>
    <s v="BNA1 16/105"/>
    <n v="6"/>
    <n v="180"/>
    <n v="1080"/>
    <m/>
    <m/>
    <m/>
    <m/>
    <m/>
    <m/>
    <m/>
    <m/>
  </r>
  <r>
    <m/>
    <m/>
    <x v="125"/>
    <x v="6"/>
    <x v="93"/>
    <n v="7667.0769230769229"/>
    <n v="49836"/>
    <n v="84.5"/>
    <d v="1899-12-30T06:30:00"/>
    <d v="1899-12-30T05:28:00"/>
    <n v="6.5"/>
    <n v="5.4666666666666668"/>
    <n v="49836"/>
    <m/>
    <m/>
    <s v="BNA1 16/105"/>
    <n v="74"/>
    <n v="180"/>
    <n v="13320"/>
    <n v="386.19200000000001"/>
    <n v="997.5"/>
    <n v="8"/>
    <m/>
    <m/>
    <m/>
    <m/>
    <m/>
  </r>
  <r>
    <m/>
    <m/>
    <x v="125"/>
    <x v="7"/>
    <x v="93"/>
    <s v=""/>
    <m/>
    <n v="0"/>
    <m/>
    <m/>
    <s v=""/>
    <s v=""/>
    <m/>
    <m/>
    <m/>
    <s v="GOO1 16/123"/>
    <n v="25.25"/>
    <n v="180"/>
    <n v="4545"/>
    <m/>
    <m/>
    <m/>
    <m/>
    <m/>
    <m/>
    <m/>
    <m/>
  </r>
  <r>
    <m/>
    <m/>
    <x v="126"/>
    <x v="0"/>
    <x v="56"/>
    <n v="8867.2131147540986"/>
    <n v="36060"/>
    <n v="58.58541666666666"/>
    <d v="1899-12-30T04:04:00"/>
    <d v="1899-12-30T03:31:00"/>
    <n v="4.0666666666666664"/>
    <n v="3.5166666666666666"/>
    <n v="36060"/>
    <m/>
    <m/>
    <s v="RIN1 16/96"/>
    <n v="67"/>
    <n v="180"/>
    <n v="12060"/>
    <n v="373.74"/>
    <n v="765"/>
    <n v="4"/>
    <m/>
    <m/>
    <m/>
    <m/>
    <m/>
  </r>
  <r>
    <m/>
    <m/>
    <x v="126"/>
    <x v="1"/>
    <x v="56"/>
    <s v=""/>
    <m/>
    <n v="0"/>
    <m/>
    <m/>
    <s v=""/>
    <s v=""/>
    <m/>
    <m/>
    <m/>
    <s v="RIN1 16/138"/>
    <n v="2"/>
    <n v="180"/>
    <n v="360"/>
    <m/>
    <m/>
    <m/>
    <m/>
    <m/>
    <m/>
    <m/>
    <m/>
  </r>
  <r>
    <m/>
    <m/>
    <x v="126"/>
    <x v="2"/>
    <x v="86"/>
    <n v="10537.328990228014"/>
    <n v="53916"/>
    <n v="73.711979166666666"/>
    <d v="1899-12-30T05:07:00"/>
    <d v="1899-12-30T05:04:00"/>
    <n v="5.1166666666666663"/>
    <n v="5.0666666666666664"/>
    <n v="53916"/>
    <m/>
    <m/>
    <s v="BNA1 16/125"/>
    <n v="28"/>
    <n v="180"/>
    <n v="5040"/>
    <n v="378.48700000000002"/>
    <n v="1662.5"/>
    <n v="6"/>
    <m/>
    <m/>
    <m/>
    <m/>
    <m/>
  </r>
  <r>
    <m/>
    <m/>
    <x v="126"/>
    <x v="3"/>
    <x v="86"/>
    <s v=""/>
    <m/>
    <n v="0"/>
    <m/>
    <m/>
    <s v=""/>
    <s v=""/>
    <m/>
    <m/>
    <m/>
    <s v="GAP2 15/137"/>
    <n v="75"/>
    <n v="180"/>
    <n v="13500"/>
    <m/>
    <m/>
    <m/>
    <m/>
    <m/>
    <m/>
    <m/>
    <m/>
  </r>
  <r>
    <m/>
    <m/>
    <x v="126"/>
    <x v="4"/>
    <x v="19"/>
    <n v="9918.044009779951"/>
    <n v="67608"/>
    <n v="98.20260416666666"/>
    <d v="1899-12-30T06:49:00"/>
    <d v="1899-12-30T06:27:00"/>
    <n v="6.8166666666666664"/>
    <n v="6.45"/>
    <n v="67608"/>
    <m/>
    <m/>
    <s v="VRD1 16/132"/>
    <n v="80"/>
    <n v="180"/>
    <n v="14400"/>
    <n v="380.56799999999998"/>
    <n v="1900"/>
    <n v="5"/>
    <m/>
    <m/>
    <m/>
    <m/>
    <m/>
  </r>
  <r>
    <m/>
    <m/>
    <x v="126"/>
    <x v="5"/>
    <x v="19"/>
    <s v=""/>
    <m/>
    <n v="0"/>
    <m/>
    <m/>
    <s v=""/>
    <s v=""/>
    <m/>
    <m/>
    <m/>
    <s v="BNA1 16/102"/>
    <n v="51.25"/>
    <n v="180"/>
    <n v="9225"/>
    <m/>
    <m/>
    <m/>
    <m/>
    <m/>
    <m/>
    <m/>
    <m/>
  </r>
  <r>
    <m/>
    <m/>
    <x v="127"/>
    <x v="0"/>
    <x v="35"/>
    <n v="10520.25"/>
    <n v="168324"/>
    <n v="219.1"/>
    <d v="1899-12-30T16:00:00"/>
    <d v="1899-12-30T14:54:00"/>
    <n v="16"/>
    <n v="14.9"/>
    <n v="168324"/>
    <m/>
    <m/>
    <s v="BNA1 16/102"/>
    <n v="13.25"/>
    <n v="180"/>
    <n v="2385"/>
    <n v="373.18599999999998"/>
    <n v="4845"/>
    <n v="12"/>
    <m/>
    <m/>
    <m/>
    <m/>
    <m/>
  </r>
  <r>
    <m/>
    <m/>
    <x v="127"/>
    <x v="1"/>
    <x v="35"/>
    <s v=""/>
    <m/>
    <n v="0"/>
    <m/>
    <m/>
    <s v=""/>
    <s v=""/>
    <m/>
    <m/>
    <m/>
    <s v="MUR1 16/91"/>
    <n v="80"/>
    <n v="180"/>
    <n v="14400"/>
    <m/>
    <m/>
    <m/>
    <m/>
    <m/>
    <m/>
    <m/>
    <m/>
  </r>
  <r>
    <m/>
    <m/>
    <x v="127"/>
    <x v="2"/>
    <x v="35"/>
    <s v=""/>
    <m/>
    <n v="0"/>
    <m/>
    <m/>
    <s v=""/>
    <s v=""/>
    <m/>
    <m/>
    <m/>
    <s v="MUR1 16/119"/>
    <n v="80"/>
    <n v="180"/>
    <n v="14400"/>
    <m/>
    <m/>
    <m/>
    <m/>
    <m/>
    <m/>
    <m/>
    <m/>
  </r>
  <r>
    <m/>
    <m/>
    <x v="127"/>
    <x v="3"/>
    <x v="35"/>
    <s v=""/>
    <m/>
    <n v="0"/>
    <m/>
    <m/>
    <s v=""/>
    <s v=""/>
    <m/>
    <m/>
    <m/>
    <s v="MUR1 16/117"/>
    <n v="80"/>
    <n v="180"/>
    <n v="14400"/>
    <m/>
    <m/>
    <m/>
    <m/>
    <m/>
    <m/>
    <m/>
    <m/>
  </r>
  <r>
    <m/>
    <m/>
    <x v="127"/>
    <x v="4"/>
    <x v="35"/>
    <s v=""/>
    <m/>
    <n v="0"/>
    <m/>
    <m/>
    <s v=""/>
    <s v=""/>
    <m/>
    <m/>
    <m/>
    <s v="BNA1 16/146"/>
    <n v="68.25"/>
    <n v="180"/>
    <n v="12285"/>
    <m/>
    <m/>
    <m/>
    <m/>
    <m/>
    <m/>
    <m/>
    <m/>
  </r>
  <r>
    <m/>
    <m/>
    <x v="20"/>
    <x v="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0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0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0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0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0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0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0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0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0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0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1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1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1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1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1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1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1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1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1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1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2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2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2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2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2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2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2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2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2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2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3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3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3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3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3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3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3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3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3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3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4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4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4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4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4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4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4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4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4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4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5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5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5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5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5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5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5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5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5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5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6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6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6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6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6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6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6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6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6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6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7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7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7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7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7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7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7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7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7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7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8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8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8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8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8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8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8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8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8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8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9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9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9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9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9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9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9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9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9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19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0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0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0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0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0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0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0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0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0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0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1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1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1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1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1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1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1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1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1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1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2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2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2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2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2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2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2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2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2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2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3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3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3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3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3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3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3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3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3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3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4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4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4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4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4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4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4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4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4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4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5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5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5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5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5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5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5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5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5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5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6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6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6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6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6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6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6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6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6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6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7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7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7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7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7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7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7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7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7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7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8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8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8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8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8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8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8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8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8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8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9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9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9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9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9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9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9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9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9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29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0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0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0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0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0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0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0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0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0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0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1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1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1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1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1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1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1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1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1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1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2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2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2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2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2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2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2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2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2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2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3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3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3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3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3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3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3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3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3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3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4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4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4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4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4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4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4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4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4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4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5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5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5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5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5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5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5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5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5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5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6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6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6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6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6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6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6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6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6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6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7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7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7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7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7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7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7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7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7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7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8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8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8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8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8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8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8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8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8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8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9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9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9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9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9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9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9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9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9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39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0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0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0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0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0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0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0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0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0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0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1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1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1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1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1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1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1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1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1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1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2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2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2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2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2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2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2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2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2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2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3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3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3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3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3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3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3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3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3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3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4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4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4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4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4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4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4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4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4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4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5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5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5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5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5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5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5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5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5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5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6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6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6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6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6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6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6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6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6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6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7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7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7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7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7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7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7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7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7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7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8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8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8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8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8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8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8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8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8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8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9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9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9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9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9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9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9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9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9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49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0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0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0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0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0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0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0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0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0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0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1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1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1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1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1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1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1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1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1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1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2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2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2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2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2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2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2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2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2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2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3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3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3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3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3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3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3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3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3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3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4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4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4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4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4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4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4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4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4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4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5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5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5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5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5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5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5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5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5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5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6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6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6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6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6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6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6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6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6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6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7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7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7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7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7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7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7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7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7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7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8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8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8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8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8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8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8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8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8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8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9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9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9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9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9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9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9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9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9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59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0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0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0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0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0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0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0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0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0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0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1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1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1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1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1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1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1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1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1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1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2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2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2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2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2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2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2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2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2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2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3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3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3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3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3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3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3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3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3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3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4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4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4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4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4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4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4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4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4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4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5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5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5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5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5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5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5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5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5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5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6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6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6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6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6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6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6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6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6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6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7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7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7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7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7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7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7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7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7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7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8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8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8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8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8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8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8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8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8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8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9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9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9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9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9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9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9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9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9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69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0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0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0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0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0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0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0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0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0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0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1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1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1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1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1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1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1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1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1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1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2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2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2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2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2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2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2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2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2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2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3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3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3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3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3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3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3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3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3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3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4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4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4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4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4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4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4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4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4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4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5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5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5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5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5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5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5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5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5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5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6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6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6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6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6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6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6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6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6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6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7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7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7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7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7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7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7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7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7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7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8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8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8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8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8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8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8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8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8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8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9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9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9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9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9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9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9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9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9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79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0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0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0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0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0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0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0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0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0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0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1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1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1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1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1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1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1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1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1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1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2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2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2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2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2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2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2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2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2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2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3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3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3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3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3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3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3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3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3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3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4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4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4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4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4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4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4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4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4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4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5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5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5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5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5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5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5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5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5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5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6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6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6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6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6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6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6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6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6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6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7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7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7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7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7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7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7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7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7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7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8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8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8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8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8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8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8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8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8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8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9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9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9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9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9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9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9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9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9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89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0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0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0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0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0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0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0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0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0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0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1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1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1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13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14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15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16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17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18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19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20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21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22"/>
    <x v="45"/>
    <s v=""/>
    <m/>
    <m/>
    <m/>
    <m/>
    <s v=""/>
    <s v=""/>
    <m/>
    <m/>
    <m/>
    <m/>
    <m/>
    <m/>
    <n v="0"/>
    <m/>
    <m/>
    <m/>
    <m/>
    <m/>
    <m/>
    <m/>
    <m/>
  </r>
  <r>
    <m/>
    <m/>
    <x v="20"/>
    <x v="923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24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25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26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27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28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29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30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31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32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33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34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35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36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37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38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39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40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41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42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43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44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45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46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47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48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49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50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51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52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53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54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55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56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57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58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59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60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61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62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63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64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65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66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67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68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69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70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71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72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73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74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75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76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77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78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79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80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81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82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83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84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85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86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87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88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89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90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91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92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93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94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95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96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97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98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999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00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01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02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03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04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05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06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07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08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09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10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11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12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13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14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15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16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17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18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19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20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21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22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23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24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25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26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27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28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29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30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31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32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33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34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35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36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37"/>
    <x v="45"/>
    <m/>
    <m/>
    <m/>
    <m/>
    <m/>
    <s v=""/>
    <s v=""/>
    <m/>
    <m/>
    <m/>
    <m/>
    <m/>
    <m/>
    <n v="0"/>
    <m/>
    <m/>
    <m/>
    <m/>
    <m/>
    <m/>
    <m/>
    <m/>
  </r>
  <r>
    <m/>
    <m/>
    <x v="20"/>
    <x v="103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3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4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4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4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4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4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4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4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4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4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4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5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5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5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5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5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5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5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5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5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5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6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6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6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6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6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6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6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6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6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6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7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7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7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7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7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7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7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7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7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7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8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8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8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8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8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8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8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8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8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8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9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9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9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9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9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9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9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9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9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09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0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0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0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0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0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0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0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0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0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0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1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1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1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1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1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1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1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1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1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1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2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2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2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2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2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2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2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2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2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2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3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3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3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3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3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3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3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3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3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3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4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4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4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4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4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4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4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4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4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4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5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5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5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5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5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5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5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5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5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5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6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6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6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6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6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6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6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6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6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6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7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7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7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7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7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7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7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7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7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7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8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8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8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8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8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8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8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8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8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8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9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9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9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9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9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9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9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9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9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19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0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0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0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0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0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0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0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0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0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0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1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1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1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1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1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1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1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1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1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1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2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2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2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2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2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2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2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2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2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2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3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3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3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3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3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3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3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3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3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3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4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4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4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4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4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4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4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4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4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4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5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5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5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5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5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5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5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5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5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5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6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6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6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6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6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6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6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6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6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6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7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7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7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73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74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75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76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77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78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79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80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81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82"/>
    <x v="45"/>
    <m/>
    <m/>
    <m/>
    <m/>
    <m/>
    <m/>
    <m/>
    <m/>
    <m/>
    <m/>
    <m/>
    <m/>
    <m/>
    <n v="0"/>
    <m/>
    <m/>
    <m/>
    <m/>
    <m/>
    <m/>
    <m/>
    <m/>
  </r>
  <r>
    <m/>
    <m/>
    <x v="20"/>
    <x v="1283"/>
    <x v="45"/>
    <m/>
    <m/>
    <m/>
    <m/>
    <m/>
    <m/>
    <m/>
    <m/>
    <m/>
    <m/>
    <m/>
    <m/>
    <m/>
    <m/>
    <m/>
    <m/>
    <m/>
    <m/>
    <m/>
    <m/>
    <m/>
    <m/>
  </r>
  <r>
    <m/>
    <m/>
    <x v="20"/>
    <x v="1284"/>
    <x v="45"/>
    <m/>
    <m/>
    <m/>
    <m/>
    <m/>
    <m/>
    <m/>
    <m/>
    <m/>
    <m/>
    <m/>
    <m/>
    <m/>
    <m/>
    <m/>
    <m/>
    <m/>
    <m/>
    <m/>
    <m/>
    <m/>
    <m/>
  </r>
  <r>
    <m/>
    <m/>
    <x v="20"/>
    <x v="1285"/>
    <x v="45"/>
    <m/>
    <m/>
    <m/>
    <m/>
    <m/>
    <m/>
    <m/>
    <m/>
    <m/>
    <m/>
    <m/>
    <m/>
    <m/>
    <m/>
    <m/>
    <m/>
    <m/>
    <m/>
    <m/>
    <m/>
    <m/>
    <m/>
  </r>
  <r>
    <m/>
    <m/>
    <x v="20"/>
    <x v="1286"/>
    <x v="45"/>
    <m/>
    <m/>
    <m/>
    <m/>
    <m/>
    <m/>
    <m/>
    <m/>
    <m/>
    <m/>
    <m/>
    <m/>
    <m/>
    <m/>
    <m/>
    <m/>
    <m/>
    <m/>
    <m/>
    <m/>
    <m/>
    <m/>
  </r>
  <r>
    <m/>
    <m/>
    <x v="20"/>
    <x v="1287"/>
    <x v="45"/>
    <m/>
    <m/>
    <m/>
    <m/>
    <m/>
    <m/>
    <m/>
    <m/>
    <m/>
    <m/>
    <m/>
    <m/>
    <m/>
    <m/>
    <m/>
    <m/>
    <m/>
    <m/>
    <m/>
    <m/>
    <m/>
    <m/>
  </r>
  <r>
    <m/>
    <m/>
    <x v="20"/>
    <x v="1288"/>
    <x v="45"/>
    <m/>
    <m/>
    <m/>
    <m/>
    <m/>
    <m/>
    <m/>
    <m/>
    <m/>
    <m/>
    <m/>
    <m/>
    <m/>
    <m/>
    <m/>
    <m/>
    <m/>
    <m/>
    <m/>
    <m/>
    <m/>
    <m/>
  </r>
  <r>
    <m/>
    <m/>
    <x v="20"/>
    <x v="1289"/>
    <x v="45"/>
    <m/>
    <m/>
    <m/>
    <m/>
    <m/>
    <m/>
    <m/>
    <m/>
    <m/>
    <m/>
    <m/>
    <m/>
    <m/>
    <m/>
    <m/>
    <m/>
    <m/>
    <m/>
    <m/>
    <m/>
    <m/>
    <m/>
  </r>
  <r>
    <m/>
    <m/>
    <x v="20"/>
    <x v="1290"/>
    <x v="45"/>
    <m/>
    <m/>
    <m/>
    <m/>
    <m/>
    <m/>
    <m/>
    <m/>
    <m/>
    <m/>
    <m/>
    <m/>
    <m/>
    <m/>
    <m/>
    <m/>
    <m/>
    <m/>
    <m/>
    <m/>
    <m/>
    <m/>
  </r>
  <r>
    <m/>
    <m/>
    <x v="20"/>
    <x v="1291"/>
    <x v="45"/>
    <m/>
    <m/>
    <m/>
    <m/>
    <m/>
    <m/>
    <m/>
    <m/>
    <m/>
    <m/>
    <m/>
    <m/>
    <m/>
    <m/>
    <m/>
    <m/>
    <m/>
    <m/>
    <m/>
    <m/>
    <m/>
    <m/>
  </r>
  <r>
    <m/>
    <m/>
    <x v="20"/>
    <x v="1292"/>
    <x v="45"/>
    <m/>
    <m/>
    <m/>
    <m/>
    <m/>
    <m/>
    <m/>
    <m/>
    <m/>
    <m/>
    <m/>
    <m/>
    <m/>
    <m/>
    <m/>
    <m/>
    <m/>
    <m/>
    <m/>
    <m/>
    <m/>
    <m/>
  </r>
  <r>
    <m/>
    <m/>
    <x v="20"/>
    <x v="1293"/>
    <x v="45"/>
    <m/>
    <m/>
    <m/>
    <m/>
    <m/>
    <m/>
    <m/>
    <m/>
    <m/>
    <m/>
    <m/>
    <m/>
    <m/>
    <m/>
    <m/>
    <m/>
    <m/>
    <m/>
    <m/>
    <m/>
    <m/>
    <m/>
  </r>
  <r>
    <m/>
    <m/>
    <x v="20"/>
    <x v="1294"/>
    <x v="45"/>
    <m/>
    <m/>
    <m/>
    <m/>
    <m/>
    <m/>
    <m/>
    <m/>
    <m/>
    <m/>
    <m/>
    <m/>
    <m/>
    <m/>
    <m/>
    <m/>
    <m/>
    <m/>
    <m/>
    <m/>
    <m/>
    <m/>
  </r>
  <r>
    <m/>
    <m/>
    <x v="20"/>
    <x v="1295"/>
    <x v="45"/>
    <m/>
    <m/>
    <m/>
    <m/>
    <m/>
    <m/>
    <m/>
    <m/>
    <m/>
    <m/>
    <m/>
    <m/>
    <m/>
    <m/>
    <m/>
    <m/>
    <m/>
    <m/>
    <m/>
    <m/>
    <m/>
    <m/>
  </r>
  <r>
    <m/>
    <m/>
    <x v="20"/>
    <x v="1296"/>
    <x v="45"/>
    <m/>
    <m/>
    <m/>
    <m/>
    <m/>
    <m/>
    <m/>
    <m/>
    <m/>
    <m/>
    <m/>
    <m/>
    <m/>
    <m/>
    <m/>
    <m/>
    <m/>
    <m/>
    <m/>
    <m/>
    <m/>
    <m/>
  </r>
  <r>
    <m/>
    <m/>
    <x v="20"/>
    <x v="1297"/>
    <x v="45"/>
    <m/>
    <m/>
    <m/>
    <m/>
    <m/>
    <m/>
    <m/>
    <m/>
    <m/>
    <m/>
    <m/>
    <m/>
    <m/>
    <m/>
    <m/>
    <m/>
    <m/>
    <m/>
    <m/>
    <m/>
    <m/>
    <m/>
  </r>
  <r>
    <m/>
    <m/>
    <x v="20"/>
    <x v="1298"/>
    <x v="45"/>
    <m/>
    <m/>
    <m/>
    <m/>
    <m/>
    <m/>
    <m/>
    <m/>
    <m/>
    <m/>
    <m/>
    <m/>
    <m/>
    <m/>
    <m/>
    <m/>
    <m/>
    <m/>
    <m/>
    <m/>
    <m/>
    <m/>
  </r>
  <r>
    <m/>
    <m/>
    <x v="20"/>
    <x v="1299"/>
    <x v="45"/>
    <m/>
    <m/>
    <m/>
    <m/>
    <m/>
    <m/>
    <m/>
    <m/>
    <m/>
    <m/>
    <m/>
    <m/>
    <m/>
    <m/>
    <m/>
    <m/>
    <m/>
    <m/>
    <m/>
    <m/>
    <m/>
    <m/>
  </r>
  <r>
    <m/>
    <m/>
    <x v="20"/>
    <x v="1300"/>
    <x v="45"/>
    <m/>
    <m/>
    <m/>
    <m/>
    <m/>
    <m/>
    <m/>
    <m/>
    <m/>
    <m/>
    <m/>
    <m/>
    <m/>
    <m/>
    <m/>
    <m/>
    <m/>
    <m/>
    <m/>
    <m/>
    <m/>
    <m/>
  </r>
  <r>
    <m/>
    <m/>
    <x v="20"/>
    <x v="1301"/>
    <x v="45"/>
    <m/>
    <m/>
    <m/>
    <m/>
    <m/>
    <m/>
    <m/>
    <m/>
    <m/>
    <m/>
    <m/>
    <m/>
    <m/>
    <m/>
    <m/>
    <m/>
    <m/>
    <m/>
    <m/>
    <m/>
    <m/>
    <m/>
  </r>
  <r>
    <m/>
    <m/>
    <x v="20"/>
    <x v="1302"/>
    <x v="45"/>
    <m/>
    <m/>
    <m/>
    <m/>
    <m/>
    <m/>
    <m/>
    <m/>
    <m/>
    <m/>
    <m/>
    <m/>
    <m/>
    <m/>
    <m/>
    <m/>
    <m/>
    <m/>
    <m/>
    <m/>
    <m/>
    <m/>
  </r>
  <r>
    <m/>
    <m/>
    <x v="20"/>
    <x v="1303"/>
    <x v="45"/>
    <m/>
    <m/>
    <m/>
    <m/>
    <m/>
    <m/>
    <m/>
    <m/>
    <m/>
    <m/>
    <m/>
    <m/>
    <m/>
    <m/>
    <m/>
    <m/>
    <m/>
    <m/>
    <m/>
    <m/>
    <m/>
    <m/>
  </r>
  <r>
    <m/>
    <m/>
    <x v="20"/>
    <x v="1304"/>
    <x v="45"/>
    <m/>
    <m/>
    <m/>
    <m/>
    <m/>
    <m/>
    <m/>
    <m/>
    <m/>
    <m/>
    <m/>
    <m/>
    <m/>
    <m/>
    <m/>
    <m/>
    <m/>
    <m/>
    <m/>
    <m/>
    <m/>
    <m/>
  </r>
  <r>
    <m/>
    <m/>
    <x v="20"/>
    <x v="1305"/>
    <x v="45"/>
    <m/>
    <m/>
    <m/>
    <m/>
    <m/>
    <m/>
    <m/>
    <m/>
    <m/>
    <m/>
    <m/>
    <m/>
    <m/>
    <m/>
    <m/>
    <m/>
    <m/>
    <m/>
    <m/>
    <m/>
    <m/>
    <m/>
  </r>
  <r>
    <m/>
    <m/>
    <x v="20"/>
    <x v="1306"/>
    <x v="45"/>
    <m/>
    <m/>
    <m/>
    <m/>
    <m/>
    <m/>
    <m/>
    <m/>
    <m/>
    <m/>
    <m/>
    <m/>
    <m/>
    <m/>
    <m/>
    <m/>
    <m/>
    <m/>
    <m/>
    <m/>
    <m/>
    <m/>
  </r>
  <r>
    <m/>
    <m/>
    <x v="20"/>
    <x v="1307"/>
    <x v="45"/>
    <m/>
    <m/>
    <m/>
    <m/>
    <m/>
    <m/>
    <m/>
    <m/>
    <m/>
    <m/>
    <m/>
    <m/>
    <m/>
    <m/>
    <m/>
    <m/>
    <m/>
    <m/>
    <m/>
    <m/>
    <m/>
    <m/>
  </r>
  <r>
    <m/>
    <m/>
    <x v="20"/>
    <x v="1308"/>
    <x v="45"/>
    <m/>
    <m/>
    <m/>
    <m/>
    <m/>
    <m/>
    <m/>
    <m/>
    <m/>
    <m/>
    <m/>
    <m/>
    <m/>
    <m/>
    <m/>
    <m/>
    <m/>
    <m/>
    <m/>
    <m/>
    <m/>
    <m/>
  </r>
  <r>
    <m/>
    <m/>
    <x v="20"/>
    <x v="1309"/>
    <x v="45"/>
    <m/>
    <m/>
    <m/>
    <m/>
    <m/>
    <m/>
    <m/>
    <m/>
    <m/>
    <m/>
    <m/>
    <m/>
    <m/>
    <m/>
    <m/>
    <m/>
    <m/>
    <m/>
    <m/>
    <m/>
    <m/>
    <m/>
  </r>
  <r>
    <m/>
    <m/>
    <x v="20"/>
    <x v="1310"/>
    <x v="45"/>
    <m/>
    <m/>
    <m/>
    <m/>
    <m/>
    <m/>
    <m/>
    <m/>
    <m/>
    <m/>
    <m/>
    <m/>
    <m/>
    <m/>
    <m/>
    <m/>
    <m/>
    <m/>
    <m/>
    <m/>
    <m/>
    <m/>
  </r>
  <r>
    <m/>
    <m/>
    <x v="20"/>
    <x v="1311"/>
    <x v="45"/>
    <m/>
    <m/>
    <m/>
    <m/>
    <m/>
    <m/>
    <m/>
    <m/>
    <m/>
    <m/>
    <m/>
    <m/>
    <m/>
    <m/>
    <m/>
    <m/>
    <m/>
    <m/>
    <m/>
    <m/>
    <m/>
    <m/>
  </r>
  <r>
    <m/>
    <m/>
    <x v="20"/>
    <x v="1312"/>
    <x v="45"/>
    <m/>
    <m/>
    <m/>
    <m/>
    <m/>
    <m/>
    <m/>
    <m/>
    <m/>
    <m/>
    <m/>
    <m/>
    <m/>
    <m/>
    <m/>
    <m/>
    <m/>
    <m/>
    <m/>
    <m/>
    <m/>
    <m/>
  </r>
  <r>
    <m/>
    <m/>
    <x v="20"/>
    <x v="1313"/>
    <x v="45"/>
    <m/>
    <m/>
    <m/>
    <m/>
    <m/>
    <m/>
    <m/>
    <m/>
    <m/>
    <m/>
    <m/>
    <m/>
    <m/>
    <m/>
    <m/>
    <m/>
    <m/>
    <m/>
    <m/>
    <m/>
    <m/>
    <m/>
  </r>
  <r>
    <m/>
    <m/>
    <x v="20"/>
    <x v="1314"/>
    <x v="45"/>
    <m/>
    <m/>
    <m/>
    <m/>
    <m/>
    <m/>
    <m/>
    <m/>
    <m/>
    <m/>
    <m/>
    <m/>
    <m/>
    <m/>
    <m/>
    <m/>
    <m/>
    <m/>
    <m/>
    <m/>
    <m/>
    <m/>
  </r>
  <r>
    <m/>
    <m/>
    <x v="20"/>
    <x v="1315"/>
    <x v="45"/>
    <m/>
    <m/>
    <m/>
    <m/>
    <m/>
    <m/>
    <m/>
    <m/>
    <m/>
    <m/>
    <m/>
    <m/>
    <m/>
    <m/>
    <m/>
    <m/>
    <m/>
    <m/>
    <m/>
    <m/>
    <m/>
    <m/>
  </r>
  <r>
    <m/>
    <m/>
    <x v="20"/>
    <x v="1316"/>
    <x v="45"/>
    <m/>
    <m/>
    <m/>
    <m/>
    <m/>
    <m/>
    <m/>
    <m/>
    <m/>
    <m/>
    <m/>
    <m/>
    <m/>
    <m/>
    <m/>
    <m/>
    <m/>
    <m/>
    <m/>
    <m/>
    <m/>
    <m/>
  </r>
  <r>
    <m/>
    <m/>
    <x v="20"/>
    <x v="1317"/>
    <x v="45"/>
    <m/>
    <m/>
    <m/>
    <m/>
    <m/>
    <m/>
    <m/>
    <m/>
    <m/>
    <m/>
    <m/>
    <m/>
    <m/>
    <m/>
    <m/>
    <m/>
    <m/>
    <m/>
    <m/>
    <m/>
    <m/>
    <m/>
  </r>
  <r>
    <m/>
    <m/>
    <x v="20"/>
    <x v="1318"/>
    <x v="45"/>
    <m/>
    <m/>
    <m/>
    <m/>
    <m/>
    <m/>
    <m/>
    <m/>
    <m/>
    <m/>
    <m/>
    <m/>
    <m/>
    <m/>
    <m/>
    <m/>
    <m/>
    <m/>
    <m/>
    <m/>
    <m/>
    <m/>
  </r>
  <r>
    <m/>
    <m/>
    <x v="20"/>
    <x v="1319"/>
    <x v="45"/>
    <m/>
    <m/>
    <m/>
    <m/>
    <m/>
    <m/>
    <m/>
    <m/>
    <m/>
    <m/>
    <m/>
    <m/>
    <m/>
    <m/>
    <m/>
    <m/>
    <m/>
    <m/>
    <m/>
    <m/>
    <m/>
    <m/>
  </r>
  <r>
    <m/>
    <m/>
    <x v="20"/>
    <x v="1320"/>
    <x v="45"/>
    <m/>
    <m/>
    <m/>
    <m/>
    <m/>
    <m/>
    <m/>
    <m/>
    <m/>
    <m/>
    <m/>
    <m/>
    <m/>
    <m/>
    <m/>
    <m/>
    <m/>
    <m/>
    <m/>
    <m/>
    <m/>
    <m/>
  </r>
  <r>
    <m/>
    <m/>
    <x v="20"/>
    <x v="1321"/>
    <x v="45"/>
    <m/>
    <m/>
    <m/>
    <m/>
    <m/>
    <m/>
    <m/>
    <m/>
    <m/>
    <m/>
    <m/>
    <m/>
    <m/>
    <m/>
    <m/>
    <m/>
    <m/>
    <m/>
    <m/>
    <m/>
    <m/>
    <m/>
  </r>
  <r>
    <m/>
    <m/>
    <x v="20"/>
    <x v="1322"/>
    <x v="45"/>
    <m/>
    <m/>
    <m/>
    <m/>
    <m/>
    <m/>
    <m/>
    <m/>
    <m/>
    <m/>
    <m/>
    <m/>
    <m/>
    <m/>
    <m/>
    <m/>
    <m/>
    <m/>
    <m/>
    <m/>
    <m/>
    <m/>
  </r>
  <r>
    <m/>
    <m/>
    <x v="20"/>
    <x v="1323"/>
    <x v="45"/>
    <m/>
    <m/>
    <m/>
    <m/>
    <m/>
    <m/>
    <m/>
    <m/>
    <m/>
    <m/>
    <m/>
    <m/>
    <m/>
    <m/>
    <m/>
    <m/>
    <m/>
    <m/>
    <m/>
    <m/>
    <m/>
    <m/>
  </r>
  <r>
    <m/>
    <m/>
    <x v="20"/>
    <x v="1324"/>
    <x v="45"/>
    <m/>
    <m/>
    <m/>
    <m/>
    <m/>
    <m/>
    <m/>
    <m/>
    <m/>
    <m/>
    <m/>
    <m/>
    <m/>
    <m/>
    <m/>
    <m/>
    <m/>
    <m/>
    <m/>
    <m/>
    <m/>
    <m/>
  </r>
  <r>
    <m/>
    <m/>
    <x v="20"/>
    <x v="1325"/>
    <x v="45"/>
    <m/>
    <m/>
    <m/>
    <m/>
    <m/>
    <m/>
    <m/>
    <m/>
    <m/>
    <m/>
    <m/>
    <m/>
    <m/>
    <m/>
    <m/>
    <m/>
    <m/>
    <m/>
    <m/>
    <m/>
    <m/>
    <m/>
  </r>
  <r>
    <m/>
    <m/>
    <x v="20"/>
    <x v="1326"/>
    <x v="45"/>
    <m/>
    <m/>
    <m/>
    <m/>
    <m/>
    <m/>
    <m/>
    <m/>
    <m/>
    <m/>
    <m/>
    <m/>
    <m/>
    <m/>
    <m/>
    <m/>
    <m/>
    <m/>
    <m/>
    <m/>
    <m/>
    <m/>
  </r>
  <r>
    <m/>
    <m/>
    <x v="20"/>
    <x v="1327"/>
    <x v="45"/>
    <m/>
    <m/>
    <m/>
    <m/>
    <m/>
    <m/>
    <m/>
    <m/>
    <m/>
    <m/>
    <m/>
    <m/>
    <m/>
    <m/>
    <m/>
    <m/>
    <m/>
    <m/>
    <m/>
    <m/>
    <m/>
    <m/>
  </r>
  <r>
    <m/>
    <m/>
    <x v="20"/>
    <x v="1328"/>
    <x v="45"/>
    <m/>
    <m/>
    <m/>
    <m/>
    <m/>
    <m/>
    <m/>
    <m/>
    <m/>
    <m/>
    <m/>
    <m/>
    <m/>
    <m/>
    <m/>
    <m/>
    <m/>
    <m/>
    <m/>
    <m/>
    <m/>
    <m/>
  </r>
  <r>
    <m/>
    <m/>
    <x v="20"/>
    <x v="1329"/>
    <x v="45"/>
    <m/>
    <m/>
    <m/>
    <m/>
    <m/>
    <m/>
    <m/>
    <m/>
    <m/>
    <m/>
    <m/>
    <m/>
    <m/>
    <m/>
    <m/>
    <m/>
    <m/>
    <m/>
    <m/>
    <m/>
    <m/>
    <m/>
  </r>
  <r>
    <m/>
    <m/>
    <x v="20"/>
    <x v="1330"/>
    <x v="45"/>
    <m/>
    <m/>
    <m/>
    <m/>
    <m/>
    <m/>
    <m/>
    <m/>
    <m/>
    <m/>
    <m/>
    <m/>
    <m/>
    <m/>
    <m/>
    <m/>
    <m/>
    <m/>
    <m/>
    <m/>
    <m/>
    <m/>
  </r>
  <r>
    <m/>
    <m/>
    <x v="20"/>
    <x v="1331"/>
    <x v="45"/>
    <m/>
    <m/>
    <m/>
    <m/>
    <m/>
    <m/>
    <m/>
    <m/>
    <m/>
    <m/>
    <m/>
    <m/>
    <m/>
    <m/>
    <m/>
    <m/>
    <m/>
    <m/>
    <m/>
    <m/>
    <m/>
    <m/>
  </r>
  <r>
    <m/>
    <m/>
    <x v="20"/>
    <x v="1332"/>
    <x v="45"/>
    <m/>
    <m/>
    <m/>
    <m/>
    <m/>
    <m/>
    <m/>
    <m/>
    <m/>
    <m/>
    <m/>
    <m/>
    <m/>
    <m/>
    <m/>
    <m/>
    <m/>
    <m/>
    <m/>
    <m/>
    <m/>
    <m/>
  </r>
  <r>
    <m/>
    <m/>
    <x v="20"/>
    <x v="1333"/>
    <x v="45"/>
    <m/>
    <m/>
    <m/>
    <m/>
    <m/>
    <m/>
    <m/>
    <m/>
    <m/>
    <m/>
    <m/>
    <m/>
    <m/>
    <m/>
    <m/>
    <m/>
    <m/>
    <m/>
    <m/>
    <m/>
    <m/>
    <m/>
  </r>
  <r>
    <m/>
    <m/>
    <x v="20"/>
    <x v="1334"/>
    <x v="45"/>
    <m/>
    <m/>
    <m/>
    <m/>
    <m/>
    <m/>
    <m/>
    <m/>
    <m/>
    <m/>
    <m/>
    <m/>
    <m/>
    <m/>
    <m/>
    <m/>
    <m/>
    <m/>
    <m/>
    <m/>
    <m/>
    <m/>
  </r>
  <r>
    <m/>
    <m/>
    <x v="20"/>
    <x v="1335"/>
    <x v="45"/>
    <m/>
    <m/>
    <m/>
    <m/>
    <m/>
    <m/>
    <m/>
    <m/>
    <m/>
    <m/>
    <m/>
    <m/>
    <m/>
    <m/>
    <m/>
    <m/>
    <m/>
    <m/>
    <m/>
    <m/>
    <m/>
    <m/>
  </r>
  <r>
    <m/>
    <m/>
    <x v="20"/>
    <x v="1336"/>
    <x v="45"/>
    <m/>
    <m/>
    <m/>
    <m/>
    <m/>
    <m/>
    <m/>
    <m/>
    <m/>
    <m/>
    <m/>
    <m/>
    <m/>
    <m/>
    <m/>
    <m/>
    <m/>
    <m/>
    <m/>
    <m/>
    <m/>
    <m/>
  </r>
  <r>
    <m/>
    <m/>
    <x v="20"/>
    <x v="1337"/>
    <x v="45"/>
    <m/>
    <m/>
    <m/>
    <m/>
    <m/>
    <m/>
    <m/>
    <m/>
    <m/>
    <m/>
    <m/>
    <m/>
    <m/>
    <m/>
    <m/>
    <m/>
    <m/>
    <m/>
    <m/>
    <m/>
    <m/>
    <m/>
  </r>
  <r>
    <m/>
    <m/>
    <x v="20"/>
    <x v="1338"/>
    <x v="45"/>
    <m/>
    <m/>
    <m/>
    <m/>
    <m/>
    <m/>
    <m/>
    <m/>
    <m/>
    <m/>
    <m/>
    <m/>
    <m/>
    <m/>
    <m/>
    <m/>
    <m/>
    <m/>
    <m/>
    <m/>
    <m/>
    <m/>
  </r>
  <r>
    <m/>
    <m/>
    <x v="20"/>
    <x v="1339"/>
    <x v="45"/>
    <m/>
    <m/>
    <m/>
    <m/>
    <m/>
    <m/>
    <m/>
    <m/>
    <m/>
    <m/>
    <m/>
    <m/>
    <m/>
    <m/>
    <m/>
    <m/>
    <m/>
    <m/>
    <m/>
    <m/>
    <m/>
    <m/>
  </r>
  <r>
    <m/>
    <m/>
    <x v="20"/>
    <x v="1340"/>
    <x v="45"/>
    <m/>
    <m/>
    <m/>
    <m/>
    <m/>
    <m/>
    <m/>
    <m/>
    <m/>
    <m/>
    <m/>
    <m/>
    <m/>
    <m/>
    <m/>
    <m/>
    <m/>
    <m/>
    <m/>
    <m/>
    <m/>
    <m/>
  </r>
  <r>
    <m/>
    <m/>
    <x v="20"/>
    <x v="1341"/>
    <x v="45"/>
    <m/>
    <m/>
    <m/>
    <m/>
    <m/>
    <m/>
    <m/>
    <m/>
    <m/>
    <m/>
    <m/>
    <m/>
    <m/>
    <m/>
    <m/>
    <m/>
    <m/>
    <m/>
    <m/>
    <m/>
    <m/>
    <m/>
  </r>
  <r>
    <m/>
    <m/>
    <x v="20"/>
    <x v="1342"/>
    <x v="45"/>
    <m/>
    <m/>
    <m/>
    <m/>
    <m/>
    <m/>
    <m/>
    <m/>
    <m/>
    <m/>
    <m/>
    <m/>
    <m/>
    <m/>
    <m/>
    <m/>
    <m/>
    <m/>
    <m/>
    <m/>
    <m/>
    <m/>
  </r>
  <r>
    <m/>
    <m/>
    <x v="20"/>
    <x v="1343"/>
    <x v="45"/>
    <m/>
    <m/>
    <m/>
    <m/>
    <m/>
    <m/>
    <m/>
    <m/>
    <m/>
    <m/>
    <m/>
    <m/>
    <m/>
    <m/>
    <m/>
    <m/>
    <m/>
    <m/>
    <m/>
    <m/>
    <m/>
    <m/>
  </r>
  <r>
    <m/>
    <m/>
    <x v="20"/>
    <x v="1344"/>
    <x v="45"/>
    <m/>
    <m/>
    <m/>
    <m/>
    <m/>
    <m/>
    <m/>
    <m/>
    <m/>
    <m/>
    <m/>
    <m/>
    <m/>
    <m/>
    <m/>
    <m/>
    <m/>
    <m/>
    <m/>
    <m/>
    <m/>
    <m/>
  </r>
  <r>
    <m/>
    <m/>
    <x v="20"/>
    <x v="1345"/>
    <x v="45"/>
    <m/>
    <m/>
    <m/>
    <m/>
    <m/>
    <m/>
    <m/>
    <m/>
    <m/>
    <m/>
    <m/>
    <m/>
    <m/>
    <m/>
    <m/>
    <m/>
    <m/>
    <m/>
    <m/>
    <m/>
    <m/>
    <m/>
  </r>
  <r>
    <m/>
    <m/>
    <x v="20"/>
    <x v="1346"/>
    <x v="45"/>
    <m/>
    <m/>
    <m/>
    <m/>
    <m/>
    <m/>
    <m/>
    <m/>
    <m/>
    <m/>
    <m/>
    <m/>
    <m/>
    <m/>
    <m/>
    <m/>
    <m/>
    <m/>
    <m/>
    <m/>
    <m/>
    <m/>
  </r>
  <r>
    <m/>
    <m/>
    <x v="20"/>
    <x v="1347"/>
    <x v="45"/>
    <m/>
    <m/>
    <m/>
    <m/>
    <m/>
    <m/>
    <m/>
    <m/>
    <m/>
    <m/>
    <m/>
    <m/>
    <m/>
    <m/>
    <m/>
    <m/>
    <m/>
    <m/>
    <m/>
    <m/>
    <m/>
    <m/>
  </r>
  <r>
    <m/>
    <m/>
    <x v="20"/>
    <x v="1348"/>
    <x v="45"/>
    <m/>
    <m/>
    <m/>
    <m/>
    <m/>
    <m/>
    <m/>
    <m/>
    <m/>
    <m/>
    <m/>
    <m/>
    <m/>
    <m/>
    <m/>
    <m/>
    <m/>
    <m/>
    <m/>
    <m/>
    <m/>
    <m/>
  </r>
  <r>
    <m/>
    <m/>
    <x v="20"/>
    <x v="1349"/>
    <x v="45"/>
    <m/>
    <m/>
    <m/>
    <m/>
    <m/>
    <m/>
    <m/>
    <m/>
    <m/>
    <m/>
    <m/>
    <m/>
    <m/>
    <m/>
    <m/>
    <m/>
    <m/>
    <m/>
    <m/>
    <m/>
    <m/>
    <m/>
  </r>
  <r>
    <m/>
    <m/>
    <x v="20"/>
    <x v="1350"/>
    <x v="45"/>
    <m/>
    <m/>
    <m/>
    <m/>
    <m/>
    <m/>
    <m/>
    <m/>
    <m/>
    <m/>
    <m/>
    <m/>
    <m/>
    <m/>
    <m/>
    <m/>
    <m/>
    <m/>
    <m/>
    <m/>
    <m/>
    <m/>
  </r>
  <r>
    <m/>
    <m/>
    <x v="20"/>
    <x v="1351"/>
    <x v="45"/>
    <m/>
    <m/>
    <m/>
    <m/>
    <m/>
    <m/>
    <m/>
    <m/>
    <m/>
    <m/>
    <m/>
    <m/>
    <m/>
    <m/>
    <m/>
    <m/>
    <m/>
    <m/>
    <m/>
    <m/>
    <m/>
    <m/>
  </r>
  <r>
    <m/>
    <m/>
    <x v="20"/>
    <x v="1352"/>
    <x v="45"/>
    <m/>
    <m/>
    <m/>
    <m/>
    <m/>
    <m/>
    <m/>
    <m/>
    <m/>
    <m/>
    <m/>
    <m/>
    <m/>
    <m/>
    <m/>
    <m/>
    <m/>
    <m/>
    <m/>
    <m/>
    <m/>
    <m/>
  </r>
  <r>
    <m/>
    <m/>
    <x v="20"/>
    <x v="1353"/>
    <x v="45"/>
    <m/>
    <m/>
    <m/>
    <m/>
    <m/>
    <m/>
    <m/>
    <m/>
    <m/>
    <m/>
    <m/>
    <m/>
    <m/>
    <m/>
    <m/>
    <m/>
    <m/>
    <m/>
    <m/>
    <m/>
    <m/>
    <m/>
  </r>
  <r>
    <m/>
    <m/>
    <x v="20"/>
    <x v="1354"/>
    <x v="45"/>
    <m/>
    <m/>
    <m/>
    <m/>
    <m/>
    <m/>
    <m/>
    <m/>
    <m/>
    <m/>
    <m/>
    <m/>
    <m/>
    <m/>
    <m/>
    <m/>
    <m/>
    <m/>
    <m/>
    <m/>
    <m/>
    <m/>
  </r>
  <r>
    <m/>
    <m/>
    <x v="20"/>
    <x v="1355"/>
    <x v="45"/>
    <m/>
    <m/>
    <m/>
    <m/>
    <m/>
    <m/>
    <m/>
    <m/>
    <m/>
    <m/>
    <m/>
    <m/>
    <m/>
    <m/>
    <m/>
    <m/>
    <m/>
    <m/>
    <m/>
    <m/>
    <m/>
    <m/>
  </r>
  <r>
    <m/>
    <m/>
    <x v="20"/>
    <x v="1356"/>
    <x v="45"/>
    <m/>
    <m/>
    <m/>
    <m/>
    <m/>
    <m/>
    <m/>
    <m/>
    <m/>
    <m/>
    <m/>
    <m/>
    <m/>
    <m/>
    <m/>
    <m/>
    <m/>
    <m/>
    <m/>
    <m/>
    <m/>
    <m/>
  </r>
  <r>
    <m/>
    <m/>
    <x v="20"/>
    <x v="1357"/>
    <x v="45"/>
    <m/>
    <m/>
    <m/>
    <m/>
    <m/>
    <m/>
    <m/>
    <m/>
    <m/>
    <m/>
    <m/>
    <m/>
    <m/>
    <m/>
    <m/>
    <m/>
    <m/>
    <m/>
    <m/>
    <m/>
    <m/>
    <m/>
  </r>
  <r>
    <m/>
    <m/>
    <x v="20"/>
    <x v="1358"/>
    <x v="45"/>
    <m/>
    <m/>
    <m/>
    <m/>
    <m/>
    <m/>
    <m/>
    <m/>
    <m/>
    <m/>
    <m/>
    <m/>
    <m/>
    <m/>
    <m/>
    <m/>
    <m/>
    <m/>
    <m/>
    <m/>
    <m/>
    <m/>
  </r>
  <r>
    <m/>
    <m/>
    <x v="20"/>
    <x v="1359"/>
    <x v="45"/>
    <m/>
    <m/>
    <m/>
    <m/>
    <m/>
    <m/>
    <m/>
    <m/>
    <m/>
    <m/>
    <m/>
    <m/>
    <m/>
    <m/>
    <m/>
    <m/>
    <m/>
    <m/>
    <m/>
    <m/>
    <m/>
    <m/>
  </r>
  <r>
    <m/>
    <m/>
    <x v="20"/>
    <x v="1360"/>
    <x v="45"/>
    <m/>
    <m/>
    <m/>
    <m/>
    <m/>
    <m/>
    <m/>
    <m/>
    <m/>
    <m/>
    <m/>
    <m/>
    <m/>
    <m/>
    <m/>
    <m/>
    <m/>
    <m/>
    <m/>
    <m/>
    <m/>
    <m/>
  </r>
  <r>
    <m/>
    <m/>
    <x v="20"/>
    <x v="1361"/>
    <x v="45"/>
    <m/>
    <m/>
    <m/>
    <m/>
    <m/>
    <m/>
    <m/>
    <m/>
    <m/>
    <m/>
    <m/>
    <m/>
    <m/>
    <m/>
    <m/>
    <m/>
    <m/>
    <m/>
    <m/>
    <m/>
    <m/>
    <m/>
  </r>
  <r>
    <m/>
    <m/>
    <x v="20"/>
    <x v="1362"/>
    <x v="45"/>
    <m/>
    <m/>
    <m/>
    <m/>
    <m/>
    <m/>
    <m/>
    <m/>
    <m/>
    <m/>
    <m/>
    <m/>
    <m/>
    <m/>
    <m/>
    <m/>
    <m/>
    <m/>
    <m/>
    <m/>
    <m/>
    <m/>
  </r>
  <r>
    <m/>
    <m/>
    <x v="20"/>
    <x v="1363"/>
    <x v="45"/>
    <m/>
    <m/>
    <m/>
    <m/>
    <m/>
    <m/>
    <m/>
    <m/>
    <m/>
    <m/>
    <m/>
    <m/>
    <m/>
    <m/>
    <m/>
    <m/>
    <m/>
    <m/>
    <m/>
    <m/>
    <m/>
    <m/>
  </r>
  <r>
    <m/>
    <m/>
    <x v="20"/>
    <x v="1364"/>
    <x v="45"/>
    <m/>
    <m/>
    <m/>
    <m/>
    <m/>
    <m/>
    <m/>
    <m/>
    <m/>
    <m/>
    <m/>
    <m/>
    <m/>
    <m/>
    <m/>
    <m/>
    <m/>
    <m/>
    <m/>
    <m/>
    <m/>
    <m/>
  </r>
  <r>
    <m/>
    <m/>
    <x v="20"/>
    <x v="1365"/>
    <x v="45"/>
    <m/>
    <m/>
    <m/>
    <m/>
    <m/>
    <m/>
    <m/>
    <m/>
    <m/>
    <m/>
    <m/>
    <m/>
    <m/>
    <m/>
    <m/>
    <m/>
    <m/>
    <m/>
    <m/>
    <m/>
    <m/>
    <m/>
  </r>
  <r>
    <m/>
    <m/>
    <x v="20"/>
    <x v="1366"/>
    <x v="45"/>
    <m/>
    <m/>
    <m/>
    <m/>
    <m/>
    <m/>
    <m/>
    <m/>
    <m/>
    <m/>
    <m/>
    <m/>
    <m/>
    <m/>
    <m/>
    <m/>
    <m/>
    <m/>
    <m/>
    <m/>
    <m/>
    <m/>
  </r>
  <r>
    <m/>
    <m/>
    <x v="20"/>
    <x v="1367"/>
    <x v="45"/>
    <m/>
    <m/>
    <m/>
    <m/>
    <m/>
    <m/>
    <m/>
    <m/>
    <m/>
    <m/>
    <m/>
    <m/>
    <m/>
    <m/>
    <m/>
    <m/>
    <m/>
    <m/>
    <m/>
    <m/>
    <m/>
    <m/>
  </r>
  <r>
    <m/>
    <m/>
    <x v="20"/>
    <x v="1368"/>
    <x v="45"/>
    <m/>
    <m/>
    <m/>
    <m/>
    <m/>
    <m/>
    <m/>
    <m/>
    <m/>
    <m/>
    <m/>
    <m/>
    <m/>
    <m/>
    <m/>
    <m/>
    <m/>
    <m/>
    <m/>
    <m/>
    <m/>
    <m/>
  </r>
  <r>
    <m/>
    <m/>
    <x v="20"/>
    <x v="1369"/>
    <x v="45"/>
    <m/>
    <m/>
    <m/>
    <m/>
    <m/>
    <m/>
    <m/>
    <m/>
    <m/>
    <m/>
    <m/>
    <m/>
    <m/>
    <m/>
    <m/>
    <m/>
    <m/>
    <m/>
    <m/>
    <m/>
    <m/>
    <m/>
  </r>
  <r>
    <m/>
    <m/>
    <x v="20"/>
    <x v="1370"/>
    <x v="45"/>
    <m/>
    <m/>
    <m/>
    <m/>
    <m/>
    <m/>
    <m/>
    <m/>
    <m/>
    <m/>
    <m/>
    <m/>
    <m/>
    <m/>
    <m/>
    <m/>
    <m/>
    <m/>
    <m/>
    <m/>
    <m/>
    <m/>
  </r>
  <r>
    <m/>
    <m/>
    <x v="20"/>
    <x v="1371"/>
    <x v="45"/>
    <m/>
    <m/>
    <m/>
    <m/>
    <m/>
    <m/>
    <m/>
    <m/>
    <m/>
    <m/>
    <m/>
    <m/>
    <m/>
    <m/>
    <m/>
    <m/>
    <m/>
    <m/>
    <m/>
    <m/>
    <m/>
    <m/>
  </r>
  <r>
    <m/>
    <m/>
    <x v="20"/>
    <x v="1372"/>
    <x v="45"/>
    <m/>
    <m/>
    <m/>
    <m/>
    <m/>
    <m/>
    <m/>
    <m/>
    <m/>
    <m/>
    <m/>
    <m/>
    <m/>
    <m/>
    <m/>
    <m/>
    <m/>
    <m/>
    <m/>
    <m/>
    <m/>
    <m/>
  </r>
  <r>
    <m/>
    <m/>
    <x v="20"/>
    <x v="1373"/>
    <x v="45"/>
    <m/>
    <m/>
    <m/>
    <m/>
    <m/>
    <m/>
    <m/>
    <m/>
    <m/>
    <m/>
    <m/>
    <m/>
    <m/>
    <m/>
    <m/>
    <m/>
    <m/>
    <m/>
    <m/>
    <m/>
    <m/>
    <m/>
  </r>
  <r>
    <m/>
    <m/>
    <x v="20"/>
    <x v="1374"/>
    <x v="45"/>
    <m/>
    <m/>
    <m/>
    <m/>
    <m/>
    <m/>
    <m/>
    <m/>
    <m/>
    <m/>
    <m/>
    <m/>
    <m/>
    <m/>
    <m/>
    <m/>
    <m/>
    <m/>
    <m/>
    <m/>
    <m/>
    <m/>
  </r>
  <r>
    <m/>
    <m/>
    <x v="20"/>
    <x v="1375"/>
    <x v="45"/>
    <m/>
    <m/>
    <m/>
    <m/>
    <m/>
    <m/>
    <m/>
    <m/>
    <m/>
    <m/>
    <m/>
    <m/>
    <m/>
    <m/>
    <m/>
    <m/>
    <m/>
    <m/>
    <m/>
    <m/>
    <m/>
    <m/>
  </r>
  <r>
    <m/>
    <m/>
    <x v="20"/>
    <x v="1376"/>
    <x v="45"/>
    <m/>
    <m/>
    <m/>
    <m/>
    <m/>
    <m/>
    <m/>
    <m/>
    <m/>
    <m/>
    <m/>
    <m/>
    <m/>
    <m/>
    <m/>
    <m/>
    <m/>
    <m/>
    <m/>
    <m/>
    <m/>
    <m/>
  </r>
  <r>
    <m/>
    <m/>
    <x v="20"/>
    <x v="1377"/>
    <x v="45"/>
    <m/>
    <m/>
    <m/>
    <m/>
    <m/>
    <m/>
    <m/>
    <m/>
    <m/>
    <m/>
    <m/>
    <m/>
    <m/>
    <m/>
    <m/>
    <m/>
    <m/>
    <m/>
    <m/>
    <m/>
    <m/>
    <m/>
  </r>
  <r>
    <m/>
    <m/>
    <x v="20"/>
    <x v="1378"/>
    <x v="45"/>
    <m/>
    <m/>
    <m/>
    <m/>
    <m/>
    <m/>
    <m/>
    <m/>
    <m/>
    <m/>
    <m/>
    <m/>
    <m/>
    <m/>
    <m/>
    <m/>
    <m/>
    <m/>
    <m/>
    <m/>
    <m/>
    <m/>
  </r>
  <r>
    <m/>
    <m/>
    <x v="20"/>
    <x v="1379"/>
    <x v="45"/>
    <m/>
    <m/>
    <m/>
    <m/>
    <m/>
    <m/>
    <m/>
    <m/>
    <m/>
    <m/>
    <m/>
    <m/>
    <m/>
    <m/>
    <m/>
    <m/>
    <m/>
    <m/>
    <m/>
    <m/>
    <m/>
    <m/>
  </r>
  <r>
    <m/>
    <m/>
    <x v="20"/>
    <x v="1380"/>
    <x v="45"/>
    <m/>
    <m/>
    <m/>
    <m/>
    <m/>
    <m/>
    <m/>
    <m/>
    <m/>
    <m/>
    <m/>
    <m/>
    <m/>
    <m/>
    <m/>
    <m/>
    <m/>
    <m/>
    <m/>
    <m/>
    <m/>
    <m/>
  </r>
  <r>
    <m/>
    <m/>
    <x v="20"/>
    <x v="1381"/>
    <x v="45"/>
    <m/>
    <m/>
    <m/>
    <m/>
    <m/>
    <m/>
    <m/>
    <m/>
    <m/>
    <m/>
    <m/>
    <m/>
    <m/>
    <m/>
    <m/>
    <m/>
    <m/>
    <m/>
    <m/>
    <m/>
    <m/>
    <m/>
  </r>
  <r>
    <m/>
    <m/>
    <x v="20"/>
    <x v="1382"/>
    <x v="45"/>
    <m/>
    <m/>
    <m/>
    <m/>
    <m/>
    <m/>
    <m/>
    <m/>
    <m/>
    <m/>
    <m/>
    <m/>
    <m/>
    <m/>
    <m/>
    <m/>
    <m/>
    <m/>
    <m/>
    <m/>
    <m/>
    <m/>
  </r>
  <r>
    <m/>
    <m/>
    <x v="20"/>
    <x v="1383"/>
    <x v="45"/>
    <m/>
    <m/>
    <m/>
    <m/>
    <m/>
    <m/>
    <m/>
    <m/>
    <m/>
    <m/>
    <m/>
    <m/>
    <m/>
    <m/>
    <m/>
    <m/>
    <m/>
    <m/>
    <m/>
    <m/>
    <m/>
    <m/>
  </r>
  <r>
    <m/>
    <m/>
    <x v="20"/>
    <x v="1384"/>
    <x v="45"/>
    <m/>
    <m/>
    <m/>
    <m/>
    <m/>
    <m/>
    <m/>
    <m/>
    <m/>
    <m/>
    <m/>
    <m/>
    <m/>
    <m/>
    <m/>
    <m/>
    <m/>
    <m/>
    <m/>
    <m/>
    <m/>
    <m/>
  </r>
  <r>
    <m/>
    <m/>
    <x v="20"/>
    <x v="1385"/>
    <x v="45"/>
    <m/>
    <m/>
    <m/>
    <m/>
    <m/>
    <m/>
    <m/>
    <m/>
    <m/>
    <m/>
    <m/>
    <m/>
    <m/>
    <m/>
    <m/>
    <m/>
    <m/>
    <m/>
    <m/>
    <m/>
    <m/>
    <m/>
  </r>
  <r>
    <m/>
    <m/>
    <x v="20"/>
    <x v="1386"/>
    <x v="45"/>
    <m/>
    <m/>
    <m/>
    <m/>
    <m/>
    <m/>
    <m/>
    <m/>
    <m/>
    <m/>
    <m/>
    <m/>
    <m/>
    <m/>
    <m/>
    <m/>
    <m/>
    <m/>
    <m/>
    <m/>
    <m/>
    <m/>
  </r>
  <r>
    <m/>
    <m/>
    <x v="20"/>
    <x v="1387"/>
    <x v="45"/>
    <m/>
    <m/>
    <m/>
    <m/>
    <m/>
    <m/>
    <m/>
    <m/>
    <m/>
    <m/>
    <m/>
    <m/>
    <m/>
    <m/>
    <m/>
    <m/>
    <m/>
    <m/>
    <m/>
    <m/>
    <m/>
    <m/>
  </r>
  <r>
    <m/>
    <m/>
    <x v="20"/>
    <x v="1388"/>
    <x v="45"/>
    <m/>
    <m/>
    <m/>
    <m/>
    <m/>
    <m/>
    <m/>
    <m/>
    <m/>
    <m/>
    <m/>
    <m/>
    <m/>
    <m/>
    <m/>
    <m/>
    <m/>
    <m/>
    <m/>
    <m/>
    <m/>
    <m/>
  </r>
  <r>
    <m/>
    <m/>
    <x v="20"/>
    <x v="1389"/>
    <x v="45"/>
    <m/>
    <m/>
    <m/>
    <m/>
    <m/>
    <m/>
    <m/>
    <m/>
    <m/>
    <m/>
    <m/>
    <m/>
    <m/>
    <m/>
    <m/>
    <m/>
    <m/>
    <m/>
    <m/>
    <m/>
    <m/>
    <m/>
  </r>
  <r>
    <m/>
    <m/>
    <x v="20"/>
    <x v="1390"/>
    <x v="45"/>
    <m/>
    <m/>
    <m/>
    <m/>
    <m/>
    <m/>
    <m/>
    <m/>
    <m/>
    <m/>
    <m/>
    <m/>
    <m/>
    <m/>
    <m/>
    <m/>
    <m/>
    <m/>
    <m/>
    <m/>
    <m/>
    <m/>
  </r>
  <r>
    <m/>
    <m/>
    <x v="20"/>
    <x v="1391"/>
    <x v="45"/>
    <m/>
    <m/>
    <m/>
    <m/>
    <m/>
    <m/>
    <m/>
    <m/>
    <m/>
    <m/>
    <m/>
    <m/>
    <m/>
    <m/>
    <m/>
    <m/>
    <m/>
    <m/>
    <m/>
    <m/>
    <m/>
    <m/>
  </r>
  <r>
    <m/>
    <m/>
    <x v="20"/>
    <x v="1392"/>
    <x v="45"/>
    <m/>
    <m/>
    <m/>
    <m/>
    <m/>
    <m/>
    <m/>
    <m/>
    <m/>
    <m/>
    <m/>
    <m/>
    <m/>
    <m/>
    <m/>
    <m/>
    <m/>
    <m/>
    <m/>
    <m/>
    <m/>
    <m/>
  </r>
  <r>
    <m/>
    <m/>
    <x v="20"/>
    <x v="1393"/>
    <x v="45"/>
    <m/>
    <m/>
    <m/>
    <m/>
    <m/>
    <m/>
    <m/>
    <m/>
    <m/>
    <m/>
    <m/>
    <m/>
    <m/>
    <m/>
    <m/>
    <m/>
    <m/>
    <m/>
    <m/>
    <m/>
    <m/>
    <m/>
  </r>
  <r>
    <m/>
    <m/>
    <x v="20"/>
    <x v="1394"/>
    <x v="45"/>
    <m/>
    <m/>
    <m/>
    <m/>
    <m/>
    <m/>
    <m/>
    <m/>
    <m/>
    <m/>
    <m/>
    <m/>
    <m/>
    <m/>
    <m/>
    <m/>
    <m/>
    <m/>
    <m/>
    <m/>
    <m/>
    <m/>
  </r>
  <r>
    <m/>
    <m/>
    <x v="20"/>
    <x v="1395"/>
    <x v="45"/>
    <m/>
    <m/>
    <m/>
    <m/>
    <m/>
    <m/>
    <m/>
    <m/>
    <m/>
    <m/>
    <m/>
    <m/>
    <m/>
    <m/>
    <m/>
    <m/>
    <m/>
    <m/>
    <m/>
    <m/>
    <m/>
    <m/>
  </r>
  <r>
    <m/>
    <m/>
    <x v="20"/>
    <x v="1396"/>
    <x v="45"/>
    <m/>
    <m/>
    <m/>
    <m/>
    <m/>
    <m/>
    <m/>
    <m/>
    <m/>
    <m/>
    <m/>
    <m/>
    <m/>
    <m/>
    <m/>
    <m/>
    <m/>
    <m/>
    <m/>
    <m/>
    <m/>
    <m/>
  </r>
  <r>
    <m/>
    <m/>
    <x v="20"/>
    <x v="1397"/>
    <x v="45"/>
    <m/>
    <m/>
    <m/>
    <m/>
    <m/>
    <m/>
    <m/>
    <m/>
    <m/>
    <m/>
    <m/>
    <m/>
    <m/>
    <m/>
    <m/>
    <m/>
    <m/>
    <m/>
    <m/>
    <m/>
    <m/>
    <m/>
  </r>
  <r>
    <m/>
    <m/>
    <x v="20"/>
    <x v="1398"/>
    <x v="45"/>
    <m/>
    <m/>
    <m/>
    <m/>
    <m/>
    <m/>
    <m/>
    <m/>
    <m/>
    <m/>
    <m/>
    <m/>
    <m/>
    <m/>
    <m/>
    <m/>
    <m/>
    <m/>
    <m/>
    <m/>
    <m/>
    <m/>
  </r>
  <r>
    <m/>
    <m/>
    <x v="20"/>
    <x v="1399"/>
    <x v="45"/>
    <m/>
    <m/>
    <m/>
    <m/>
    <m/>
    <m/>
    <m/>
    <m/>
    <m/>
    <m/>
    <m/>
    <m/>
    <m/>
    <m/>
    <m/>
    <m/>
    <m/>
    <m/>
    <m/>
    <m/>
    <m/>
    <m/>
  </r>
  <r>
    <m/>
    <m/>
    <x v="20"/>
    <x v="1400"/>
    <x v="45"/>
    <m/>
    <m/>
    <m/>
    <m/>
    <m/>
    <m/>
    <m/>
    <m/>
    <m/>
    <m/>
    <m/>
    <m/>
    <m/>
    <m/>
    <m/>
    <m/>
    <m/>
    <m/>
    <m/>
    <m/>
    <m/>
    <m/>
  </r>
  <r>
    <m/>
    <m/>
    <x v="20"/>
    <x v="1401"/>
    <x v="45"/>
    <m/>
    <m/>
    <m/>
    <m/>
    <m/>
    <m/>
    <m/>
    <m/>
    <m/>
    <m/>
    <m/>
    <m/>
    <m/>
    <m/>
    <m/>
    <m/>
    <m/>
    <m/>
    <m/>
    <m/>
    <m/>
    <m/>
  </r>
  <r>
    <m/>
    <m/>
    <x v="20"/>
    <x v="1402"/>
    <x v="45"/>
    <m/>
    <m/>
    <m/>
    <m/>
    <m/>
    <m/>
    <m/>
    <m/>
    <m/>
    <m/>
    <m/>
    <m/>
    <m/>
    <m/>
    <m/>
    <m/>
    <m/>
    <m/>
    <m/>
    <m/>
    <m/>
    <m/>
  </r>
  <r>
    <m/>
    <m/>
    <x v="20"/>
    <x v="1403"/>
    <x v="45"/>
    <m/>
    <m/>
    <m/>
    <m/>
    <m/>
    <m/>
    <m/>
    <m/>
    <m/>
    <m/>
    <m/>
    <m/>
    <m/>
    <m/>
    <m/>
    <m/>
    <m/>
    <m/>
    <m/>
    <m/>
    <m/>
    <m/>
  </r>
  <r>
    <m/>
    <m/>
    <x v="20"/>
    <x v="1404"/>
    <x v="45"/>
    <m/>
    <m/>
    <m/>
    <m/>
    <m/>
    <m/>
    <m/>
    <m/>
    <m/>
    <m/>
    <m/>
    <m/>
    <m/>
    <m/>
    <m/>
    <m/>
    <m/>
    <m/>
    <m/>
    <m/>
    <m/>
    <m/>
  </r>
  <r>
    <m/>
    <m/>
    <x v="20"/>
    <x v="1405"/>
    <x v="45"/>
    <m/>
    <m/>
    <m/>
    <m/>
    <m/>
    <m/>
    <m/>
    <m/>
    <m/>
    <m/>
    <m/>
    <m/>
    <m/>
    <m/>
    <m/>
    <m/>
    <m/>
    <m/>
    <m/>
    <m/>
    <m/>
    <m/>
  </r>
  <r>
    <m/>
    <m/>
    <x v="20"/>
    <x v="1406"/>
    <x v="45"/>
    <m/>
    <m/>
    <m/>
    <m/>
    <m/>
    <m/>
    <m/>
    <m/>
    <m/>
    <m/>
    <m/>
    <m/>
    <m/>
    <m/>
    <m/>
    <m/>
    <m/>
    <m/>
    <m/>
    <m/>
    <m/>
    <m/>
  </r>
  <r>
    <m/>
    <m/>
    <x v="20"/>
    <x v="1407"/>
    <x v="45"/>
    <m/>
    <m/>
    <m/>
    <m/>
    <m/>
    <m/>
    <m/>
    <m/>
    <m/>
    <m/>
    <m/>
    <m/>
    <m/>
    <m/>
    <m/>
    <m/>
    <m/>
    <m/>
    <m/>
    <m/>
    <m/>
    <m/>
  </r>
  <r>
    <m/>
    <m/>
    <x v="20"/>
    <x v="1408"/>
    <x v="45"/>
    <m/>
    <m/>
    <m/>
    <m/>
    <m/>
    <m/>
    <m/>
    <m/>
    <m/>
    <m/>
    <m/>
    <m/>
    <m/>
    <m/>
    <m/>
    <m/>
    <m/>
    <m/>
    <m/>
    <m/>
    <m/>
    <m/>
  </r>
  <r>
    <m/>
    <m/>
    <x v="20"/>
    <x v="1409"/>
    <x v="45"/>
    <m/>
    <m/>
    <m/>
    <m/>
    <m/>
    <m/>
    <m/>
    <m/>
    <m/>
    <m/>
    <m/>
    <m/>
    <m/>
    <m/>
    <m/>
    <m/>
    <m/>
    <m/>
    <m/>
    <m/>
    <m/>
    <m/>
  </r>
  <r>
    <m/>
    <m/>
    <x v="20"/>
    <x v="1410"/>
    <x v="45"/>
    <m/>
    <m/>
    <m/>
    <m/>
    <m/>
    <m/>
    <m/>
    <m/>
    <m/>
    <m/>
    <m/>
    <m/>
    <m/>
    <m/>
    <m/>
    <m/>
    <m/>
    <m/>
    <m/>
    <m/>
    <m/>
    <m/>
  </r>
  <r>
    <m/>
    <m/>
    <x v="20"/>
    <x v="1411"/>
    <x v="45"/>
    <m/>
    <m/>
    <m/>
    <m/>
    <m/>
    <m/>
    <m/>
    <m/>
    <m/>
    <m/>
    <m/>
    <m/>
    <m/>
    <m/>
    <m/>
    <m/>
    <m/>
    <m/>
    <m/>
    <m/>
    <m/>
    <m/>
  </r>
  <r>
    <m/>
    <m/>
    <x v="20"/>
    <x v="1412"/>
    <x v="45"/>
    <m/>
    <m/>
    <m/>
    <m/>
    <m/>
    <m/>
    <m/>
    <m/>
    <m/>
    <m/>
    <m/>
    <m/>
    <m/>
    <m/>
    <m/>
    <m/>
    <m/>
    <m/>
    <m/>
    <m/>
    <m/>
    <m/>
  </r>
  <r>
    <m/>
    <m/>
    <x v="20"/>
    <x v="1413"/>
    <x v="45"/>
    <m/>
    <m/>
    <m/>
    <m/>
    <m/>
    <m/>
    <m/>
    <m/>
    <m/>
    <m/>
    <m/>
    <m/>
    <m/>
    <m/>
    <m/>
    <m/>
    <m/>
    <m/>
    <m/>
    <m/>
    <m/>
    <m/>
  </r>
  <r>
    <m/>
    <m/>
    <x v="20"/>
    <x v="1414"/>
    <x v="45"/>
    <m/>
    <m/>
    <m/>
    <m/>
    <m/>
    <m/>
    <m/>
    <m/>
    <m/>
    <m/>
    <m/>
    <m/>
    <m/>
    <m/>
    <m/>
    <m/>
    <m/>
    <m/>
    <m/>
    <m/>
    <m/>
    <m/>
  </r>
  <r>
    <m/>
    <m/>
    <x v="20"/>
    <x v="1415"/>
    <x v="45"/>
    <m/>
    <m/>
    <m/>
    <m/>
    <m/>
    <m/>
    <m/>
    <m/>
    <m/>
    <m/>
    <m/>
    <m/>
    <m/>
    <m/>
    <m/>
    <m/>
    <m/>
    <m/>
    <m/>
    <m/>
    <m/>
    <m/>
  </r>
  <r>
    <m/>
    <m/>
    <x v="20"/>
    <x v="1416"/>
    <x v="45"/>
    <m/>
    <m/>
    <m/>
    <m/>
    <m/>
    <m/>
    <m/>
    <m/>
    <m/>
    <m/>
    <m/>
    <m/>
    <m/>
    <m/>
    <m/>
    <m/>
    <m/>
    <m/>
    <m/>
    <m/>
    <m/>
    <m/>
  </r>
  <r>
    <m/>
    <m/>
    <x v="20"/>
    <x v="1417"/>
    <x v="45"/>
    <m/>
    <m/>
    <m/>
    <m/>
    <m/>
    <m/>
    <m/>
    <m/>
    <m/>
    <m/>
    <m/>
    <m/>
    <m/>
    <m/>
    <m/>
    <m/>
    <m/>
    <m/>
    <m/>
    <m/>
    <m/>
    <m/>
  </r>
  <r>
    <m/>
    <m/>
    <x v="20"/>
    <x v="1418"/>
    <x v="45"/>
    <m/>
    <m/>
    <m/>
    <m/>
    <m/>
    <m/>
    <m/>
    <m/>
    <m/>
    <m/>
    <m/>
    <m/>
    <m/>
    <m/>
    <m/>
    <m/>
    <m/>
    <m/>
    <m/>
    <m/>
    <m/>
    <m/>
  </r>
  <r>
    <m/>
    <m/>
    <x v="20"/>
    <x v="1419"/>
    <x v="45"/>
    <m/>
    <m/>
    <m/>
    <m/>
    <m/>
    <m/>
    <m/>
    <m/>
    <m/>
    <m/>
    <m/>
    <m/>
    <m/>
    <m/>
    <m/>
    <m/>
    <m/>
    <m/>
    <m/>
    <m/>
    <m/>
    <m/>
  </r>
  <r>
    <m/>
    <m/>
    <x v="20"/>
    <x v="1420"/>
    <x v="45"/>
    <m/>
    <m/>
    <m/>
    <m/>
    <m/>
    <m/>
    <m/>
    <m/>
    <m/>
    <m/>
    <m/>
    <m/>
    <m/>
    <m/>
    <m/>
    <m/>
    <m/>
    <m/>
    <m/>
    <m/>
    <m/>
    <m/>
  </r>
  <r>
    <m/>
    <m/>
    <x v="20"/>
    <x v="1421"/>
    <x v="45"/>
    <m/>
    <m/>
    <m/>
    <m/>
    <m/>
    <m/>
    <m/>
    <m/>
    <m/>
    <m/>
    <m/>
    <m/>
    <m/>
    <m/>
    <m/>
    <m/>
    <m/>
    <m/>
    <m/>
    <m/>
    <m/>
    <m/>
  </r>
  <r>
    <m/>
    <m/>
    <x v="20"/>
    <x v="1422"/>
    <x v="45"/>
    <m/>
    <m/>
    <m/>
    <m/>
    <m/>
    <m/>
    <m/>
    <m/>
    <m/>
    <m/>
    <m/>
    <m/>
    <m/>
    <m/>
    <m/>
    <m/>
    <m/>
    <m/>
    <m/>
    <m/>
    <m/>
    <m/>
  </r>
  <r>
    <m/>
    <m/>
    <x v="20"/>
    <x v="1423"/>
    <x v="45"/>
    <m/>
    <m/>
    <m/>
    <m/>
    <m/>
    <m/>
    <m/>
    <m/>
    <m/>
    <m/>
    <m/>
    <m/>
    <m/>
    <m/>
    <m/>
    <m/>
    <m/>
    <m/>
    <m/>
    <m/>
    <m/>
    <m/>
  </r>
  <r>
    <m/>
    <m/>
    <x v="20"/>
    <x v="1424"/>
    <x v="45"/>
    <m/>
    <m/>
    <m/>
    <m/>
    <m/>
    <m/>
    <m/>
    <m/>
    <m/>
    <m/>
    <m/>
    <m/>
    <m/>
    <m/>
    <m/>
    <m/>
    <m/>
    <m/>
    <m/>
    <m/>
    <m/>
    <m/>
  </r>
  <r>
    <m/>
    <m/>
    <x v="20"/>
    <x v="1425"/>
    <x v="45"/>
    <m/>
    <m/>
    <m/>
    <m/>
    <m/>
    <m/>
    <m/>
    <m/>
    <m/>
    <m/>
    <m/>
    <m/>
    <m/>
    <m/>
    <m/>
    <m/>
    <m/>
    <m/>
    <m/>
    <m/>
    <m/>
    <m/>
  </r>
  <r>
    <m/>
    <m/>
    <x v="20"/>
    <x v="1426"/>
    <x v="45"/>
    <m/>
    <m/>
    <m/>
    <m/>
    <m/>
    <m/>
    <m/>
    <m/>
    <m/>
    <m/>
    <m/>
    <m/>
    <m/>
    <m/>
    <m/>
    <m/>
    <m/>
    <m/>
    <m/>
    <m/>
    <m/>
    <m/>
  </r>
  <r>
    <m/>
    <m/>
    <x v="20"/>
    <x v="1427"/>
    <x v="45"/>
    <m/>
    <m/>
    <m/>
    <m/>
    <m/>
    <m/>
    <m/>
    <m/>
    <m/>
    <m/>
    <m/>
    <m/>
    <m/>
    <m/>
    <m/>
    <m/>
    <m/>
    <m/>
    <m/>
    <m/>
    <m/>
    <m/>
  </r>
  <r>
    <m/>
    <m/>
    <x v="20"/>
    <x v="1428"/>
    <x v="45"/>
    <m/>
    <m/>
    <m/>
    <m/>
    <m/>
    <m/>
    <m/>
    <m/>
    <m/>
    <m/>
    <m/>
    <m/>
    <m/>
    <m/>
    <m/>
    <m/>
    <m/>
    <m/>
    <m/>
    <m/>
    <m/>
    <m/>
  </r>
  <r>
    <m/>
    <m/>
    <x v="20"/>
    <x v="1429"/>
    <x v="45"/>
    <m/>
    <m/>
    <m/>
    <m/>
    <m/>
    <m/>
    <m/>
    <m/>
    <m/>
    <m/>
    <m/>
    <m/>
    <m/>
    <m/>
    <m/>
    <m/>
    <m/>
    <m/>
    <m/>
    <m/>
    <m/>
    <m/>
  </r>
  <r>
    <m/>
    <m/>
    <x v="20"/>
    <x v="1430"/>
    <x v="45"/>
    <m/>
    <m/>
    <m/>
    <m/>
    <m/>
    <m/>
    <m/>
    <m/>
    <m/>
    <m/>
    <m/>
    <m/>
    <m/>
    <m/>
    <m/>
    <m/>
    <m/>
    <m/>
    <m/>
    <m/>
    <m/>
    <m/>
  </r>
  <r>
    <m/>
    <m/>
    <x v="20"/>
    <x v="1431"/>
    <x v="45"/>
    <m/>
    <m/>
    <m/>
    <m/>
    <m/>
    <m/>
    <m/>
    <m/>
    <m/>
    <m/>
    <m/>
    <m/>
    <m/>
    <m/>
    <m/>
    <m/>
    <m/>
    <m/>
    <m/>
    <m/>
    <m/>
    <m/>
  </r>
  <r>
    <m/>
    <m/>
    <x v="20"/>
    <x v="1432"/>
    <x v="45"/>
    <m/>
    <m/>
    <m/>
    <m/>
    <m/>
    <m/>
    <m/>
    <m/>
    <m/>
    <m/>
    <m/>
    <m/>
    <m/>
    <m/>
    <m/>
    <m/>
    <m/>
    <m/>
    <m/>
    <m/>
    <m/>
    <m/>
  </r>
  <r>
    <m/>
    <m/>
    <x v="20"/>
    <x v="1433"/>
    <x v="45"/>
    <m/>
    <m/>
    <m/>
    <m/>
    <m/>
    <m/>
    <m/>
    <m/>
    <m/>
    <m/>
    <m/>
    <m/>
    <m/>
    <m/>
    <m/>
    <m/>
    <m/>
    <m/>
    <m/>
    <m/>
    <m/>
    <m/>
  </r>
  <r>
    <m/>
    <m/>
    <x v="20"/>
    <x v="1434"/>
    <x v="45"/>
    <m/>
    <m/>
    <m/>
    <m/>
    <m/>
    <m/>
    <m/>
    <m/>
    <m/>
    <m/>
    <m/>
    <m/>
    <m/>
    <m/>
    <m/>
    <m/>
    <m/>
    <m/>
    <m/>
    <m/>
    <m/>
    <m/>
  </r>
  <r>
    <m/>
    <m/>
    <x v="20"/>
    <x v="1435"/>
    <x v="45"/>
    <m/>
    <m/>
    <m/>
    <m/>
    <m/>
    <m/>
    <m/>
    <m/>
    <m/>
    <m/>
    <m/>
    <m/>
    <m/>
    <m/>
    <m/>
    <m/>
    <m/>
    <m/>
    <m/>
    <m/>
    <m/>
    <m/>
  </r>
  <r>
    <m/>
    <m/>
    <x v="20"/>
    <x v="1436"/>
    <x v="45"/>
    <m/>
    <m/>
    <m/>
    <m/>
    <m/>
    <m/>
    <m/>
    <m/>
    <m/>
    <m/>
    <m/>
    <m/>
    <m/>
    <m/>
    <m/>
    <m/>
    <m/>
    <m/>
    <m/>
    <m/>
    <m/>
    <m/>
  </r>
  <r>
    <m/>
    <m/>
    <x v="20"/>
    <x v="1437"/>
    <x v="45"/>
    <m/>
    <m/>
    <m/>
    <m/>
    <m/>
    <m/>
    <m/>
    <m/>
    <m/>
    <m/>
    <m/>
    <m/>
    <m/>
    <m/>
    <m/>
    <m/>
    <m/>
    <m/>
    <m/>
    <m/>
    <m/>
    <m/>
  </r>
  <r>
    <m/>
    <m/>
    <x v="20"/>
    <x v="1438"/>
    <x v="45"/>
    <m/>
    <m/>
    <m/>
    <m/>
    <m/>
    <m/>
    <m/>
    <m/>
    <m/>
    <m/>
    <m/>
    <m/>
    <m/>
    <m/>
    <m/>
    <m/>
    <m/>
    <m/>
    <m/>
    <m/>
    <m/>
    <m/>
  </r>
  <r>
    <m/>
    <m/>
    <x v="20"/>
    <x v="1439"/>
    <x v="45"/>
    <m/>
    <m/>
    <m/>
    <m/>
    <m/>
    <m/>
    <m/>
    <m/>
    <m/>
    <m/>
    <m/>
    <m/>
    <m/>
    <m/>
    <m/>
    <m/>
    <m/>
    <m/>
    <m/>
    <m/>
    <m/>
    <m/>
  </r>
  <r>
    <m/>
    <m/>
    <x v="20"/>
    <x v="1440"/>
    <x v="45"/>
    <m/>
    <m/>
    <m/>
    <m/>
    <m/>
    <m/>
    <m/>
    <m/>
    <m/>
    <m/>
    <m/>
    <m/>
    <m/>
    <m/>
    <m/>
    <m/>
    <m/>
    <m/>
    <m/>
    <m/>
    <m/>
    <m/>
  </r>
  <r>
    <m/>
    <m/>
    <x v="20"/>
    <x v="1441"/>
    <x v="45"/>
    <m/>
    <m/>
    <m/>
    <m/>
    <m/>
    <m/>
    <m/>
    <m/>
    <m/>
    <m/>
    <m/>
    <m/>
    <m/>
    <m/>
    <m/>
    <m/>
    <m/>
    <m/>
    <m/>
    <m/>
    <m/>
    <m/>
  </r>
  <r>
    <m/>
    <m/>
    <x v="20"/>
    <x v="1442"/>
    <x v="45"/>
    <m/>
    <m/>
    <m/>
    <m/>
    <m/>
    <m/>
    <m/>
    <m/>
    <m/>
    <m/>
    <m/>
    <m/>
    <m/>
    <m/>
    <m/>
    <m/>
    <m/>
    <m/>
    <m/>
    <m/>
    <m/>
    <m/>
  </r>
  <r>
    <m/>
    <m/>
    <x v="20"/>
    <x v="1443"/>
    <x v="45"/>
    <m/>
    <m/>
    <m/>
    <m/>
    <m/>
    <m/>
    <m/>
    <m/>
    <m/>
    <m/>
    <m/>
    <m/>
    <m/>
    <m/>
    <m/>
    <m/>
    <m/>
    <m/>
    <m/>
    <m/>
    <m/>
    <m/>
  </r>
  <r>
    <m/>
    <m/>
    <x v="20"/>
    <x v="1444"/>
    <x v="45"/>
    <m/>
    <m/>
    <m/>
    <m/>
    <m/>
    <m/>
    <m/>
    <m/>
    <m/>
    <m/>
    <m/>
    <m/>
    <m/>
    <m/>
    <m/>
    <m/>
    <m/>
    <m/>
    <m/>
    <m/>
    <m/>
    <m/>
  </r>
  <r>
    <m/>
    <m/>
    <x v="20"/>
    <x v="1445"/>
    <x v="45"/>
    <m/>
    <m/>
    <m/>
    <m/>
    <m/>
    <m/>
    <m/>
    <m/>
    <m/>
    <m/>
    <m/>
    <m/>
    <m/>
    <m/>
    <m/>
    <m/>
    <m/>
    <m/>
    <m/>
    <m/>
    <m/>
    <m/>
  </r>
  <r>
    <m/>
    <m/>
    <x v="20"/>
    <x v="1446"/>
    <x v="45"/>
    <m/>
    <m/>
    <m/>
    <m/>
    <m/>
    <m/>
    <m/>
    <m/>
    <m/>
    <m/>
    <m/>
    <m/>
    <m/>
    <m/>
    <m/>
    <m/>
    <m/>
    <m/>
    <m/>
    <m/>
    <m/>
    <m/>
  </r>
  <r>
    <m/>
    <m/>
    <x v="20"/>
    <x v="1447"/>
    <x v="45"/>
    <m/>
    <m/>
    <m/>
    <m/>
    <m/>
    <m/>
    <m/>
    <m/>
    <m/>
    <m/>
    <m/>
    <m/>
    <m/>
    <m/>
    <m/>
    <m/>
    <m/>
    <m/>
    <m/>
    <m/>
    <m/>
    <m/>
  </r>
  <r>
    <m/>
    <m/>
    <x v="20"/>
    <x v="1448"/>
    <x v="45"/>
    <m/>
    <m/>
    <m/>
    <m/>
    <m/>
    <m/>
    <m/>
    <m/>
    <m/>
    <m/>
    <m/>
    <m/>
    <m/>
    <m/>
    <m/>
    <m/>
    <m/>
    <m/>
    <m/>
    <m/>
    <m/>
    <m/>
  </r>
  <r>
    <m/>
    <m/>
    <x v="20"/>
    <x v="1449"/>
    <x v="45"/>
    <m/>
    <m/>
    <m/>
    <m/>
    <m/>
    <m/>
    <m/>
    <m/>
    <m/>
    <m/>
    <m/>
    <m/>
    <m/>
    <m/>
    <m/>
    <m/>
    <m/>
    <m/>
    <m/>
    <m/>
    <m/>
    <m/>
  </r>
  <r>
    <m/>
    <m/>
    <x v="20"/>
    <x v="1450"/>
    <x v="45"/>
    <m/>
    <m/>
    <m/>
    <m/>
    <m/>
    <m/>
    <m/>
    <m/>
    <m/>
    <m/>
    <m/>
    <m/>
    <m/>
    <m/>
    <m/>
    <m/>
    <m/>
    <m/>
    <m/>
    <m/>
    <m/>
    <m/>
  </r>
  <r>
    <m/>
    <m/>
    <x v="20"/>
    <x v="1451"/>
    <x v="45"/>
    <m/>
    <m/>
    <m/>
    <m/>
    <m/>
    <m/>
    <m/>
    <m/>
    <m/>
    <m/>
    <m/>
    <m/>
    <m/>
    <m/>
    <m/>
    <m/>
    <m/>
    <m/>
    <m/>
    <m/>
    <m/>
    <m/>
  </r>
  <r>
    <m/>
    <m/>
    <x v="20"/>
    <x v="1452"/>
    <x v="45"/>
    <m/>
    <m/>
    <m/>
    <m/>
    <m/>
    <m/>
    <m/>
    <m/>
    <m/>
    <m/>
    <m/>
    <m/>
    <m/>
    <m/>
    <m/>
    <m/>
    <m/>
    <m/>
    <m/>
    <m/>
    <m/>
    <m/>
  </r>
  <r>
    <m/>
    <m/>
    <x v="20"/>
    <x v="12"/>
    <x v="45"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5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3:D10" firstHeaderRow="1" firstDataRow="2" firstDataCol="2" rowPageCount="1" colPageCount="1"/>
  <pivotFields count="27">
    <pivotField compact="0" outline="0" showAll="0"/>
    <pivotField compact="0" outline="0" showAll="0"/>
    <pivotField axis="axisPage" compact="0" outline="0" showAll="0">
      <items count="1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20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122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3"/>
        <item x="124"/>
        <item x="125"/>
        <item x="126"/>
        <item x="127"/>
        <item t="default"/>
      </items>
    </pivotField>
    <pivotField axis="axisRow" compact="0" outline="0" showAll="0" defaultSubtotal="0">
      <items count="1676">
        <item x="0"/>
        <item x="1"/>
        <item x="2"/>
        <item x="3"/>
        <item x="4"/>
        <item x="5"/>
        <item x="12"/>
        <item x="6"/>
        <item x="7"/>
        <item x="8"/>
        <item x="9"/>
        <item x="10"/>
        <item x="11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m="1" x="1584"/>
        <item m="1" x="1474"/>
        <item m="1" x="1588"/>
        <item m="1" x="1478"/>
        <item m="1" x="1592"/>
        <item m="1" x="1482"/>
        <item m="1" x="1596"/>
        <item m="1" x="1486"/>
        <item m="1" x="1600"/>
        <item m="1" x="1490"/>
        <item m="1" x="1604"/>
        <item m="1" x="1494"/>
        <item m="1" x="1608"/>
        <item m="1" x="1498"/>
        <item m="1" x="1612"/>
        <item m="1" x="1502"/>
        <item m="1" x="1616"/>
        <item m="1" x="1506"/>
        <item m="1" x="1620"/>
        <item m="1" x="1510"/>
        <item m="1" x="1624"/>
        <item m="1" x="1514"/>
        <item m="1" x="1628"/>
        <item m="1" x="1518"/>
        <item m="1" x="1632"/>
        <item m="1" x="1522"/>
        <item m="1" x="1636"/>
        <item m="1" x="1526"/>
        <item m="1" x="1639"/>
        <item m="1" x="1529"/>
        <item m="1" x="1642"/>
        <item m="1" x="1532"/>
        <item m="1" x="1645"/>
        <item m="1" x="1535"/>
        <item m="1" x="1648"/>
        <item m="1" x="1538"/>
        <item m="1" x="1651"/>
        <item m="1" x="1541"/>
        <item m="1" x="1654"/>
        <item m="1" x="1544"/>
        <item m="1" x="1657"/>
        <item m="1" x="1547"/>
        <item m="1" x="1660"/>
        <item m="1" x="1550"/>
        <item m="1" x="1663"/>
        <item m="1" x="1553"/>
        <item m="1" x="1666"/>
        <item m="1" x="1556"/>
        <item m="1" x="1669"/>
        <item m="1" x="1559"/>
        <item m="1" x="1672"/>
        <item m="1" x="1562"/>
        <item m="1" x="1675"/>
        <item m="1" x="1565"/>
        <item m="1" x="1455"/>
        <item m="1" x="1568"/>
        <item m="1" x="1458"/>
        <item m="1" x="1571"/>
        <item m="1" x="1461"/>
        <item m="1" x="1574"/>
        <item m="1" x="1464"/>
        <item m="1" x="1577"/>
        <item m="1" x="1467"/>
        <item m="1" x="1580"/>
        <item m="1" x="1470"/>
        <item m="1" x="1583"/>
        <item m="1" x="1473"/>
        <item m="1" x="1587"/>
        <item m="1" x="1477"/>
        <item m="1" x="1591"/>
        <item m="1" x="1481"/>
        <item m="1" x="1595"/>
        <item m="1" x="1485"/>
        <item m="1" x="1599"/>
        <item m="1" x="1489"/>
        <item m="1" x="1603"/>
        <item m="1" x="1493"/>
        <item m="1" x="1607"/>
        <item m="1" x="1497"/>
        <item m="1" x="1611"/>
        <item m="1" x="1501"/>
        <item m="1" x="1615"/>
        <item m="1" x="1505"/>
        <item m="1" x="1619"/>
        <item m="1" x="1509"/>
        <item m="1" x="1623"/>
        <item m="1" x="1513"/>
        <item m="1" x="1627"/>
        <item m="1" x="1517"/>
        <item m="1" x="1631"/>
        <item m="1" x="1521"/>
        <item m="1" x="1635"/>
        <item m="1" x="1525"/>
        <item m="1" x="1638"/>
        <item m="1" x="1528"/>
        <item m="1" x="1641"/>
        <item m="1" x="1531"/>
        <item m="1" x="1644"/>
        <item m="1" x="1534"/>
        <item m="1" x="1647"/>
        <item m="1" x="1537"/>
        <item m="1" x="1650"/>
        <item m="1" x="1540"/>
        <item m="1" x="1653"/>
        <item m="1" x="1543"/>
        <item m="1" x="1656"/>
        <item m="1" x="1546"/>
        <item m="1" x="1659"/>
        <item m="1" x="1549"/>
        <item m="1" x="1662"/>
        <item m="1" x="1552"/>
        <item m="1" x="1665"/>
        <item m="1" x="1555"/>
        <item m="1" x="1668"/>
        <item m="1" x="1558"/>
        <item m="1" x="1671"/>
        <item m="1" x="1561"/>
        <item m="1" x="1674"/>
        <item m="1" x="1564"/>
        <item m="1" x="1454"/>
        <item m="1" x="1567"/>
        <item m="1" x="1457"/>
        <item m="1" x="1570"/>
        <item m="1" x="1460"/>
        <item m="1" x="1573"/>
        <item m="1" x="1463"/>
        <item m="1" x="1576"/>
        <item m="1" x="1466"/>
        <item m="1" x="1579"/>
        <item m="1" x="1469"/>
        <item m="1" x="1582"/>
        <item m="1" x="1472"/>
        <item m="1" x="1586"/>
        <item m="1" x="1476"/>
        <item m="1" x="1590"/>
        <item m="1" x="1480"/>
        <item m="1" x="1594"/>
        <item m="1" x="1484"/>
        <item m="1" x="1598"/>
        <item m="1" x="1488"/>
        <item m="1" x="1602"/>
        <item m="1" x="1492"/>
        <item m="1" x="1606"/>
        <item m="1" x="1496"/>
        <item m="1" x="1610"/>
        <item m="1" x="1500"/>
        <item m="1" x="1614"/>
        <item m="1" x="1504"/>
        <item m="1" x="1618"/>
        <item m="1" x="1508"/>
        <item m="1" x="1622"/>
        <item m="1" x="1512"/>
        <item m="1" x="1626"/>
        <item m="1" x="1516"/>
        <item m="1" x="1630"/>
        <item m="1" x="1520"/>
        <item m="1" x="1634"/>
        <item m="1" x="1524"/>
        <item m="1" x="1637"/>
        <item m="1" x="1527"/>
        <item m="1" x="1640"/>
        <item m="1" x="1530"/>
        <item m="1" x="1643"/>
        <item m="1" x="1533"/>
        <item m="1" x="1646"/>
        <item m="1" x="1536"/>
        <item m="1" x="1649"/>
        <item m="1" x="1539"/>
        <item m="1" x="1652"/>
        <item m="1" x="1542"/>
        <item m="1" x="1655"/>
        <item m="1" x="1545"/>
        <item m="1" x="1658"/>
        <item m="1" x="1548"/>
        <item m="1" x="1661"/>
        <item m="1" x="1551"/>
        <item m="1" x="1664"/>
        <item m="1" x="1554"/>
        <item m="1" x="1667"/>
        <item m="1" x="1557"/>
        <item m="1" x="1670"/>
        <item m="1" x="1560"/>
        <item m="1" x="1673"/>
        <item m="1" x="1563"/>
        <item m="1" x="1453"/>
        <item m="1" x="1566"/>
        <item m="1" x="1456"/>
        <item m="1" x="1569"/>
        <item m="1" x="1459"/>
        <item m="1" x="1572"/>
        <item m="1" x="1462"/>
        <item m="1" x="1575"/>
        <item m="1" x="1465"/>
        <item m="1" x="1578"/>
        <item m="1" x="1468"/>
        <item m="1" x="1581"/>
        <item m="1" x="1471"/>
        <item m="1" x="1585"/>
        <item m="1" x="1475"/>
        <item m="1" x="1589"/>
        <item m="1" x="1479"/>
        <item m="1" x="1593"/>
        <item m="1" x="1483"/>
        <item m="1" x="1597"/>
        <item m="1" x="1487"/>
        <item m="1" x="1601"/>
        <item m="1" x="1491"/>
        <item m="1" x="1605"/>
        <item m="1" x="1495"/>
        <item m="1" x="1609"/>
        <item m="1" x="1499"/>
        <item m="1" x="1613"/>
        <item m="1" x="1503"/>
        <item m="1" x="1617"/>
        <item m="1" x="1507"/>
        <item m="1" x="1621"/>
        <item m="1" x="1511"/>
        <item m="1" x="1625"/>
        <item m="1" x="1515"/>
        <item m="1" x="1629"/>
        <item m="1" x="1519"/>
        <item m="1" x="1633"/>
        <item m="1" x="1523"/>
      </items>
    </pivotField>
    <pivotField axis="axisRow" compact="0" outline="0" showAll="0">
      <items count="113">
        <item x="20"/>
        <item x="51"/>
        <item x="52"/>
        <item x="50"/>
        <item x="49"/>
        <item x="63"/>
        <item x="44"/>
        <item x="11"/>
        <item x="43"/>
        <item x="1"/>
        <item x="47"/>
        <item x="59"/>
        <item x="46"/>
        <item m="1" x="109"/>
        <item x="5"/>
        <item x="9"/>
        <item x="3"/>
        <item x="10"/>
        <item x="6"/>
        <item x="34"/>
        <item x="33"/>
        <item x="29"/>
        <item x="37"/>
        <item x="36"/>
        <item x="58"/>
        <item x="35"/>
        <item x="30"/>
        <item x="19"/>
        <item x="16"/>
        <item x="17"/>
        <item x="14"/>
        <item x="8"/>
        <item x="7"/>
        <item x="60"/>
        <item x="62"/>
        <item x="61"/>
        <item x="48"/>
        <item m="1" x="111"/>
        <item x="54"/>
        <item x="53"/>
        <item x="64"/>
        <item x="40"/>
        <item x="57"/>
        <item x="55"/>
        <item x="42"/>
        <item x="32"/>
        <item m="1" x="107"/>
        <item x="56"/>
        <item x="28"/>
        <item x="18"/>
        <item x="15"/>
        <item x="26"/>
        <item x="27"/>
        <item x="23"/>
        <item x="12"/>
        <item x="39"/>
        <item x="38"/>
        <item x="21"/>
        <item x="0"/>
        <item x="25"/>
        <item x="31"/>
        <item x="13"/>
        <item x="45"/>
        <item x="65"/>
        <item x="22"/>
        <item x="66"/>
        <item x="68"/>
        <item x="67"/>
        <item x="69"/>
        <item x="70"/>
        <item x="41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m="1" x="108"/>
        <item x="85"/>
        <item m="1" x="110"/>
        <item x="87"/>
        <item x="88"/>
        <item x="2"/>
        <item x="4"/>
        <item x="89"/>
        <item x="90"/>
        <item x="91"/>
        <item x="92"/>
        <item x="24"/>
        <item x="83"/>
        <item x="84"/>
        <item x="86"/>
        <item x="93"/>
        <item x="94"/>
        <item x="95"/>
        <item x="96"/>
        <item x="97"/>
        <item x="98"/>
        <item x="100"/>
        <item x="101"/>
        <item x="99"/>
        <item x="102"/>
        <item x="103"/>
        <item x="104"/>
        <item x="105"/>
        <item x="106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3"/>
    <field x="4"/>
  </rowFields>
  <rowItems count="6">
    <i>
      <x/>
      <x v="25"/>
    </i>
    <i>
      <x v="1"/>
      <x v="25"/>
    </i>
    <i>
      <x v="2"/>
      <x v="25"/>
    </i>
    <i>
      <x v="3"/>
      <x v="25"/>
    </i>
    <i>
      <x v="4"/>
      <x v="25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127" hier="-1"/>
  </pageFields>
  <dataFields count="2">
    <dataField name="Somme de Temps d'ouverture de ligne" fld="10" baseField="4" baseItem="55"/>
    <dataField name="Somme de Temps d'ouverture de ligne2" fld="10" showDataAs="percentOfCol" baseField="4" baseItem="5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5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7:G30" firstHeaderRow="1" firstDataRow="2" firstDataCol="1" rowPageCount="4" colPageCount="1"/>
  <pivotFields count="58">
    <pivotField compact="0" outline="0" showAll="0"/>
    <pivotField compact="0" outline="0" showAll="0"/>
    <pivotField axis="axisPage" compact="0" outline="0" showAll="0">
      <items count="1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20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t="default"/>
      </items>
    </pivotField>
    <pivotField compact="0" outline="0" showAll="0"/>
    <pivotField axis="axisPage" compact="0" outline="0" showAll="0">
      <items count="109">
        <item x="68"/>
        <item x="66"/>
        <item x="20"/>
        <item x="2"/>
        <item x="4"/>
        <item x="51"/>
        <item x="52"/>
        <item x="50"/>
        <item x="92"/>
        <item x="49"/>
        <item x="82"/>
        <item x="63"/>
        <item x="44"/>
        <item x="11"/>
        <item x="43"/>
        <item x="83"/>
        <item x="72"/>
        <item x="71"/>
        <item x="1"/>
        <item x="73"/>
        <item x="47"/>
        <item x="65"/>
        <item x="59"/>
        <item x="46"/>
        <item x="78"/>
        <item x="74"/>
        <item x="22"/>
        <item x="5"/>
        <item x="9"/>
        <item x="3"/>
        <item x="10"/>
        <item x="88"/>
        <item x="6"/>
        <item x="34"/>
        <item x="33"/>
        <item x="29"/>
        <item x="37"/>
        <item x="36"/>
        <item x="58"/>
        <item x="35"/>
        <item x="30"/>
        <item x="19"/>
        <item x="16"/>
        <item x="17"/>
        <item x="70"/>
        <item x="89"/>
        <item x="14"/>
        <item x="8"/>
        <item x="85"/>
        <item x="79"/>
        <item x="84"/>
        <item x="24"/>
        <item x="7"/>
        <item x="86"/>
        <item x="60"/>
        <item x="91"/>
        <item x="62"/>
        <item x="61"/>
        <item x="48"/>
        <item x="81"/>
        <item x="54"/>
        <item x="90"/>
        <item x="53"/>
        <item x="64"/>
        <item x="40"/>
        <item x="57"/>
        <item x="55"/>
        <item x="41"/>
        <item x="42"/>
        <item x="32"/>
        <item m="1" x="107"/>
        <item x="56"/>
        <item x="28"/>
        <item x="18"/>
        <item x="15"/>
        <item x="26"/>
        <item x="76"/>
        <item x="27"/>
        <item x="23"/>
        <item x="12"/>
        <item x="39"/>
        <item x="69"/>
        <item x="38"/>
        <item x="80"/>
        <item x="75"/>
        <item x="21"/>
        <item x="0"/>
        <item x="67"/>
        <item x="77"/>
        <item x="87"/>
        <item x="25"/>
        <item x="31"/>
        <item x="13"/>
        <item x="45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t="default"/>
      </items>
    </pivotField>
    <pivotField compact="0" outline="0" showAll="0"/>
    <pivotField dataField="1" compact="0" outline="0" showAll="0"/>
    <pivotField compact="0" outline="0" showAll="0"/>
    <pivotField compact="0" outline="0" showAll="0" defaultSubtotal="0"/>
    <pivotField compact="0" outline="0" showAll="0" defaultSubtota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>
      <items count="9">
        <item x="0"/>
        <item x="1"/>
        <item x="2"/>
        <item x="3"/>
        <item x="4"/>
        <item x="7"/>
        <item x="5"/>
        <item x="6"/>
        <item t="default"/>
      </items>
    </pivotField>
    <pivotField axis="axisPage" compact="0" outline="0" showAll="0">
      <items count="4">
        <item x="1"/>
        <item x="0"/>
        <item x="2"/>
        <item t="default"/>
      </items>
    </pivotField>
    <pivotField axis="axisRow" compact="0" outline="0" multipleItemSelectionAllowed="1" showAll="0">
      <items count="29">
        <item h="1" x="4"/>
        <item x="0"/>
        <item x="1"/>
        <item x="2"/>
        <item x="3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7"/>
        <item h="1" x="21"/>
        <item h="1" x="22"/>
        <item h="1" x="23"/>
        <item h="1" x="24"/>
        <item h="1" x="25"/>
        <item h="1" x="26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 defaultSubtotal="0"/>
    <pivotField compact="0" outline="0" showAll="0"/>
    <pivotField dataField="1" compact="0" outline="0" dragToRow="0" dragToCol="0" dragToPage="0" showAll="0" defaultSubtotal="0"/>
    <pivotField dataField="1" compact="0" outline="0" dragToRow="0" dragToCol="0" dragToPage="0" showAll="0" defaultSubtotal="0"/>
  </pivotFields>
  <rowFields count="1">
    <field x="45"/>
  </rowFields>
  <rowItems count="2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4">
    <pageField fld="44" hier="-1"/>
    <pageField fld="4" hier="-1"/>
    <pageField fld="43" hier="-1"/>
    <pageField fld="2" hier="-1"/>
  </pageFields>
  <dataFields count="6">
    <dataField name="Somme de TRG " fld="56" baseField="0" baseItem="0"/>
    <dataField name="Somme de Quantité fabriquée bocaux                   " fld="6" baseField="2" baseItem="7" numFmtId="3"/>
    <dataField name="Somme de qté std fab" fld="57" baseField="0" baseItem="0" numFmtId="3"/>
    <dataField name="Somme de qté théorique" fld="54" baseField="4" baseItem="18"/>
    <dataField name="Moyenne de Cadence standard (TRG)" fld="30" subtotal="average" baseField="4" baseItem="18"/>
    <dataField name="Somme de Temps d'ouverture de ligne" fld="10" baseField="4" baseItem="29"/>
  </dataFields>
  <formats count="3">
    <format dxfId="3">
      <pivotArea dataOnly="0" outline="0" fieldPosition="0">
        <references count="1">
          <reference field="4294967294" count="1">
            <x v="0"/>
          </reference>
        </references>
      </pivotArea>
    </format>
    <format dxfId="2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1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4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4:F101" firstHeaderRow="1" firstDataRow="2" firstDataCol="1" rowPageCount="1" colPageCount="1"/>
  <pivotFields count="58">
    <pivotField compact="0" outline="0" showAll="0"/>
    <pivotField compact="0" outline="0" showAll="0"/>
    <pivotField compact="0" outline="0" showAll="0"/>
    <pivotField compact="0" numFmtId="3" outline="0" showAll="0"/>
    <pivotField axis="axisRow" compact="0" outline="0" showAll="0">
      <items count="109">
        <item x="68"/>
        <item x="66"/>
        <item x="20"/>
        <item x="2"/>
        <item x="4"/>
        <item x="51"/>
        <item x="52"/>
        <item x="50"/>
        <item x="92"/>
        <item x="49"/>
        <item x="82"/>
        <item x="63"/>
        <item x="44"/>
        <item x="11"/>
        <item x="43"/>
        <item x="83"/>
        <item x="72"/>
        <item x="71"/>
        <item x="1"/>
        <item x="73"/>
        <item x="47"/>
        <item x="65"/>
        <item x="59"/>
        <item x="46"/>
        <item x="78"/>
        <item x="74"/>
        <item x="22"/>
        <item x="5"/>
        <item x="9"/>
        <item x="3"/>
        <item x="10"/>
        <item x="88"/>
        <item x="6"/>
        <item x="34"/>
        <item x="33"/>
        <item x="29"/>
        <item x="37"/>
        <item x="36"/>
        <item x="58"/>
        <item x="35"/>
        <item x="30"/>
        <item x="19"/>
        <item x="16"/>
        <item x="17"/>
        <item x="70"/>
        <item x="89"/>
        <item x="14"/>
        <item x="8"/>
        <item x="85"/>
        <item x="79"/>
        <item x="84"/>
        <item x="24"/>
        <item x="7"/>
        <item x="86"/>
        <item x="60"/>
        <item x="91"/>
        <item x="62"/>
        <item x="61"/>
        <item x="48"/>
        <item x="81"/>
        <item x="54"/>
        <item x="90"/>
        <item x="53"/>
        <item x="64"/>
        <item x="40"/>
        <item x="57"/>
        <item x="55"/>
        <item x="41"/>
        <item x="42"/>
        <item x="32"/>
        <item m="1" x="107"/>
        <item x="56"/>
        <item x="28"/>
        <item x="18"/>
        <item x="15"/>
        <item x="26"/>
        <item x="76"/>
        <item x="27"/>
        <item x="23"/>
        <item x="12"/>
        <item x="39"/>
        <item x="69"/>
        <item x="38"/>
        <item x="80"/>
        <item x="75"/>
        <item x="21"/>
        <item x="0"/>
        <item x="67"/>
        <item x="77"/>
        <item x="87"/>
        <item x="25"/>
        <item x="31"/>
        <item x="13"/>
        <item x="45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t="default"/>
      </items>
    </pivotField>
    <pivotField compact="0" outline="0" showAll="0"/>
    <pivotField dataField="1" compact="0" outline="0" showAll="0"/>
    <pivotField dataField="1" compact="0" outline="0" showAll="0"/>
    <pivotField compact="0" outline="0" showAll="0" defaultSubtotal="0"/>
    <pivotField compact="0" outline="0" showAll="0" defaultSubtota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multipleItemSelectionAllowed="1" showAll="0">
      <items count="29">
        <item h="1" x="4"/>
        <item x="0"/>
        <item x="1"/>
        <item x="2"/>
        <item x="3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7"/>
        <item h="1" x="21"/>
        <item h="1" x="22"/>
        <item h="1" x="23"/>
        <item h="1" x="24"/>
        <item h="1" x="25"/>
        <item h="1" x="26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dragToRow="0" dragToCol="0" dragToPage="0" showAll="0" defaultSubtotal="0"/>
    <pivotField dataField="1" compact="0" outline="0" dragToRow="0" dragToCol="0" dragToPage="0" showAll="0" defaultSubtotal="0"/>
  </pivotFields>
  <rowFields count="1">
    <field x="4"/>
  </rowFields>
  <rowItems count="9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45" hier="-1"/>
  </pageFields>
  <dataFields count="5">
    <dataField name="Somme de heures main d'œuvre" fld="7" baseField="43" baseItem="9"/>
    <dataField name="Somme de Temps d'ouverture de ligne" fld="10" baseField="43" baseItem="9"/>
    <dataField name="Somme de Quantité fabriquée bocaux                   " fld="6" baseField="43" baseItem="2"/>
    <dataField name="Somme de h/bocal" fld="56" baseField="0" baseItem="0"/>
    <dataField name="Somme de min/bocal" fld="5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2" cacheId="2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4:G81" firstHeaderRow="2" firstDataRow="2" firstDataCol="1" rowPageCount="2" colPageCount="1"/>
  <pivotFields count="45">
    <pivotField compact="0" outline="0" showAll="0"/>
    <pivotField compact="0" outline="0" showAll="0"/>
    <pivotField axis="axisPage" compact="0" outline="0" showAll="0">
      <items count="5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20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t="default"/>
      </items>
    </pivotField>
    <pivotField axis="axisPage" compact="0" outline="0" showAll="0" defaultSubtotal="0">
      <items count="101">
        <item x="0"/>
        <item x="1"/>
        <item x="2"/>
        <item x="3"/>
        <item x="4"/>
        <item x="5"/>
        <item x="2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m="1" x="79"/>
        <item m="1" x="83"/>
        <item m="1" x="86"/>
        <item m="1" x="89"/>
        <item m="1" x="92"/>
        <item m="1" x="95"/>
        <item m="1" x="99"/>
        <item m="1" x="61"/>
        <item m="1" x="28"/>
        <item m="1" x="65"/>
        <item m="1" x="32"/>
        <item m="1" x="68"/>
        <item m="1" x="35"/>
        <item m="1" x="71"/>
        <item m="1" x="38"/>
        <item m="1" x="74"/>
        <item m="1" x="41"/>
        <item m="1" x="77"/>
        <item m="1" x="44"/>
        <item m="1" x="81"/>
        <item m="1" x="47"/>
        <item m="1" x="85"/>
        <item m="1" x="50"/>
        <item m="1" x="88"/>
        <item m="1" x="52"/>
        <item m="1" x="91"/>
        <item m="1" x="54"/>
        <item m="1" x="94"/>
        <item m="1" x="57"/>
        <item m="1" x="98"/>
        <item m="1" x="60"/>
        <item m="1" x="27"/>
        <item m="1" x="64"/>
        <item m="1" x="31"/>
        <item m="1" x="67"/>
        <item m="1" x="34"/>
        <item m="1" x="70"/>
        <item m="1" x="37"/>
        <item m="1" x="73"/>
        <item m="1" x="55"/>
        <item m="1" x="40"/>
        <item m="1" x="96"/>
        <item m="1" x="76"/>
        <item m="1" x="58"/>
        <item m="1" x="43"/>
        <item m="1" x="100"/>
        <item m="1" x="80"/>
        <item m="1" x="62"/>
        <item m="1" x="46"/>
        <item m="1" x="29"/>
        <item m="1" x="84"/>
        <item m="1" x="66"/>
        <item m="1" x="49"/>
        <item m="1" x="33"/>
        <item m="1" x="87"/>
        <item m="1" x="69"/>
        <item m="1" x="51"/>
        <item m="1" x="36"/>
        <item m="1" x="90"/>
        <item m="1" x="72"/>
        <item m="1" x="53"/>
        <item m="1" x="39"/>
        <item m="1" x="93"/>
        <item m="1" x="75"/>
        <item m="1" x="56"/>
        <item m="1" x="42"/>
        <item m="1" x="97"/>
        <item m="1" x="78"/>
        <item m="1" x="59"/>
        <item m="1" x="45"/>
        <item m="1" x="26"/>
        <item m="1" x="82"/>
        <item m="1" x="63"/>
        <item m="1" x="48"/>
        <item m="1" x="30"/>
      </items>
    </pivotField>
    <pivotField axis="axisRow" compact="0" outline="0" showAll="0">
      <items count="76">
        <item x="18"/>
        <item x="50"/>
        <item x="51"/>
        <item x="49"/>
        <item x="48"/>
        <item x="62"/>
        <item x="43"/>
        <item x="9"/>
        <item x="42"/>
        <item x="1"/>
        <item x="46"/>
        <item x="58"/>
        <item x="45"/>
        <item x="20"/>
        <item x="3"/>
        <item x="7"/>
        <item x="2"/>
        <item x="8"/>
        <item x="4"/>
        <item x="32"/>
        <item x="31"/>
        <item x="27"/>
        <item x="35"/>
        <item x="34"/>
        <item x="57"/>
        <item x="33"/>
        <item x="28"/>
        <item x="17"/>
        <item x="14"/>
        <item x="15"/>
        <item x="12"/>
        <item x="6"/>
        <item x="5"/>
        <item x="59"/>
        <item x="61"/>
        <item x="60"/>
        <item x="47"/>
        <item x="22"/>
        <item x="53"/>
        <item x="52"/>
        <item x="63"/>
        <item x="38"/>
        <item x="56"/>
        <item x="54"/>
        <item x="40"/>
        <item x="41"/>
        <item x="30"/>
        <item x="39"/>
        <item x="55"/>
        <item x="26"/>
        <item x="16"/>
        <item x="13"/>
        <item x="24"/>
        <item x="25"/>
        <item x="21"/>
        <item x="10"/>
        <item x="37"/>
        <item x="36"/>
        <item x="19"/>
        <item x="0"/>
        <item x="23"/>
        <item x="29"/>
        <item x="11"/>
        <item x="44"/>
        <item x="64"/>
        <item x="65"/>
        <item x="66"/>
        <item x="67"/>
        <item x="68"/>
        <item x="69"/>
        <item x="70"/>
        <item x="71"/>
        <item x="72"/>
        <item x="73"/>
        <item x="7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4"/>
  </rowFields>
  <rowItems count="7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 t="grand">
      <x/>
    </i>
  </rowItems>
  <colItems count="1">
    <i/>
  </colItems>
  <pageFields count="2">
    <pageField fld="2" hier="-1"/>
    <pageField fld="3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" cacheId="39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A1:A2" firstHeaderRow="1" firstDataRow="1" firstDataCol="1"/>
  <pivotFields count="225">
    <pivotField showAll="0"/>
    <pivotField showAll="0"/>
    <pivotField showAll="0"/>
    <pivotField showAll="0"/>
    <pivotField showAll="0"/>
    <pivotField axis="axisRow" showAll="0">
      <items count="4">
        <item x="0"/>
        <item h="1"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1">
    <i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" cacheId="39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A1:A3" firstHeaderRow="1" firstDataRow="1" firstDataCol="1"/>
  <pivotFields count="225"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name="Marque" axis="axisRow" showAll="0">
      <items count="4">
        <item x="0"/>
        <item h="1" x="2"/>
        <item h="1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5"/>
    <field x="3"/>
  </rowFields>
  <rowItems count="2">
    <i>
      <x/>
    </i>
    <i r="1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altText="Reitzel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5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../../c.goujon/AppData/Local/Microsoft/Windows/Temporary%20Internet%20Files/Content.Outlook/OIDMMH4P/Donnees/Industrie/4%20-%20BASES%20DE%20DONNEES/Donnees/BASES%20ARTICLES/" TargetMode="External"/><Relationship Id="rId1" Type="http://schemas.openxmlformats.org/officeDocument/2006/relationships/hyperlink" Target="../../c.goujon/AppData/Local/Microsoft/Windows/Temporary%20Internet%20Files/Content.Outlook/OIDMMH4P/Donnees/Industrie/4%20-%20BASES%20DE%20DONNEES/SAUVEGARDES/BASE%20MD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  <pageSetUpPr fitToPage="1"/>
  </sheetPr>
  <dimension ref="A1:AE9"/>
  <sheetViews>
    <sheetView zoomScale="70" zoomScaleNormal="70" zoomScaleSheetLayoutView="68" workbookViewId="0">
      <selection activeCell="AD7" sqref="A1:AD7"/>
    </sheetView>
  </sheetViews>
  <sheetFormatPr baseColWidth="10" defaultRowHeight="15.75" x14ac:dyDescent="0.2"/>
  <cols>
    <col min="1" max="1" width="31" style="32" bestFit="1" customWidth="1"/>
    <col min="2" max="2" width="10.85546875" style="1" customWidth="1"/>
    <col min="3" max="3" width="10.7109375" style="1" customWidth="1"/>
    <col min="4" max="5" width="14.42578125" style="32" customWidth="1"/>
    <col min="6" max="6" width="12" style="32" customWidth="1"/>
    <col min="7" max="7" width="9.42578125" style="33" customWidth="1"/>
    <col min="8" max="8" width="9.42578125" style="32" customWidth="1"/>
    <col min="9" max="9" width="10.85546875" style="34" customWidth="1"/>
    <col min="10" max="10" width="13.42578125" style="32" customWidth="1"/>
    <col min="11" max="11" width="11" style="32" customWidth="1"/>
    <col min="12" max="12" width="19.140625" style="35" customWidth="1"/>
    <col min="13" max="13" width="11.28515625" style="36" customWidth="1"/>
    <col min="14" max="14" width="13" style="56" customWidth="1"/>
    <col min="15" max="15" width="15" style="55" customWidth="1"/>
    <col min="16" max="16" width="13.7109375" style="56" customWidth="1"/>
    <col min="17" max="17" width="16" style="56" customWidth="1"/>
    <col min="18" max="18" width="17.42578125" style="56" customWidth="1"/>
    <col min="19" max="19" width="11.7109375" style="57" customWidth="1"/>
    <col min="20" max="20" width="14.28515625" style="38" customWidth="1"/>
    <col min="21" max="21" width="15.7109375" style="57" customWidth="1"/>
    <col min="22" max="22" width="15.140625" style="58" customWidth="1"/>
    <col min="23" max="23" width="16.42578125" style="58" customWidth="1"/>
    <col min="24" max="24" width="15" style="59" customWidth="1"/>
    <col min="25" max="25" width="13.5703125" style="60" customWidth="1"/>
    <col min="26" max="26" width="14.5703125" style="40" customWidth="1"/>
    <col min="27" max="27" width="10.28515625" style="61" customWidth="1"/>
    <col min="28" max="29" width="8" style="61" customWidth="1"/>
    <col min="30" max="30" width="10.140625" style="42" customWidth="1"/>
    <col min="31" max="31" width="89.28515625" style="1" bestFit="1" customWidth="1"/>
    <col min="32" max="16384" width="11.42578125" style="1"/>
  </cols>
  <sheetData>
    <row r="1" spans="1:31" ht="12.75" customHeight="1" x14ac:dyDescent="0.2">
      <c r="A1" s="252" t="s">
        <v>13</v>
      </c>
      <c r="B1" s="252"/>
      <c r="C1" s="252"/>
      <c r="D1" s="252"/>
      <c r="E1" s="253" t="s">
        <v>23</v>
      </c>
      <c r="F1" s="253"/>
      <c r="G1" s="253"/>
      <c r="H1" s="253"/>
      <c r="I1" s="253"/>
      <c r="J1" s="253"/>
      <c r="K1" s="253"/>
      <c r="L1" s="34"/>
      <c r="M1" s="35"/>
      <c r="N1" s="36"/>
      <c r="O1" s="67"/>
      <c r="P1" s="250" t="s">
        <v>19</v>
      </c>
      <c r="Q1" s="250"/>
      <c r="R1" s="250"/>
      <c r="S1" s="254" t="s">
        <v>34</v>
      </c>
      <c r="T1" s="254"/>
      <c r="U1" s="254"/>
      <c r="V1" s="37"/>
      <c r="W1" s="38"/>
      <c r="X1" s="39"/>
      <c r="Y1" s="39">
        <f>W2/Y2</f>
        <v>10354.666666666666</v>
      </c>
      <c r="Z1" s="38"/>
      <c r="AA1" s="40"/>
      <c r="AB1" s="251">
        <f>SUM(AB2:AD2)</f>
        <v>6</v>
      </c>
      <c r="AC1" s="251"/>
      <c r="AD1" s="41" t="e">
        <f>AB1/O2</f>
        <v>#DIV/0!</v>
      </c>
      <c r="AE1" s="42"/>
    </row>
    <row r="2" spans="1:31" s="32" customFormat="1" ht="15" customHeight="1" thickBot="1" x14ac:dyDescent="0.25">
      <c r="G2" s="33"/>
      <c r="L2" s="34"/>
      <c r="M2" s="43">
        <f>SUBTOTAL(9,M4:M6)</f>
        <v>0</v>
      </c>
      <c r="N2" s="44"/>
      <c r="O2" s="45"/>
      <c r="P2" s="45"/>
      <c r="Q2" s="46"/>
      <c r="R2" s="66"/>
      <c r="S2" s="47"/>
      <c r="T2" s="45"/>
      <c r="U2" s="47"/>
      <c r="V2" s="46"/>
      <c r="W2" s="4">
        <f t="shared" ref="W2:AA2" si="0">SUBTOTAL(9,W4:W6)</f>
        <v>93192</v>
      </c>
      <c r="X2" s="48">
        <f t="shared" si="0"/>
        <v>115.74</v>
      </c>
      <c r="Y2" s="48">
        <f t="shared" si="0"/>
        <v>9</v>
      </c>
      <c r="Z2" s="4">
        <f t="shared" si="0"/>
        <v>93192</v>
      </c>
      <c r="AA2" s="49">
        <f t="shared" si="0"/>
        <v>0</v>
      </c>
      <c r="AB2" s="50">
        <f>SUBTOTAL(9,AB4:AB40)</f>
        <v>0</v>
      </c>
      <c r="AC2" s="50">
        <f>SUBTOTAL(9,AC4:AC40)</f>
        <v>0</v>
      </c>
      <c r="AD2" s="50">
        <f>SUBTOTAL(9,AD4:AD40)</f>
        <v>6</v>
      </c>
      <c r="AE2" s="34"/>
    </row>
    <row r="3" spans="1:31" ht="158.25" customHeight="1" thickBot="1" x14ac:dyDescent="0.25">
      <c r="A3" s="51" t="s">
        <v>5</v>
      </c>
      <c r="B3" s="51" t="s">
        <v>3</v>
      </c>
      <c r="C3" s="51" t="s">
        <v>0</v>
      </c>
      <c r="D3" s="51" t="s">
        <v>33</v>
      </c>
      <c r="E3" s="62" t="s">
        <v>4</v>
      </c>
      <c r="F3" s="62" t="s">
        <v>31</v>
      </c>
      <c r="G3" s="62" t="s">
        <v>32</v>
      </c>
      <c r="H3" s="63" t="s">
        <v>14</v>
      </c>
      <c r="I3" s="63" t="s">
        <v>6</v>
      </c>
      <c r="J3" s="63" t="s">
        <v>15</v>
      </c>
      <c r="K3" s="63" t="s">
        <v>16</v>
      </c>
      <c r="L3" s="51" t="s">
        <v>1</v>
      </c>
      <c r="M3" s="51" t="s">
        <v>17</v>
      </c>
      <c r="N3" s="51" t="s">
        <v>18</v>
      </c>
      <c r="O3" s="64" t="s">
        <v>12</v>
      </c>
      <c r="P3" s="69" t="s">
        <v>20</v>
      </c>
      <c r="Q3" s="69" t="s">
        <v>21</v>
      </c>
      <c r="R3" s="69" t="s">
        <v>22</v>
      </c>
      <c r="S3" s="64" t="s">
        <v>25</v>
      </c>
      <c r="T3" s="69" t="s">
        <v>24</v>
      </c>
      <c r="U3" s="64" t="s">
        <v>26</v>
      </c>
      <c r="V3" s="69" t="s">
        <v>27</v>
      </c>
      <c r="W3" s="64" t="s">
        <v>28</v>
      </c>
      <c r="X3" s="64" t="s">
        <v>10</v>
      </c>
      <c r="Y3" s="64" t="s">
        <v>29</v>
      </c>
      <c r="Z3" s="64" t="s">
        <v>30</v>
      </c>
      <c r="AA3" s="64" t="s">
        <v>11</v>
      </c>
      <c r="AB3" s="64" t="s">
        <v>7</v>
      </c>
      <c r="AC3" s="64" t="s">
        <v>8</v>
      </c>
      <c r="AD3" s="64" t="s">
        <v>9</v>
      </c>
      <c r="AE3" s="65" t="s">
        <v>2</v>
      </c>
    </row>
    <row r="4" spans="1:31" s="32" customFormat="1" x14ac:dyDescent="0.2">
      <c r="A4" s="5"/>
      <c r="B4" s="52"/>
      <c r="C4" s="6"/>
      <c r="D4" s="5"/>
      <c r="E4" s="5"/>
      <c r="F4" s="7"/>
      <c r="G4" s="8"/>
      <c r="H4" s="5"/>
      <c r="I4" s="9"/>
      <c r="J4" s="10"/>
      <c r="K4" s="5"/>
      <c r="L4" s="11"/>
      <c r="M4" s="12"/>
      <c r="N4" s="13"/>
      <c r="O4" s="68"/>
      <c r="P4" s="14">
        <f>IF(W4="","",(J4/1000)*W4)</f>
        <v>0</v>
      </c>
      <c r="Q4" s="15">
        <f>+M4*N4</f>
        <v>0</v>
      </c>
      <c r="R4" s="15">
        <f>IF(W4=0,0,H4*W4/1000)</f>
        <v>0</v>
      </c>
      <c r="S4" s="16">
        <v>191.61699999999999</v>
      </c>
      <c r="T4" s="15">
        <f>IF(W4="","",((S4/1000)*W4))</f>
        <v>17857.171463999999</v>
      </c>
      <c r="U4" s="17">
        <v>1050</v>
      </c>
      <c r="V4" s="18">
        <f>IF(W4="","",((W4/1000)*K4))</f>
        <v>0</v>
      </c>
      <c r="W4" s="2">
        <v>93192</v>
      </c>
      <c r="X4" s="19">
        <v>115.74</v>
      </c>
      <c r="Y4" s="20">
        <v>9</v>
      </c>
      <c r="Z4" s="2">
        <v>93192</v>
      </c>
      <c r="AA4" s="21"/>
      <c r="AB4" s="22"/>
      <c r="AC4" s="22"/>
      <c r="AD4" s="22">
        <v>6</v>
      </c>
      <c r="AE4" s="53"/>
    </row>
    <row r="5" spans="1:31" x14ac:dyDescent="0.2">
      <c r="A5" s="5"/>
      <c r="B5" s="52"/>
      <c r="C5" s="6"/>
      <c r="D5" s="5"/>
      <c r="E5" s="5"/>
      <c r="F5" s="7"/>
      <c r="G5" s="8"/>
      <c r="H5" s="5"/>
      <c r="I5" s="9"/>
      <c r="J5" s="10"/>
      <c r="K5" s="5"/>
      <c r="L5" s="11"/>
      <c r="M5" s="12"/>
      <c r="N5" s="13"/>
      <c r="O5" s="68"/>
      <c r="P5" s="23" t="str">
        <f t="shared" ref="P5:P6" si="1">IF(W5="","",(J5/1000)*W5)</f>
        <v/>
      </c>
      <c r="Q5" s="24">
        <f t="shared" ref="Q5:Q6" si="2">+M5*N5</f>
        <v>0</v>
      </c>
      <c r="R5" s="24">
        <f t="shared" ref="R5:R6" si="3">IF(W5=0,0,H5*W5/1000)</f>
        <v>0</v>
      </c>
      <c r="S5" s="25"/>
      <c r="T5" s="26" t="str">
        <f t="shared" ref="T5:T6" si="4">IF(W5="","",((S5/1000)*W5))</f>
        <v/>
      </c>
      <c r="U5" s="25"/>
      <c r="V5" s="27" t="str">
        <f t="shared" ref="V5:V6" si="5">IF(W5="","",((W5/1000)*K5))</f>
        <v/>
      </c>
      <c r="W5" s="3"/>
      <c r="X5" s="28"/>
      <c r="Y5" s="29"/>
      <c r="Z5" s="3"/>
      <c r="AA5" s="30"/>
      <c r="AB5" s="31"/>
      <c r="AC5" s="31"/>
      <c r="AD5" s="31"/>
      <c r="AE5" s="54"/>
    </row>
    <row r="6" spans="1:31" x14ac:dyDescent="0.2">
      <c r="A6" s="5"/>
      <c r="B6" s="52"/>
      <c r="C6" s="6"/>
      <c r="D6" s="5"/>
      <c r="E6" s="5"/>
      <c r="F6" s="7"/>
      <c r="G6" s="8"/>
      <c r="H6" s="5"/>
      <c r="I6" s="9"/>
      <c r="J6" s="10"/>
      <c r="K6" s="5"/>
      <c r="L6" s="11"/>
      <c r="M6" s="12"/>
      <c r="N6" s="13"/>
      <c r="O6" s="68"/>
      <c r="P6" s="23" t="str">
        <f t="shared" si="1"/>
        <v/>
      </c>
      <c r="Q6" s="24">
        <f t="shared" si="2"/>
        <v>0</v>
      </c>
      <c r="R6" s="24">
        <f t="shared" si="3"/>
        <v>0</v>
      </c>
      <c r="S6" s="25"/>
      <c r="T6" s="26" t="str">
        <f t="shared" si="4"/>
        <v/>
      </c>
      <c r="U6" s="25"/>
      <c r="V6" s="27" t="str">
        <f t="shared" si="5"/>
        <v/>
      </c>
      <c r="W6" s="3"/>
      <c r="X6" s="28"/>
      <c r="Y6" s="29"/>
      <c r="Z6" s="3"/>
      <c r="AA6" s="30"/>
      <c r="AB6" s="31"/>
      <c r="AC6" s="31"/>
      <c r="AD6" s="31"/>
      <c r="AE6" s="54"/>
    </row>
    <row r="7" spans="1:31" x14ac:dyDescent="0.2">
      <c r="H7" s="55"/>
      <c r="J7" s="55"/>
      <c r="K7" s="55"/>
      <c r="X7" s="59">
        <v>78848</v>
      </c>
    </row>
    <row r="8" spans="1:31" x14ac:dyDescent="0.2">
      <c r="H8" s="55"/>
      <c r="J8" s="55"/>
      <c r="K8" s="55"/>
    </row>
    <row r="9" spans="1:31" x14ac:dyDescent="0.2">
      <c r="H9" s="55"/>
      <c r="J9" s="55"/>
      <c r="K9" s="55"/>
    </row>
  </sheetData>
  <autoFilter ref="B3:AE6"/>
  <mergeCells count="5">
    <mergeCell ref="P1:R1"/>
    <mergeCell ref="AB1:AC1"/>
    <mergeCell ref="A1:D1"/>
    <mergeCell ref="E1:K1"/>
    <mergeCell ref="S1:U1"/>
  </mergeCells>
  <pageMargins left="0.7" right="0.7" top="0.75" bottom="0.75" header="0.3" footer="0.3"/>
  <pageSetup paperSize="9" scale="1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9"/>
  <sheetViews>
    <sheetView zoomScale="80" zoomScaleNormal="80" workbookViewId="0">
      <selection activeCell="AD7" sqref="A1:AD7"/>
    </sheetView>
  </sheetViews>
  <sheetFormatPr baseColWidth="10" defaultRowHeight="12.75" x14ac:dyDescent="0.2"/>
  <cols>
    <col min="1" max="1" width="32.140625" customWidth="1"/>
    <col min="2" max="2" width="66.7109375" customWidth="1"/>
    <col min="3" max="3" width="40.85546875" customWidth="1"/>
    <col min="4" max="4" width="42" customWidth="1"/>
    <col min="6" max="6" width="13" customWidth="1"/>
    <col min="7" max="7" width="13.5703125" customWidth="1"/>
  </cols>
  <sheetData>
    <row r="1" spans="1:7" x14ac:dyDescent="0.2">
      <c r="A1" s="95" t="s">
        <v>0</v>
      </c>
      <c r="B1" s="96">
        <v>42557</v>
      </c>
      <c r="G1" s="98" t="s">
        <v>260</v>
      </c>
    </row>
    <row r="2" spans="1:7" x14ac:dyDescent="0.2">
      <c r="G2" s="101">
        <v>219.1</v>
      </c>
    </row>
    <row r="3" spans="1:7" x14ac:dyDescent="0.2">
      <c r="C3" s="95" t="s">
        <v>456</v>
      </c>
      <c r="E3" s="97"/>
    </row>
    <row r="4" spans="1:7" x14ac:dyDescent="0.2">
      <c r="A4" s="95" t="s">
        <v>261</v>
      </c>
      <c r="B4" s="95" t="s">
        <v>57</v>
      </c>
      <c r="C4" t="s">
        <v>455</v>
      </c>
      <c r="D4" t="s">
        <v>457</v>
      </c>
      <c r="E4" s="97"/>
    </row>
    <row r="5" spans="1:7" x14ac:dyDescent="0.2">
      <c r="A5">
        <v>1</v>
      </c>
      <c r="B5" t="s">
        <v>152</v>
      </c>
      <c r="C5" s="113">
        <v>16</v>
      </c>
      <c r="D5" s="97">
        <v>1</v>
      </c>
      <c r="E5" s="97">
        <f t="shared" ref="E5:E14" si="0">D5</f>
        <v>1</v>
      </c>
      <c r="F5" s="114">
        <f t="shared" ref="F5:F14" si="1">E5*$G$2</f>
        <v>219.1</v>
      </c>
    </row>
    <row r="6" spans="1:7" x14ac:dyDescent="0.2">
      <c r="A6">
        <v>2</v>
      </c>
      <c r="B6" t="s">
        <v>152</v>
      </c>
      <c r="C6" s="113">
        <v>0</v>
      </c>
      <c r="D6" s="97">
        <v>0</v>
      </c>
      <c r="E6" s="97">
        <f t="shared" si="0"/>
        <v>0</v>
      </c>
      <c r="F6" s="114">
        <f>E6*$G$2</f>
        <v>0</v>
      </c>
    </row>
    <row r="7" spans="1:7" x14ac:dyDescent="0.2">
      <c r="A7">
        <v>3</v>
      </c>
      <c r="B7" t="s">
        <v>152</v>
      </c>
      <c r="C7" s="113">
        <v>0</v>
      </c>
      <c r="D7" s="97">
        <v>0</v>
      </c>
      <c r="E7" s="97">
        <f t="shared" si="0"/>
        <v>0</v>
      </c>
      <c r="F7" s="114">
        <f t="shared" si="1"/>
        <v>0</v>
      </c>
    </row>
    <row r="8" spans="1:7" x14ac:dyDescent="0.2">
      <c r="A8">
        <v>4</v>
      </c>
      <c r="B8" t="s">
        <v>152</v>
      </c>
      <c r="C8" s="113">
        <v>0</v>
      </c>
      <c r="D8" s="97">
        <v>0</v>
      </c>
      <c r="E8" s="97">
        <f t="shared" si="0"/>
        <v>0</v>
      </c>
      <c r="F8" s="114">
        <f t="shared" si="1"/>
        <v>0</v>
      </c>
    </row>
    <row r="9" spans="1:7" x14ac:dyDescent="0.2">
      <c r="A9">
        <v>5</v>
      </c>
      <c r="B9" t="s">
        <v>152</v>
      </c>
      <c r="C9" s="113">
        <v>0</v>
      </c>
      <c r="D9" s="97">
        <v>0</v>
      </c>
      <c r="E9" s="97">
        <f t="shared" si="0"/>
        <v>0</v>
      </c>
      <c r="F9" s="114">
        <f t="shared" si="1"/>
        <v>0</v>
      </c>
    </row>
    <row r="10" spans="1:7" x14ac:dyDescent="0.2">
      <c r="A10" t="s">
        <v>258</v>
      </c>
      <c r="C10" s="113">
        <v>16</v>
      </c>
      <c r="D10" s="97">
        <v>1</v>
      </c>
      <c r="E10" s="97">
        <f t="shared" si="0"/>
        <v>1</v>
      </c>
      <c r="F10" s="114">
        <f t="shared" si="1"/>
        <v>219.1</v>
      </c>
    </row>
    <row r="11" spans="1:7" x14ac:dyDescent="0.2">
      <c r="E11" s="97">
        <f t="shared" si="0"/>
        <v>0</v>
      </c>
      <c r="F11" s="114">
        <f t="shared" si="1"/>
        <v>0</v>
      </c>
    </row>
    <row r="12" spans="1:7" x14ac:dyDescent="0.2">
      <c r="E12" s="97">
        <f t="shared" si="0"/>
        <v>0</v>
      </c>
      <c r="F12" s="114">
        <f t="shared" si="1"/>
        <v>0</v>
      </c>
    </row>
    <row r="13" spans="1:7" x14ac:dyDescent="0.2">
      <c r="E13" s="97">
        <f t="shared" si="0"/>
        <v>0</v>
      </c>
      <c r="F13" s="114">
        <f t="shared" si="1"/>
        <v>0</v>
      </c>
    </row>
    <row r="14" spans="1:7" x14ac:dyDescent="0.2">
      <c r="E14" s="97">
        <f t="shared" si="0"/>
        <v>0</v>
      </c>
      <c r="F14" s="114">
        <f t="shared" si="1"/>
        <v>0</v>
      </c>
    </row>
    <row r="15" spans="1:7" x14ac:dyDescent="0.2">
      <c r="E15" s="97"/>
      <c r="F15" s="114"/>
    </row>
    <row r="16" spans="1:7" x14ac:dyDescent="0.2">
      <c r="E16" s="97"/>
      <c r="F16" s="114"/>
    </row>
    <row r="17" spans="5:6" x14ac:dyDescent="0.2">
      <c r="E17" s="97"/>
      <c r="F17" s="114"/>
    </row>
    <row r="18" spans="5:6" x14ac:dyDescent="0.2">
      <c r="E18" s="97"/>
      <c r="F18" s="114"/>
    </row>
    <row r="19" spans="5:6" x14ac:dyDescent="0.2">
      <c r="F19" s="114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J339"/>
  <sheetViews>
    <sheetView workbookViewId="0">
      <selection activeCell="AD7" sqref="A1:AD7"/>
    </sheetView>
  </sheetViews>
  <sheetFormatPr baseColWidth="10" defaultRowHeight="12.75" x14ac:dyDescent="0.2"/>
  <cols>
    <col min="1" max="1" width="52.140625" customWidth="1"/>
    <col min="2" max="2" width="15.85546875" customWidth="1"/>
    <col min="3" max="3" width="47.5703125" style="116" customWidth="1"/>
    <col min="4" max="4" width="21" style="116" customWidth="1"/>
    <col min="5" max="5" width="23.85546875" customWidth="1"/>
    <col min="6" max="6" width="35.28515625" customWidth="1"/>
    <col min="7" max="8" width="37" customWidth="1"/>
    <col min="9" max="9" width="9.7109375" customWidth="1"/>
    <col min="10" max="21" width="10.140625" customWidth="1"/>
    <col min="22" max="22" width="13.140625" customWidth="1"/>
    <col min="23" max="23" width="13.140625" bestFit="1" customWidth="1"/>
  </cols>
  <sheetData>
    <row r="2" spans="1:10" x14ac:dyDescent="0.2">
      <c r="A2" s="95" t="s">
        <v>256</v>
      </c>
      <c r="B2" t="s">
        <v>259</v>
      </c>
    </row>
    <row r="3" spans="1:10" x14ac:dyDescent="0.2">
      <c r="A3" s="95" t="s">
        <v>57</v>
      </c>
      <c r="B3" t="s">
        <v>259</v>
      </c>
    </row>
    <row r="4" spans="1:10" x14ac:dyDescent="0.2">
      <c r="A4" s="95" t="s">
        <v>3</v>
      </c>
      <c r="B4" t="s">
        <v>259</v>
      </c>
    </row>
    <row r="5" spans="1:10" x14ac:dyDescent="0.2">
      <c r="A5" s="95" t="s">
        <v>0</v>
      </c>
      <c r="B5" t="s">
        <v>259</v>
      </c>
      <c r="C5"/>
      <c r="D5"/>
    </row>
    <row r="6" spans="1:10" x14ac:dyDescent="0.2">
      <c r="C6"/>
      <c r="D6"/>
    </row>
    <row r="7" spans="1:10" x14ac:dyDescent="0.2">
      <c r="B7" s="95" t="s">
        <v>456</v>
      </c>
      <c r="C7"/>
      <c r="D7"/>
    </row>
    <row r="8" spans="1:10" x14ac:dyDescent="0.2">
      <c r="A8" s="95" t="s">
        <v>65</v>
      </c>
      <c r="B8" s="97" t="s">
        <v>470</v>
      </c>
      <c r="C8" s="116" t="s">
        <v>473</v>
      </c>
      <c r="D8" s="116" t="s">
        <v>474</v>
      </c>
      <c r="E8" t="s">
        <v>476</v>
      </c>
      <c r="F8" t="s">
        <v>477</v>
      </c>
      <c r="G8" t="s">
        <v>455</v>
      </c>
    </row>
    <row r="9" spans="1:10" x14ac:dyDescent="0.2">
      <c r="A9">
        <v>1</v>
      </c>
      <c r="B9" s="97" t="e">
        <v>#REF!</v>
      </c>
      <c r="C9" s="116">
        <v>633527</v>
      </c>
      <c r="D9" s="116" t="e">
        <v>#REF!</v>
      </c>
      <c r="E9" s="113">
        <v>0</v>
      </c>
      <c r="F9" s="113" t="e">
        <v>#REF!</v>
      </c>
      <c r="G9" s="113">
        <v>76.5</v>
      </c>
      <c r="I9" t="e">
        <f>F9*G9</f>
        <v>#REF!</v>
      </c>
      <c r="J9">
        <v>2.44</v>
      </c>
    </row>
    <row r="10" spans="1:10" x14ac:dyDescent="0.2">
      <c r="A10">
        <v>2</v>
      </c>
      <c r="B10" s="97" t="e">
        <v>#REF!</v>
      </c>
      <c r="C10" s="116">
        <v>721715</v>
      </c>
      <c r="D10" s="116" t="e">
        <v>#REF!</v>
      </c>
      <c r="E10" s="113">
        <v>0</v>
      </c>
      <c r="F10" s="113" t="e">
        <v>#REF!</v>
      </c>
      <c r="G10" s="113">
        <v>77.5</v>
      </c>
      <c r="I10" t="e">
        <f t="shared" ref="I10:I13" si="0">F10*G10</f>
        <v>#REF!</v>
      </c>
      <c r="J10">
        <v>5.0199999999999996</v>
      </c>
    </row>
    <row r="11" spans="1:10" x14ac:dyDescent="0.2">
      <c r="A11">
        <v>3</v>
      </c>
      <c r="B11" s="97" t="e">
        <v>#REF!</v>
      </c>
      <c r="C11" s="116">
        <v>624975</v>
      </c>
      <c r="D11" s="116" t="e">
        <v>#REF!</v>
      </c>
      <c r="E11" s="113">
        <v>0</v>
      </c>
      <c r="F11" s="113" t="e">
        <v>#REF!</v>
      </c>
      <c r="G11" s="113">
        <v>79.95</v>
      </c>
      <c r="I11" t="e">
        <f t="shared" si="0"/>
        <v>#REF!</v>
      </c>
      <c r="J11">
        <v>3.19</v>
      </c>
    </row>
    <row r="12" spans="1:10" x14ac:dyDescent="0.2">
      <c r="A12">
        <v>4</v>
      </c>
      <c r="B12" s="97" t="e">
        <v>#REF!</v>
      </c>
      <c r="C12" s="116">
        <v>700979</v>
      </c>
      <c r="D12" s="116" t="e">
        <v>#REF!</v>
      </c>
      <c r="E12" s="113">
        <v>0</v>
      </c>
      <c r="F12" s="113" t="e">
        <v>#REF!</v>
      </c>
      <c r="G12" s="113">
        <v>80</v>
      </c>
      <c r="I12" t="e">
        <f t="shared" si="0"/>
        <v>#REF!</v>
      </c>
    </row>
    <row r="13" spans="1:10" x14ac:dyDescent="0.2">
      <c r="A13">
        <v>5</v>
      </c>
      <c r="B13" s="97" t="e">
        <v>#REF!</v>
      </c>
      <c r="C13" s="116">
        <v>634452</v>
      </c>
      <c r="D13" s="116" t="e">
        <v>#REF!</v>
      </c>
      <c r="E13" s="113">
        <v>0</v>
      </c>
      <c r="F13" s="113" t="e">
        <v>#REF!</v>
      </c>
      <c r="G13" s="113">
        <v>80</v>
      </c>
      <c r="I13" t="e">
        <f t="shared" si="0"/>
        <v>#REF!</v>
      </c>
      <c r="J13">
        <v>3.19</v>
      </c>
    </row>
    <row r="14" spans="1:10" x14ac:dyDescent="0.2">
      <c r="A14">
        <v>6</v>
      </c>
      <c r="B14" s="97" t="e">
        <v>#REF!</v>
      </c>
      <c r="C14" s="116">
        <v>390602</v>
      </c>
      <c r="D14" s="116" t="e">
        <v>#REF!</v>
      </c>
      <c r="E14" s="113">
        <v>0</v>
      </c>
      <c r="F14" s="113" t="e">
        <v>#REF!</v>
      </c>
      <c r="G14" s="113">
        <v>68</v>
      </c>
    </row>
    <row r="15" spans="1:10" x14ac:dyDescent="0.2">
      <c r="A15">
        <v>7</v>
      </c>
      <c r="B15" s="97" t="e">
        <v>#REF!</v>
      </c>
      <c r="C15" s="116">
        <v>633269</v>
      </c>
      <c r="D15" s="116" t="e">
        <v>#REF!</v>
      </c>
      <c r="E15" s="113">
        <v>0</v>
      </c>
      <c r="F15" s="113" t="e">
        <v>#REF!</v>
      </c>
      <c r="G15" s="113">
        <v>83.75</v>
      </c>
    </row>
    <row r="16" spans="1:10" x14ac:dyDescent="0.2">
      <c r="A16">
        <v>8</v>
      </c>
      <c r="B16" s="97" t="e">
        <v>#REF!</v>
      </c>
      <c r="C16" s="116">
        <v>98940</v>
      </c>
      <c r="D16" s="116" t="e">
        <v>#REF!</v>
      </c>
      <c r="E16" s="113">
        <v>0</v>
      </c>
      <c r="F16" s="113" t="e">
        <v>#REF!</v>
      </c>
      <c r="G16" s="113">
        <v>9</v>
      </c>
    </row>
    <row r="17" spans="1:7" x14ac:dyDescent="0.2">
      <c r="A17">
        <v>9</v>
      </c>
      <c r="B17" s="97" t="e">
        <v>#REF!</v>
      </c>
      <c r="C17" s="116">
        <v>707604</v>
      </c>
      <c r="D17" s="116" t="e">
        <v>#REF!</v>
      </c>
      <c r="E17" s="113">
        <v>0</v>
      </c>
      <c r="F17" s="113" t="e">
        <v>#REF!</v>
      </c>
      <c r="G17" s="113">
        <v>79</v>
      </c>
    </row>
    <row r="18" spans="1:7" x14ac:dyDescent="0.2">
      <c r="A18">
        <v>10</v>
      </c>
      <c r="B18" s="97" t="e">
        <v>#REF!</v>
      </c>
      <c r="C18" s="116">
        <v>536128</v>
      </c>
      <c r="D18" s="116" t="e">
        <v>#REF!</v>
      </c>
      <c r="E18" s="113">
        <v>0</v>
      </c>
      <c r="F18" s="113" t="e">
        <v>#REF!</v>
      </c>
      <c r="G18" s="113">
        <v>79</v>
      </c>
    </row>
    <row r="19" spans="1:7" x14ac:dyDescent="0.2">
      <c r="A19">
        <v>11</v>
      </c>
      <c r="B19" s="97" t="e">
        <v>#REF!</v>
      </c>
      <c r="C19" s="116">
        <v>638767</v>
      </c>
      <c r="D19" s="116" t="e">
        <v>#REF!</v>
      </c>
      <c r="E19" s="113">
        <v>0</v>
      </c>
      <c r="F19" s="113" t="e">
        <v>#REF!</v>
      </c>
      <c r="G19" s="113">
        <v>75.849999999999994</v>
      </c>
    </row>
    <row r="20" spans="1:7" x14ac:dyDescent="0.2">
      <c r="A20">
        <v>12</v>
      </c>
      <c r="B20" s="97" t="e">
        <v>#REF!</v>
      </c>
      <c r="C20" s="116">
        <v>579714</v>
      </c>
      <c r="D20" s="116" t="e">
        <v>#REF!</v>
      </c>
      <c r="E20" s="113">
        <v>0</v>
      </c>
      <c r="F20" s="113" t="e">
        <v>#REF!</v>
      </c>
      <c r="G20" s="113">
        <v>68.75</v>
      </c>
    </row>
    <row r="21" spans="1:7" x14ac:dyDescent="0.2">
      <c r="A21">
        <v>13</v>
      </c>
      <c r="B21" s="97" t="e">
        <v>#REF!</v>
      </c>
      <c r="C21" s="116">
        <v>493988</v>
      </c>
      <c r="D21" s="116" t="e">
        <v>#REF!</v>
      </c>
      <c r="E21" s="113">
        <v>0</v>
      </c>
      <c r="F21" s="113" t="e">
        <v>#REF!</v>
      </c>
      <c r="G21" s="113">
        <v>62.25</v>
      </c>
    </row>
    <row r="22" spans="1:7" x14ac:dyDescent="0.2">
      <c r="A22">
        <v>14</v>
      </c>
      <c r="B22" s="97" t="e">
        <v>#REF!</v>
      </c>
      <c r="C22" s="116">
        <v>530468</v>
      </c>
      <c r="D22" s="116" t="e">
        <v>#REF!</v>
      </c>
      <c r="E22" s="113">
        <v>0</v>
      </c>
      <c r="F22" s="113" t="e">
        <v>#REF!</v>
      </c>
      <c r="G22" s="113">
        <v>70.75</v>
      </c>
    </row>
    <row r="23" spans="1:7" x14ac:dyDescent="0.2">
      <c r="A23">
        <v>15</v>
      </c>
      <c r="B23" s="97" t="e">
        <v>#REF!</v>
      </c>
      <c r="C23" s="116">
        <v>314437</v>
      </c>
      <c r="D23" s="116" t="e">
        <v>#REF!</v>
      </c>
      <c r="E23" s="113">
        <v>0</v>
      </c>
      <c r="F23" s="113" t="e">
        <v>#REF!</v>
      </c>
      <c r="G23" s="113">
        <v>43.983333333333334</v>
      </c>
    </row>
    <row r="24" spans="1:7" x14ac:dyDescent="0.2">
      <c r="A24">
        <v>16</v>
      </c>
      <c r="B24" s="97" t="e">
        <v>#REF!</v>
      </c>
      <c r="C24" s="116">
        <v>621300</v>
      </c>
      <c r="D24" s="116" t="e">
        <v>#REF!</v>
      </c>
      <c r="E24" s="113">
        <v>0</v>
      </c>
      <c r="F24" s="113" t="e">
        <v>#REF!</v>
      </c>
      <c r="G24" s="113">
        <v>79.5</v>
      </c>
    </row>
    <row r="25" spans="1:7" x14ac:dyDescent="0.2">
      <c r="A25">
        <v>17</v>
      </c>
      <c r="B25" s="97" t="e">
        <v>#REF!</v>
      </c>
      <c r="C25" s="116">
        <v>676988</v>
      </c>
      <c r="D25" s="116" t="e">
        <v>#REF!</v>
      </c>
      <c r="E25" s="113">
        <v>0</v>
      </c>
      <c r="F25" s="113" t="e">
        <v>#REF!</v>
      </c>
      <c r="G25" s="113">
        <v>80.166666666666671</v>
      </c>
    </row>
    <row r="26" spans="1:7" x14ac:dyDescent="0.2">
      <c r="A26">
        <v>18</v>
      </c>
      <c r="B26" s="97" t="e">
        <v>#REF!</v>
      </c>
      <c r="C26" s="116">
        <v>477620</v>
      </c>
      <c r="D26" s="116" t="e">
        <v>#REF!</v>
      </c>
      <c r="E26" s="113">
        <v>0</v>
      </c>
      <c r="F26" s="113" t="e">
        <v>#REF!</v>
      </c>
      <c r="G26" s="113">
        <v>32</v>
      </c>
    </row>
    <row r="27" spans="1:7" x14ac:dyDescent="0.2">
      <c r="A27">
        <v>19</v>
      </c>
      <c r="B27" s="97" t="e">
        <v>#DIV/0!</v>
      </c>
      <c r="C27" s="116">
        <v>494791</v>
      </c>
      <c r="D27" s="116">
        <v>0</v>
      </c>
      <c r="E27" s="113">
        <v>0</v>
      </c>
      <c r="F27" s="113" t="e">
        <v>#DIV/0!</v>
      </c>
      <c r="G27" s="113">
        <v>0</v>
      </c>
    </row>
    <row r="28" spans="1:7" x14ac:dyDescent="0.2">
      <c r="A28">
        <v>21</v>
      </c>
      <c r="B28" s="97" t="e">
        <v>#DIV/0!</v>
      </c>
      <c r="C28" s="116">
        <v>607088</v>
      </c>
      <c r="D28" s="116">
        <v>0</v>
      </c>
      <c r="E28" s="113">
        <v>0</v>
      </c>
      <c r="F28" s="113" t="e">
        <v>#DIV/0!</v>
      </c>
      <c r="G28" s="113">
        <v>31.650000000000002</v>
      </c>
    </row>
    <row r="29" spans="1:7" x14ac:dyDescent="0.2">
      <c r="A29" t="s">
        <v>257</v>
      </c>
      <c r="B29" s="97" t="e">
        <v>#DIV/0!</v>
      </c>
      <c r="D29" s="116">
        <v>0</v>
      </c>
      <c r="E29" s="113">
        <v>0</v>
      </c>
      <c r="F29" s="113"/>
      <c r="G29" s="113"/>
    </row>
    <row r="30" spans="1:7" x14ac:dyDescent="0.2">
      <c r="A30" t="s">
        <v>258</v>
      </c>
      <c r="B30" s="97" t="e">
        <v>#REF!</v>
      </c>
      <c r="C30" s="116">
        <v>11117352</v>
      </c>
      <c r="D30" s="116" t="e">
        <v>#REF!</v>
      </c>
      <c r="E30" s="113">
        <v>0</v>
      </c>
      <c r="F30" s="113" t="e">
        <v>#REF!</v>
      </c>
      <c r="G30" s="113">
        <v>1257.6000000000001</v>
      </c>
    </row>
    <row r="31" spans="1:7" x14ac:dyDescent="0.2">
      <c r="C31"/>
      <c r="D31"/>
    </row>
    <row r="32" spans="1:7" x14ac:dyDescent="0.2">
      <c r="C32"/>
      <c r="D32"/>
    </row>
    <row r="33" spans="3:4" x14ac:dyDescent="0.2">
      <c r="C33"/>
      <c r="D33"/>
    </row>
    <row r="34" spans="3:4" x14ac:dyDescent="0.2">
      <c r="C34"/>
      <c r="D34"/>
    </row>
    <row r="35" spans="3:4" x14ac:dyDescent="0.2">
      <c r="C35"/>
      <c r="D35"/>
    </row>
    <row r="36" spans="3:4" x14ac:dyDescent="0.2">
      <c r="C36"/>
      <c r="D36"/>
    </row>
    <row r="37" spans="3:4" x14ac:dyDescent="0.2">
      <c r="C37"/>
      <c r="D37"/>
    </row>
    <row r="38" spans="3:4" x14ac:dyDescent="0.2">
      <c r="C38"/>
      <c r="D38"/>
    </row>
    <row r="39" spans="3:4" x14ac:dyDescent="0.2">
      <c r="C39"/>
      <c r="D39"/>
    </row>
    <row r="40" spans="3:4" x14ac:dyDescent="0.2">
      <c r="C40"/>
      <c r="D40"/>
    </row>
    <row r="41" spans="3:4" x14ac:dyDescent="0.2">
      <c r="C41"/>
      <c r="D41"/>
    </row>
    <row r="42" spans="3:4" x14ac:dyDescent="0.2">
      <c r="C42"/>
      <c r="D42"/>
    </row>
    <row r="43" spans="3:4" x14ac:dyDescent="0.2">
      <c r="C43"/>
      <c r="D43"/>
    </row>
    <row r="44" spans="3:4" x14ac:dyDescent="0.2">
      <c r="C44"/>
      <c r="D44"/>
    </row>
    <row r="45" spans="3:4" x14ac:dyDescent="0.2">
      <c r="C45"/>
      <c r="D45"/>
    </row>
    <row r="46" spans="3:4" x14ac:dyDescent="0.2">
      <c r="C46"/>
      <c r="D46"/>
    </row>
    <row r="47" spans="3:4" x14ac:dyDescent="0.2">
      <c r="C47"/>
      <c r="D47"/>
    </row>
    <row r="48" spans="3:4" x14ac:dyDescent="0.2">
      <c r="C48"/>
      <c r="D48"/>
    </row>
    <row r="49" spans="3:4" x14ac:dyDescent="0.2">
      <c r="C49"/>
      <c r="D49"/>
    </row>
    <row r="50" spans="3:4" x14ac:dyDescent="0.2">
      <c r="C50"/>
      <c r="D50"/>
    </row>
    <row r="51" spans="3:4" x14ac:dyDescent="0.2">
      <c r="C51"/>
      <c r="D51"/>
    </row>
    <row r="52" spans="3:4" x14ac:dyDescent="0.2">
      <c r="C52"/>
      <c r="D52"/>
    </row>
    <row r="53" spans="3:4" x14ac:dyDescent="0.2">
      <c r="C53"/>
      <c r="D53"/>
    </row>
    <row r="54" spans="3:4" x14ac:dyDescent="0.2">
      <c r="C54"/>
      <c r="D54"/>
    </row>
    <row r="55" spans="3:4" x14ac:dyDescent="0.2">
      <c r="C55"/>
      <c r="D55"/>
    </row>
    <row r="56" spans="3:4" x14ac:dyDescent="0.2">
      <c r="C56"/>
      <c r="D56"/>
    </row>
    <row r="57" spans="3:4" x14ac:dyDescent="0.2">
      <c r="C57"/>
      <c r="D57"/>
    </row>
    <row r="58" spans="3:4" x14ac:dyDescent="0.2">
      <c r="C58"/>
      <c r="D58"/>
    </row>
    <row r="59" spans="3:4" x14ac:dyDescent="0.2">
      <c r="C59"/>
      <c r="D59"/>
    </row>
    <row r="60" spans="3:4" x14ac:dyDescent="0.2">
      <c r="C60"/>
      <c r="D60"/>
    </row>
    <row r="61" spans="3:4" x14ac:dyDescent="0.2">
      <c r="C61"/>
      <c r="D61"/>
    </row>
    <row r="62" spans="3:4" x14ac:dyDescent="0.2">
      <c r="C62"/>
      <c r="D62"/>
    </row>
    <row r="63" spans="3:4" x14ac:dyDescent="0.2">
      <c r="C63"/>
      <c r="D63"/>
    </row>
    <row r="64" spans="3:4" x14ac:dyDescent="0.2">
      <c r="C64"/>
      <c r="D64"/>
    </row>
    <row r="65" spans="3:4" x14ac:dyDescent="0.2">
      <c r="C65"/>
      <c r="D65"/>
    </row>
    <row r="66" spans="3:4" x14ac:dyDescent="0.2">
      <c r="C66"/>
      <c r="D66"/>
    </row>
    <row r="67" spans="3:4" x14ac:dyDescent="0.2">
      <c r="C67"/>
      <c r="D67"/>
    </row>
    <row r="68" spans="3:4" x14ac:dyDescent="0.2">
      <c r="C68"/>
      <c r="D68"/>
    </row>
    <row r="69" spans="3:4" x14ac:dyDescent="0.2">
      <c r="C69"/>
      <c r="D69"/>
    </row>
    <row r="70" spans="3:4" x14ac:dyDescent="0.2">
      <c r="C70"/>
      <c r="D70"/>
    </row>
    <row r="71" spans="3:4" x14ac:dyDescent="0.2">
      <c r="C71"/>
      <c r="D71"/>
    </row>
    <row r="72" spans="3:4" x14ac:dyDescent="0.2">
      <c r="C72"/>
      <c r="D72"/>
    </row>
    <row r="73" spans="3:4" x14ac:dyDescent="0.2">
      <c r="C73"/>
      <c r="D73"/>
    </row>
    <row r="74" spans="3:4" x14ac:dyDescent="0.2">
      <c r="C74"/>
      <c r="D74"/>
    </row>
    <row r="75" spans="3:4" x14ac:dyDescent="0.2">
      <c r="C75"/>
      <c r="D75"/>
    </row>
    <row r="76" spans="3:4" x14ac:dyDescent="0.2">
      <c r="C76"/>
      <c r="D76"/>
    </row>
    <row r="77" spans="3:4" x14ac:dyDescent="0.2">
      <c r="C77"/>
      <c r="D77"/>
    </row>
    <row r="78" spans="3:4" x14ac:dyDescent="0.2">
      <c r="C78"/>
      <c r="D78"/>
    </row>
    <row r="79" spans="3:4" x14ac:dyDescent="0.2">
      <c r="C79"/>
      <c r="D79"/>
    </row>
    <row r="80" spans="3:4" x14ac:dyDescent="0.2">
      <c r="C80"/>
      <c r="D80"/>
    </row>
    <row r="81" spans="3:4" x14ac:dyDescent="0.2">
      <c r="C81"/>
      <c r="D81"/>
    </row>
    <row r="82" spans="3:4" x14ac:dyDescent="0.2">
      <c r="C82"/>
      <c r="D82"/>
    </row>
    <row r="83" spans="3:4" x14ac:dyDescent="0.2">
      <c r="C83"/>
      <c r="D83"/>
    </row>
    <row r="84" spans="3:4" x14ac:dyDescent="0.2">
      <c r="C84"/>
      <c r="D84"/>
    </row>
    <row r="85" spans="3:4" x14ac:dyDescent="0.2">
      <c r="C85"/>
      <c r="D85"/>
    </row>
    <row r="86" spans="3:4" x14ac:dyDescent="0.2">
      <c r="C86"/>
      <c r="D86"/>
    </row>
    <row r="87" spans="3:4" x14ac:dyDescent="0.2">
      <c r="C87"/>
      <c r="D87"/>
    </row>
    <row r="88" spans="3:4" x14ac:dyDescent="0.2">
      <c r="C88"/>
      <c r="D88"/>
    </row>
    <row r="89" spans="3:4" x14ac:dyDescent="0.2">
      <c r="C89"/>
      <c r="D89"/>
    </row>
    <row r="90" spans="3:4" x14ac:dyDescent="0.2">
      <c r="C90"/>
      <c r="D90"/>
    </row>
    <row r="91" spans="3:4" x14ac:dyDescent="0.2">
      <c r="C91"/>
      <c r="D91"/>
    </row>
    <row r="92" spans="3:4" x14ac:dyDescent="0.2">
      <c r="C92"/>
      <c r="D92"/>
    </row>
    <row r="93" spans="3:4" x14ac:dyDescent="0.2">
      <c r="C93"/>
      <c r="D93"/>
    </row>
    <row r="94" spans="3:4" x14ac:dyDescent="0.2">
      <c r="C94"/>
      <c r="D94"/>
    </row>
    <row r="95" spans="3:4" x14ac:dyDescent="0.2">
      <c r="C95"/>
      <c r="D95"/>
    </row>
    <row r="96" spans="3:4" x14ac:dyDescent="0.2">
      <c r="C96"/>
      <c r="D96"/>
    </row>
    <row r="97" spans="3:4" x14ac:dyDescent="0.2">
      <c r="C97"/>
      <c r="D97"/>
    </row>
    <row r="98" spans="3:4" x14ac:dyDescent="0.2">
      <c r="C98"/>
      <c r="D98"/>
    </row>
    <row r="99" spans="3:4" x14ac:dyDescent="0.2">
      <c r="C99"/>
      <c r="D99"/>
    </row>
    <row r="100" spans="3:4" x14ac:dyDescent="0.2">
      <c r="C100"/>
      <c r="D100"/>
    </row>
    <row r="101" spans="3:4" x14ac:dyDescent="0.2">
      <c r="C101"/>
      <c r="D101"/>
    </row>
    <row r="102" spans="3:4" x14ac:dyDescent="0.2">
      <c r="C102"/>
      <c r="D102"/>
    </row>
    <row r="103" spans="3:4" x14ac:dyDescent="0.2">
      <c r="C103"/>
      <c r="D103"/>
    </row>
    <row r="104" spans="3:4" x14ac:dyDescent="0.2">
      <c r="C104"/>
      <c r="D104"/>
    </row>
    <row r="105" spans="3:4" x14ac:dyDescent="0.2">
      <c r="C105"/>
      <c r="D105"/>
    </row>
    <row r="106" spans="3:4" x14ac:dyDescent="0.2">
      <c r="C106"/>
      <c r="D106"/>
    </row>
    <row r="107" spans="3:4" x14ac:dyDescent="0.2">
      <c r="C107"/>
      <c r="D107"/>
    </row>
    <row r="108" spans="3:4" x14ac:dyDescent="0.2">
      <c r="C108"/>
      <c r="D108"/>
    </row>
    <row r="109" spans="3:4" x14ac:dyDescent="0.2">
      <c r="C109"/>
      <c r="D109"/>
    </row>
    <row r="110" spans="3:4" x14ac:dyDescent="0.2">
      <c r="C110"/>
      <c r="D110"/>
    </row>
    <row r="111" spans="3:4" x14ac:dyDescent="0.2">
      <c r="C111"/>
      <c r="D111"/>
    </row>
    <row r="112" spans="3:4" x14ac:dyDescent="0.2">
      <c r="C112"/>
      <c r="D112"/>
    </row>
    <row r="113" spans="3:4" x14ac:dyDescent="0.2">
      <c r="C113"/>
      <c r="D113"/>
    </row>
    <row r="114" spans="3:4" x14ac:dyDescent="0.2">
      <c r="C114"/>
      <c r="D114"/>
    </row>
    <row r="115" spans="3:4" x14ac:dyDescent="0.2">
      <c r="C115"/>
      <c r="D115"/>
    </row>
    <row r="116" spans="3:4" x14ac:dyDescent="0.2">
      <c r="C116"/>
      <c r="D116"/>
    </row>
    <row r="117" spans="3:4" x14ac:dyDescent="0.2">
      <c r="C117"/>
      <c r="D117"/>
    </row>
    <row r="118" spans="3:4" x14ac:dyDescent="0.2">
      <c r="C118"/>
      <c r="D118"/>
    </row>
    <row r="119" spans="3:4" x14ac:dyDescent="0.2">
      <c r="C119"/>
      <c r="D119"/>
    </row>
    <row r="120" spans="3:4" x14ac:dyDescent="0.2">
      <c r="C120"/>
      <c r="D120"/>
    </row>
    <row r="121" spans="3:4" x14ac:dyDescent="0.2">
      <c r="C121"/>
      <c r="D121"/>
    </row>
    <row r="122" spans="3:4" x14ac:dyDescent="0.2">
      <c r="C122"/>
      <c r="D122"/>
    </row>
    <row r="123" spans="3:4" x14ac:dyDescent="0.2">
      <c r="C123"/>
      <c r="D123"/>
    </row>
    <row r="124" spans="3:4" x14ac:dyDescent="0.2">
      <c r="C124"/>
      <c r="D124"/>
    </row>
    <row r="125" spans="3:4" x14ac:dyDescent="0.2">
      <c r="C125"/>
      <c r="D125"/>
    </row>
    <row r="126" spans="3:4" x14ac:dyDescent="0.2">
      <c r="C126"/>
      <c r="D126"/>
    </row>
    <row r="127" spans="3:4" x14ac:dyDescent="0.2">
      <c r="C127"/>
      <c r="D127"/>
    </row>
    <row r="128" spans="3:4" x14ac:dyDescent="0.2">
      <c r="C128"/>
      <c r="D128"/>
    </row>
    <row r="129" spans="3:4" x14ac:dyDescent="0.2">
      <c r="C129"/>
      <c r="D129"/>
    </row>
    <row r="130" spans="3:4" x14ac:dyDescent="0.2">
      <c r="C130"/>
      <c r="D130"/>
    </row>
    <row r="131" spans="3:4" x14ac:dyDescent="0.2">
      <c r="C131"/>
      <c r="D131"/>
    </row>
    <row r="132" spans="3:4" x14ac:dyDescent="0.2">
      <c r="C132"/>
      <c r="D132"/>
    </row>
    <row r="133" spans="3:4" x14ac:dyDescent="0.2">
      <c r="C133"/>
      <c r="D133"/>
    </row>
    <row r="134" spans="3:4" x14ac:dyDescent="0.2">
      <c r="C134"/>
      <c r="D134"/>
    </row>
    <row r="135" spans="3:4" x14ac:dyDescent="0.2">
      <c r="C135"/>
      <c r="D135"/>
    </row>
    <row r="136" spans="3:4" x14ac:dyDescent="0.2">
      <c r="C136"/>
      <c r="D136"/>
    </row>
    <row r="137" spans="3:4" x14ac:dyDescent="0.2">
      <c r="C137"/>
      <c r="D137"/>
    </row>
    <row r="138" spans="3:4" x14ac:dyDescent="0.2">
      <c r="C138"/>
      <c r="D138"/>
    </row>
    <row r="139" spans="3:4" x14ac:dyDescent="0.2">
      <c r="C139"/>
      <c r="D139"/>
    </row>
    <row r="140" spans="3:4" x14ac:dyDescent="0.2">
      <c r="C140"/>
      <c r="D140"/>
    </row>
    <row r="141" spans="3:4" x14ac:dyDescent="0.2">
      <c r="C141"/>
      <c r="D141"/>
    </row>
    <row r="142" spans="3:4" x14ac:dyDescent="0.2">
      <c r="C142"/>
      <c r="D142"/>
    </row>
    <row r="143" spans="3:4" x14ac:dyDescent="0.2">
      <c r="C143"/>
      <c r="D143"/>
    </row>
    <row r="144" spans="3:4" x14ac:dyDescent="0.2">
      <c r="C144"/>
      <c r="D144"/>
    </row>
    <row r="145" spans="3:4" x14ac:dyDescent="0.2">
      <c r="C145"/>
      <c r="D145"/>
    </row>
    <row r="146" spans="3:4" x14ac:dyDescent="0.2">
      <c r="C146"/>
      <c r="D146"/>
    </row>
    <row r="147" spans="3:4" x14ac:dyDescent="0.2">
      <c r="C147"/>
      <c r="D147"/>
    </row>
    <row r="148" spans="3:4" x14ac:dyDescent="0.2">
      <c r="C148"/>
      <c r="D148"/>
    </row>
    <row r="149" spans="3:4" x14ac:dyDescent="0.2">
      <c r="C149"/>
      <c r="D149"/>
    </row>
    <row r="150" spans="3:4" x14ac:dyDescent="0.2">
      <c r="C150"/>
      <c r="D150"/>
    </row>
    <row r="151" spans="3:4" x14ac:dyDescent="0.2">
      <c r="C151"/>
      <c r="D151"/>
    </row>
    <row r="152" spans="3:4" x14ac:dyDescent="0.2">
      <c r="C152"/>
      <c r="D152"/>
    </row>
    <row r="153" spans="3:4" x14ac:dyDescent="0.2">
      <c r="C153"/>
      <c r="D153"/>
    </row>
    <row r="154" spans="3:4" x14ac:dyDescent="0.2">
      <c r="C154"/>
      <c r="D154"/>
    </row>
    <row r="155" spans="3:4" x14ac:dyDescent="0.2">
      <c r="C155"/>
      <c r="D155"/>
    </row>
    <row r="156" spans="3:4" x14ac:dyDescent="0.2">
      <c r="C156"/>
      <c r="D156"/>
    </row>
    <row r="157" spans="3:4" x14ac:dyDescent="0.2">
      <c r="C157"/>
      <c r="D157"/>
    </row>
    <row r="158" spans="3:4" x14ac:dyDescent="0.2">
      <c r="C158"/>
      <c r="D158"/>
    </row>
    <row r="159" spans="3:4" x14ac:dyDescent="0.2">
      <c r="C159"/>
      <c r="D159"/>
    </row>
    <row r="160" spans="3:4" x14ac:dyDescent="0.2">
      <c r="C160"/>
      <c r="D160"/>
    </row>
    <row r="161" spans="3:4" x14ac:dyDescent="0.2">
      <c r="C161"/>
      <c r="D161"/>
    </row>
    <row r="162" spans="3:4" x14ac:dyDescent="0.2">
      <c r="C162"/>
      <c r="D162"/>
    </row>
    <row r="163" spans="3:4" x14ac:dyDescent="0.2">
      <c r="C163"/>
      <c r="D163"/>
    </row>
    <row r="164" spans="3:4" x14ac:dyDescent="0.2">
      <c r="C164"/>
      <c r="D164"/>
    </row>
    <row r="165" spans="3:4" x14ac:dyDescent="0.2">
      <c r="C165"/>
      <c r="D165"/>
    </row>
    <row r="166" spans="3:4" x14ac:dyDescent="0.2">
      <c r="C166"/>
      <c r="D166"/>
    </row>
    <row r="167" spans="3:4" x14ac:dyDescent="0.2">
      <c r="C167"/>
      <c r="D167"/>
    </row>
    <row r="168" spans="3:4" x14ac:dyDescent="0.2">
      <c r="C168"/>
      <c r="D168"/>
    </row>
    <row r="169" spans="3:4" x14ac:dyDescent="0.2">
      <c r="C169"/>
      <c r="D169"/>
    </row>
    <row r="170" spans="3:4" x14ac:dyDescent="0.2">
      <c r="C170"/>
      <c r="D170"/>
    </row>
    <row r="171" spans="3:4" x14ac:dyDescent="0.2">
      <c r="C171"/>
      <c r="D171"/>
    </row>
    <row r="172" spans="3:4" x14ac:dyDescent="0.2">
      <c r="C172"/>
      <c r="D172"/>
    </row>
    <row r="173" spans="3:4" x14ac:dyDescent="0.2">
      <c r="C173"/>
      <c r="D173"/>
    </row>
    <row r="174" spans="3:4" x14ac:dyDescent="0.2">
      <c r="C174"/>
      <c r="D174"/>
    </row>
    <row r="175" spans="3:4" x14ac:dyDescent="0.2">
      <c r="C175"/>
      <c r="D175"/>
    </row>
    <row r="176" spans="3:4" x14ac:dyDescent="0.2">
      <c r="C176"/>
      <c r="D176"/>
    </row>
    <row r="177" spans="3:4" x14ac:dyDescent="0.2">
      <c r="C177"/>
      <c r="D177"/>
    </row>
    <row r="178" spans="3:4" x14ac:dyDescent="0.2">
      <c r="C178"/>
      <c r="D178"/>
    </row>
    <row r="179" spans="3:4" x14ac:dyDescent="0.2">
      <c r="C179"/>
      <c r="D179"/>
    </row>
    <row r="180" spans="3:4" x14ac:dyDescent="0.2">
      <c r="C180"/>
      <c r="D180"/>
    </row>
    <row r="181" spans="3:4" x14ac:dyDescent="0.2">
      <c r="C181"/>
      <c r="D181"/>
    </row>
    <row r="182" spans="3:4" x14ac:dyDescent="0.2">
      <c r="C182"/>
      <c r="D182"/>
    </row>
    <row r="183" spans="3:4" x14ac:dyDescent="0.2">
      <c r="C183"/>
      <c r="D183"/>
    </row>
    <row r="184" spans="3:4" x14ac:dyDescent="0.2">
      <c r="C184"/>
      <c r="D184"/>
    </row>
    <row r="185" spans="3:4" x14ac:dyDescent="0.2">
      <c r="C185"/>
      <c r="D185"/>
    </row>
    <row r="186" spans="3:4" x14ac:dyDescent="0.2">
      <c r="C186"/>
      <c r="D186"/>
    </row>
    <row r="187" spans="3:4" x14ac:dyDescent="0.2">
      <c r="C187"/>
      <c r="D187"/>
    </row>
    <row r="188" spans="3:4" x14ac:dyDescent="0.2">
      <c r="C188"/>
      <c r="D188"/>
    </row>
    <row r="189" spans="3:4" x14ac:dyDescent="0.2">
      <c r="C189"/>
      <c r="D189"/>
    </row>
    <row r="190" spans="3:4" x14ac:dyDescent="0.2">
      <c r="C190"/>
      <c r="D190"/>
    </row>
    <row r="191" spans="3:4" x14ac:dyDescent="0.2">
      <c r="C191"/>
      <c r="D191"/>
    </row>
    <row r="192" spans="3:4" x14ac:dyDescent="0.2">
      <c r="C192"/>
      <c r="D192"/>
    </row>
    <row r="193" spans="3:4" x14ac:dyDescent="0.2">
      <c r="C193"/>
      <c r="D193"/>
    </row>
    <row r="194" spans="3:4" x14ac:dyDescent="0.2">
      <c r="C194"/>
      <c r="D194"/>
    </row>
    <row r="195" spans="3:4" x14ac:dyDescent="0.2">
      <c r="C195"/>
      <c r="D195"/>
    </row>
    <row r="196" spans="3:4" x14ac:dyDescent="0.2">
      <c r="C196"/>
      <c r="D196"/>
    </row>
    <row r="197" spans="3:4" x14ac:dyDescent="0.2">
      <c r="C197"/>
      <c r="D197"/>
    </row>
    <row r="198" spans="3:4" x14ac:dyDescent="0.2">
      <c r="C198"/>
      <c r="D198"/>
    </row>
    <row r="199" spans="3:4" x14ac:dyDescent="0.2">
      <c r="C199"/>
      <c r="D199"/>
    </row>
    <row r="200" spans="3:4" x14ac:dyDescent="0.2">
      <c r="C200"/>
      <c r="D200"/>
    </row>
    <row r="201" spans="3:4" x14ac:dyDescent="0.2">
      <c r="C201"/>
      <c r="D201"/>
    </row>
    <row r="202" spans="3:4" x14ac:dyDescent="0.2">
      <c r="C202"/>
      <c r="D202"/>
    </row>
    <row r="203" spans="3:4" x14ac:dyDescent="0.2">
      <c r="C203"/>
      <c r="D203"/>
    </row>
    <row r="204" spans="3:4" x14ac:dyDescent="0.2">
      <c r="C204"/>
      <c r="D204"/>
    </row>
    <row r="205" spans="3:4" x14ac:dyDescent="0.2">
      <c r="C205"/>
      <c r="D205"/>
    </row>
    <row r="206" spans="3:4" x14ac:dyDescent="0.2">
      <c r="C206"/>
      <c r="D206"/>
    </row>
    <row r="207" spans="3:4" x14ac:dyDescent="0.2">
      <c r="C207"/>
      <c r="D207"/>
    </row>
    <row r="208" spans="3:4" x14ac:dyDescent="0.2">
      <c r="C208"/>
      <c r="D208"/>
    </row>
    <row r="209" spans="3:4" x14ac:dyDescent="0.2">
      <c r="C209"/>
      <c r="D209"/>
    </row>
    <row r="210" spans="3:4" x14ac:dyDescent="0.2">
      <c r="C210"/>
      <c r="D210"/>
    </row>
    <row r="211" spans="3:4" x14ac:dyDescent="0.2">
      <c r="C211"/>
      <c r="D211"/>
    </row>
    <row r="212" spans="3:4" x14ac:dyDescent="0.2">
      <c r="C212"/>
      <c r="D212"/>
    </row>
    <row r="213" spans="3:4" x14ac:dyDescent="0.2">
      <c r="C213"/>
      <c r="D213"/>
    </row>
    <row r="214" spans="3:4" x14ac:dyDescent="0.2">
      <c r="C214"/>
      <c r="D214"/>
    </row>
    <row r="215" spans="3:4" x14ac:dyDescent="0.2">
      <c r="C215"/>
      <c r="D215"/>
    </row>
    <row r="216" spans="3:4" x14ac:dyDescent="0.2">
      <c r="C216"/>
      <c r="D216"/>
    </row>
    <row r="217" spans="3:4" x14ac:dyDescent="0.2">
      <c r="C217"/>
      <c r="D217"/>
    </row>
    <row r="218" spans="3:4" x14ac:dyDescent="0.2">
      <c r="C218"/>
      <c r="D218"/>
    </row>
    <row r="219" spans="3:4" x14ac:dyDescent="0.2">
      <c r="C219"/>
      <c r="D219"/>
    </row>
    <row r="220" spans="3:4" x14ac:dyDescent="0.2">
      <c r="C220"/>
      <c r="D220"/>
    </row>
    <row r="221" spans="3:4" x14ac:dyDescent="0.2">
      <c r="C221"/>
      <c r="D221"/>
    </row>
    <row r="222" spans="3:4" x14ac:dyDescent="0.2">
      <c r="C222"/>
      <c r="D222"/>
    </row>
    <row r="223" spans="3:4" x14ac:dyDescent="0.2">
      <c r="C223"/>
      <c r="D223"/>
    </row>
    <row r="224" spans="3:4" x14ac:dyDescent="0.2">
      <c r="C224"/>
      <c r="D224"/>
    </row>
    <row r="225" spans="3:4" x14ac:dyDescent="0.2">
      <c r="C225"/>
      <c r="D225"/>
    </row>
    <row r="226" spans="3:4" x14ac:dyDescent="0.2">
      <c r="C226"/>
      <c r="D226"/>
    </row>
    <row r="227" spans="3:4" x14ac:dyDescent="0.2">
      <c r="C227"/>
      <c r="D227"/>
    </row>
    <row r="228" spans="3:4" x14ac:dyDescent="0.2">
      <c r="C228"/>
      <c r="D228"/>
    </row>
    <row r="229" spans="3:4" x14ac:dyDescent="0.2">
      <c r="C229"/>
      <c r="D229"/>
    </row>
    <row r="230" spans="3:4" x14ac:dyDescent="0.2">
      <c r="C230"/>
      <c r="D230"/>
    </row>
    <row r="231" spans="3:4" x14ac:dyDescent="0.2">
      <c r="C231"/>
      <c r="D231"/>
    </row>
    <row r="232" spans="3:4" x14ac:dyDescent="0.2">
      <c r="C232"/>
      <c r="D232"/>
    </row>
    <row r="233" spans="3:4" x14ac:dyDescent="0.2">
      <c r="C233"/>
      <c r="D233"/>
    </row>
    <row r="234" spans="3:4" x14ac:dyDescent="0.2">
      <c r="C234"/>
      <c r="D234"/>
    </row>
    <row r="235" spans="3:4" x14ac:dyDescent="0.2">
      <c r="C235"/>
      <c r="D235"/>
    </row>
    <row r="236" spans="3:4" x14ac:dyDescent="0.2">
      <c r="C236"/>
      <c r="D236"/>
    </row>
    <row r="237" spans="3:4" x14ac:dyDescent="0.2">
      <c r="C237"/>
      <c r="D237"/>
    </row>
    <row r="238" spans="3:4" x14ac:dyDescent="0.2">
      <c r="C238"/>
      <c r="D238"/>
    </row>
    <row r="239" spans="3:4" x14ac:dyDescent="0.2">
      <c r="C239"/>
      <c r="D239"/>
    </row>
    <row r="240" spans="3:4" x14ac:dyDescent="0.2">
      <c r="C240"/>
      <c r="D240"/>
    </row>
    <row r="241" spans="3:4" x14ac:dyDescent="0.2">
      <c r="C241"/>
      <c r="D241"/>
    </row>
    <row r="242" spans="3:4" x14ac:dyDescent="0.2">
      <c r="C242"/>
      <c r="D242"/>
    </row>
    <row r="243" spans="3:4" x14ac:dyDescent="0.2">
      <c r="C243"/>
      <c r="D243"/>
    </row>
    <row r="244" spans="3:4" x14ac:dyDescent="0.2">
      <c r="C244"/>
      <c r="D244"/>
    </row>
    <row r="245" spans="3:4" x14ac:dyDescent="0.2">
      <c r="C245"/>
      <c r="D245"/>
    </row>
    <row r="246" spans="3:4" x14ac:dyDescent="0.2">
      <c r="C246"/>
      <c r="D246"/>
    </row>
    <row r="247" spans="3:4" x14ac:dyDescent="0.2">
      <c r="C247"/>
      <c r="D247"/>
    </row>
    <row r="248" spans="3:4" x14ac:dyDescent="0.2">
      <c r="C248"/>
      <c r="D248"/>
    </row>
    <row r="249" spans="3:4" x14ac:dyDescent="0.2">
      <c r="C249"/>
      <c r="D249"/>
    </row>
    <row r="250" spans="3:4" x14ac:dyDescent="0.2">
      <c r="C250"/>
      <c r="D250"/>
    </row>
    <row r="251" spans="3:4" x14ac:dyDescent="0.2">
      <c r="C251"/>
      <c r="D251"/>
    </row>
    <row r="252" spans="3:4" x14ac:dyDescent="0.2">
      <c r="C252"/>
      <c r="D252"/>
    </row>
    <row r="253" spans="3:4" x14ac:dyDescent="0.2">
      <c r="C253"/>
      <c r="D253"/>
    </row>
    <row r="254" spans="3:4" x14ac:dyDescent="0.2">
      <c r="C254"/>
      <c r="D254"/>
    </row>
    <row r="255" spans="3:4" x14ac:dyDescent="0.2">
      <c r="C255"/>
      <c r="D255"/>
    </row>
    <row r="256" spans="3:4" x14ac:dyDescent="0.2">
      <c r="C256"/>
      <c r="D256"/>
    </row>
    <row r="257" spans="3:4" x14ac:dyDescent="0.2">
      <c r="C257"/>
      <c r="D257"/>
    </row>
    <row r="258" spans="3:4" x14ac:dyDescent="0.2">
      <c r="C258"/>
      <c r="D258"/>
    </row>
    <row r="259" spans="3:4" x14ac:dyDescent="0.2">
      <c r="C259"/>
      <c r="D259"/>
    </row>
    <row r="260" spans="3:4" x14ac:dyDescent="0.2">
      <c r="C260"/>
      <c r="D260"/>
    </row>
    <row r="261" spans="3:4" x14ac:dyDescent="0.2">
      <c r="C261"/>
      <c r="D261"/>
    </row>
    <row r="262" spans="3:4" x14ac:dyDescent="0.2">
      <c r="C262"/>
      <c r="D262"/>
    </row>
    <row r="263" spans="3:4" x14ac:dyDescent="0.2">
      <c r="C263"/>
      <c r="D263"/>
    </row>
    <row r="264" spans="3:4" x14ac:dyDescent="0.2">
      <c r="C264"/>
      <c r="D264"/>
    </row>
    <row r="265" spans="3:4" x14ac:dyDescent="0.2">
      <c r="C265"/>
      <c r="D265"/>
    </row>
    <row r="266" spans="3:4" x14ac:dyDescent="0.2">
      <c r="C266"/>
      <c r="D266"/>
    </row>
    <row r="267" spans="3:4" x14ac:dyDescent="0.2">
      <c r="C267"/>
      <c r="D267"/>
    </row>
    <row r="268" spans="3:4" x14ac:dyDescent="0.2">
      <c r="C268"/>
      <c r="D268"/>
    </row>
    <row r="269" spans="3:4" x14ac:dyDescent="0.2">
      <c r="C269"/>
      <c r="D269"/>
    </row>
    <row r="270" spans="3:4" x14ac:dyDescent="0.2">
      <c r="C270"/>
      <c r="D270"/>
    </row>
    <row r="271" spans="3:4" x14ac:dyDescent="0.2">
      <c r="C271"/>
      <c r="D271"/>
    </row>
    <row r="272" spans="3:4" x14ac:dyDescent="0.2">
      <c r="C272"/>
      <c r="D272"/>
    </row>
    <row r="273" spans="3:4" x14ac:dyDescent="0.2">
      <c r="C273"/>
      <c r="D273"/>
    </row>
    <row r="274" spans="3:4" x14ac:dyDescent="0.2">
      <c r="C274"/>
      <c r="D274"/>
    </row>
    <row r="275" spans="3:4" x14ac:dyDescent="0.2">
      <c r="C275"/>
      <c r="D275"/>
    </row>
    <row r="276" spans="3:4" x14ac:dyDescent="0.2">
      <c r="C276"/>
      <c r="D276"/>
    </row>
    <row r="277" spans="3:4" x14ac:dyDescent="0.2">
      <c r="C277"/>
      <c r="D277"/>
    </row>
    <row r="278" spans="3:4" x14ac:dyDescent="0.2">
      <c r="C278"/>
      <c r="D278"/>
    </row>
    <row r="279" spans="3:4" x14ac:dyDescent="0.2">
      <c r="C279"/>
      <c r="D279"/>
    </row>
    <row r="280" spans="3:4" x14ac:dyDescent="0.2">
      <c r="C280"/>
      <c r="D280"/>
    </row>
    <row r="281" spans="3:4" x14ac:dyDescent="0.2">
      <c r="C281"/>
      <c r="D281"/>
    </row>
    <row r="282" spans="3:4" x14ac:dyDescent="0.2">
      <c r="C282"/>
      <c r="D282"/>
    </row>
    <row r="283" spans="3:4" x14ac:dyDescent="0.2">
      <c r="C283"/>
      <c r="D283"/>
    </row>
    <row r="284" spans="3:4" x14ac:dyDescent="0.2">
      <c r="C284"/>
      <c r="D284"/>
    </row>
    <row r="285" spans="3:4" x14ac:dyDescent="0.2">
      <c r="C285"/>
      <c r="D285"/>
    </row>
    <row r="286" spans="3:4" x14ac:dyDescent="0.2">
      <c r="C286"/>
      <c r="D286"/>
    </row>
    <row r="287" spans="3:4" x14ac:dyDescent="0.2">
      <c r="C287"/>
      <c r="D287"/>
    </row>
    <row r="288" spans="3:4" x14ac:dyDescent="0.2">
      <c r="C288"/>
      <c r="D288"/>
    </row>
    <row r="289" spans="3:4" x14ac:dyDescent="0.2">
      <c r="C289"/>
      <c r="D289"/>
    </row>
    <row r="290" spans="3:4" x14ac:dyDescent="0.2">
      <c r="C290"/>
      <c r="D290"/>
    </row>
    <row r="291" spans="3:4" x14ac:dyDescent="0.2">
      <c r="C291"/>
      <c r="D291"/>
    </row>
    <row r="292" spans="3:4" x14ac:dyDescent="0.2">
      <c r="C292"/>
      <c r="D292"/>
    </row>
    <row r="293" spans="3:4" x14ac:dyDescent="0.2">
      <c r="C293"/>
      <c r="D293"/>
    </row>
    <row r="294" spans="3:4" x14ac:dyDescent="0.2">
      <c r="C294"/>
      <c r="D294"/>
    </row>
    <row r="295" spans="3:4" x14ac:dyDescent="0.2">
      <c r="C295"/>
      <c r="D295"/>
    </row>
    <row r="296" spans="3:4" x14ac:dyDescent="0.2">
      <c r="C296"/>
      <c r="D296"/>
    </row>
    <row r="297" spans="3:4" x14ac:dyDescent="0.2">
      <c r="C297"/>
      <c r="D297"/>
    </row>
    <row r="298" spans="3:4" x14ac:dyDescent="0.2">
      <c r="C298"/>
      <c r="D298"/>
    </row>
    <row r="299" spans="3:4" x14ac:dyDescent="0.2">
      <c r="C299"/>
      <c r="D299"/>
    </row>
    <row r="300" spans="3:4" x14ac:dyDescent="0.2">
      <c r="C300"/>
      <c r="D300"/>
    </row>
    <row r="301" spans="3:4" x14ac:dyDescent="0.2">
      <c r="C301"/>
      <c r="D301"/>
    </row>
    <row r="302" spans="3:4" x14ac:dyDescent="0.2">
      <c r="C302"/>
      <c r="D302"/>
    </row>
    <row r="303" spans="3:4" x14ac:dyDescent="0.2">
      <c r="C303"/>
      <c r="D303"/>
    </row>
    <row r="304" spans="3:4" x14ac:dyDescent="0.2">
      <c r="C304"/>
      <c r="D304"/>
    </row>
    <row r="305" spans="3:4" x14ac:dyDescent="0.2">
      <c r="C305"/>
      <c r="D305"/>
    </row>
    <row r="306" spans="3:4" x14ac:dyDescent="0.2">
      <c r="C306"/>
      <c r="D306"/>
    </row>
    <row r="307" spans="3:4" x14ac:dyDescent="0.2">
      <c r="C307"/>
      <c r="D307"/>
    </row>
    <row r="308" spans="3:4" x14ac:dyDescent="0.2">
      <c r="C308"/>
      <c r="D308"/>
    </row>
    <row r="309" spans="3:4" x14ac:dyDescent="0.2">
      <c r="C309"/>
      <c r="D309"/>
    </row>
    <row r="310" spans="3:4" x14ac:dyDescent="0.2">
      <c r="C310"/>
      <c r="D310"/>
    </row>
    <row r="311" spans="3:4" x14ac:dyDescent="0.2">
      <c r="C311"/>
      <c r="D311"/>
    </row>
    <row r="312" spans="3:4" x14ac:dyDescent="0.2">
      <c r="C312"/>
      <c r="D312"/>
    </row>
    <row r="313" spans="3:4" x14ac:dyDescent="0.2">
      <c r="C313"/>
      <c r="D313"/>
    </row>
    <row r="314" spans="3:4" x14ac:dyDescent="0.2">
      <c r="C314"/>
      <c r="D314"/>
    </row>
    <row r="315" spans="3:4" x14ac:dyDescent="0.2">
      <c r="C315"/>
      <c r="D315"/>
    </row>
    <row r="316" spans="3:4" x14ac:dyDescent="0.2">
      <c r="C316"/>
      <c r="D316"/>
    </row>
    <row r="317" spans="3:4" x14ac:dyDescent="0.2">
      <c r="C317"/>
      <c r="D317"/>
    </row>
    <row r="318" spans="3:4" x14ac:dyDescent="0.2">
      <c r="C318"/>
      <c r="D318"/>
    </row>
    <row r="319" spans="3:4" x14ac:dyDescent="0.2">
      <c r="C319"/>
      <c r="D319"/>
    </row>
    <row r="320" spans="3:4" x14ac:dyDescent="0.2">
      <c r="C320"/>
      <c r="D320"/>
    </row>
    <row r="321" spans="3:4" x14ac:dyDescent="0.2">
      <c r="C321"/>
      <c r="D321"/>
    </row>
    <row r="322" spans="3:4" x14ac:dyDescent="0.2">
      <c r="C322"/>
      <c r="D322"/>
    </row>
    <row r="323" spans="3:4" x14ac:dyDescent="0.2">
      <c r="C323"/>
      <c r="D323"/>
    </row>
    <row r="324" spans="3:4" x14ac:dyDescent="0.2">
      <c r="C324"/>
      <c r="D324"/>
    </row>
    <row r="325" spans="3:4" x14ac:dyDescent="0.2">
      <c r="C325"/>
      <c r="D325"/>
    </row>
    <row r="326" spans="3:4" x14ac:dyDescent="0.2">
      <c r="C326"/>
      <c r="D326"/>
    </row>
    <row r="327" spans="3:4" x14ac:dyDescent="0.2">
      <c r="C327"/>
      <c r="D327"/>
    </row>
    <row r="328" spans="3:4" x14ac:dyDescent="0.2">
      <c r="C328"/>
      <c r="D328"/>
    </row>
    <row r="329" spans="3:4" x14ac:dyDescent="0.2">
      <c r="C329"/>
      <c r="D329"/>
    </row>
    <row r="330" spans="3:4" x14ac:dyDescent="0.2">
      <c r="C330"/>
      <c r="D330"/>
    </row>
    <row r="331" spans="3:4" x14ac:dyDescent="0.2">
      <c r="C331"/>
      <c r="D331"/>
    </row>
    <row r="332" spans="3:4" x14ac:dyDescent="0.2">
      <c r="C332"/>
      <c r="D332"/>
    </row>
    <row r="333" spans="3:4" x14ac:dyDescent="0.2">
      <c r="C333"/>
      <c r="D333"/>
    </row>
    <row r="334" spans="3:4" x14ac:dyDescent="0.2">
      <c r="C334"/>
      <c r="D334"/>
    </row>
    <row r="335" spans="3:4" x14ac:dyDescent="0.2">
      <c r="C335"/>
      <c r="D335"/>
    </row>
    <row r="336" spans="3:4" x14ac:dyDescent="0.2">
      <c r="C336"/>
      <c r="D336"/>
    </row>
    <row r="337" spans="3:4" x14ac:dyDescent="0.2">
      <c r="C337"/>
      <c r="D337"/>
    </row>
    <row r="338" spans="3:4" x14ac:dyDescent="0.2">
      <c r="C338"/>
      <c r="D338"/>
    </row>
    <row r="339" spans="3:4" x14ac:dyDescent="0.2">
      <c r="C339"/>
      <c r="D339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F101"/>
  <sheetViews>
    <sheetView workbookViewId="0">
      <selection activeCell="AD7" sqref="A1:AD7"/>
    </sheetView>
  </sheetViews>
  <sheetFormatPr baseColWidth="10" defaultRowHeight="12.75" x14ac:dyDescent="0.2"/>
  <cols>
    <col min="1" max="1" width="59.85546875" bestFit="1" customWidth="1"/>
    <col min="2" max="2" width="31" customWidth="1"/>
    <col min="3" max="3" width="37" customWidth="1"/>
    <col min="4" max="4" width="47.5703125" customWidth="1"/>
    <col min="5" max="5" width="18.28515625" bestFit="1" customWidth="1"/>
    <col min="6" max="6" width="20.5703125" bestFit="1" customWidth="1"/>
  </cols>
  <sheetData>
    <row r="2" spans="1:6" x14ac:dyDescent="0.2">
      <c r="A2" s="95" t="s">
        <v>65</v>
      </c>
      <c r="B2" t="s">
        <v>472</v>
      </c>
    </row>
    <row r="4" spans="1:6" x14ac:dyDescent="0.2">
      <c r="B4" s="95" t="s">
        <v>456</v>
      </c>
    </row>
    <row r="5" spans="1:6" x14ac:dyDescent="0.2">
      <c r="A5" s="95" t="s">
        <v>57</v>
      </c>
      <c r="B5" t="s">
        <v>478</v>
      </c>
      <c r="C5" t="s">
        <v>455</v>
      </c>
      <c r="D5" t="s">
        <v>473</v>
      </c>
      <c r="E5" t="s">
        <v>479</v>
      </c>
      <c r="F5" t="s">
        <v>480</v>
      </c>
    </row>
    <row r="6" spans="1:6" x14ac:dyDescent="0.2">
      <c r="A6" t="s">
        <v>290</v>
      </c>
      <c r="B6" s="113">
        <v>37.21875</v>
      </c>
      <c r="C6" s="113">
        <v>3</v>
      </c>
      <c r="D6" s="113"/>
      <c r="E6" s="113" t="e">
        <v>#DIV/0!</v>
      </c>
      <c r="F6" s="113" t="e">
        <v>#DIV/0!</v>
      </c>
    </row>
    <row r="7" spans="1:6" x14ac:dyDescent="0.2">
      <c r="A7" t="s">
        <v>272</v>
      </c>
      <c r="B7" s="113">
        <v>36.8359375</v>
      </c>
      <c r="C7" s="113">
        <v>2.5</v>
      </c>
      <c r="D7" s="113">
        <v>7680</v>
      </c>
      <c r="E7" s="113">
        <v>4.796346028645833E-3</v>
      </c>
      <c r="F7" s="113">
        <v>0.28778076171875</v>
      </c>
    </row>
    <row r="8" spans="1:6" x14ac:dyDescent="0.2">
      <c r="A8" t="s">
        <v>191</v>
      </c>
      <c r="B8" s="113">
        <v>616.1640625</v>
      </c>
      <c r="C8" s="113">
        <v>41</v>
      </c>
      <c r="D8" s="113">
        <v>198528</v>
      </c>
      <c r="E8" s="113">
        <v>3.1036632741980978E-3</v>
      </c>
      <c r="F8" s="113">
        <v>0.18621979645188586</v>
      </c>
    </row>
    <row r="9" spans="1:6" x14ac:dyDescent="0.2">
      <c r="A9" t="s">
        <v>419</v>
      </c>
      <c r="B9" s="113"/>
      <c r="C9" s="113">
        <v>0</v>
      </c>
      <c r="D9" s="113"/>
      <c r="E9" s="113" t="e">
        <v>#DIV/0!</v>
      </c>
      <c r="F9" s="113" t="e">
        <v>#DIV/0!</v>
      </c>
    </row>
    <row r="10" spans="1:6" x14ac:dyDescent="0.2">
      <c r="A10" t="s">
        <v>418</v>
      </c>
      <c r="B10" s="113"/>
      <c r="C10" s="113">
        <v>0</v>
      </c>
      <c r="D10" s="113"/>
      <c r="E10" s="113" t="e">
        <v>#DIV/0!</v>
      </c>
      <c r="F10" s="113" t="e">
        <v>#DIV/0!</v>
      </c>
    </row>
    <row r="11" spans="1:6" x14ac:dyDescent="0.2">
      <c r="A11" t="s">
        <v>201</v>
      </c>
      <c r="B11" s="113">
        <v>860.63987910954904</v>
      </c>
      <c r="C11" s="113">
        <v>60.866666666666667</v>
      </c>
      <c r="D11" s="113">
        <v>501984</v>
      </c>
      <c r="E11" s="113">
        <v>1.7144767146155039E-3</v>
      </c>
      <c r="F11" s="113">
        <v>0.10286860287693023</v>
      </c>
    </row>
    <row r="12" spans="1:6" x14ac:dyDescent="0.2">
      <c r="A12" t="s">
        <v>203</v>
      </c>
      <c r="B12" s="113">
        <v>56.1875</v>
      </c>
      <c r="C12" s="113">
        <v>4</v>
      </c>
      <c r="D12" s="113">
        <v>40584</v>
      </c>
      <c r="E12" s="113">
        <v>1.3844741770155727E-3</v>
      </c>
      <c r="F12" s="113">
        <v>8.3068450620934361E-2</v>
      </c>
    </row>
    <row r="13" spans="1:6" x14ac:dyDescent="0.2">
      <c r="A13" t="s">
        <v>200</v>
      </c>
      <c r="B13" s="113">
        <v>542.66666666666663</v>
      </c>
      <c r="C13" s="113">
        <v>37</v>
      </c>
      <c r="D13" s="113">
        <v>375516</v>
      </c>
      <c r="E13" s="113">
        <v>1.4451226223827125E-3</v>
      </c>
      <c r="F13" s="113">
        <v>8.6707357342962754E-2</v>
      </c>
    </row>
    <row r="14" spans="1:6" x14ac:dyDescent="0.2">
      <c r="A14" t="s">
        <v>443</v>
      </c>
      <c r="B14" s="113"/>
      <c r="C14" s="113">
        <v>0</v>
      </c>
      <c r="D14" s="113">
        <v>80160</v>
      </c>
      <c r="E14" s="113">
        <v>0</v>
      </c>
      <c r="F14" s="113">
        <v>0</v>
      </c>
    </row>
    <row r="15" spans="1:6" x14ac:dyDescent="0.2">
      <c r="A15" t="s">
        <v>197</v>
      </c>
      <c r="B15" s="113">
        <v>50.22265625</v>
      </c>
      <c r="C15" s="113">
        <v>5.75</v>
      </c>
      <c r="D15" s="113">
        <v>110304</v>
      </c>
      <c r="E15" s="113">
        <v>4.5531128744197855E-4</v>
      </c>
      <c r="F15" s="113">
        <v>2.7318677246518715E-2</v>
      </c>
    </row>
    <row r="16" spans="1:6" x14ac:dyDescent="0.2">
      <c r="A16" t="s">
        <v>393</v>
      </c>
      <c r="B16" s="113">
        <v>52.76171875</v>
      </c>
      <c r="C16" s="113">
        <v>3.25</v>
      </c>
      <c r="D16" s="113">
        <v>16812</v>
      </c>
      <c r="E16" s="113">
        <v>3.1383368278610517E-3</v>
      </c>
      <c r="F16" s="113">
        <v>0.18830020967166311</v>
      </c>
    </row>
    <row r="17" spans="1:6" x14ac:dyDescent="0.2">
      <c r="A17" t="s">
        <v>242</v>
      </c>
      <c r="B17" s="113">
        <v>157.96744469048616</v>
      </c>
      <c r="C17" s="113">
        <v>10.5</v>
      </c>
      <c r="D17" s="113">
        <v>48384</v>
      </c>
      <c r="E17" s="113">
        <v>3.2648694752497967E-3</v>
      </c>
      <c r="F17" s="113">
        <v>0.19589216851498781</v>
      </c>
    </row>
    <row r="18" spans="1:6" x14ac:dyDescent="0.2">
      <c r="A18" t="s">
        <v>188</v>
      </c>
      <c r="B18" s="113">
        <v>342.68664772727271</v>
      </c>
      <c r="C18" s="113">
        <v>31.033333333333331</v>
      </c>
      <c r="D18" s="113">
        <v>168466</v>
      </c>
      <c r="E18" s="113">
        <v>2.034159104669623E-3</v>
      </c>
      <c r="F18" s="113">
        <v>0.12204954628017738</v>
      </c>
    </row>
    <row r="19" spans="1:6" x14ac:dyDescent="0.2">
      <c r="A19" t="s">
        <v>92</v>
      </c>
      <c r="B19" s="113">
        <v>383.86696515477882</v>
      </c>
      <c r="C19" s="113">
        <v>27.85</v>
      </c>
      <c r="D19" s="113">
        <v>102065</v>
      </c>
      <c r="E19" s="113">
        <v>3.7610049003554483E-3</v>
      </c>
      <c r="F19" s="113">
        <v>0.2256602940213269</v>
      </c>
    </row>
    <row r="20" spans="1:6" x14ac:dyDescent="0.2">
      <c r="A20" t="s">
        <v>185</v>
      </c>
      <c r="B20" s="113">
        <v>402.91565249266858</v>
      </c>
      <c r="C20" s="113">
        <v>24</v>
      </c>
      <c r="D20" s="113">
        <v>118875</v>
      </c>
      <c r="E20" s="113">
        <v>3.3894061198121439E-3</v>
      </c>
      <c r="F20" s="113">
        <v>0.20336436718872863</v>
      </c>
    </row>
    <row r="21" spans="1:6" x14ac:dyDescent="0.2">
      <c r="A21" t="s">
        <v>469</v>
      </c>
      <c r="B21" s="113">
        <v>67.795299938157072</v>
      </c>
      <c r="C21" s="113">
        <v>5</v>
      </c>
      <c r="D21" s="113">
        <v>15976</v>
      </c>
      <c r="E21" s="113">
        <v>4.2435716035401274E-3</v>
      </c>
      <c r="F21" s="113">
        <v>0.25461429621240766</v>
      </c>
    </row>
    <row r="22" spans="1:6" x14ac:dyDescent="0.2">
      <c r="A22" t="s">
        <v>311</v>
      </c>
      <c r="B22" s="113">
        <v>26.765267175572518</v>
      </c>
      <c r="C22" s="113">
        <v>1.5</v>
      </c>
      <c r="D22" s="113">
        <v>7563</v>
      </c>
      <c r="E22" s="113">
        <v>3.5389749009087025E-3</v>
      </c>
      <c r="F22" s="113">
        <v>0.21233849405452215</v>
      </c>
    </row>
    <row r="23" spans="1:6" x14ac:dyDescent="0.2">
      <c r="A23" t="s">
        <v>310</v>
      </c>
      <c r="B23" s="113">
        <v>26.765267175572518</v>
      </c>
      <c r="C23" s="113">
        <v>1.5</v>
      </c>
      <c r="D23" s="113">
        <v>9699</v>
      </c>
      <c r="E23" s="113">
        <v>2.7595903882433773E-3</v>
      </c>
      <c r="F23" s="113">
        <v>0.16557542329460265</v>
      </c>
    </row>
    <row r="24" spans="1:6" x14ac:dyDescent="0.2">
      <c r="A24" t="s">
        <v>73</v>
      </c>
      <c r="B24" s="113">
        <v>70.757556818181811</v>
      </c>
      <c r="C24" s="113">
        <v>5.25</v>
      </c>
      <c r="D24" s="113">
        <v>38460</v>
      </c>
      <c r="E24" s="113">
        <v>1.8397700680754501E-3</v>
      </c>
      <c r="F24" s="113">
        <v>0.11038620408452701</v>
      </c>
    </row>
    <row r="25" spans="1:6" x14ac:dyDescent="0.2">
      <c r="A25" t="s">
        <v>313</v>
      </c>
      <c r="B25" s="113">
        <v>52.008196721311478</v>
      </c>
      <c r="C25" s="113">
        <v>3.75</v>
      </c>
      <c r="D25" s="113">
        <v>28962</v>
      </c>
      <c r="E25" s="113">
        <v>1.7957391313207472E-3</v>
      </c>
      <c r="F25" s="113">
        <v>0.10774434787924483</v>
      </c>
    </row>
    <row r="26" spans="1:6" x14ac:dyDescent="0.2">
      <c r="A26" t="s">
        <v>194</v>
      </c>
      <c r="B26" s="113">
        <v>150.41585162213738</v>
      </c>
      <c r="C26" s="113">
        <v>10.6</v>
      </c>
      <c r="D26" s="113">
        <v>91176</v>
      </c>
      <c r="E26" s="113">
        <v>1.6497307583370337E-3</v>
      </c>
      <c r="F26" s="113">
        <v>9.8983845500222017E-2</v>
      </c>
    </row>
    <row r="27" spans="1:6" x14ac:dyDescent="0.2">
      <c r="A27" t="s">
        <v>265</v>
      </c>
      <c r="B27" s="113">
        <v>45.7</v>
      </c>
      <c r="C27" s="113">
        <v>3</v>
      </c>
      <c r="D27" s="113">
        <v>10428</v>
      </c>
      <c r="E27" s="113">
        <v>4.3824319140774838E-3</v>
      </c>
      <c r="F27" s="113">
        <v>0.26294591484464902</v>
      </c>
    </row>
    <row r="28" spans="1:6" x14ac:dyDescent="0.2">
      <c r="A28" t="s">
        <v>220</v>
      </c>
      <c r="B28" s="113">
        <v>57.34375</v>
      </c>
      <c r="C28" s="113">
        <v>5</v>
      </c>
      <c r="D28" s="113">
        <v>62268</v>
      </c>
      <c r="E28" s="113">
        <v>9.2091844928374124E-4</v>
      </c>
      <c r="F28" s="113">
        <v>5.5255106957024472E-2</v>
      </c>
    </row>
    <row r="29" spans="1:6" x14ac:dyDescent="0.2">
      <c r="A29" t="s">
        <v>192</v>
      </c>
      <c r="B29" s="113">
        <v>122.8515625</v>
      </c>
      <c r="C29" s="113">
        <v>16.5</v>
      </c>
      <c r="D29" s="113">
        <v>153072</v>
      </c>
      <c r="E29" s="113">
        <v>8.0257370714435035E-4</v>
      </c>
      <c r="F29" s="113">
        <v>4.8154422428661019E-2</v>
      </c>
    </row>
    <row r="30" spans="1:6" x14ac:dyDescent="0.2">
      <c r="A30" t="s">
        <v>337</v>
      </c>
      <c r="B30" s="113">
        <v>32.949152542372879</v>
      </c>
      <c r="C30" s="113">
        <v>2</v>
      </c>
      <c r="D30" s="113">
        <v>16212</v>
      </c>
      <c r="E30" s="113">
        <v>2.0323928289151787E-3</v>
      </c>
      <c r="F30" s="113">
        <v>0.12194356973491072</v>
      </c>
    </row>
    <row r="31" spans="1:6" x14ac:dyDescent="0.2">
      <c r="A31" t="s">
        <v>317</v>
      </c>
      <c r="B31" s="113">
        <v>27.770491803278688</v>
      </c>
      <c r="C31" s="113">
        <v>1.75</v>
      </c>
      <c r="D31" s="113">
        <v>18264</v>
      </c>
      <c r="E31" s="113">
        <v>1.520504369430502E-3</v>
      </c>
      <c r="F31" s="113">
        <v>9.123026216583012E-2</v>
      </c>
    </row>
    <row r="32" spans="1:6" x14ac:dyDescent="0.2">
      <c r="A32" t="s">
        <v>268</v>
      </c>
      <c r="B32" s="113">
        <v>480.98622574029611</v>
      </c>
      <c r="C32" s="113">
        <v>28.883333333333333</v>
      </c>
      <c r="D32" s="113">
        <v>259692</v>
      </c>
      <c r="E32" s="113">
        <v>1.8521410969159469E-3</v>
      </c>
      <c r="F32" s="113">
        <v>0.11112846581495682</v>
      </c>
    </row>
    <row r="33" spans="1:6" x14ac:dyDescent="0.2">
      <c r="A33" t="s">
        <v>77</v>
      </c>
      <c r="B33" s="113">
        <v>1346.6445999783189</v>
      </c>
      <c r="C33" s="113">
        <v>91.25</v>
      </c>
      <c r="D33" s="113">
        <v>946408</v>
      </c>
      <c r="E33" s="113">
        <v>1.4229006939695341E-3</v>
      </c>
      <c r="F33" s="113">
        <v>8.5374041638172055E-2</v>
      </c>
    </row>
    <row r="34" spans="1:6" x14ac:dyDescent="0.2">
      <c r="A34" t="s">
        <v>87</v>
      </c>
      <c r="B34" s="113">
        <v>163.18315972222223</v>
      </c>
      <c r="C34" s="113">
        <v>16.5</v>
      </c>
      <c r="D34" s="113">
        <v>133591</v>
      </c>
      <c r="E34" s="113">
        <v>1.2215131238049136E-3</v>
      </c>
      <c r="F34" s="113">
        <v>7.3290787428294812E-2</v>
      </c>
    </row>
    <row r="35" spans="1:6" x14ac:dyDescent="0.2">
      <c r="A35" t="s">
        <v>75</v>
      </c>
      <c r="B35" s="113">
        <v>47.538636363636357</v>
      </c>
      <c r="C35" s="113">
        <v>3.75</v>
      </c>
      <c r="D35" s="113">
        <v>29376</v>
      </c>
      <c r="E35" s="113">
        <v>1.6182814666270545E-3</v>
      </c>
      <c r="F35" s="113">
        <v>9.7096887997623268E-2</v>
      </c>
    </row>
    <row r="36" spans="1:6" x14ac:dyDescent="0.2">
      <c r="A36" t="s">
        <v>89</v>
      </c>
      <c r="B36" s="113">
        <v>623.63020833333326</v>
      </c>
      <c r="C36" s="113">
        <v>43.25</v>
      </c>
      <c r="D36" s="113">
        <v>409608</v>
      </c>
      <c r="E36" s="113">
        <v>1.5225049518889603E-3</v>
      </c>
      <c r="F36" s="113">
        <v>9.1350297113337614E-2</v>
      </c>
    </row>
    <row r="37" spans="1:6" x14ac:dyDescent="0.2">
      <c r="A37" t="s">
        <v>402</v>
      </c>
      <c r="B37" s="113"/>
      <c r="C37" s="113">
        <v>13.75</v>
      </c>
      <c r="D37" s="113">
        <v>206424</v>
      </c>
      <c r="E37" s="113">
        <v>0</v>
      </c>
      <c r="F37" s="113">
        <v>0</v>
      </c>
    </row>
    <row r="38" spans="1:6" x14ac:dyDescent="0.2">
      <c r="A38" t="s">
        <v>78</v>
      </c>
      <c r="B38" s="113">
        <v>585.41079002111269</v>
      </c>
      <c r="C38" s="113">
        <v>47.75</v>
      </c>
      <c r="D38" s="113">
        <v>382336</v>
      </c>
      <c r="E38" s="113">
        <v>1.5311422152795256E-3</v>
      </c>
      <c r="F38" s="113">
        <v>9.1868532916771536E-2</v>
      </c>
    </row>
    <row r="39" spans="1:6" x14ac:dyDescent="0.2">
      <c r="A39" t="s">
        <v>151</v>
      </c>
      <c r="B39" s="113">
        <v>54.03125</v>
      </c>
      <c r="C39" s="113">
        <v>3.5</v>
      </c>
      <c r="D39" s="113">
        <v>49128</v>
      </c>
      <c r="E39" s="113">
        <v>1.0998056098355316E-3</v>
      </c>
      <c r="F39" s="113">
        <v>6.5988336590131896E-2</v>
      </c>
    </row>
    <row r="40" spans="1:6" x14ac:dyDescent="0.2">
      <c r="A40" t="s">
        <v>149</v>
      </c>
      <c r="B40" s="113">
        <v>240.875</v>
      </c>
      <c r="C40" s="113">
        <v>15.5</v>
      </c>
      <c r="D40" s="113">
        <v>190860</v>
      </c>
      <c r="E40" s="113">
        <v>1.2620507178036256E-3</v>
      </c>
      <c r="F40" s="113">
        <v>7.5723043068217533E-2</v>
      </c>
    </row>
    <row r="41" spans="1:6" x14ac:dyDescent="0.2">
      <c r="A41" t="s">
        <v>142</v>
      </c>
      <c r="B41" s="113">
        <v>378.60133272058823</v>
      </c>
      <c r="C41" s="113">
        <v>24.75</v>
      </c>
      <c r="D41" s="113">
        <v>193170</v>
      </c>
      <c r="E41" s="113">
        <v>1.959938565618824E-3</v>
      </c>
      <c r="F41" s="113">
        <v>0.11759631393712944</v>
      </c>
    </row>
    <row r="42" spans="1:6" x14ac:dyDescent="0.2">
      <c r="A42" t="s">
        <v>159</v>
      </c>
      <c r="B42" s="113">
        <v>765.32421875</v>
      </c>
      <c r="C42" s="113">
        <v>49.25</v>
      </c>
      <c r="D42" s="113">
        <v>503016</v>
      </c>
      <c r="E42" s="113">
        <v>1.521470924881117E-3</v>
      </c>
      <c r="F42" s="113">
        <v>9.1288255492867024E-2</v>
      </c>
    </row>
    <row r="43" spans="1:6" x14ac:dyDescent="0.2">
      <c r="A43" t="s">
        <v>157</v>
      </c>
      <c r="B43" s="113">
        <v>300.96875</v>
      </c>
      <c r="C43" s="113">
        <v>21</v>
      </c>
      <c r="D43" s="113">
        <v>158076</v>
      </c>
      <c r="E43" s="113">
        <v>1.9039496824312357E-3</v>
      </c>
      <c r="F43" s="113">
        <v>0.11423698094587414</v>
      </c>
    </row>
    <row r="44" spans="1:6" x14ac:dyDescent="0.2">
      <c r="A44" t="s">
        <v>216</v>
      </c>
      <c r="B44" s="113">
        <v>42.75</v>
      </c>
      <c r="C44" s="113">
        <v>3</v>
      </c>
      <c r="D44" s="113">
        <v>40566</v>
      </c>
      <c r="E44" s="113">
        <v>1.0538381896169206E-3</v>
      </c>
      <c r="F44" s="113">
        <v>6.3230291377015233E-2</v>
      </c>
    </row>
    <row r="45" spans="1:6" x14ac:dyDescent="0.2">
      <c r="A45" t="s">
        <v>152</v>
      </c>
      <c r="B45" s="113">
        <v>483.90776209677421</v>
      </c>
      <c r="C45" s="113">
        <v>41.5</v>
      </c>
      <c r="D45" s="113">
        <v>412623</v>
      </c>
      <c r="E45" s="113">
        <v>1.1727600305770018E-3</v>
      </c>
      <c r="F45" s="113">
        <v>7.0365601834620109E-2</v>
      </c>
    </row>
    <row r="46" spans="1:6" x14ac:dyDescent="0.2">
      <c r="A46" t="s">
        <v>141</v>
      </c>
      <c r="B46" s="113">
        <v>310.29526654411768</v>
      </c>
      <c r="C46" s="113">
        <v>19.25</v>
      </c>
      <c r="D46" s="113">
        <v>164054</v>
      </c>
      <c r="E46" s="113">
        <v>1.8914215230601977E-3</v>
      </c>
      <c r="F46" s="113">
        <v>0.11348529138361187</v>
      </c>
    </row>
    <row r="47" spans="1:6" x14ac:dyDescent="0.2">
      <c r="A47" t="s">
        <v>107</v>
      </c>
      <c r="B47" s="113">
        <v>429.42472222222227</v>
      </c>
      <c r="C47" s="113">
        <v>28</v>
      </c>
      <c r="D47" s="113">
        <v>288120</v>
      </c>
      <c r="E47" s="113">
        <v>1.4904370478350073E-3</v>
      </c>
      <c r="F47" s="113">
        <v>8.9426222870100436E-2</v>
      </c>
    </row>
    <row r="48" spans="1:6" x14ac:dyDescent="0.2">
      <c r="A48" t="s">
        <v>104</v>
      </c>
      <c r="B48" s="113">
        <v>1186.9777993439038</v>
      </c>
      <c r="C48" s="113">
        <v>73.75</v>
      </c>
      <c r="D48" s="113">
        <v>867468</v>
      </c>
      <c r="E48" s="113">
        <v>1.3683245945025106E-3</v>
      </c>
      <c r="F48" s="113">
        <v>8.2099475670150635E-2</v>
      </c>
    </row>
    <row r="49" spans="1:6" x14ac:dyDescent="0.2">
      <c r="A49" t="s">
        <v>109</v>
      </c>
      <c r="B49" s="113">
        <v>24.119166666666665</v>
      </c>
      <c r="C49" s="113">
        <v>1.5</v>
      </c>
      <c r="D49" s="113">
        <v>28851</v>
      </c>
      <c r="E49" s="113">
        <v>8.3599066467944494E-4</v>
      </c>
      <c r="F49" s="113">
        <v>5.0159439880766696E-2</v>
      </c>
    </row>
    <row r="50" spans="1:6" x14ac:dyDescent="0.2">
      <c r="A50" t="s">
        <v>307</v>
      </c>
      <c r="B50" s="113">
        <v>18.792372881355931</v>
      </c>
      <c r="C50" s="113">
        <v>1.25</v>
      </c>
      <c r="D50" s="113">
        <v>3720</v>
      </c>
      <c r="E50" s="113">
        <v>5.0517131401494435E-3</v>
      </c>
      <c r="F50" s="113">
        <v>0.30310278840896659</v>
      </c>
    </row>
    <row r="51" spans="1:6" x14ac:dyDescent="0.2">
      <c r="A51" t="s">
        <v>430</v>
      </c>
      <c r="B51" s="113"/>
      <c r="C51" s="113">
        <v>0</v>
      </c>
      <c r="D51" s="113">
        <v>62508</v>
      </c>
      <c r="E51" s="113">
        <v>0</v>
      </c>
      <c r="F51" s="113">
        <v>0</v>
      </c>
    </row>
    <row r="52" spans="1:6" x14ac:dyDescent="0.2">
      <c r="A52" t="s">
        <v>98</v>
      </c>
      <c r="B52" s="113">
        <v>248.5</v>
      </c>
      <c r="C52" s="113">
        <v>23.75</v>
      </c>
      <c r="D52" s="113">
        <v>203232</v>
      </c>
      <c r="E52" s="113">
        <v>1.2227405133049913E-3</v>
      </c>
      <c r="F52" s="113">
        <v>7.3364430798299476E-2</v>
      </c>
    </row>
    <row r="53" spans="1:6" x14ac:dyDescent="0.2">
      <c r="A53" t="s">
        <v>82</v>
      </c>
      <c r="B53" s="113">
        <v>659.36240730932207</v>
      </c>
      <c r="C53" s="113">
        <v>49</v>
      </c>
      <c r="D53" s="113">
        <v>415944</v>
      </c>
      <c r="E53" s="113">
        <v>1.5852191816910981E-3</v>
      </c>
      <c r="F53" s="113">
        <v>9.5113150901465882E-2</v>
      </c>
    </row>
    <row r="54" spans="1:6" x14ac:dyDescent="0.2">
      <c r="A54" t="s">
        <v>401</v>
      </c>
      <c r="B54" s="113"/>
      <c r="C54" s="113">
        <v>12</v>
      </c>
      <c r="D54" s="113">
        <v>191028</v>
      </c>
      <c r="E54" s="113">
        <v>0</v>
      </c>
      <c r="F54" s="113">
        <v>0</v>
      </c>
    </row>
    <row r="55" spans="1:6" x14ac:dyDescent="0.2">
      <c r="A55" t="s">
        <v>363</v>
      </c>
      <c r="B55" s="113">
        <v>0</v>
      </c>
      <c r="C55" s="113">
        <v>0</v>
      </c>
      <c r="D55" s="113"/>
      <c r="E55" s="113" t="e">
        <v>#DIV/0!</v>
      </c>
      <c r="F55" s="113" t="e">
        <v>#DIV/0!</v>
      </c>
    </row>
    <row r="56" spans="1:6" x14ac:dyDescent="0.2">
      <c r="A56" t="s">
        <v>467</v>
      </c>
      <c r="B56" s="113">
        <v>67.795299938157072</v>
      </c>
      <c r="C56" s="113">
        <v>5</v>
      </c>
      <c r="D56" s="113">
        <v>32664</v>
      </c>
      <c r="E56" s="113">
        <v>2.0755357561277575E-3</v>
      </c>
      <c r="F56" s="113">
        <v>0.12453214536766545</v>
      </c>
    </row>
    <row r="57" spans="1:6" x14ac:dyDescent="0.2">
      <c r="A57" t="s">
        <v>461</v>
      </c>
      <c r="B57" s="113">
        <v>104.75270108043216</v>
      </c>
      <c r="C57" s="113">
        <v>8.5</v>
      </c>
      <c r="D57" s="113">
        <v>90984</v>
      </c>
      <c r="E57" s="113">
        <v>1.151331015128288E-3</v>
      </c>
      <c r="F57" s="113">
        <v>6.9079860907697271E-2</v>
      </c>
    </row>
    <row r="58" spans="1:6" x14ac:dyDescent="0.2">
      <c r="A58" t="s">
        <v>79</v>
      </c>
      <c r="B58" s="113">
        <v>143.34453124999999</v>
      </c>
      <c r="C58" s="113">
        <v>9.25</v>
      </c>
      <c r="D58" s="113">
        <v>86904</v>
      </c>
      <c r="E58" s="113">
        <v>1.6494583822378715E-3</v>
      </c>
      <c r="F58" s="113">
        <v>9.8967502934272283E-2</v>
      </c>
    </row>
    <row r="59" spans="1:6" x14ac:dyDescent="0.2">
      <c r="A59" t="s">
        <v>466</v>
      </c>
      <c r="B59" s="113"/>
      <c r="C59" s="113">
        <v>4</v>
      </c>
      <c r="D59" s="113">
        <v>69480</v>
      </c>
      <c r="E59" s="113">
        <v>0</v>
      </c>
      <c r="F59" s="113">
        <v>0</v>
      </c>
    </row>
    <row r="60" spans="1:6" x14ac:dyDescent="0.2">
      <c r="A60" t="s">
        <v>222</v>
      </c>
      <c r="B60" s="113">
        <v>79.770833333333329</v>
      </c>
      <c r="C60" s="113">
        <v>5</v>
      </c>
      <c r="D60" s="113">
        <v>16503</v>
      </c>
      <c r="E60" s="113">
        <v>4.833717101941061E-3</v>
      </c>
      <c r="F60" s="113">
        <v>0.29002302611646369</v>
      </c>
    </row>
    <row r="61" spans="1:6" x14ac:dyDescent="0.2">
      <c r="A61" t="s">
        <v>441</v>
      </c>
      <c r="B61" s="113"/>
      <c r="C61" s="113">
        <v>0</v>
      </c>
      <c r="D61" s="113">
        <v>13758</v>
      </c>
      <c r="E61" s="113">
        <v>0</v>
      </c>
      <c r="F61" s="113">
        <v>0</v>
      </c>
    </row>
    <row r="62" spans="1:6" x14ac:dyDescent="0.2">
      <c r="A62" t="s">
        <v>226</v>
      </c>
      <c r="B62" s="113">
        <v>215.54166666666669</v>
      </c>
      <c r="C62" s="113">
        <v>13.5</v>
      </c>
      <c r="D62" s="113">
        <v>73963</v>
      </c>
      <c r="E62" s="113">
        <v>2.9141823163834173E-3</v>
      </c>
      <c r="F62" s="113">
        <v>0.17485093898300502</v>
      </c>
    </row>
    <row r="63" spans="1:6" x14ac:dyDescent="0.2">
      <c r="A63" t="s">
        <v>224</v>
      </c>
      <c r="B63" s="113">
        <v>103.6875</v>
      </c>
      <c r="C63" s="113">
        <v>6.5</v>
      </c>
      <c r="D63" s="113">
        <v>19295</v>
      </c>
      <c r="E63" s="113">
        <v>5.3738015029800466E-3</v>
      </c>
      <c r="F63" s="113">
        <v>0.32242809017880281</v>
      </c>
    </row>
    <row r="64" spans="1:6" x14ac:dyDescent="0.2">
      <c r="A64" t="s">
        <v>198</v>
      </c>
      <c r="B64" s="113">
        <v>169.05078125</v>
      </c>
      <c r="C64" s="113">
        <v>13.25</v>
      </c>
      <c r="D64" s="113">
        <v>97872</v>
      </c>
      <c r="E64" s="113">
        <v>1.7272639902117051E-3</v>
      </c>
      <c r="F64" s="113">
        <v>0.10363583941270231</v>
      </c>
    </row>
    <row r="65" spans="1:6" x14ac:dyDescent="0.2">
      <c r="A65" t="s">
        <v>392</v>
      </c>
      <c r="B65" s="113">
        <v>68.99609375</v>
      </c>
      <c r="C65" s="113">
        <v>4.25</v>
      </c>
      <c r="D65" s="113">
        <v>42576</v>
      </c>
      <c r="E65" s="113">
        <v>1.6205395939026682E-3</v>
      </c>
      <c r="F65" s="113">
        <v>9.7232375634160095E-2</v>
      </c>
    </row>
    <row r="66" spans="1:6" x14ac:dyDescent="0.2">
      <c r="A66" t="s">
        <v>206</v>
      </c>
      <c r="B66" s="113">
        <v>211.25</v>
      </c>
      <c r="C66" s="113">
        <v>16</v>
      </c>
      <c r="D66" s="113">
        <v>117108</v>
      </c>
      <c r="E66" s="113">
        <v>1.8038904259316186E-3</v>
      </c>
      <c r="F66" s="113">
        <v>0.10823342555589711</v>
      </c>
    </row>
    <row r="67" spans="1:6" x14ac:dyDescent="0.2">
      <c r="A67" t="s">
        <v>437</v>
      </c>
      <c r="B67" s="113"/>
      <c r="C67" s="113">
        <v>0</v>
      </c>
      <c r="D67" s="113">
        <v>19968</v>
      </c>
      <c r="E67" s="113">
        <v>0</v>
      </c>
      <c r="F67" s="113">
        <v>0</v>
      </c>
    </row>
    <row r="68" spans="1:6" x14ac:dyDescent="0.2">
      <c r="A68" t="s">
        <v>204</v>
      </c>
      <c r="B68" s="113">
        <v>200.23828125</v>
      </c>
      <c r="C68" s="113">
        <v>18.25</v>
      </c>
      <c r="D68" s="113">
        <v>143490</v>
      </c>
      <c r="E68" s="113">
        <v>1.3954859659209701E-3</v>
      </c>
      <c r="F68" s="113">
        <v>8.3729157955258204E-2</v>
      </c>
    </row>
    <row r="69" spans="1:6" x14ac:dyDescent="0.2">
      <c r="A69" t="s">
        <v>254</v>
      </c>
      <c r="B69" s="113">
        <v>14.1875</v>
      </c>
      <c r="C69" s="113">
        <v>1</v>
      </c>
      <c r="D69" s="113">
        <v>11040</v>
      </c>
      <c r="E69" s="113">
        <v>1.2850996376811594E-3</v>
      </c>
      <c r="F69" s="113">
        <v>7.7105978260869568E-2</v>
      </c>
    </row>
    <row r="70" spans="1:6" x14ac:dyDescent="0.2">
      <c r="A70" t="s">
        <v>168</v>
      </c>
      <c r="B70" s="113">
        <v>141.62626008064515</v>
      </c>
      <c r="C70" s="113">
        <v>9.5</v>
      </c>
      <c r="D70" s="113">
        <v>116892</v>
      </c>
      <c r="E70" s="113">
        <v>1.2115992547021622E-3</v>
      </c>
      <c r="F70" s="113">
        <v>7.2695955282129729E-2</v>
      </c>
    </row>
    <row r="71" spans="1:6" x14ac:dyDescent="0.2">
      <c r="A71" t="s">
        <v>215</v>
      </c>
      <c r="B71" s="113">
        <v>345.57258064516128</v>
      </c>
      <c r="C71" s="113">
        <v>16.5</v>
      </c>
      <c r="D71" s="113">
        <v>160788</v>
      </c>
      <c r="E71" s="113">
        <v>2.1492436042811732E-3</v>
      </c>
      <c r="F71" s="113">
        <v>0.12895461625687038</v>
      </c>
    </row>
    <row r="72" spans="1:6" x14ac:dyDescent="0.2">
      <c r="A72" t="s">
        <v>209</v>
      </c>
      <c r="B72" s="113">
        <v>145.18447580645162</v>
      </c>
      <c r="C72" s="113">
        <v>12.683333333333334</v>
      </c>
      <c r="D72" s="113">
        <v>67332</v>
      </c>
      <c r="E72" s="113">
        <v>2.1562477842103551E-3</v>
      </c>
      <c r="F72" s="113">
        <v>0.1293748670526213</v>
      </c>
    </row>
    <row r="73" spans="1:6" x14ac:dyDescent="0.2">
      <c r="A73" t="s">
        <v>177</v>
      </c>
      <c r="B73" s="113">
        <v>287.43593664570807</v>
      </c>
      <c r="C73" s="113">
        <v>24</v>
      </c>
      <c r="D73" s="113">
        <v>225703</v>
      </c>
      <c r="E73" s="113">
        <v>1.273514027929217E-3</v>
      </c>
      <c r="F73" s="113">
        <v>7.6410841675753016E-2</v>
      </c>
    </row>
    <row r="74" spans="1:6" x14ac:dyDescent="0.2">
      <c r="A74" t="s">
        <v>180</v>
      </c>
      <c r="B74" s="113">
        <v>75.359375</v>
      </c>
      <c r="C74" s="113">
        <v>6.5</v>
      </c>
      <c r="D74" s="113">
        <v>66720</v>
      </c>
      <c r="E74" s="113">
        <v>1.1294870353717027E-3</v>
      </c>
      <c r="F74" s="113">
        <v>6.7769222122302158E-2</v>
      </c>
    </row>
    <row r="75" spans="1:6" x14ac:dyDescent="0.2">
      <c r="A75" t="s">
        <v>147</v>
      </c>
      <c r="B75" s="113">
        <v>64.40625</v>
      </c>
      <c r="C75" s="113">
        <v>3.5</v>
      </c>
      <c r="D75" s="113">
        <v>31056</v>
      </c>
      <c r="E75" s="113">
        <v>2.0738746136012365E-3</v>
      </c>
      <c r="F75" s="113">
        <v>0.12443247681607419</v>
      </c>
    </row>
    <row r="76" spans="1:6" x14ac:dyDescent="0.2">
      <c r="A76" t="s">
        <v>212</v>
      </c>
      <c r="B76" s="113">
        <v>157.96875</v>
      </c>
      <c r="C76" s="113">
        <v>11.5</v>
      </c>
      <c r="D76" s="113">
        <v>71472</v>
      </c>
      <c r="E76" s="113">
        <v>2.2102186870382808E-3</v>
      </c>
      <c r="F76" s="113">
        <v>0.13261312122229685</v>
      </c>
    </row>
    <row r="77" spans="1:6" x14ac:dyDescent="0.2">
      <c r="A77" t="s">
        <v>138</v>
      </c>
      <c r="B77" s="113">
        <v>143.35340073529412</v>
      </c>
      <c r="C77" s="113">
        <v>8.5</v>
      </c>
      <c r="D77" s="113">
        <v>61794</v>
      </c>
      <c r="E77" s="113">
        <v>2.3198595451871399E-3</v>
      </c>
      <c r="F77" s="113">
        <v>0.1391915727112284</v>
      </c>
    </row>
    <row r="78" spans="1:6" x14ac:dyDescent="0.2">
      <c r="A78" t="s">
        <v>108</v>
      </c>
      <c r="B78" s="113">
        <v>47.414722222222224</v>
      </c>
      <c r="C78" s="113">
        <v>5</v>
      </c>
      <c r="D78" s="113">
        <v>43115</v>
      </c>
      <c r="E78" s="113">
        <v>1.0997268287654465E-3</v>
      </c>
      <c r="F78" s="113">
        <v>6.598360972592679E-2</v>
      </c>
    </row>
    <row r="79" spans="1:6" x14ac:dyDescent="0.2">
      <c r="A79" t="s">
        <v>102</v>
      </c>
      <c r="B79" s="113">
        <v>40.700000000000003</v>
      </c>
      <c r="C79" s="113">
        <v>2.75</v>
      </c>
      <c r="D79" s="113">
        <v>29508</v>
      </c>
      <c r="E79" s="113">
        <v>1.3792869730242646E-3</v>
      </c>
      <c r="F79" s="113">
        <v>8.2757218381455874E-2</v>
      </c>
    </row>
    <row r="80" spans="1:6" x14ac:dyDescent="0.2">
      <c r="A80" t="s">
        <v>134</v>
      </c>
      <c r="B80" s="113">
        <v>284.01067143222053</v>
      </c>
      <c r="C80" s="113">
        <v>17.616666666666667</v>
      </c>
      <c r="D80" s="113">
        <v>103024</v>
      </c>
      <c r="E80" s="113">
        <v>2.7567428116965029E-3</v>
      </c>
      <c r="F80" s="113">
        <v>0.16540456870179018</v>
      </c>
    </row>
    <row r="81" spans="1:6" x14ac:dyDescent="0.2">
      <c r="A81" t="s">
        <v>328</v>
      </c>
      <c r="B81" s="113">
        <v>108.63124999999999</v>
      </c>
      <c r="C81" s="113">
        <v>5.5</v>
      </c>
      <c r="D81" s="113">
        <v>27144</v>
      </c>
      <c r="E81" s="113">
        <v>4.0020354406130262E-3</v>
      </c>
      <c r="F81" s="113">
        <v>0.24012212643678157</v>
      </c>
    </row>
    <row r="82" spans="1:6" x14ac:dyDescent="0.2">
      <c r="A82" t="s">
        <v>136</v>
      </c>
      <c r="B82" s="113">
        <v>226.37414077788651</v>
      </c>
      <c r="C82" s="113">
        <v>12.316666666666666</v>
      </c>
      <c r="D82" s="113">
        <v>73068</v>
      </c>
      <c r="E82" s="113">
        <v>3.0981296980605259E-3</v>
      </c>
      <c r="F82" s="113">
        <v>0.18588778188363156</v>
      </c>
    </row>
    <row r="83" spans="1:6" x14ac:dyDescent="0.2">
      <c r="A83" t="s">
        <v>127</v>
      </c>
      <c r="B83" s="113">
        <v>174.34297885820993</v>
      </c>
      <c r="C83" s="113">
        <v>20.5</v>
      </c>
      <c r="D83" s="113">
        <v>201099</v>
      </c>
      <c r="E83" s="113">
        <v>8.6695099855399547E-4</v>
      </c>
      <c r="F83" s="113">
        <v>5.2017059913239731E-2</v>
      </c>
    </row>
    <row r="84" spans="1:6" x14ac:dyDescent="0.2">
      <c r="A84" t="s">
        <v>94</v>
      </c>
      <c r="B84" s="113">
        <v>67.89473684210526</v>
      </c>
      <c r="C84" s="113">
        <v>3.75</v>
      </c>
      <c r="D84" s="113">
        <v>31152</v>
      </c>
      <c r="E84" s="113">
        <v>2.1794663855323978E-3</v>
      </c>
      <c r="F84" s="113">
        <v>0.13076798313194388</v>
      </c>
    </row>
    <row r="85" spans="1:6" x14ac:dyDescent="0.2">
      <c r="A85" t="s">
        <v>170</v>
      </c>
      <c r="B85" s="113">
        <v>128.51953125</v>
      </c>
      <c r="C85" s="113">
        <v>8.25</v>
      </c>
      <c r="D85" s="113">
        <v>111852</v>
      </c>
      <c r="E85" s="113">
        <v>1.1490141548653578E-3</v>
      </c>
      <c r="F85" s="113">
        <v>6.8940849291921472E-2</v>
      </c>
    </row>
    <row r="86" spans="1:6" x14ac:dyDescent="0.2">
      <c r="A86" t="s">
        <v>292</v>
      </c>
      <c r="B86" s="113">
        <v>29.1875</v>
      </c>
      <c r="C86" s="113">
        <v>2</v>
      </c>
      <c r="D86" s="113">
        <v>9612</v>
      </c>
      <c r="E86" s="113">
        <v>3.0365688722430294E-3</v>
      </c>
      <c r="F86" s="113">
        <v>0.18219413233458176</v>
      </c>
    </row>
    <row r="87" spans="1:6" x14ac:dyDescent="0.2">
      <c r="A87" t="s">
        <v>169</v>
      </c>
      <c r="B87" s="113">
        <v>409.65009269067798</v>
      </c>
      <c r="C87" s="113">
        <v>18.75</v>
      </c>
      <c r="D87" s="113">
        <v>124392</v>
      </c>
      <c r="E87" s="113">
        <v>3.2932189585397611E-3</v>
      </c>
      <c r="F87" s="113">
        <v>0.19759313751238566</v>
      </c>
    </row>
    <row r="88" spans="1:6" x14ac:dyDescent="0.2">
      <c r="A88" t="s">
        <v>387</v>
      </c>
      <c r="B88" s="113">
        <v>21.421875</v>
      </c>
      <c r="C88" s="113">
        <v>1.5</v>
      </c>
      <c r="D88" s="113">
        <v>15456</v>
      </c>
      <c r="E88" s="113">
        <v>1.3859908773291925E-3</v>
      </c>
      <c r="F88" s="113">
        <v>8.3159452639751552E-2</v>
      </c>
    </row>
    <row r="89" spans="1:6" x14ac:dyDescent="0.2">
      <c r="A89" t="s">
        <v>325</v>
      </c>
      <c r="B89" s="113">
        <v>88.5</v>
      </c>
      <c r="C89" s="113">
        <v>4.25</v>
      </c>
      <c r="D89" s="113">
        <v>30468</v>
      </c>
      <c r="E89" s="113">
        <v>2.9046868846002365E-3</v>
      </c>
      <c r="F89" s="113">
        <v>0.17428121307601419</v>
      </c>
    </row>
    <row r="90" spans="1:6" x14ac:dyDescent="0.2">
      <c r="A90" t="s">
        <v>124</v>
      </c>
      <c r="B90" s="113">
        <v>15.201080432172869</v>
      </c>
      <c r="C90" s="113">
        <v>1</v>
      </c>
      <c r="D90" s="113">
        <v>8244</v>
      </c>
      <c r="E90" s="113">
        <v>1.8438962193319832E-3</v>
      </c>
      <c r="F90" s="113">
        <v>0.11063377315991899</v>
      </c>
    </row>
    <row r="91" spans="1:6" x14ac:dyDescent="0.2">
      <c r="A91" t="s">
        <v>71</v>
      </c>
      <c r="B91" s="113">
        <v>38.030909090909091</v>
      </c>
      <c r="C91" s="113">
        <v>3</v>
      </c>
      <c r="D91" s="113">
        <v>11904</v>
      </c>
      <c r="E91" s="113">
        <v>3.1948008308895406E-3</v>
      </c>
      <c r="F91" s="113">
        <v>0.19168804985337243</v>
      </c>
    </row>
    <row r="92" spans="1:6" x14ac:dyDescent="0.2">
      <c r="A92" t="s">
        <v>288</v>
      </c>
      <c r="B92" s="113">
        <v>68.234375</v>
      </c>
      <c r="C92" s="113">
        <v>5.5</v>
      </c>
      <c r="D92" s="113">
        <v>75216</v>
      </c>
      <c r="E92" s="113">
        <v>9.0717899117209104E-4</v>
      </c>
      <c r="F92" s="113">
        <v>5.4430739470325465E-2</v>
      </c>
    </row>
    <row r="93" spans="1:6" x14ac:dyDescent="0.2">
      <c r="A93" t="s">
        <v>341</v>
      </c>
      <c r="B93" s="113">
        <v>24.711864406779661</v>
      </c>
      <c r="C93" s="113">
        <v>1.5</v>
      </c>
      <c r="D93" s="113">
        <v>10200</v>
      </c>
      <c r="E93" s="113">
        <v>2.4227318045862414E-3</v>
      </c>
      <c r="F93" s="113">
        <v>0.14536390827517448</v>
      </c>
    </row>
    <row r="94" spans="1:6" x14ac:dyDescent="0.2">
      <c r="A94" t="s">
        <v>408</v>
      </c>
      <c r="B94" s="113"/>
      <c r="C94" s="113">
        <v>2.25</v>
      </c>
      <c r="D94" s="113">
        <v>20640</v>
      </c>
      <c r="E94" s="113">
        <v>0</v>
      </c>
      <c r="F94" s="113">
        <v>0</v>
      </c>
    </row>
    <row r="95" spans="1:6" x14ac:dyDescent="0.2">
      <c r="A95" t="s">
        <v>132</v>
      </c>
      <c r="B95" s="113">
        <v>124.3352666278265</v>
      </c>
      <c r="C95" s="113">
        <v>7.25</v>
      </c>
      <c r="D95" s="113">
        <v>60791</v>
      </c>
      <c r="E95" s="113">
        <v>2.0452906948039431E-3</v>
      </c>
      <c r="F95" s="113">
        <v>0.12271744168823659</v>
      </c>
    </row>
    <row r="96" spans="1:6" x14ac:dyDescent="0.2">
      <c r="A96" t="s">
        <v>145</v>
      </c>
      <c r="B96" s="113">
        <v>61.75</v>
      </c>
      <c r="C96" s="113">
        <v>4</v>
      </c>
      <c r="D96" s="113">
        <v>24180</v>
      </c>
      <c r="E96" s="113">
        <v>2.5537634408602152E-3</v>
      </c>
      <c r="F96" s="113">
        <v>0.15322580645161291</v>
      </c>
    </row>
    <row r="97" spans="1:6" x14ac:dyDescent="0.2">
      <c r="A97" t="s">
        <v>96</v>
      </c>
      <c r="B97" s="113">
        <v>40.736842105263158</v>
      </c>
      <c r="C97" s="113">
        <v>2.25</v>
      </c>
      <c r="D97" s="113">
        <v>12552</v>
      </c>
      <c r="E97" s="113">
        <v>3.245446311764114E-3</v>
      </c>
      <c r="F97" s="113">
        <v>0.19472677870584684</v>
      </c>
    </row>
    <row r="98" spans="1:6" x14ac:dyDescent="0.2">
      <c r="A98" t="s">
        <v>257</v>
      </c>
      <c r="B98" s="113"/>
      <c r="C98" s="113"/>
      <c r="D98" s="113"/>
      <c r="E98" s="113" t="e">
        <v>#DIV/0!</v>
      </c>
      <c r="F98" s="113" t="e">
        <v>#DIV/0!</v>
      </c>
    </row>
    <row r="99" spans="1:6" x14ac:dyDescent="0.2">
      <c r="A99" t="s">
        <v>488</v>
      </c>
      <c r="B99" s="113"/>
      <c r="C99" s="113">
        <v>4.75</v>
      </c>
      <c r="D99" s="113">
        <v>40368</v>
      </c>
      <c r="E99" s="113">
        <v>0</v>
      </c>
      <c r="F99" s="113">
        <v>0</v>
      </c>
    </row>
    <row r="100" spans="1:6" x14ac:dyDescent="0.2">
      <c r="A100" t="s">
        <v>493</v>
      </c>
      <c r="B100" s="113"/>
      <c r="C100" s="113">
        <v>8</v>
      </c>
      <c r="D100" s="113">
        <v>54768</v>
      </c>
      <c r="E100" s="113">
        <v>0</v>
      </c>
      <c r="F100" s="113">
        <v>0</v>
      </c>
    </row>
    <row r="101" spans="1:6" x14ac:dyDescent="0.2">
      <c r="A101" t="s">
        <v>258</v>
      </c>
      <c r="B101" s="113">
        <v>17351.750000000004</v>
      </c>
      <c r="C101" s="113">
        <v>1257.5999999999999</v>
      </c>
      <c r="D101" s="113">
        <v>11117352</v>
      </c>
      <c r="E101" s="113">
        <v>1.5607808406174423E-3</v>
      </c>
      <c r="F101" s="113">
        <v>9.3646850437046542E-2</v>
      </c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6" tint="0.39997558519241921"/>
    <pageSetUpPr fitToPage="1"/>
  </sheetPr>
  <dimension ref="A1:BH2173"/>
  <sheetViews>
    <sheetView zoomScale="70" zoomScaleNormal="70" workbookViewId="0">
      <pane ySplit="2" topLeftCell="A698" activePane="bottomLeft" state="frozenSplit"/>
      <selection activeCell="AD7" sqref="A1:AD7"/>
      <selection pane="bottomLeft" activeCell="AD7" sqref="A1:AD7"/>
    </sheetView>
  </sheetViews>
  <sheetFormatPr baseColWidth="10" defaultRowHeight="12.75" outlineLevelCol="1" x14ac:dyDescent="0.2"/>
  <cols>
    <col min="1" max="1" width="4.7109375" style="74" customWidth="1"/>
    <col min="2" max="2" width="4.5703125" style="74" customWidth="1"/>
    <col min="3" max="3" width="11.42578125" style="75"/>
    <col min="4" max="4" width="11.42578125" style="94"/>
    <col min="5" max="5" width="38" style="74" customWidth="1"/>
    <col min="6" max="6" width="10.42578125" style="74" customWidth="1"/>
    <col min="7" max="7" width="12.85546875" style="76" bestFit="1" customWidth="1"/>
    <col min="8" max="9" width="11.42578125" style="74"/>
    <col min="10" max="10" width="12.140625" style="74" customWidth="1"/>
    <col min="11" max="11" width="13.42578125" style="130" customWidth="1"/>
    <col min="12" max="12" width="13.28515625" style="130" customWidth="1"/>
    <col min="13" max="13" width="12.85546875" style="76" bestFit="1" customWidth="1"/>
    <col min="14" max="15" width="17.85546875" style="74" customWidth="1"/>
    <col min="16" max="16" width="12.42578125" style="74" customWidth="1" outlineLevel="1"/>
    <col min="17" max="18" width="11.42578125" style="74" customWidth="1" outlineLevel="1"/>
    <col min="19" max="19" width="13.140625" style="77" customWidth="1" outlineLevel="1"/>
    <col min="20" max="20" width="11.42578125" style="74" customWidth="1" outlineLevel="1"/>
    <col min="21" max="21" width="13.42578125" style="74" customWidth="1" outlineLevel="1"/>
    <col min="22" max="22" width="7" style="74" customWidth="1" outlineLevel="1"/>
    <col min="23" max="23" width="7.42578125" style="74" customWidth="1" outlineLevel="1"/>
    <col min="24" max="24" width="6.5703125" style="74" customWidth="1" outlineLevel="1"/>
    <col min="25" max="25" width="4.85546875" style="74" customWidth="1" outlineLevel="1"/>
    <col min="26" max="26" width="48.7109375" style="74" customWidth="1" outlineLevel="1"/>
    <col min="27" max="27" width="13.42578125" style="74" customWidth="1"/>
    <col min="28" max="33" width="11.42578125" style="74"/>
    <col min="34" max="34" width="14.5703125" style="74" customWidth="1"/>
    <col min="35" max="36" width="11.42578125" style="74"/>
    <col min="37" max="37" width="23.140625" style="74" customWidth="1"/>
    <col min="38" max="38" width="10.7109375" style="74" customWidth="1"/>
    <col min="39" max="41" width="11.42578125" style="74"/>
    <col min="42" max="42" width="10.140625" style="74" customWidth="1"/>
    <col min="43" max="48" width="11.42578125" style="74"/>
    <col min="49" max="52" width="16.7109375" style="74" customWidth="1"/>
    <col min="53" max="16384" width="11.42578125" style="74"/>
  </cols>
  <sheetData>
    <row r="1" spans="1:60" ht="48" customHeight="1" thickBot="1" x14ac:dyDescent="0.25">
      <c r="A1" s="89" t="s">
        <v>58</v>
      </c>
      <c r="B1" s="90"/>
      <c r="C1" s="90"/>
      <c r="D1" s="99"/>
      <c r="E1" s="90"/>
      <c r="F1" s="90"/>
      <c r="G1" s="90"/>
      <c r="H1" s="90"/>
      <c r="I1" s="90"/>
      <c r="J1" s="90"/>
      <c r="K1" s="127"/>
      <c r="L1" s="127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255" t="s">
        <v>59</v>
      </c>
      <c r="AB1" s="256"/>
      <c r="AC1" s="256"/>
      <c r="AD1" s="256"/>
      <c r="AE1" s="256"/>
      <c r="AF1" s="256"/>
      <c r="AG1" s="256"/>
      <c r="AH1" s="256"/>
      <c r="AI1" s="256"/>
      <c r="AJ1" s="256"/>
      <c r="AK1" s="256"/>
      <c r="AL1" s="256"/>
      <c r="AM1" s="256"/>
      <c r="AN1" s="256"/>
      <c r="AO1" s="256"/>
      <c r="AP1" s="257"/>
      <c r="AQ1" s="258" t="s">
        <v>60</v>
      </c>
      <c r="AR1" s="259"/>
      <c r="AS1" s="259"/>
      <c r="AT1" s="259"/>
      <c r="AU1" s="259"/>
      <c r="AV1" s="259"/>
      <c r="AW1" s="259"/>
      <c r="AX1" s="259"/>
      <c r="AY1" s="259"/>
      <c r="AZ1" s="259"/>
      <c r="BA1" s="259"/>
      <c r="BB1" s="259"/>
      <c r="BC1" s="259"/>
      <c r="BD1" s="260"/>
    </row>
    <row r="2" spans="1:60" ht="90.75" thickBot="1" x14ac:dyDescent="0.25">
      <c r="A2" s="111" t="s">
        <v>69</v>
      </c>
      <c r="B2" s="111" t="s">
        <v>70</v>
      </c>
      <c r="C2" s="71" t="s">
        <v>0</v>
      </c>
      <c r="D2" s="100" t="s">
        <v>261</v>
      </c>
      <c r="E2" s="51" t="s">
        <v>57</v>
      </c>
      <c r="F2" s="51" t="s">
        <v>37</v>
      </c>
      <c r="G2" s="72" t="s">
        <v>45</v>
      </c>
      <c r="H2" s="51" t="s">
        <v>10</v>
      </c>
      <c r="I2" s="51" t="s">
        <v>485</v>
      </c>
      <c r="J2" s="51" t="s">
        <v>486</v>
      </c>
      <c r="K2" s="128" t="s">
        <v>415</v>
      </c>
      <c r="L2" s="128" t="s">
        <v>416</v>
      </c>
      <c r="M2" s="72" t="s">
        <v>30</v>
      </c>
      <c r="N2" s="51" t="s">
        <v>420</v>
      </c>
      <c r="O2" s="51" t="s">
        <v>421</v>
      </c>
      <c r="P2" s="51" t="s">
        <v>1</v>
      </c>
      <c r="Q2" s="51" t="s">
        <v>41</v>
      </c>
      <c r="R2" s="51" t="s">
        <v>42</v>
      </c>
      <c r="S2" s="73" t="s">
        <v>12</v>
      </c>
      <c r="T2" s="51" t="s">
        <v>56</v>
      </c>
      <c r="U2" s="51" t="s">
        <v>26</v>
      </c>
      <c r="V2" s="51" t="s">
        <v>55</v>
      </c>
      <c r="W2" s="51" t="s">
        <v>11</v>
      </c>
      <c r="X2" s="51" t="s">
        <v>7</v>
      </c>
      <c r="Y2" s="51" t="s">
        <v>8</v>
      </c>
      <c r="Z2" s="51" t="s">
        <v>66</v>
      </c>
      <c r="AA2" s="63" t="s">
        <v>44</v>
      </c>
      <c r="AB2" s="63" t="s">
        <v>43</v>
      </c>
      <c r="AC2" s="63" t="s">
        <v>64</v>
      </c>
      <c r="AD2" s="63" t="s">
        <v>48</v>
      </c>
      <c r="AE2" s="63" t="s">
        <v>38</v>
      </c>
      <c r="AF2" s="63" t="s">
        <v>67</v>
      </c>
      <c r="AG2" s="63" t="s">
        <v>68</v>
      </c>
      <c r="AH2" s="63" t="s">
        <v>39</v>
      </c>
      <c r="AI2" s="62" t="s">
        <v>4</v>
      </c>
      <c r="AJ2" s="62" t="s">
        <v>31</v>
      </c>
      <c r="AK2" s="63" t="s">
        <v>35</v>
      </c>
      <c r="AL2" s="62" t="s">
        <v>36</v>
      </c>
      <c r="AM2" s="63" t="s">
        <v>40</v>
      </c>
      <c r="AN2" s="63" t="s">
        <v>6</v>
      </c>
      <c r="AO2" s="63" t="s">
        <v>46</v>
      </c>
      <c r="AP2" s="63" t="s">
        <v>47</v>
      </c>
      <c r="AQ2" s="70" t="s">
        <v>49</v>
      </c>
      <c r="AR2" s="70" t="s">
        <v>3</v>
      </c>
      <c r="AS2" s="70" t="s">
        <v>256</v>
      </c>
      <c r="AT2" s="70" t="s">
        <v>65</v>
      </c>
      <c r="AU2" s="70" t="s">
        <v>50</v>
      </c>
      <c r="AV2" s="70" t="s">
        <v>51</v>
      </c>
      <c r="AW2" s="70" t="s">
        <v>52</v>
      </c>
      <c r="AX2" s="70" t="s">
        <v>62</v>
      </c>
      <c r="AY2" s="70" t="s">
        <v>61</v>
      </c>
      <c r="AZ2" s="70" t="s">
        <v>63</v>
      </c>
      <c r="BA2" s="70" t="s">
        <v>53</v>
      </c>
      <c r="BB2" s="70" t="s">
        <v>471</v>
      </c>
      <c r="BC2" s="70" t="s">
        <v>475</v>
      </c>
      <c r="BD2" s="70" t="s">
        <v>54</v>
      </c>
    </row>
    <row r="3" spans="1:60" x14ac:dyDescent="0.2">
      <c r="C3" s="75">
        <v>42373</v>
      </c>
      <c r="D3" s="120">
        <f t="shared" ref="D3:D66" si="0">IF(C3&lt;&gt;C2,1,D2+1)</f>
        <v>1</v>
      </c>
      <c r="E3" s="74" t="s">
        <v>71</v>
      </c>
      <c r="F3" s="79"/>
      <c r="G3" s="76">
        <v>11904</v>
      </c>
      <c r="H3" s="74">
        <v>38.030909090909091</v>
      </c>
      <c r="I3" s="117">
        <v>0.125</v>
      </c>
      <c r="J3" s="117">
        <v>0.125</v>
      </c>
      <c r="K3" s="129">
        <f t="shared" ref="K3:K66" si="1">IF(I3="","",HOUR(I3)+MINUTE(I3)/60)</f>
        <v>3</v>
      </c>
      <c r="L3" s="129">
        <f t="shared" ref="L3:L66" si="2">IF(J3="","",HOUR(J3)+MINUTE(J3)/60)</f>
        <v>3</v>
      </c>
      <c r="M3" s="76">
        <v>11904</v>
      </c>
      <c r="P3" s="74" t="s">
        <v>72</v>
      </c>
      <c r="Q3" s="74">
        <v>10</v>
      </c>
      <c r="R3" s="74">
        <v>180</v>
      </c>
      <c r="S3" s="84">
        <f t="shared" ref="S3:S66" si="3">Q3*R3</f>
        <v>1800</v>
      </c>
      <c r="T3" s="74">
        <v>125.64700000000001</v>
      </c>
      <c r="V3" s="74">
        <v>137</v>
      </c>
      <c r="Z3" s="117"/>
      <c r="AE3" s="74" t="e">
        <f>IF(OR(K3="",K3=0),"",VLOOKUP(E3,#REF!,17,FALSE))</f>
        <v>#REF!</v>
      </c>
      <c r="AQ3" s="74">
        <f>IF(G3="","",(AO3/1000)*G3)</f>
        <v>0</v>
      </c>
      <c r="AR3" s="74">
        <f t="shared" ref="AR3:AR66" si="4">MONTH(C3)</f>
        <v>1</v>
      </c>
      <c r="AS3" s="74">
        <f t="shared" ref="AS3:AS66" si="5">YEAR(C3)</f>
        <v>2016</v>
      </c>
      <c r="AT3" s="94">
        <f t="shared" ref="AT3:AT66" si="6">WEEKNUM(C3)-1</f>
        <v>1</v>
      </c>
      <c r="BB3" s="74">
        <f t="shared" ref="BB3:BB66" si="7">IF(K3=0,0,1)</f>
        <v>1</v>
      </c>
      <c r="BC3" s="74">
        <f t="shared" ref="BC3:BC66" si="8">IF( ISERROR(K3*AE3),0,K3*AE3)</f>
        <v>0</v>
      </c>
      <c r="BD3" s="115" t="str">
        <f t="shared" ref="BD3:BD66" si="9">IF(ISERROR(G3/(K3*AE3)),"",G3/(K3*AE3))</f>
        <v/>
      </c>
      <c r="BE3" s="118"/>
      <c r="BF3" s="118"/>
      <c r="BH3" s="119"/>
    </row>
    <row r="4" spans="1:60" x14ac:dyDescent="0.2">
      <c r="C4" s="75">
        <v>42373</v>
      </c>
      <c r="D4" s="120">
        <f t="shared" si="0"/>
        <v>2</v>
      </c>
      <c r="E4" s="74" t="s">
        <v>73</v>
      </c>
      <c r="F4" s="79"/>
      <c r="G4" s="76">
        <v>16524</v>
      </c>
      <c r="H4" s="74">
        <v>28.523181818181815</v>
      </c>
      <c r="I4" s="117">
        <v>9.375E-2</v>
      </c>
      <c r="J4" s="117">
        <v>9.375E-2</v>
      </c>
      <c r="K4" s="129">
        <f t="shared" si="1"/>
        <v>2.25</v>
      </c>
      <c r="L4" s="129">
        <f t="shared" si="2"/>
        <v>2.25</v>
      </c>
      <c r="M4" s="76">
        <v>16524</v>
      </c>
      <c r="P4" s="74" t="s">
        <v>74</v>
      </c>
      <c r="Q4" s="74">
        <v>10</v>
      </c>
      <c r="R4" s="74">
        <v>180</v>
      </c>
      <c r="S4" s="84">
        <f t="shared" si="3"/>
        <v>1800</v>
      </c>
      <c r="T4" s="74">
        <v>115.905</v>
      </c>
      <c r="U4" s="74">
        <v>135</v>
      </c>
      <c r="V4" s="74">
        <v>2</v>
      </c>
      <c r="Z4" s="117"/>
      <c r="AE4" s="74" t="e">
        <f>IF(OR(K4="",K4=0),"",VLOOKUP(E4,#REF!,17,FALSE))</f>
        <v>#REF!</v>
      </c>
      <c r="AQ4" s="74">
        <f>IF(G4="","",(AO4/1000)*G4)</f>
        <v>0</v>
      </c>
      <c r="AR4" s="74">
        <f t="shared" si="4"/>
        <v>1</v>
      </c>
      <c r="AS4" s="74">
        <f t="shared" si="5"/>
        <v>2016</v>
      </c>
      <c r="AT4" s="94">
        <f t="shared" si="6"/>
        <v>1</v>
      </c>
      <c r="BB4" s="74">
        <f t="shared" si="7"/>
        <v>1</v>
      </c>
      <c r="BC4" s="74">
        <f t="shared" si="8"/>
        <v>0</v>
      </c>
      <c r="BD4" s="115" t="str">
        <f t="shared" si="9"/>
        <v/>
      </c>
      <c r="BE4" s="118"/>
      <c r="BF4" s="118"/>
      <c r="BH4" s="119"/>
    </row>
    <row r="5" spans="1:60" x14ac:dyDescent="0.2">
      <c r="C5" s="75">
        <v>42373</v>
      </c>
      <c r="D5" s="120">
        <f t="shared" si="0"/>
        <v>3</v>
      </c>
      <c r="E5" s="74" t="s">
        <v>419</v>
      </c>
      <c r="F5" s="79"/>
      <c r="J5" s="117">
        <v>3.125E-2</v>
      </c>
      <c r="K5" s="129" t="str">
        <f t="shared" si="1"/>
        <v/>
      </c>
      <c r="L5" s="129">
        <f t="shared" si="2"/>
        <v>0.75</v>
      </c>
      <c r="S5" s="84">
        <f t="shared" si="3"/>
        <v>0</v>
      </c>
      <c r="AE5" s="74" t="str">
        <f>IF(OR(K5="",K5=0),"",VLOOKUP(E5,#REF!,17,FALSE))</f>
        <v/>
      </c>
      <c r="AR5" s="74">
        <f t="shared" si="4"/>
        <v>1</v>
      </c>
      <c r="AS5" s="74">
        <f t="shared" si="5"/>
        <v>2016</v>
      </c>
      <c r="AT5" s="94">
        <f t="shared" si="6"/>
        <v>1</v>
      </c>
      <c r="BB5" s="74">
        <f t="shared" si="7"/>
        <v>1</v>
      </c>
      <c r="BC5" s="74">
        <f t="shared" si="8"/>
        <v>0</v>
      </c>
      <c r="BD5" s="115" t="str">
        <f t="shared" si="9"/>
        <v/>
      </c>
      <c r="BE5" s="118"/>
      <c r="BF5" s="118"/>
      <c r="BH5" s="119"/>
    </row>
    <row r="6" spans="1:60" x14ac:dyDescent="0.2">
      <c r="C6" s="75">
        <v>42373</v>
      </c>
      <c r="D6" s="120">
        <f t="shared" si="0"/>
        <v>4</v>
      </c>
      <c r="E6" s="74" t="s">
        <v>75</v>
      </c>
      <c r="F6" s="79"/>
      <c r="G6" s="76">
        <v>29376</v>
      </c>
      <c r="H6" s="74">
        <v>47.538636363636357</v>
      </c>
      <c r="I6" s="119">
        <v>0.15625</v>
      </c>
      <c r="J6" s="117">
        <v>0.125</v>
      </c>
      <c r="K6" s="129">
        <f t="shared" si="1"/>
        <v>3.75</v>
      </c>
      <c r="L6" s="129">
        <f t="shared" si="2"/>
        <v>3</v>
      </c>
      <c r="M6" s="76">
        <v>29376</v>
      </c>
      <c r="P6" s="74" t="s">
        <v>74</v>
      </c>
      <c r="Q6" s="74">
        <v>24</v>
      </c>
      <c r="R6" s="74">
        <v>180</v>
      </c>
      <c r="S6" s="84">
        <f t="shared" si="3"/>
        <v>4320</v>
      </c>
      <c r="T6" s="74">
        <v>194.249</v>
      </c>
      <c r="U6" s="74">
        <v>475</v>
      </c>
      <c r="V6" s="74">
        <v>3</v>
      </c>
      <c r="AE6" s="74" t="e">
        <f>IF(OR(K6="",K6=0),"",VLOOKUP(E6,#REF!,17,FALSE))</f>
        <v>#REF!</v>
      </c>
      <c r="AQ6" s="74">
        <f>IF(G6="","",(AO6/1000)*G6)</f>
        <v>0</v>
      </c>
      <c r="AR6" s="74">
        <f t="shared" si="4"/>
        <v>1</v>
      </c>
      <c r="AS6" s="74">
        <f t="shared" si="5"/>
        <v>2016</v>
      </c>
      <c r="AT6" s="94">
        <f t="shared" si="6"/>
        <v>1</v>
      </c>
      <c r="BB6" s="74">
        <f t="shared" si="7"/>
        <v>1</v>
      </c>
      <c r="BC6" s="74">
        <f t="shared" si="8"/>
        <v>0</v>
      </c>
      <c r="BD6" s="115" t="str">
        <f t="shared" si="9"/>
        <v/>
      </c>
      <c r="BE6" s="118"/>
      <c r="BF6" s="118"/>
      <c r="BH6" s="119"/>
    </row>
    <row r="7" spans="1:60" x14ac:dyDescent="0.2">
      <c r="C7" s="75">
        <v>42373</v>
      </c>
      <c r="D7" s="120">
        <f t="shared" si="0"/>
        <v>5</v>
      </c>
      <c r="E7" s="74" t="s">
        <v>75</v>
      </c>
      <c r="F7" s="79"/>
      <c r="H7" s="74">
        <v>0</v>
      </c>
      <c r="K7" s="129" t="str">
        <f t="shared" si="1"/>
        <v/>
      </c>
      <c r="L7" s="129" t="str">
        <f t="shared" si="2"/>
        <v/>
      </c>
      <c r="P7" s="74" t="s">
        <v>76</v>
      </c>
      <c r="Q7" s="74">
        <v>8</v>
      </c>
      <c r="R7" s="74">
        <v>180</v>
      </c>
      <c r="S7" s="84">
        <f t="shared" si="3"/>
        <v>1440</v>
      </c>
      <c r="AE7" s="74" t="str">
        <f>IF(OR(K7="",K7=0),"",VLOOKUP(E7,#REF!,17,FALSE))</f>
        <v/>
      </c>
      <c r="AR7" s="74">
        <f t="shared" si="4"/>
        <v>1</v>
      </c>
      <c r="AS7" s="74">
        <f t="shared" si="5"/>
        <v>2016</v>
      </c>
      <c r="AT7" s="94">
        <f t="shared" si="6"/>
        <v>1</v>
      </c>
      <c r="BB7" s="74">
        <f t="shared" si="7"/>
        <v>1</v>
      </c>
      <c r="BC7" s="74">
        <f t="shared" si="8"/>
        <v>0</v>
      </c>
      <c r="BD7" s="115" t="str">
        <f t="shared" si="9"/>
        <v/>
      </c>
      <c r="BE7" s="118"/>
      <c r="BF7" s="118"/>
      <c r="BH7" s="119"/>
    </row>
    <row r="8" spans="1:60" x14ac:dyDescent="0.2">
      <c r="C8" s="75">
        <v>42373</v>
      </c>
      <c r="D8" s="120">
        <f t="shared" si="0"/>
        <v>6</v>
      </c>
      <c r="E8" s="74" t="s">
        <v>418</v>
      </c>
      <c r="F8" s="79"/>
      <c r="K8" s="129" t="str">
        <f t="shared" si="1"/>
        <v/>
      </c>
      <c r="L8" s="129" t="str">
        <f t="shared" si="2"/>
        <v/>
      </c>
      <c r="S8" s="84">
        <f t="shared" si="3"/>
        <v>0</v>
      </c>
      <c r="AE8" s="74" t="str">
        <f>IF(OR(K8="",K8=0),"",VLOOKUP(E8,#REF!,17,FALSE))</f>
        <v/>
      </c>
      <c r="AR8" s="74">
        <f t="shared" si="4"/>
        <v>1</v>
      </c>
      <c r="AS8" s="74">
        <f t="shared" si="5"/>
        <v>2016</v>
      </c>
      <c r="AT8" s="94">
        <f t="shared" si="6"/>
        <v>1</v>
      </c>
      <c r="BB8" s="74">
        <f t="shared" si="7"/>
        <v>1</v>
      </c>
      <c r="BC8" s="74">
        <f t="shared" si="8"/>
        <v>0</v>
      </c>
      <c r="BD8" s="115" t="str">
        <f t="shared" si="9"/>
        <v/>
      </c>
      <c r="BE8" s="118"/>
      <c r="BF8" s="118"/>
      <c r="BH8" s="119"/>
    </row>
    <row r="9" spans="1:60" x14ac:dyDescent="0.2">
      <c r="C9" s="75">
        <v>42373</v>
      </c>
      <c r="D9" s="120">
        <f t="shared" si="0"/>
        <v>7</v>
      </c>
      <c r="E9" s="74" t="s">
        <v>77</v>
      </c>
      <c r="F9" s="79"/>
      <c r="G9" s="76">
        <v>54144</v>
      </c>
      <c r="H9" s="74">
        <v>63.384848484848483</v>
      </c>
      <c r="I9" s="119">
        <v>0.20833333333333334</v>
      </c>
      <c r="J9" s="117">
        <v>0.20138888888888887</v>
      </c>
      <c r="K9" s="129">
        <f t="shared" si="1"/>
        <v>5</v>
      </c>
      <c r="L9" s="129">
        <f t="shared" si="2"/>
        <v>4.833333333333333</v>
      </c>
      <c r="M9" s="76">
        <v>54144</v>
      </c>
      <c r="N9" s="118"/>
      <c r="O9" s="118"/>
      <c r="P9" s="74" t="s">
        <v>76</v>
      </c>
      <c r="Q9" s="74">
        <v>48</v>
      </c>
      <c r="R9" s="74">
        <v>180</v>
      </c>
      <c r="S9" s="84">
        <f t="shared" si="3"/>
        <v>8640</v>
      </c>
      <c r="T9" s="74">
        <v>196.791</v>
      </c>
      <c r="U9" s="74">
        <v>712.5</v>
      </c>
      <c r="V9" s="74">
        <v>7</v>
      </c>
      <c r="Z9" s="117"/>
      <c r="AA9" s="118"/>
      <c r="AC9" s="119"/>
      <c r="AE9" s="74" t="e">
        <f>IF(OR(K9="",K9=0),"",VLOOKUP(E9,#REF!,17,FALSE))</f>
        <v>#REF!</v>
      </c>
      <c r="AR9" s="74">
        <f t="shared" si="4"/>
        <v>1</v>
      </c>
      <c r="AS9" s="74">
        <f t="shared" si="5"/>
        <v>2016</v>
      </c>
      <c r="AT9" s="94">
        <f t="shared" si="6"/>
        <v>1</v>
      </c>
      <c r="BB9" s="74">
        <f t="shared" si="7"/>
        <v>1</v>
      </c>
      <c r="BC9" s="74">
        <f t="shared" si="8"/>
        <v>0</v>
      </c>
      <c r="BD9" s="115" t="str">
        <f t="shared" si="9"/>
        <v/>
      </c>
      <c r="BE9" s="118"/>
      <c r="BF9" s="118"/>
      <c r="BH9" s="119"/>
    </row>
    <row r="10" spans="1:60" x14ac:dyDescent="0.2">
      <c r="C10" s="75">
        <v>42373</v>
      </c>
      <c r="D10" s="120">
        <f t="shared" si="0"/>
        <v>8</v>
      </c>
      <c r="E10" s="74" t="s">
        <v>78</v>
      </c>
      <c r="F10" s="79"/>
      <c r="H10" s="74">
        <v>31.692424242424241</v>
      </c>
      <c r="K10" s="129" t="str">
        <f t="shared" si="1"/>
        <v/>
      </c>
      <c r="L10" s="129" t="str">
        <f t="shared" si="2"/>
        <v/>
      </c>
      <c r="S10" s="84">
        <f t="shared" si="3"/>
        <v>0</v>
      </c>
      <c r="AE10" s="74" t="str">
        <f>IF(OR(K10="",K10=0),"",VLOOKUP(E10,#REF!,17,FALSE))</f>
        <v/>
      </c>
      <c r="AR10" s="74">
        <f t="shared" si="4"/>
        <v>1</v>
      </c>
      <c r="AS10" s="74">
        <f t="shared" si="5"/>
        <v>2016</v>
      </c>
      <c r="AT10" s="94">
        <f t="shared" si="6"/>
        <v>1</v>
      </c>
      <c r="BB10" s="74">
        <f t="shared" si="7"/>
        <v>1</v>
      </c>
      <c r="BC10" s="74">
        <f t="shared" si="8"/>
        <v>0</v>
      </c>
      <c r="BD10" s="115" t="str">
        <f t="shared" si="9"/>
        <v/>
      </c>
      <c r="BE10" s="118"/>
      <c r="BF10" s="118"/>
      <c r="BH10" s="119"/>
    </row>
    <row r="11" spans="1:60" x14ac:dyDescent="0.2">
      <c r="C11" s="75">
        <v>42374</v>
      </c>
      <c r="D11" s="120">
        <f t="shared" si="0"/>
        <v>1</v>
      </c>
      <c r="E11" s="74" t="s">
        <v>79</v>
      </c>
      <c r="F11" s="79"/>
      <c r="G11" s="76">
        <v>41976</v>
      </c>
      <c r="H11" s="74">
        <v>68.969531249999989</v>
      </c>
      <c r="I11" s="119">
        <v>0.17708333333333334</v>
      </c>
      <c r="K11" s="129">
        <f t="shared" si="1"/>
        <v>4.25</v>
      </c>
      <c r="L11" s="129" t="str">
        <f t="shared" si="2"/>
        <v/>
      </c>
      <c r="M11" s="76">
        <v>41976</v>
      </c>
      <c r="P11" s="74" t="s">
        <v>80</v>
      </c>
      <c r="Q11" s="74">
        <v>29</v>
      </c>
      <c r="R11" s="74">
        <v>180</v>
      </c>
      <c r="S11" s="84">
        <f t="shared" si="3"/>
        <v>5220</v>
      </c>
      <c r="T11" s="74">
        <v>370.88200000000001</v>
      </c>
      <c r="U11" s="74">
        <v>1189.991</v>
      </c>
      <c r="V11" s="74">
        <v>2</v>
      </c>
      <c r="AE11" s="74" t="e">
        <f>IF(OR(K11="",K11=0),"",VLOOKUP(E11,#REF!,17,FALSE))</f>
        <v>#REF!</v>
      </c>
      <c r="AR11" s="74">
        <f t="shared" si="4"/>
        <v>1</v>
      </c>
      <c r="AS11" s="74">
        <f t="shared" si="5"/>
        <v>2016</v>
      </c>
      <c r="AT11" s="94">
        <f t="shared" si="6"/>
        <v>1</v>
      </c>
      <c r="BB11" s="74">
        <f t="shared" si="7"/>
        <v>1</v>
      </c>
      <c r="BC11" s="74">
        <f t="shared" si="8"/>
        <v>0</v>
      </c>
      <c r="BD11" s="115" t="str">
        <f t="shared" si="9"/>
        <v/>
      </c>
      <c r="BE11" s="118"/>
      <c r="BF11" s="118"/>
      <c r="BH11" s="119"/>
    </row>
    <row r="12" spans="1:60" x14ac:dyDescent="0.2">
      <c r="C12" s="75">
        <v>42374</v>
      </c>
      <c r="D12" s="120">
        <f t="shared" si="0"/>
        <v>2</v>
      </c>
      <c r="E12" s="74" t="s">
        <v>79</v>
      </c>
      <c r="F12" s="79"/>
      <c r="H12" s="74">
        <v>0</v>
      </c>
      <c r="K12" s="129" t="str">
        <f t="shared" si="1"/>
        <v/>
      </c>
      <c r="L12" s="129" t="str">
        <f t="shared" si="2"/>
        <v/>
      </c>
      <c r="P12" s="74" t="s">
        <v>81</v>
      </c>
      <c r="Q12" s="74">
        <v>51</v>
      </c>
      <c r="R12" s="74">
        <v>180</v>
      </c>
      <c r="S12" s="84">
        <f t="shared" si="3"/>
        <v>9180</v>
      </c>
      <c r="AE12" s="74" t="str">
        <f>IF(OR(K12="",K12=0),"",VLOOKUP(E12,#REF!,17,FALSE))</f>
        <v/>
      </c>
      <c r="AR12" s="74">
        <f t="shared" si="4"/>
        <v>1</v>
      </c>
      <c r="AS12" s="74">
        <f t="shared" si="5"/>
        <v>2016</v>
      </c>
      <c r="AT12" s="94">
        <f t="shared" si="6"/>
        <v>1</v>
      </c>
      <c r="BB12" s="74">
        <f t="shared" si="7"/>
        <v>1</v>
      </c>
      <c r="BC12" s="74">
        <f t="shared" si="8"/>
        <v>0</v>
      </c>
      <c r="BD12" s="115" t="str">
        <f t="shared" si="9"/>
        <v/>
      </c>
      <c r="BE12" s="118"/>
      <c r="BF12" s="118"/>
      <c r="BH12" s="119"/>
    </row>
    <row r="13" spans="1:60" x14ac:dyDescent="0.2">
      <c r="C13" s="75">
        <v>42374</v>
      </c>
      <c r="D13" s="120">
        <f t="shared" si="0"/>
        <v>3</v>
      </c>
      <c r="E13" s="74" t="s">
        <v>419</v>
      </c>
      <c r="F13" s="79"/>
      <c r="K13" s="129" t="str">
        <f t="shared" si="1"/>
        <v/>
      </c>
      <c r="L13" s="129" t="str">
        <f t="shared" si="2"/>
        <v/>
      </c>
      <c r="S13" s="84">
        <f t="shared" si="3"/>
        <v>0</v>
      </c>
      <c r="AE13" s="74" t="str">
        <f>IF(OR(K13="",K13=0),"",VLOOKUP(E13,#REF!,17,FALSE))</f>
        <v/>
      </c>
      <c r="AR13" s="74">
        <f t="shared" si="4"/>
        <v>1</v>
      </c>
      <c r="AS13" s="74">
        <f t="shared" si="5"/>
        <v>2016</v>
      </c>
      <c r="AT13" s="94">
        <f t="shared" si="6"/>
        <v>1</v>
      </c>
      <c r="BB13" s="74">
        <f t="shared" si="7"/>
        <v>1</v>
      </c>
      <c r="BC13" s="74">
        <f t="shared" si="8"/>
        <v>0</v>
      </c>
      <c r="BD13" s="115" t="str">
        <f t="shared" si="9"/>
        <v/>
      </c>
      <c r="BE13" s="118"/>
      <c r="BF13" s="118"/>
      <c r="BH13" s="119"/>
    </row>
    <row r="14" spans="1:60" x14ac:dyDescent="0.2">
      <c r="C14" s="75">
        <v>42374</v>
      </c>
      <c r="D14" s="120">
        <f t="shared" si="0"/>
        <v>4</v>
      </c>
      <c r="E14" s="74" t="s">
        <v>82</v>
      </c>
      <c r="F14" s="79"/>
      <c r="G14" s="76">
        <v>122040</v>
      </c>
      <c r="H14" s="74">
        <v>190.68046874999999</v>
      </c>
      <c r="I14" s="119">
        <v>0.48958333333333331</v>
      </c>
      <c r="K14" s="129">
        <f t="shared" si="1"/>
        <v>11.75</v>
      </c>
      <c r="L14" s="129" t="str">
        <f t="shared" si="2"/>
        <v/>
      </c>
      <c r="M14" s="76">
        <v>122040</v>
      </c>
      <c r="P14" s="74" t="s">
        <v>83</v>
      </c>
      <c r="Q14" s="74">
        <v>6.75</v>
      </c>
      <c r="R14" s="74">
        <v>180</v>
      </c>
      <c r="S14" s="84">
        <f t="shared" si="3"/>
        <v>1215</v>
      </c>
      <c r="T14" s="74">
        <v>375.48</v>
      </c>
      <c r="U14" s="74">
        <v>3417.509</v>
      </c>
      <c r="V14" s="74">
        <v>6</v>
      </c>
      <c r="AE14" s="74" t="e">
        <f>IF(OR(K14="",K14=0),"",VLOOKUP(E14,#REF!,17,FALSE))</f>
        <v>#REF!</v>
      </c>
      <c r="AR14" s="74">
        <f t="shared" si="4"/>
        <v>1</v>
      </c>
      <c r="AS14" s="74">
        <f t="shared" si="5"/>
        <v>2016</v>
      </c>
      <c r="AT14" s="94">
        <f t="shared" si="6"/>
        <v>1</v>
      </c>
      <c r="BB14" s="74">
        <f t="shared" si="7"/>
        <v>1</v>
      </c>
      <c r="BC14" s="74">
        <f t="shared" si="8"/>
        <v>0</v>
      </c>
      <c r="BD14" s="115" t="str">
        <f t="shared" si="9"/>
        <v/>
      </c>
      <c r="BE14" s="118"/>
      <c r="BF14" s="118"/>
      <c r="BH14" s="119"/>
    </row>
    <row r="15" spans="1:60" x14ac:dyDescent="0.2">
      <c r="C15" s="75">
        <v>42374</v>
      </c>
      <c r="D15" s="120">
        <f t="shared" si="0"/>
        <v>5</v>
      </c>
      <c r="E15" s="74" t="s">
        <v>82</v>
      </c>
      <c r="F15" s="79"/>
      <c r="H15" s="74">
        <v>0</v>
      </c>
      <c r="K15" s="129" t="str">
        <f t="shared" si="1"/>
        <v/>
      </c>
      <c r="L15" s="129" t="str">
        <f t="shared" si="2"/>
        <v/>
      </c>
      <c r="P15" s="74" t="s">
        <v>84</v>
      </c>
      <c r="Q15" s="74">
        <v>71</v>
      </c>
      <c r="R15" s="74">
        <v>180</v>
      </c>
      <c r="S15" s="84">
        <f t="shared" si="3"/>
        <v>12780</v>
      </c>
      <c r="AE15" s="74" t="str">
        <f>IF(OR(K15="",K15=0),"",VLOOKUP(E15,#REF!,17,FALSE))</f>
        <v/>
      </c>
      <c r="AR15" s="74">
        <f t="shared" si="4"/>
        <v>1</v>
      </c>
      <c r="AS15" s="74">
        <f t="shared" si="5"/>
        <v>2016</v>
      </c>
      <c r="AT15" s="94">
        <f t="shared" si="6"/>
        <v>1</v>
      </c>
      <c r="BB15" s="74">
        <f t="shared" si="7"/>
        <v>1</v>
      </c>
      <c r="BC15" s="74">
        <f t="shared" si="8"/>
        <v>0</v>
      </c>
      <c r="BD15" s="115" t="str">
        <f t="shared" si="9"/>
        <v/>
      </c>
      <c r="BE15" s="118"/>
      <c r="BF15" s="118"/>
      <c r="BH15" s="119"/>
    </row>
    <row r="16" spans="1:60" x14ac:dyDescent="0.2">
      <c r="C16" s="75">
        <v>42374</v>
      </c>
      <c r="D16" s="120">
        <f t="shared" si="0"/>
        <v>6</v>
      </c>
      <c r="E16" s="74" t="s">
        <v>82</v>
      </c>
      <c r="F16" s="79"/>
      <c r="H16" s="74">
        <v>0</v>
      </c>
      <c r="K16" s="129" t="str">
        <f t="shared" si="1"/>
        <v/>
      </c>
      <c r="L16" s="129" t="str">
        <f t="shared" si="2"/>
        <v/>
      </c>
      <c r="P16" s="74" t="s">
        <v>85</v>
      </c>
      <c r="Q16" s="74">
        <v>80</v>
      </c>
      <c r="R16" s="74">
        <v>180</v>
      </c>
      <c r="S16" s="84">
        <f t="shared" si="3"/>
        <v>14400</v>
      </c>
      <c r="AE16" s="74" t="str">
        <f>IF(OR(K16="",K16=0),"",VLOOKUP(E16,#REF!,17,FALSE))</f>
        <v/>
      </c>
      <c r="AR16" s="74">
        <f t="shared" si="4"/>
        <v>1</v>
      </c>
      <c r="AS16" s="74">
        <f t="shared" si="5"/>
        <v>2016</v>
      </c>
      <c r="AT16" s="94">
        <f t="shared" si="6"/>
        <v>1</v>
      </c>
      <c r="BB16" s="74">
        <f t="shared" si="7"/>
        <v>1</v>
      </c>
      <c r="BC16" s="74">
        <f t="shared" si="8"/>
        <v>0</v>
      </c>
      <c r="BD16" s="115" t="str">
        <f t="shared" si="9"/>
        <v/>
      </c>
      <c r="BE16" s="118"/>
      <c r="BF16" s="118"/>
      <c r="BH16" s="119"/>
    </row>
    <row r="17" spans="3:60" x14ac:dyDescent="0.2">
      <c r="C17" s="75">
        <v>42374</v>
      </c>
      <c r="D17" s="120">
        <f t="shared" si="0"/>
        <v>7</v>
      </c>
      <c r="E17" s="74" t="s">
        <v>82</v>
      </c>
      <c r="F17" s="79"/>
      <c r="H17" s="74">
        <v>0</v>
      </c>
      <c r="K17" s="129" t="str">
        <f t="shared" si="1"/>
        <v/>
      </c>
      <c r="L17" s="129" t="str">
        <f t="shared" si="2"/>
        <v/>
      </c>
      <c r="P17" s="74" t="s">
        <v>86</v>
      </c>
      <c r="Q17" s="74">
        <v>72</v>
      </c>
      <c r="R17" s="74">
        <v>180</v>
      </c>
      <c r="S17" s="84">
        <f t="shared" si="3"/>
        <v>12960</v>
      </c>
      <c r="AE17" s="74" t="str">
        <f>IF(OR(K17="",K17=0),"",VLOOKUP(E17,#REF!,17,FALSE))</f>
        <v/>
      </c>
      <c r="AR17" s="74">
        <f t="shared" si="4"/>
        <v>1</v>
      </c>
      <c r="AS17" s="74">
        <f t="shared" si="5"/>
        <v>2016</v>
      </c>
      <c r="AT17" s="94">
        <f t="shared" si="6"/>
        <v>1</v>
      </c>
      <c r="BB17" s="74">
        <f t="shared" si="7"/>
        <v>1</v>
      </c>
      <c r="BC17" s="74">
        <f t="shared" si="8"/>
        <v>0</v>
      </c>
      <c r="BD17" s="115" t="str">
        <f t="shared" si="9"/>
        <v/>
      </c>
      <c r="BE17" s="118"/>
      <c r="BF17" s="118"/>
      <c r="BH17" s="119"/>
    </row>
    <row r="18" spans="3:60" x14ac:dyDescent="0.2">
      <c r="C18" s="75">
        <v>42375</v>
      </c>
      <c r="D18" s="120">
        <f t="shared" si="0"/>
        <v>1</v>
      </c>
      <c r="E18" s="74" t="s">
        <v>87</v>
      </c>
      <c r="F18" s="79"/>
      <c r="G18" s="76">
        <v>44604</v>
      </c>
      <c r="H18" s="74">
        <v>82.5234375</v>
      </c>
      <c r="I18" s="119">
        <v>0.21875</v>
      </c>
      <c r="K18" s="129">
        <f t="shared" si="1"/>
        <v>5.25</v>
      </c>
      <c r="L18" s="129" t="str">
        <f t="shared" si="2"/>
        <v/>
      </c>
      <c r="M18" s="76">
        <v>44604</v>
      </c>
      <c r="P18" s="74" t="s">
        <v>86</v>
      </c>
      <c r="Q18" s="74">
        <v>6</v>
      </c>
      <c r="R18" s="74">
        <v>180</v>
      </c>
      <c r="S18" s="84">
        <f t="shared" si="3"/>
        <v>1080</v>
      </c>
      <c r="T18" s="74">
        <v>195.80799999999999</v>
      </c>
      <c r="U18" s="74">
        <v>617.5</v>
      </c>
      <c r="V18" s="74">
        <v>3</v>
      </c>
      <c r="AE18" s="74" t="e">
        <f>IF(OR(K18="",K18=0),"",VLOOKUP(E18,#REF!,17,FALSE))</f>
        <v>#REF!</v>
      </c>
      <c r="AR18" s="74">
        <f t="shared" si="4"/>
        <v>1</v>
      </c>
      <c r="AS18" s="74">
        <f t="shared" si="5"/>
        <v>2016</v>
      </c>
      <c r="AT18" s="94">
        <f t="shared" si="6"/>
        <v>1</v>
      </c>
      <c r="BB18" s="74">
        <f t="shared" si="7"/>
        <v>1</v>
      </c>
      <c r="BC18" s="74">
        <f t="shared" si="8"/>
        <v>0</v>
      </c>
      <c r="BD18" s="115" t="str">
        <f t="shared" si="9"/>
        <v/>
      </c>
      <c r="BE18" s="118"/>
      <c r="BF18" s="118"/>
      <c r="BH18" s="119"/>
    </row>
    <row r="19" spans="3:60" x14ac:dyDescent="0.2">
      <c r="C19" s="75">
        <v>42375</v>
      </c>
      <c r="D19" s="120">
        <f t="shared" si="0"/>
        <v>2</v>
      </c>
      <c r="E19" s="74" t="s">
        <v>87</v>
      </c>
      <c r="F19" s="79"/>
      <c r="H19" s="74">
        <v>0</v>
      </c>
      <c r="K19" s="129" t="str">
        <f t="shared" si="1"/>
        <v/>
      </c>
      <c r="L19" s="129" t="str">
        <f t="shared" si="2"/>
        <v/>
      </c>
      <c r="P19" s="74" t="s">
        <v>88</v>
      </c>
      <c r="Q19" s="74">
        <v>40</v>
      </c>
      <c r="R19" s="74">
        <v>180</v>
      </c>
      <c r="S19" s="84">
        <f t="shared" si="3"/>
        <v>7200</v>
      </c>
      <c r="AE19" s="74" t="str">
        <f>IF(OR(K19="",K19=0),"",VLOOKUP(E19,#REF!,17,FALSE))</f>
        <v/>
      </c>
      <c r="AR19" s="74">
        <f t="shared" si="4"/>
        <v>1</v>
      </c>
      <c r="AS19" s="74">
        <f t="shared" si="5"/>
        <v>2016</v>
      </c>
      <c r="AT19" s="94">
        <f t="shared" si="6"/>
        <v>1</v>
      </c>
      <c r="BB19" s="74">
        <f t="shared" si="7"/>
        <v>1</v>
      </c>
      <c r="BC19" s="74">
        <f t="shared" si="8"/>
        <v>0</v>
      </c>
      <c r="BD19" s="115" t="str">
        <f t="shared" si="9"/>
        <v/>
      </c>
      <c r="BE19" s="118"/>
      <c r="BF19" s="118"/>
      <c r="BH19" s="119"/>
    </row>
    <row r="20" spans="3:60" x14ac:dyDescent="0.2">
      <c r="C20" s="75">
        <v>42375</v>
      </c>
      <c r="D20" s="120">
        <f t="shared" si="0"/>
        <v>3</v>
      </c>
      <c r="E20" s="74" t="s">
        <v>419</v>
      </c>
      <c r="F20" s="79"/>
      <c r="K20" s="129" t="str">
        <f t="shared" si="1"/>
        <v/>
      </c>
      <c r="L20" s="129" t="str">
        <f t="shared" si="2"/>
        <v/>
      </c>
      <c r="S20" s="84">
        <f t="shared" si="3"/>
        <v>0</v>
      </c>
      <c r="AE20" s="74" t="str">
        <f>IF(OR(K20="",K20=0),"",VLOOKUP(E20,#REF!,17,FALSE))</f>
        <v/>
      </c>
      <c r="AR20" s="74">
        <f t="shared" si="4"/>
        <v>1</v>
      </c>
      <c r="AS20" s="74">
        <f t="shared" si="5"/>
        <v>2016</v>
      </c>
      <c r="AT20" s="94">
        <f t="shared" si="6"/>
        <v>1</v>
      </c>
      <c r="BB20" s="74">
        <f t="shared" si="7"/>
        <v>1</v>
      </c>
      <c r="BC20" s="74">
        <f t="shared" si="8"/>
        <v>0</v>
      </c>
      <c r="BD20" s="115" t="str">
        <f t="shared" si="9"/>
        <v/>
      </c>
      <c r="BE20" s="118"/>
      <c r="BF20" s="118"/>
      <c r="BH20" s="119"/>
    </row>
    <row r="21" spans="3:60" x14ac:dyDescent="0.2">
      <c r="C21" s="75">
        <v>42375</v>
      </c>
      <c r="D21" s="120">
        <f t="shared" si="0"/>
        <v>4</v>
      </c>
      <c r="E21" s="74" t="s">
        <v>89</v>
      </c>
      <c r="F21" s="79"/>
      <c r="G21" s="76">
        <v>110184</v>
      </c>
      <c r="H21" s="74">
        <v>168.9765625</v>
      </c>
      <c r="I21" s="119">
        <v>0.44791666666666669</v>
      </c>
      <c r="K21" s="129">
        <f t="shared" si="1"/>
        <v>10.75</v>
      </c>
      <c r="L21" s="129" t="str">
        <f t="shared" si="2"/>
        <v/>
      </c>
      <c r="M21" s="76">
        <v>110184</v>
      </c>
      <c r="P21" s="74" t="s">
        <v>88</v>
      </c>
      <c r="Q21" s="74">
        <v>37</v>
      </c>
      <c r="R21" s="74">
        <v>180</v>
      </c>
      <c r="S21" s="84">
        <f t="shared" si="3"/>
        <v>6660</v>
      </c>
      <c r="T21" s="74">
        <v>193.666</v>
      </c>
      <c r="U21" s="74">
        <v>1305</v>
      </c>
      <c r="V21" s="74">
        <v>5</v>
      </c>
      <c r="AE21" s="74" t="e">
        <f>IF(OR(K21="",K21=0),"",VLOOKUP(E21,#REF!,17,FALSE))</f>
        <v>#REF!</v>
      </c>
      <c r="AR21" s="74">
        <f t="shared" si="4"/>
        <v>1</v>
      </c>
      <c r="AS21" s="74">
        <f t="shared" si="5"/>
        <v>2016</v>
      </c>
      <c r="AT21" s="94">
        <f t="shared" si="6"/>
        <v>1</v>
      </c>
      <c r="BB21" s="74">
        <f t="shared" si="7"/>
        <v>1</v>
      </c>
      <c r="BC21" s="74">
        <f t="shared" si="8"/>
        <v>0</v>
      </c>
      <c r="BD21" s="115" t="str">
        <f t="shared" si="9"/>
        <v/>
      </c>
      <c r="BE21" s="118"/>
      <c r="BF21" s="118"/>
      <c r="BH21" s="119"/>
    </row>
    <row r="22" spans="3:60" x14ac:dyDescent="0.2">
      <c r="C22" s="75">
        <v>42375</v>
      </c>
      <c r="D22" s="120">
        <f t="shared" si="0"/>
        <v>5</v>
      </c>
      <c r="E22" s="74" t="s">
        <v>89</v>
      </c>
      <c r="F22" s="79"/>
      <c r="H22" s="74">
        <v>0</v>
      </c>
      <c r="K22" s="129" t="str">
        <f t="shared" si="1"/>
        <v/>
      </c>
      <c r="L22" s="129" t="str">
        <f t="shared" si="2"/>
        <v/>
      </c>
      <c r="P22" s="74" t="s">
        <v>90</v>
      </c>
      <c r="Q22" s="74">
        <v>56</v>
      </c>
      <c r="R22" s="74">
        <v>180</v>
      </c>
      <c r="S22" s="84">
        <f t="shared" si="3"/>
        <v>10080</v>
      </c>
      <c r="AE22" s="74" t="str">
        <f>IF(OR(K22="",K22=0),"",VLOOKUP(E22,#REF!,17,FALSE))</f>
        <v/>
      </c>
      <c r="AR22" s="74">
        <f t="shared" si="4"/>
        <v>1</v>
      </c>
      <c r="AS22" s="74">
        <f t="shared" si="5"/>
        <v>2016</v>
      </c>
      <c r="AT22" s="94">
        <f t="shared" si="6"/>
        <v>1</v>
      </c>
      <c r="BB22" s="74">
        <f t="shared" si="7"/>
        <v>1</v>
      </c>
      <c r="BC22" s="74">
        <f t="shared" si="8"/>
        <v>0</v>
      </c>
      <c r="BD22" s="115" t="str">
        <f t="shared" si="9"/>
        <v/>
      </c>
      <c r="BE22" s="118"/>
      <c r="BF22" s="118"/>
      <c r="BH22" s="119"/>
    </row>
    <row r="23" spans="3:60" x14ac:dyDescent="0.2">
      <c r="C23" s="75">
        <v>42375</v>
      </c>
      <c r="D23" s="120">
        <f t="shared" si="0"/>
        <v>6</v>
      </c>
      <c r="E23" s="74" t="s">
        <v>89</v>
      </c>
      <c r="F23" s="79"/>
      <c r="H23" s="74">
        <v>0</v>
      </c>
      <c r="K23" s="129" t="str">
        <f t="shared" si="1"/>
        <v/>
      </c>
      <c r="L23" s="129" t="str">
        <f t="shared" si="2"/>
        <v/>
      </c>
      <c r="P23" s="74" t="s">
        <v>91</v>
      </c>
      <c r="Q23" s="74">
        <v>13</v>
      </c>
      <c r="R23" s="74">
        <v>180</v>
      </c>
      <c r="S23" s="84">
        <f t="shared" si="3"/>
        <v>2340</v>
      </c>
      <c r="AE23" s="74" t="str">
        <f>IF(OR(K23="",K23=0),"",VLOOKUP(E23,#REF!,17,FALSE))</f>
        <v/>
      </c>
      <c r="AR23" s="74">
        <f t="shared" si="4"/>
        <v>1</v>
      </c>
      <c r="AS23" s="74">
        <f t="shared" si="5"/>
        <v>2016</v>
      </c>
      <c r="AT23" s="94">
        <f t="shared" si="6"/>
        <v>1</v>
      </c>
      <c r="BB23" s="74">
        <f t="shared" si="7"/>
        <v>1</v>
      </c>
      <c r="BC23" s="74">
        <f t="shared" si="8"/>
        <v>0</v>
      </c>
      <c r="BD23" s="115" t="str">
        <f t="shared" si="9"/>
        <v/>
      </c>
      <c r="BE23" s="118"/>
      <c r="BF23" s="118"/>
      <c r="BH23" s="119"/>
    </row>
    <row r="24" spans="3:60" x14ac:dyDescent="0.2">
      <c r="C24" s="75">
        <v>42375</v>
      </c>
      <c r="D24" s="120">
        <f t="shared" si="0"/>
        <v>7</v>
      </c>
      <c r="E24" s="74" t="s">
        <v>78</v>
      </c>
      <c r="F24" s="79"/>
      <c r="H24" s="74">
        <v>0</v>
      </c>
      <c r="K24" s="129" t="str">
        <f t="shared" si="1"/>
        <v/>
      </c>
      <c r="L24" s="129" t="str">
        <f t="shared" si="2"/>
        <v/>
      </c>
      <c r="S24" s="84">
        <f t="shared" si="3"/>
        <v>0</v>
      </c>
      <c r="AE24" s="74" t="str">
        <f>IF(OR(K24="",K24=0),"",VLOOKUP(E24,#REF!,17,FALSE))</f>
        <v/>
      </c>
      <c r="AR24" s="74">
        <f t="shared" si="4"/>
        <v>1</v>
      </c>
      <c r="AS24" s="74">
        <f t="shared" si="5"/>
        <v>2016</v>
      </c>
      <c r="AT24" s="94">
        <f t="shared" si="6"/>
        <v>1</v>
      </c>
      <c r="BB24" s="74">
        <f t="shared" si="7"/>
        <v>1</v>
      </c>
      <c r="BC24" s="74">
        <f t="shared" si="8"/>
        <v>0</v>
      </c>
      <c r="BD24" s="115" t="str">
        <f t="shared" si="9"/>
        <v/>
      </c>
      <c r="BE24" s="118"/>
      <c r="BF24" s="118"/>
      <c r="BH24" s="119"/>
    </row>
    <row r="25" spans="3:60" x14ac:dyDescent="0.2">
      <c r="C25" s="75">
        <v>42376</v>
      </c>
      <c r="D25" s="120">
        <f t="shared" si="0"/>
        <v>1</v>
      </c>
      <c r="E25" s="74" t="s">
        <v>92</v>
      </c>
      <c r="F25" s="79"/>
      <c r="G25" s="76">
        <v>11987</v>
      </c>
      <c r="H25" s="74">
        <v>149.36842105263159</v>
      </c>
      <c r="I25" s="119">
        <v>0.34375</v>
      </c>
      <c r="K25" s="129">
        <f t="shared" si="1"/>
        <v>8.25</v>
      </c>
      <c r="L25" s="129" t="str">
        <f t="shared" si="2"/>
        <v/>
      </c>
      <c r="M25" s="76">
        <v>5320</v>
      </c>
      <c r="P25" s="74" t="s">
        <v>76</v>
      </c>
      <c r="Q25" s="74">
        <v>8</v>
      </c>
      <c r="R25" s="74">
        <v>180</v>
      </c>
      <c r="S25" s="84">
        <f t="shared" si="3"/>
        <v>1440</v>
      </c>
      <c r="T25" s="74">
        <v>543.23699999999997</v>
      </c>
      <c r="U25" s="74">
        <v>475</v>
      </c>
      <c r="V25" s="74">
        <v>5</v>
      </c>
      <c r="AE25" s="74" t="e">
        <f>IF(OR(K25="",K25=0),"",VLOOKUP(E25,#REF!,17,FALSE))</f>
        <v>#REF!</v>
      </c>
      <c r="AR25" s="74">
        <f t="shared" si="4"/>
        <v>1</v>
      </c>
      <c r="AS25" s="74">
        <f t="shared" si="5"/>
        <v>2016</v>
      </c>
      <c r="AT25" s="94">
        <f t="shared" si="6"/>
        <v>1</v>
      </c>
      <c r="BB25" s="74">
        <f t="shared" si="7"/>
        <v>1</v>
      </c>
      <c r="BC25" s="74">
        <f t="shared" si="8"/>
        <v>0</v>
      </c>
      <c r="BD25" s="115" t="str">
        <f t="shared" si="9"/>
        <v/>
      </c>
      <c r="BE25" s="118"/>
      <c r="BF25" s="118"/>
      <c r="BH25" s="119"/>
    </row>
    <row r="26" spans="3:60" x14ac:dyDescent="0.2">
      <c r="C26" s="75">
        <v>42376</v>
      </c>
      <c r="D26" s="120">
        <f t="shared" si="0"/>
        <v>2</v>
      </c>
      <c r="E26" s="74" t="s">
        <v>92</v>
      </c>
      <c r="F26" s="79"/>
      <c r="H26" s="74">
        <v>0</v>
      </c>
      <c r="K26" s="129" t="str">
        <f t="shared" si="1"/>
        <v/>
      </c>
      <c r="L26" s="129" t="str">
        <f t="shared" si="2"/>
        <v/>
      </c>
      <c r="P26" s="74" t="s">
        <v>93</v>
      </c>
      <c r="Q26" s="74">
        <v>27.25</v>
      </c>
      <c r="R26" s="74">
        <v>180</v>
      </c>
      <c r="S26" s="84">
        <f t="shared" si="3"/>
        <v>4905</v>
      </c>
      <c r="AE26" s="74" t="str">
        <f>IF(OR(K26="",K26=0),"",VLOOKUP(E26,#REF!,17,FALSE))</f>
        <v/>
      </c>
      <c r="AR26" s="74">
        <f t="shared" si="4"/>
        <v>1</v>
      </c>
      <c r="AS26" s="74">
        <f t="shared" si="5"/>
        <v>2016</v>
      </c>
      <c r="AT26" s="94">
        <f t="shared" si="6"/>
        <v>1</v>
      </c>
      <c r="BB26" s="74">
        <f t="shared" si="7"/>
        <v>1</v>
      </c>
      <c r="BC26" s="74">
        <f t="shared" si="8"/>
        <v>0</v>
      </c>
      <c r="BD26" s="115" t="str">
        <f t="shared" si="9"/>
        <v/>
      </c>
      <c r="BE26" s="118"/>
      <c r="BF26" s="118"/>
      <c r="BH26" s="119"/>
    </row>
    <row r="27" spans="3:60" x14ac:dyDescent="0.2">
      <c r="C27" s="75">
        <v>42376</v>
      </c>
      <c r="D27" s="120">
        <f t="shared" si="0"/>
        <v>3</v>
      </c>
      <c r="E27" s="74" t="s">
        <v>94</v>
      </c>
      <c r="F27" s="79"/>
      <c r="G27" s="76">
        <v>31152</v>
      </c>
      <c r="H27" s="74">
        <v>67.89473684210526</v>
      </c>
      <c r="I27" s="119">
        <v>0.15625</v>
      </c>
      <c r="K27" s="129">
        <f t="shared" si="1"/>
        <v>3.75</v>
      </c>
      <c r="L27" s="129" t="str">
        <f t="shared" si="2"/>
        <v/>
      </c>
      <c r="M27" s="76">
        <v>31152</v>
      </c>
      <c r="P27" s="74" t="s">
        <v>95</v>
      </c>
      <c r="Q27" s="74">
        <v>49</v>
      </c>
      <c r="R27" s="74">
        <v>180</v>
      </c>
      <c r="S27" s="84">
        <f t="shared" si="3"/>
        <v>8820</v>
      </c>
      <c r="T27" s="74">
        <v>307.80099999999999</v>
      </c>
      <c r="U27" s="74">
        <v>380</v>
      </c>
      <c r="V27" s="74">
        <v>3</v>
      </c>
      <c r="AE27" s="74" t="e">
        <f>IF(OR(K27="",K27=0),"",VLOOKUP(E27,#REF!,17,FALSE))</f>
        <v>#REF!</v>
      </c>
      <c r="AR27" s="74">
        <f t="shared" si="4"/>
        <v>1</v>
      </c>
      <c r="AS27" s="74">
        <f t="shared" si="5"/>
        <v>2016</v>
      </c>
      <c r="AT27" s="94">
        <f t="shared" si="6"/>
        <v>1</v>
      </c>
      <c r="BB27" s="74">
        <f t="shared" si="7"/>
        <v>1</v>
      </c>
      <c r="BC27" s="74">
        <f t="shared" si="8"/>
        <v>0</v>
      </c>
      <c r="BD27" s="115" t="str">
        <f t="shared" si="9"/>
        <v/>
      </c>
      <c r="BE27" s="118"/>
      <c r="BF27" s="118"/>
      <c r="BH27" s="119"/>
    </row>
    <row r="28" spans="3:60" x14ac:dyDescent="0.2">
      <c r="C28" s="75">
        <v>42376</v>
      </c>
      <c r="D28" s="120">
        <f t="shared" si="0"/>
        <v>4</v>
      </c>
      <c r="E28" s="74" t="s">
        <v>96</v>
      </c>
      <c r="F28" s="79"/>
      <c r="G28" s="76">
        <v>12552</v>
      </c>
      <c r="H28" s="74">
        <v>40.736842105263158</v>
      </c>
      <c r="I28" s="119">
        <v>9.375E-2</v>
      </c>
      <c r="K28" s="129">
        <f t="shared" si="1"/>
        <v>2.25</v>
      </c>
      <c r="L28" s="129" t="str">
        <f t="shared" si="2"/>
        <v/>
      </c>
      <c r="M28" s="76">
        <v>12552</v>
      </c>
      <c r="P28" s="74" t="s">
        <v>97</v>
      </c>
      <c r="Q28" s="74">
        <v>23</v>
      </c>
      <c r="R28" s="74">
        <v>180</v>
      </c>
      <c r="S28" s="84">
        <f t="shared" si="3"/>
        <v>4140</v>
      </c>
      <c r="V28" s="74">
        <v>2</v>
      </c>
      <c r="AE28" s="74" t="e">
        <f>IF(OR(K28="",K28=0),"",VLOOKUP(E28,#REF!,17,FALSE))</f>
        <v>#REF!</v>
      </c>
      <c r="AR28" s="74">
        <f t="shared" si="4"/>
        <v>1</v>
      </c>
      <c r="AS28" s="74">
        <f t="shared" si="5"/>
        <v>2016</v>
      </c>
      <c r="AT28" s="94">
        <f t="shared" si="6"/>
        <v>1</v>
      </c>
      <c r="BB28" s="74">
        <f t="shared" si="7"/>
        <v>1</v>
      </c>
      <c r="BC28" s="74">
        <f t="shared" si="8"/>
        <v>0</v>
      </c>
      <c r="BD28" s="115" t="str">
        <f t="shared" si="9"/>
        <v/>
      </c>
      <c r="BE28" s="118"/>
      <c r="BF28" s="118"/>
      <c r="BH28" s="119"/>
    </row>
    <row r="29" spans="3:60" x14ac:dyDescent="0.2">
      <c r="C29" s="75">
        <v>42376</v>
      </c>
      <c r="D29" s="120">
        <f t="shared" si="0"/>
        <v>5</v>
      </c>
      <c r="E29" s="74" t="s">
        <v>78</v>
      </c>
      <c r="F29" s="79"/>
      <c r="H29" s="74">
        <v>0</v>
      </c>
      <c r="K29" s="129" t="str">
        <f t="shared" si="1"/>
        <v/>
      </c>
      <c r="L29" s="129" t="str">
        <f t="shared" si="2"/>
        <v/>
      </c>
      <c r="S29" s="84">
        <f t="shared" si="3"/>
        <v>0</v>
      </c>
      <c r="AE29" s="74" t="str">
        <f>IF(OR(K29="",K29=0),"",VLOOKUP(E29,#REF!,17,FALSE))</f>
        <v/>
      </c>
      <c r="AR29" s="74">
        <f t="shared" si="4"/>
        <v>1</v>
      </c>
      <c r="AS29" s="74">
        <f t="shared" si="5"/>
        <v>2016</v>
      </c>
      <c r="AT29" s="94">
        <f t="shared" si="6"/>
        <v>1</v>
      </c>
      <c r="BB29" s="74">
        <f t="shared" si="7"/>
        <v>1</v>
      </c>
      <c r="BC29" s="74">
        <f t="shared" si="8"/>
        <v>0</v>
      </c>
      <c r="BD29" s="115" t="str">
        <f t="shared" si="9"/>
        <v/>
      </c>
      <c r="BE29" s="118"/>
      <c r="BF29" s="118"/>
      <c r="BH29" s="119"/>
    </row>
    <row r="30" spans="3:60" x14ac:dyDescent="0.2">
      <c r="C30" s="75">
        <v>42377</v>
      </c>
      <c r="D30" s="120">
        <f t="shared" si="0"/>
        <v>1</v>
      </c>
      <c r="E30" s="74" t="s">
        <v>98</v>
      </c>
      <c r="F30" s="79"/>
      <c r="G30" s="76">
        <v>71100</v>
      </c>
      <c r="H30" s="74">
        <v>129.5</v>
      </c>
      <c r="I30" s="119">
        <v>0.36458333333333331</v>
      </c>
      <c r="K30" s="129">
        <f t="shared" si="1"/>
        <v>8.75</v>
      </c>
      <c r="L30" s="129" t="str">
        <f t="shared" si="2"/>
        <v/>
      </c>
      <c r="M30" s="76">
        <v>71100</v>
      </c>
      <c r="P30" s="74" t="s">
        <v>91</v>
      </c>
      <c r="Q30" s="74">
        <v>39</v>
      </c>
      <c r="R30" s="74">
        <v>180</v>
      </c>
      <c r="S30" s="84">
        <f t="shared" si="3"/>
        <v>7020</v>
      </c>
      <c r="T30" s="74">
        <v>370.79199999999997</v>
      </c>
      <c r="U30" s="74">
        <v>2517.5</v>
      </c>
      <c r="V30" s="74">
        <v>3</v>
      </c>
      <c r="AE30" s="74" t="e">
        <f>IF(OR(K30="",K30=0),"",VLOOKUP(E30,#REF!,17,FALSE))</f>
        <v>#REF!</v>
      </c>
      <c r="AR30" s="74">
        <f t="shared" si="4"/>
        <v>1</v>
      </c>
      <c r="AS30" s="74">
        <f t="shared" si="5"/>
        <v>2016</v>
      </c>
      <c r="AT30" s="94">
        <f t="shared" si="6"/>
        <v>1</v>
      </c>
      <c r="BB30" s="74">
        <f t="shared" si="7"/>
        <v>1</v>
      </c>
      <c r="BC30" s="74">
        <f t="shared" si="8"/>
        <v>0</v>
      </c>
      <c r="BD30" s="115" t="str">
        <f t="shared" si="9"/>
        <v/>
      </c>
      <c r="BE30" s="118"/>
      <c r="BF30" s="118"/>
      <c r="BH30" s="119"/>
    </row>
    <row r="31" spans="3:60" x14ac:dyDescent="0.2">
      <c r="C31" s="75">
        <v>42377</v>
      </c>
      <c r="D31" s="120">
        <f t="shared" si="0"/>
        <v>2</v>
      </c>
      <c r="E31" s="74" t="s">
        <v>98</v>
      </c>
      <c r="F31" s="79"/>
      <c r="H31" s="74">
        <v>0</v>
      </c>
      <c r="K31" s="129" t="str">
        <f t="shared" si="1"/>
        <v/>
      </c>
      <c r="L31" s="129" t="str">
        <f t="shared" si="2"/>
        <v/>
      </c>
      <c r="P31" s="74" t="s">
        <v>99</v>
      </c>
      <c r="Q31" s="74">
        <v>76</v>
      </c>
      <c r="R31" s="74">
        <v>180</v>
      </c>
      <c r="S31" s="84">
        <f t="shared" si="3"/>
        <v>13680</v>
      </c>
      <c r="AE31" s="74" t="str">
        <f>IF(OR(K31="",K31=0),"",VLOOKUP(E31,#REF!,17,FALSE))</f>
        <v/>
      </c>
      <c r="AR31" s="74">
        <f t="shared" si="4"/>
        <v>1</v>
      </c>
      <c r="AS31" s="74">
        <f t="shared" si="5"/>
        <v>2016</v>
      </c>
      <c r="AT31" s="94">
        <f t="shared" si="6"/>
        <v>1</v>
      </c>
      <c r="BB31" s="74">
        <f t="shared" si="7"/>
        <v>1</v>
      </c>
      <c r="BC31" s="74">
        <f t="shared" si="8"/>
        <v>0</v>
      </c>
      <c r="BD31" s="115" t="str">
        <f t="shared" si="9"/>
        <v/>
      </c>
      <c r="BE31" s="118"/>
      <c r="BF31" s="118"/>
      <c r="BH31" s="119"/>
    </row>
    <row r="32" spans="3:60" x14ac:dyDescent="0.2">
      <c r="C32" s="75">
        <v>42377</v>
      </c>
      <c r="D32" s="120">
        <f t="shared" si="0"/>
        <v>3</v>
      </c>
      <c r="E32" s="74" t="s">
        <v>98</v>
      </c>
      <c r="F32" s="79"/>
      <c r="H32" s="74">
        <v>0</v>
      </c>
      <c r="K32" s="129" t="str">
        <f t="shared" si="1"/>
        <v/>
      </c>
      <c r="L32" s="129" t="str">
        <f t="shared" si="2"/>
        <v/>
      </c>
      <c r="P32" s="74" t="s">
        <v>100</v>
      </c>
      <c r="Q32" s="74">
        <v>15</v>
      </c>
      <c r="R32" s="74">
        <v>180</v>
      </c>
      <c r="S32" s="84">
        <f t="shared" si="3"/>
        <v>2700</v>
      </c>
      <c r="AE32" s="74" t="str">
        <f>IF(OR(K32="",K32=0),"",VLOOKUP(E32,#REF!,17,FALSE))</f>
        <v/>
      </c>
      <c r="AR32" s="74">
        <f t="shared" si="4"/>
        <v>1</v>
      </c>
      <c r="AS32" s="74">
        <f t="shared" si="5"/>
        <v>2016</v>
      </c>
      <c r="AT32" s="94">
        <f t="shared" si="6"/>
        <v>1</v>
      </c>
      <c r="BB32" s="74">
        <f t="shared" si="7"/>
        <v>1</v>
      </c>
      <c r="BC32" s="74">
        <f t="shared" si="8"/>
        <v>0</v>
      </c>
      <c r="BD32" s="115" t="str">
        <f t="shared" si="9"/>
        <v/>
      </c>
      <c r="BE32" s="118"/>
      <c r="BF32" s="118"/>
      <c r="BH32" s="119"/>
    </row>
    <row r="33" spans="3:60" x14ac:dyDescent="0.2">
      <c r="C33" s="75">
        <v>42377</v>
      </c>
      <c r="D33" s="120">
        <f t="shared" si="0"/>
        <v>4</v>
      </c>
      <c r="E33" s="74" t="s">
        <v>98</v>
      </c>
      <c r="F33" s="79"/>
      <c r="H33" s="74">
        <v>0</v>
      </c>
      <c r="K33" s="129" t="str">
        <f t="shared" si="1"/>
        <v/>
      </c>
      <c r="L33" s="129" t="str">
        <f t="shared" si="2"/>
        <v/>
      </c>
      <c r="P33" s="74" t="s">
        <v>101</v>
      </c>
      <c r="Q33" s="74">
        <v>1</v>
      </c>
      <c r="R33" s="74">
        <v>180</v>
      </c>
      <c r="S33" s="84">
        <f t="shared" si="3"/>
        <v>180</v>
      </c>
      <c r="AE33" s="74" t="str">
        <f>IF(OR(K33="",K33=0),"",VLOOKUP(E33,#REF!,17,FALSE))</f>
        <v/>
      </c>
      <c r="AR33" s="74">
        <f t="shared" si="4"/>
        <v>1</v>
      </c>
      <c r="AS33" s="74">
        <f t="shared" si="5"/>
        <v>2016</v>
      </c>
      <c r="AT33" s="94">
        <f t="shared" si="6"/>
        <v>1</v>
      </c>
      <c r="BB33" s="74">
        <f t="shared" si="7"/>
        <v>1</v>
      </c>
      <c r="BC33" s="74">
        <f t="shared" si="8"/>
        <v>0</v>
      </c>
      <c r="BD33" s="115" t="str">
        <f t="shared" si="9"/>
        <v/>
      </c>
      <c r="BE33" s="118"/>
      <c r="BF33" s="118"/>
      <c r="BH33" s="119"/>
    </row>
    <row r="34" spans="3:60" x14ac:dyDescent="0.2">
      <c r="C34" s="75">
        <v>42377</v>
      </c>
      <c r="D34" s="120">
        <f t="shared" si="0"/>
        <v>5</v>
      </c>
      <c r="E34" s="74" t="s">
        <v>102</v>
      </c>
      <c r="F34" s="79"/>
      <c r="G34" s="76">
        <v>29508</v>
      </c>
      <c r="H34" s="74">
        <v>40.700000000000003</v>
      </c>
      <c r="I34" s="119">
        <v>0.11458333333333333</v>
      </c>
      <c r="K34" s="129">
        <f t="shared" si="1"/>
        <v>2.75</v>
      </c>
      <c r="L34" s="129" t="str">
        <f t="shared" si="2"/>
        <v/>
      </c>
      <c r="M34" s="76">
        <v>29508</v>
      </c>
      <c r="P34" s="74" t="s">
        <v>103</v>
      </c>
      <c r="Q34" s="74">
        <v>56</v>
      </c>
      <c r="R34" s="74">
        <v>180</v>
      </c>
      <c r="S34" s="84">
        <f t="shared" si="3"/>
        <v>10080</v>
      </c>
      <c r="T34" s="74">
        <v>372.93299999999999</v>
      </c>
      <c r="U34" s="74">
        <v>720</v>
      </c>
      <c r="V34" s="74">
        <v>2</v>
      </c>
      <c r="AE34" s="74" t="e">
        <f>IF(OR(K34="",K34=0),"",VLOOKUP(E34,#REF!,17,FALSE))</f>
        <v>#REF!</v>
      </c>
      <c r="AR34" s="74">
        <f t="shared" si="4"/>
        <v>1</v>
      </c>
      <c r="AS34" s="74">
        <f t="shared" si="5"/>
        <v>2016</v>
      </c>
      <c r="AT34" s="94">
        <f t="shared" si="6"/>
        <v>1</v>
      </c>
      <c r="BB34" s="74">
        <f t="shared" si="7"/>
        <v>1</v>
      </c>
      <c r="BC34" s="74">
        <f t="shared" si="8"/>
        <v>0</v>
      </c>
      <c r="BD34" s="115" t="str">
        <f t="shared" si="9"/>
        <v/>
      </c>
      <c r="BE34" s="118"/>
      <c r="BF34" s="118"/>
      <c r="BH34" s="119"/>
    </row>
    <row r="35" spans="3:60" x14ac:dyDescent="0.2">
      <c r="C35" s="75">
        <v>42377</v>
      </c>
      <c r="D35" s="120">
        <f t="shared" si="0"/>
        <v>6</v>
      </c>
      <c r="E35" s="74" t="s">
        <v>104</v>
      </c>
      <c r="F35" s="79"/>
      <c r="G35" s="76">
        <v>46476</v>
      </c>
      <c r="H35" s="74">
        <v>70.3</v>
      </c>
      <c r="I35" s="119">
        <v>0.19791666666666666</v>
      </c>
      <c r="K35" s="129">
        <f t="shared" si="1"/>
        <v>4.75</v>
      </c>
      <c r="L35" s="129" t="str">
        <f t="shared" si="2"/>
        <v/>
      </c>
      <c r="M35" s="76">
        <v>46476</v>
      </c>
      <c r="P35" s="74" t="s">
        <v>105</v>
      </c>
      <c r="Q35" s="74">
        <v>47.75</v>
      </c>
      <c r="R35" s="74">
        <v>180</v>
      </c>
      <c r="S35" s="84">
        <f t="shared" si="3"/>
        <v>8595</v>
      </c>
      <c r="T35" s="74">
        <v>374.85300000000001</v>
      </c>
      <c r="U35" s="74">
        <v>902.5</v>
      </c>
      <c r="V35" s="74">
        <v>3</v>
      </c>
      <c r="AE35" s="74" t="e">
        <f>IF(OR(K35="",K35=0),"",VLOOKUP(E35,#REF!,17,FALSE))</f>
        <v>#REF!</v>
      </c>
      <c r="AR35" s="74">
        <f t="shared" si="4"/>
        <v>1</v>
      </c>
      <c r="AS35" s="74">
        <f t="shared" si="5"/>
        <v>2016</v>
      </c>
      <c r="AT35" s="94">
        <f t="shared" si="6"/>
        <v>1</v>
      </c>
      <c r="BB35" s="74">
        <f t="shared" si="7"/>
        <v>1</v>
      </c>
      <c r="BC35" s="74">
        <f t="shared" si="8"/>
        <v>0</v>
      </c>
      <c r="BD35" s="115" t="str">
        <f t="shared" si="9"/>
        <v/>
      </c>
      <c r="BE35" s="118"/>
      <c r="BF35" s="118"/>
      <c r="BH35" s="119"/>
    </row>
    <row r="36" spans="3:60" x14ac:dyDescent="0.2">
      <c r="C36" s="75">
        <v>42377</v>
      </c>
      <c r="D36" s="120">
        <f t="shared" si="0"/>
        <v>7</v>
      </c>
      <c r="E36" s="74" t="s">
        <v>104</v>
      </c>
      <c r="F36" s="79"/>
      <c r="H36" s="74">
        <v>0</v>
      </c>
      <c r="K36" s="129" t="str">
        <f t="shared" si="1"/>
        <v/>
      </c>
      <c r="L36" s="129" t="str">
        <f t="shared" si="2"/>
        <v/>
      </c>
      <c r="P36" s="74" t="s">
        <v>106</v>
      </c>
      <c r="Q36" s="74">
        <v>39</v>
      </c>
      <c r="R36" s="74">
        <v>180</v>
      </c>
      <c r="S36" s="84">
        <f t="shared" si="3"/>
        <v>7020</v>
      </c>
      <c r="AE36" s="74" t="str">
        <f>IF(OR(K36="",K36=0),"",VLOOKUP(E36,#REF!,17,FALSE))</f>
        <v/>
      </c>
      <c r="AR36" s="74">
        <f t="shared" si="4"/>
        <v>1</v>
      </c>
      <c r="AS36" s="74">
        <f t="shared" si="5"/>
        <v>2016</v>
      </c>
      <c r="AT36" s="94">
        <f t="shared" si="6"/>
        <v>1</v>
      </c>
      <c r="BB36" s="74">
        <f t="shared" si="7"/>
        <v>1</v>
      </c>
      <c r="BC36" s="74">
        <f t="shared" si="8"/>
        <v>0</v>
      </c>
      <c r="BD36" s="115" t="str">
        <f t="shared" si="9"/>
        <v/>
      </c>
      <c r="BE36" s="118"/>
      <c r="BF36" s="118"/>
      <c r="BH36" s="119"/>
    </row>
    <row r="37" spans="3:60" x14ac:dyDescent="0.2">
      <c r="C37" s="75">
        <v>42380</v>
      </c>
      <c r="D37" s="120">
        <f t="shared" si="0"/>
        <v>1</v>
      </c>
      <c r="E37" s="74" t="s">
        <v>109</v>
      </c>
      <c r="F37" s="79"/>
      <c r="G37" s="76">
        <v>9788</v>
      </c>
      <c r="H37" s="74">
        <v>24.119166666666665</v>
      </c>
      <c r="I37" s="119">
        <v>6.25E-2</v>
      </c>
      <c r="K37" s="129">
        <f t="shared" si="1"/>
        <v>1.5</v>
      </c>
      <c r="L37" s="129" t="str">
        <f t="shared" si="2"/>
        <v/>
      </c>
      <c r="M37" s="76">
        <v>9788</v>
      </c>
      <c r="P37" s="74" t="s">
        <v>110</v>
      </c>
      <c r="Q37" s="74">
        <v>20</v>
      </c>
      <c r="R37" s="74">
        <v>180</v>
      </c>
      <c r="S37" s="84">
        <f t="shared" si="3"/>
        <v>3600</v>
      </c>
      <c r="T37" s="74">
        <v>387.86700000000002</v>
      </c>
      <c r="U37" s="74">
        <v>237.5</v>
      </c>
      <c r="V37" s="74">
        <v>3</v>
      </c>
      <c r="AE37" s="74" t="e">
        <f>IF(OR(K37="",K37=0),"",VLOOKUP(E37,#REF!,17,FALSE))</f>
        <v>#REF!</v>
      </c>
      <c r="AR37" s="74">
        <f t="shared" si="4"/>
        <v>1</v>
      </c>
      <c r="AS37" s="74">
        <f t="shared" si="5"/>
        <v>2016</v>
      </c>
      <c r="AT37" s="94">
        <f t="shared" si="6"/>
        <v>2</v>
      </c>
      <c r="BB37" s="74">
        <f t="shared" si="7"/>
        <v>1</v>
      </c>
      <c r="BC37" s="74">
        <f t="shared" si="8"/>
        <v>0</v>
      </c>
      <c r="BD37" s="115" t="str">
        <f t="shared" si="9"/>
        <v/>
      </c>
      <c r="BE37" s="118"/>
      <c r="BF37" s="118"/>
      <c r="BH37" s="119"/>
    </row>
    <row r="38" spans="3:60" x14ac:dyDescent="0.2">
      <c r="C38" s="75">
        <v>42380</v>
      </c>
      <c r="D38" s="120">
        <f t="shared" si="0"/>
        <v>2</v>
      </c>
      <c r="E38" s="74" t="s">
        <v>108</v>
      </c>
      <c r="F38" s="79"/>
      <c r="G38" s="76">
        <v>1440</v>
      </c>
      <c r="H38" s="74">
        <v>8.0397222222222222</v>
      </c>
      <c r="I38" s="119">
        <v>2.0833333333333332E-2</v>
      </c>
      <c r="K38" s="129">
        <f t="shared" si="1"/>
        <v>0.5</v>
      </c>
      <c r="L38" s="129" t="str">
        <f t="shared" si="2"/>
        <v/>
      </c>
      <c r="M38" s="76">
        <v>1440</v>
      </c>
      <c r="P38" s="74" t="s">
        <v>111</v>
      </c>
      <c r="Q38" s="74">
        <v>3.25</v>
      </c>
      <c r="R38" s="74">
        <v>180</v>
      </c>
      <c r="S38" s="84">
        <f t="shared" si="3"/>
        <v>585</v>
      </c>
      <c r="T38" s="74">
        <v>373.625</v>
      </c>
      <c r="U38" s="74">
        <v>45</v>
      </c>
      <c r="V38" s="74">
        <v>3</v>
      </c>
      <c r="AE38" s="74" t="e">
        <f>IF(OR(K38="",K38=0),"",VLOOKUP(E38,#REF!,17,FALSE))</f>
        <v>#REF!</v>
      </c>
      <c r="AR38" s="74">
        <f t="shared" si="4"/>
        <v>1</v>
      </c>
      <c r="AS38" s="74">
        <f t="shared" si="5"/>
        <v>2016</v>
      </c>
      <c r="AT38" s="94">
        <f t="shared" si="6"/>
        <v>2</v>
      </c>
      <c r="BB38" s="74">
        <f t="shared" si="7"/>
        <v>1</v>
      </c>
      <c r="BC38" s="74">
        <f t="shared" si="8"/>
        <v>0</v>
      </c>
      <c r="BD38" s="115" t="str">
        <f t="shared" si="9"/>
        <v/>
      </c>
      <c r="BE38" s="118"/>
      <c r="BF38" s="118"/>
      <c r="BH38" s="119"/>
    </row>
    <row r="39" spans="3:60" x14ac:dyDescent="0.2">
      <c r="C39" s="75">
        <v>42380</v>
      </c>
      <c r="D39" s="120">
        <f t="shared" si="0"/>
        <v>3</v>
      </c>
      <c r="E39" s="74" t="s">
        <v>107</v>
      </c>
      <c r="F39" s="79"/>
      <c r="G39" s="76">
        <v>142152</v>
      </c>
      <c r="H39" s="74">
        <v>225.11222222222224</v>
      </c>
      <c r="I39" s="119">
        <v>0.58333333333333337</v>
      </c>
      <c r="K39" s="129">
        <f t="shared" si="1"/>
        <v>14</v>
      </c>
      <c r="L39" s="129" t="str">
        <f t="shared" si="2"/>
        <v/>
      </c>
      <c r="M39" s="76">
        <v>142152</v>
      </c>
      <c r="P39" s="74" t="s">
        <v>100</v>
      </c>
      <c r="Q39" s="74">
        <v>51</v>
      </c>
      <c r="R39" s="74">
        <v>180</v>
      </c>
      <c r="S39" s="84">
        <f t="shared" si="3"/>
        <v>9180</v>
      </c>
      <c r="T39" s="74">
        <v>371.84800000000001</v>
      </c>
      <c r="U39" s="74">
        <v>3515</v>
      </c>
      <c r="V39" s="74">
        <v>4</v>
      </c>
      <c r="AE39" s="74" t="e">
        <f>IF(OR(K39="",K39=0),"",VLOOKUP(E39,#REF!,17,FALSE))</f>
        <v>#REF!</v>
      </c>
      <c r="AR39" s="74">
        <f t="shared" si="4"/>
        <v>1</v>
      </c>
      <c r="AS39" s="74">
        <f t="shared" si="5"/>
        <v>2016</v>
      </c>
      <c r="AT39" s="94">
        <f t="shared" si="6"/>
        <v>2</v>
      </c>
      <c r="BB39" s="74">
        <f t="shared" si="7"/>
        <v>1</v>
      </c>
      <c r="BC39" s="74">
        <f t="shared" si="8"/>
        <v>0</v>
      </c>
      <c r="BD39" s="115" t="str">
        <f t="shared" si="9"/>
        <v/>
      </c>
      <c r="BE39" s="118"/>
      <c r="BF39" s="118"/>
      <c r="BH39" s="119"/>
    </row>
    <row r="40" spans="3:60" x14ac:dyDescent="0.2">
      <c r="C40" s="75">
        <v>42380</v>
      </c>
      <c r="D40" s="120">
        <f t="shared" si="0"/>
        <v>4</v>
      </c>
      <c r="E40" s="74" t="s">
        <v>107</v>
      </c>
      <c r="F40" s="79"/>
      <c r="H40" s="74">
        <v>0</v>
      </c>
      <c r="K40" s="129" t="str">
        <f t="shared" si="1"/>
        <v/>
      </c>
      <c r="L40" s="129" t="str">
        <f t="shared" si="2"/>
        <v/>
      </c>
      <c r="P40" s="74" t="s">
        <v>110</v>
      </c>
      <c r="Q40" s="74">
        <v>60</v>
      </c>
      <c r="R40" s="74">
        <v>180</v>
      </c>
      <c r="S40" s="84">
        <f t="shared" si="3"/>
        <v>10800</v>
      </c>
      <c r="AE40" s="74" t="str">
        <f>IF(OR(K40="",K40=0),"",VLOOKUP(E40,#REF!,17,FALSE))</f>
        <v/>
      </c>
      <c r="AR40" s="74">
        <f t="shared" si="4"/>
        <v>1</v>
      </c>
      <c r="AS40" s="74">
        <f t="shared" si="5"/>
        <v>2016</v>
      </c>
      <c r="AT40" s="94">
        <f t="shared" si="6"/>
        <v>2</v>
      </c>
      <c r="BB40" s="74">
        <f t="shared" si="7"/>
        <v>1</v>
      </c>
      <c r="BC40" s="74">
        <f t="shared" si="8"/>
        <v>0</v>
      </c>
      <c r="BD40" s="115" t="str">
        <f t="shared" si="9"/>
        <v/>
      </c>
      <c r="BE40" s="118"/>
      <c r="BF40" s="118"/>
      <c r="BH40" s="119"/>
    </row>
    <row r="41" spans="3:60" x14ac:dyDescent="0.2">
      <c r="C41" s="75">
        <v>42380</v>
      </c>
      <c r="D41" s="120">
        <f t="shared" si="0"/>
        <v>5</v>
      </c>
      <c r="E41" s="74" t="s">
        <v>107</v>
      </c>
      <c r="F41" s="79"/>
      <c r="H41" s="74">
        <v>0</v>
      </c>
      <c r="K41" s="129" t="str">
        <f t="shared" si="1"/>
        <v/>
      </c>
      <c r="L41" s="129" t="str">
        <f t="shared" si="2"/>
        <v/>
      </c>
      <c r="P41" s="74" t="s">
        <v>112</v>
      </c>
      <c r="Q41" s="74">
        <v>71</v>
      </c>
      <c r="R41" s="74">
        <v>180</v>
      </c>
      <c r="S41" s="84">
        <f t="shared" si="3"/>
        <v>12780</v>
      </c>
      <c r="AE41" s="74" t="str">
        <f>IF(OR(K41="",K41=0),"",VLOOKUP(E41,#REF!,17,FALSE))</f>
        <v/>
      </c>
      <c r="AR41" s="74">
        <f t="shared" si="4"/>
        <v>1</v>
      </c>
      <c r="AS41" s="74">
        <f t="shared" si="5"/>
        <v>2016</v>
      </c>
      <c r="AT41" s="94">
        <f t="shared" si="6"/>
        <v>2</v>
      </c>
      <c r="BB41" s="74">
        <f t="shared" si="7"/>
        <v>1</v>
      </c>
      <c r="BC41" s="74">
        <f t="shared" si="8"/>
        <v>0</v>
      </c>
      <c r="BD41" s="115" t="str">
        <f t="shared" si="9"/>
        <v/>
      </c>
      <c r="BE41" s="118"/>
      <c r="BF41" s="118"/>
      <c r="BH41" s="119"/>
    </row>
    <row r="42" spans="3:60" x14ac:dyDescent="0.2">
      <c r="C42" s="75">
        <v>42380</v>
      </c>
      <c r="D42" s="120">
        <f t="shared" si="0"/>
        <v>6</v>
      </c>
      <c r="E42" s="74" t="s">
        <v>107</v>
      </c>
      <c r="F42" s="79"/>
      <c r="H42" s="74">
        <v>0</v>
      </c>
      <c r="K42" s="129" t="str">
        <f t="shared" si="1"/>
        <v/>
      </c>
      <c r="L42" s="129" t="str">
        <f t="shared" si="2"/>
        <v/>
      </c>
      <c r="P42" s="74" t="s">
        <v>101</v>
      </c>
      <c r="Q42" s="74">
        <v>52</v>
      </c>
      <c r="R42" s="74">
        <v>180</v>
      </c>
      <c r="S42" s="84">
        <f t="shared" si="3"/>
        <v>9360</v>
      </c>
      <c r="AE42" s="74" t="str">
        <f>IF(OR(K42="",K42=0),"",VLOOKUP(E42,#REF!,17,FALSE))</f>
        <v/>
      </c>
      <c r="AR42" s="74">
        <f t="shared" si="4"/>
        <v>1</v>
      </c>
      <c r="AS42" s="74">
        <f t="shared" si="5"/>
        <v>2016</v>
      </c>
      <c r="AT42" s="94">
        <f t="shared" si="6"/>
        <v>2</v>
      </c>
      <c r="BB42" s="74">
        <f t="shared" si="7"/>
        <v>1</v>
      </c>
      <c r="BC42" s="74">
        <f t="shared" si="8"/>
        <v>0</v>
      </c>
      <c r="BD42" s="115" t="str">
        <f t="shared" si="9"/>
        <v/>
      </c>
      <c r="BE42" s="118"/>
      <c r="BF42" s="118"/>
      <c r="BH42" s="119"/>
    </row>
    <row r="43" spans="3:60" x14ac:dyDescent="0.2">
      <c r="C43" s="75">
        <v>42380</v>
      </c>
      <c r="D43" s="120">
        <f t="shared" si="0"/>
        <v>7</v>
      </c>
      <c r="E43" s="74" t="s">
        <v>107</v>
      </c>
      <c r="F43" s="79"/>
      <c r="H43" s="74">
        <v>0</v>
      </c>
      <c r="K43" s="129" t="str">
        <f t="shared" si="1"/>
        <v/>
      </c>
      <c r="L43" s="129" t="str">
        <f t="shared" si="2"/>
        <v/>
      </c>
      <c r="P43" s="74" t="s">
        <v>113</v>
      </c>
      <c r="Q43" s="74">
        <v>37</v>
      </c>
      <c r="R43" s="74">
        <v>180</v>
      </c>
      <c r="S43" s="84">
        <f t="shared" si="3"/>
        <v>6660</v>
      </c>
      <c r="AE43" s="74" t="str">
        <f>IF(OR(K43="",K43=0),"",VLOOKUP(E43,#REF!,17,FALSE))</f>
        <v/>
      </c>
      <c r="AR43" s="74">
        <f t="shared" si="4"/>
        <v>1</v>
      </c>
      <c r="AS43" s="74">
        <f t="shared" si="5"/>
        <v>2016</v>
      </c>
      <c r="AT43" s="94">
        <f t="shared" si="6"/>
        <v>2</v>
      </c>
      <c r="BB43" s="74">
        <f t="shared" si="7"/>
        <v>1</v>
      </c>
      <c r="BC43" s="74">
        <f t="shared" si="8"/>
        <v>0</v>
      </c>
      <c r="BD43" s="115" t="str">
        <f t="shared" si="9"/>
        <v/>
      </c>
      <c r="BE43" s="118"/>
      <c r="BF43" s="118"/>
      <c r="BH43" s="119"/>
    </row>
    <row r="44" spans="3:60" x14ac:dyDescent="0.2">
      <c r="C44" s="75">
        <v>42380</v>
      </c>
      <c r="D44" s="120">
        <f t="shared" si="0"/>
        <v>8</v>
      </c>
      <c r="E44" s="74" t="s">
        <v>92</v>
      </c>
      <c r="F44" s="79"/>
      <c r="H44" s="74">
        <v>32.158888888888889</v>
      </c>
      <c r="I44" s="119">
        <v>8.3333333333333329E-2</v>
      </c>
      <c r="K44" s="129">
        <f t="shared" si="1"/>
        <v>2</v>
      </c>
      <c r="L44" s="129" t="str">
        <f t="shared" si="2"/>
        <v/>
      </c>
      <c r="S44" s="84">
        <f t="shared" si="3"/>
        <v>0</v>
      </c>
      <c r="AE44" s="74" t="e">
        <f>IF(OR(K44="",K44=0),"",VLOOKUP(E44,#REF!,17,FALSE))</f>
        <v>#REF!</v>
      </c>
      <c r="AR44" s="74">
        <f t="shared" si="4"/>
        <v>1</v>
      </c>
      <c r="AS44" s="74">
        <f t="shared" si="5"/>
        <v>2016</v>
      </c>
      <c r="AT44" s="94">
        <f t="shared" si="6"/>
        <v>2</v>
      </c>
      <c r="BB44" s="74">
        <f t="shared" si="7"/>
        <v>1</v>
      </c>
      <c r="BC44" s="74">
        <f t="shared" si="8"/>
        <v>0</v>
      </c>
      <c r="BD44" s="115" t="str">
        <f t="shared" si="9"/>
        <v/>
      </c>
      <c r="BE44" s="118"/>
      <c r="BF44" s="118"/>
      <c r="BH44" s="119"/>
    </row>
    <row r="45" spans="3:60" x14ac:dyDescent="0.2">
      <c r="C45" s="75">
        <v>42381</v>
      </c>
      <c r="D45" s="120">
        <f t="shared" si="0"/>
        <v>1</v>
      </c>
      <c r="E45" s="74" t="s">
        <v>104</v>
      </c>
      <c r="F45" s="79"/>
      <c r="G45" s="76">
        <v>166104</v>
      </c>
      <c r="H45" s="74">
        <v>291.58</v>
      </c>
      <c r="I45" s="119">
        <v>0.66666666666666663</v>
      </c>
      <c r="K45" s="129">
        <f t="shared" si="1"/>
        <v>16</v>
      </c>
      <c r="L45" s="129" t="str">
        <f t="shared" si="2"/>
        <v/>
      </c>
      <c r="M45" s="76">
        <v>166104</v>
      </c>
      <c r="P45" s="74" t="s">
        <v>114</v>
      </c>
      <c r="Q45" s="74">
        <v>80</v>
      </c>
      <c r="R45" s="74">
        <v>180</v>
      </c>
      <c r="S45" s="84">
        <f t="shared" si="3"/>
        <v>14400</v>
      </c>
      <c r="T45" s="74">
        <v>373.21199999999999</v>
      </c>
      <c r="U45" s="74">
        <v>3325</v>
      </c>
      <c r="V45" s="74">
        <v>12</v>
      </c>
      <c r="AE45" s="74" t="e">
        <f>IF(OR(K45="",K45=0),"",VLOOKUP(E45,#REF!,17,FALSE))</f>
        <v>#REF!</v>
      </c>
      <c r="AR45" s="74">
        <f t="shared" si="4"/>
        <v>1</v>
      </c>
      <c r="AS45" s="74">
        <f t="shared" si="5"/>
        <v>2016</v>
      </c>
      <c r="AT45" s="94">
        <f t="shared" si="6"/>
        <v>2</v>
      </c>
      <c r="BB45" s="74">
        <f t="shared" si="7"/>
        <v>1</v>
      </c>
      <c r="BC45" s="74">
        <f t="shared" si="8"/>
        <v>0</v>
      </c>
      <c r="BD45" s="115" t="str">
        <f t="shared" si="9"/>
        <v/>
      </c>
      <c r="BE45" s="118"/>
      <c r="BF45" s="118"/>
      <c r="BH45" s="119"/>
    </row>
    <row r="46" spans="3:60" x14ac:dyDescent="0.2">
      <c r="C46" s="75">
        <v>42381</v>
      </c>
      <c r="D46" s="120">
        <f t="shared" si="0"/>
        <v>2</v>
      </c>
      <c r="E46" s="74" t="s">
        <v>104</v>
      </c>
      <c r="F46" s="79"/>
      <c r="H46" s="74">
        <v>0</v>
      </c>
      <c r="K46" s="129" t="str">
        <f t="shared" si="1"/>
        <v/>
      </c>
      <c r="L46" s="129" t="str">
        <f t="shared" si="2"/>
        <v/>
      </c>
      <c r="P46" s="74" t="s">
        <v>106</v>
      </c>
      <c r="Q46" s="74">
        <v>41</v>
      </c>
      <c r="R46" s="74">
        <v>180</v>
      </c>
      <c r="S46" s="84">
        <f t="shared" si="3"/>
        <v>7380</v>
      </c>
      <c r="AE46" s="74" t="str">
        <f>IF(OR(K46="",K46=0),"",VLOOKUP(E46,#REF!,17,FALSE))</f>
        <v/>
      </c>
      <c r="AR46" s="74">
        <f t="shared" si="4"/>
        <v>1</v>
      </c>
      <c r="AS46" s="74">
        <f t="shared" si="5"/>
        <v>2016</v>
      </c>
      <c r="AT46" s="94">
        <f t="shared" si="6"/>
        <v>2</v>
      </c>
      <c r="BB46" s="74">
        <f t="shared" si="7"/>
        <v>1</v>
      </c>
      <c r="BC46" s="74">
        <f t="shared" si="8"/>
        <v>0</v>
      </c>
      <c r="BD46" s="115" t="str">
        <f t="shared" si="9"/>
        <v/>
      </c>
      <c r="BE46" s="118"/>
      <c r="BF46" s="118"/>
      <c r="BH46" s="119"/>
    </row>
    <row r="47" spans="3:60" x14ac:dyDescent="0.2">
      <c r="C47" s="75">
        <v>42381</v>
      </c>
      <c r="D47" s="120">
        <f t="shared" si="0"/>
        <v>3</v>
      </c>
      <c r="E47" s="74" t="s">
        <v>104</v>
      </c>
      <c r="F47" s="79"/>
      <c r="H47" s="74">
        <v>0</v>
      </c>
      <c r="K47" s="129" t="str">
        <f t="shared" si="1"/>
        <v/>
      </c>
      <c r="L47" s="129" t="str">
        <f t="shared" si="2"/>
        <v/>
      </c>
      <c r="P47" s="74" t="s">
        <v>115</v>
      </c>
      <c r="Q47" s="74">
        <v>80</v>
      </c>
      <c r="R47" s="74">
        <v>180</v>
      </c>
      <c r="S47" s="84">
        <f t="shared" si="3"/>
        <v>14400</v>
      </c>
      <c r="AE47" s="74" t="str">
        <f>IF(OR(K47="",K47=0),"",VLOOKUP(E47,#REF!,17,FALSE))</f>
        <v/>
      </c>
      <c r="AR47" s="74">
        <f t="shared" si="4"/>
        <v>1</v>
      </c>
      <c r="AS47" s="74">
        <f t="shared" si="5"/>
        <v>2016</v>
      </c>
      <c r="AT47" s="94">
        <f t="shared" si="6"/>
        <v>2</v>
      </c>
      <c r="BB47" s="74">
        <f t="shared" si="7"/>
        <v>1</v>
      </c>
      <c r="BC47" s="74">
        <f t="shared" si="8"/>
        <v>0</v>
      </c>
      <c r="BD47" s="115" t="str">
        <f t="shared" si="9"/>
        <v/>
      </c>
      <c r="BE47" s="118"/>
      <c r="BF47" s="118"/>
      <c r="BH47" s="119"/>
    </row>
    <row r="48" spans="3:60" x14ac:dyDescent="0.2">
      <c r="C48" s="75">
        <v>42381</v>
      </c>
      <c r="D48" s="120">
        <f t="shared" si="0"/>
        <v>4</v>
      </c>
      <c r="E48" s="74" t="s">
        <v>104</v>
      </c>
      <c r="F48" s="79"/>
      <c r="H48" s="74">
        <v>0</v>
      </c>
      <c r="K48" s="129" t="str">
        <f t="shared" si="1"/>
        <v/>
      </c>
      <c r="L48" s="129" t="str">
        <f t="shared" si="2"/>
        <v/>
      </c>
      <c r="P48" s="74" t="s">
        <v>116</v>
      </c>
      <c r="Q48" s="74">
        <v>80</v>
      </c>
      <c r="R48" s="74">
        <v>180</v>
      </c>
      <c r="S48" s="84">
        <f t="shared" si="3"/>
        <v>14400</v>
      </c>
      <c r="AE48" s="74" t="str">
        <f>IF(OR(K48="",K48=0),"",VLOOKUP(E48,#REF!,17,FALSE))</f>
        <v/>
      </c>
      <c r="AR48" s="74">
        <f t="shared" si="4"/>
        <v>1</v>
      </c>
      <c r="AS48" s="74">
        <f t="shared" si="5"/>
        <v>2016</v>
      </c>
      <c r="AT48" s="94">
        <f t="shared" si="6"/>
        <v>2</v>
      </c>
      <c r="BB48" s="74">
        <f t="shared" si="7"/>
        <v>1</v>
      </c>
      <c r="BC48" s="74">
        <f t="shared" si="8"/>
        <v>0</v>
      </c>
      <c r="BD48" s="115" t="str">
        <f t="shared" si="9"/>
        <v/>
      </c>
      <c r="BE48" s="118"/>
      <c r="BF48" s="118"/>
      <c r="BH48" s="119"/>
    </row>
    <row r="49" spans="3:60" x14ac:dyDescent="0.2">
      <c r="C49" s="75">
        <v>42381</v>
      </c>
      <c r="D49" s="120">
        <f t="shared" si="0"/>
        <v>5</v>
      </c>
      <c r="E49" s="74" t="s">
        <v>104</v>
      </c>
      <c r="F49" s="79"/>
      <c r="H49" s="74">
        <v>0</v>
      </c>
      <c r="K49" s="129" t="str">
        <f t="shared" si="1"/>
        <v/>
      </c>
      <c r="L49" s="129" t="str">
        <f t="shared" si="2"/>
        <v/>
      </c>
      <c r="P49" s="74" t="s">
        <v>117</v>
      </c>
      <c r="Q49" s="74">
        <v>32</v>
      </c>
      <c r="R49" s="74">
        <v>180</v>
      </c>
      <c r="S49" s="84">
        <f t="shared" si="3"/>
        <v>5760</v>
      </c>
      <c r="AE49" s="74" t="str">
        <f>IF(OR(K49="",K49=0),"",VLOOKUP(E49,#REF!,17,FALSE))</f>
        <v/>
      </c>
      <c r="AR49" s="74">
        <f t="shared" si="4"/>
        <v>1</v>
      </c>
      <c r="AS49" s="74">
        <f t="shared" si="5"/>
        <v>2016</v>
      </c>
      <c r="AT49" s="94">
        <f t="shared" si="6"/>
        <v>2</v>
      </c>
      <c r="BB49" s="74">
        <f t="shared" si="7"/>
        <v>1</v>
      </c>
      <c r="BC49" s="74">
        <f t="shared" si="8"/>
        <v>0</v>
      </c>
      <c r="BD49" s="115" t="str">
        <f t="shared" si="9"/>
        <v/>
      </c>
      <c r="BE49" s="118"/>
      <c r="BF49" s="118"/>
      <c r="BH49" s="119"/>
    </row>
    <row r="50" spans="3:60" x14ac:dyDescent="0.2">
      <c r="C50" s="75">
        <v>42382</v>
      </c>
      <c r="D50" s="120">
        <f t="shared" si="0"/>
        <v>1</v>
      </c>
      <c r="E50" s="74" t="s">
        <v>78</v>
      </c>
      <c r="F50" s="79"/>
      <c r="G50" s="76">
        <v>139023</v>
      </c>
      <c r="H50" s="74">
        <v>257</v>
      </c>
      <c r="I50" s="119">
        <v>0.66666666666666663</v>
      </c>
      <c r="K50" s="129">
        <f t="shared" si="1"/>
        <v>16</v>
      </c>
      <c r="L50" s="129" t="str">
        <f t="shared" si="2"/>
        <v/>
      </c>
      <c r="M50" s="76">
        <v>139023</v>
      </c>
      <c r="P50" s="74" t="s">
        <v>113</v>
      </c>
      <c r="Q50" s="74">
        <v>38</v>
      </c>
      <c r="R50" s="74">
        <v>180</v>
      </c>
      <c r="S50" s="84">
        <f t="shared" si="3"/>
        <v>6840</v>
      </c>
      <c r="T50" s="74">
        <v>196.291</v>
      </c>
      <c r="V50" s="74">
        <v>6</v>
      </c>
      <c r="AE50" s="74" t="e">
        <f>IF(OR(K50="",K50=0),"",VLOOKUP(E50,#REF!,17,FALSE))</f>
        <v>#REF!</v>
      </c>
      <c r="AR50" s="74">
        <f t="shared" si="4"/>
        <v>1</v>
      </c>
      <c r="AS50" s="74">
        <f t="shared" si="5"/>
        <v>2016</v>
      </c>
      <c r="AT50" s="94">
        <f t="shared" si="6"/>
        <v>2</v>
      </c>
      <c r="BB50" s="74">
        <f t="shared" si="7"/>
        <v>1</v>
      </c>
      <c r="BC50" s="74">
        <f t="shared" si="8"/>
        <v>0</v>
      </c>
      <c r="BD50" s="115" t="str">
        <f t="shared" si="9"/>
        <v/>
      </c>
      <c r="BE50" s="118"/>
      <c r="BF50" s="118"/>
      <c r="BH50" s="119"/>
    </row>
    <row r="51" spans="3:60" x14ac:dyDescent="0.2">
      <c r="C51" s="75">
        <v>42382</v>
      </c>
      <c r="D51" s="120">
        <f t="shared" si="0"/>
        <v>2</v>
      </c>
      <c r="E51" s="74" t="s">
        <v>78</v>
      </c>
      <c r="F51" s="79"/>
      <c r="H51" s="74">
        <v>0</v>
      </c>
      <c r="K51" s="129" t="str">
        <f t="shared" si="1"/>
        <v/>
      </c>
      <c r="L51" s="129" t="str">
        <f t="shared" si="2"/>
        <v/>
      </c>
      <c r="P51" s="74" t="s">
        <v>118</v>
      </c>
      <c r="Q51" s="74">
        <v>74</v>
      </c>
      <c r="R51" s="74">
        <v>180</v>
      </c>
      <c r="S51" s="84">
        <f t="shared" si="3"/>
        <v>13320</v>
      </c>
      <c r="AE51" s="74" t="str">
        <f>IF(OR(K51="",K51=0),"",VLOOKUP(E51,#REF!,17,FALSE))</f>
        <v/>
      </c>
      <c r="AR51" s="74">
        <f t="shared" si="4"/>
        <v>1</v>
      </c>
      <c r="AS51" s="74">
        <f t="shared" si="5"/>
        <v>2016</v>
      </c>
      <c r="AT51" s="94">
        <f t="shared" si="6"/>
        <v>2</v>
      </c>
      <c r="BB51" s="74">
        <f t="shared" si="7"/>
        <v>1</v>
      </c>
      <c r="BC51" s="74">
        <f t="shared" si="8"/>
        <v>0</v>
      </c>
      <c r="BD51" s="115" t="str">
        <f t="shared" si="9"/>
        <v/>
      </c>
      <c r="BE51" s="118"/>
      <c r="BF51" s="118"/>
      <c r="BH51" s="119"/>
    </row>
    <row r="52" spans="3:60" x14ac:dyDescent="0.2">
      <c r="C52" s="75">
        <v>42382</v>
      </c>
      <c r="D52" s="120">
        <f t="shared" si="0"/>
        <v>3</v>
      </c>
      <c r="E52" s="74" t="s">
        <v>78</v>
      </c>
      <c r="F52" s="79"/>
      <c r="H52" s="74">
        <v>0</v>
      </c>
      <c r="K52" s="129" t="str">
        <f t="shared" si="1"/>
        <v/>
      </c>
      <c r="L52" s="129" t="str">
        <f t="shared" si="2"/>
        <v/>
      </c>
      <c r="P52" s="74" t="s">
        <v>119</v>
      </c>
      <c r="Q52" s="74">
        <v>39</v>
      </c>
      <c r="R52" s="74">
        <v>180</v>
      </c>
      <c r="S52" s="84">
        <f t="shared" si="3"/>
        <v>7020</v>
      </c>
      <c r="AE52" s="74" t="str">
        <f>IF(OR(K52="",K52=0),"",VLOOKUP(E52,#REF!,17,FALSE))</f>
        <v/>
      </c>
      <c r="AR52" s="74">
        <f t="shared" si="4"/>
        <v>1</v>
      </c>
      <c r="AS52" s="74">
        <f t="shared" si="5"/>
        <v>2016</v>
      </c>
      <c r="AT52" s="94">
        <f t="shared" si="6"/>
        <v>2</v>
      </c>
      <c r="BB52" s="74">
        <f t="shared" si="7"/>
        <v>1</v>
      </c>
      <c r="BC52" s="74">
        <f t="shared" si="8"/>
        <v>0</v>
      </c>
      <c r="BD52" s="115" t="str">
        <f t="shared" si="9"/>
        <v/>
      </c>
      <c r="BE52" s="118"/>
      <c r="BF52" s="118"/>
      <c r="BH52" s="119"/>
    </row>
    <row r="53" spans="3:60" x14ac:dyDescent="0.2">
      <c r="C53" s="75">
        <v>42383</v>
      </c>
      <c r="D53" s="120">
        <f t="shared" si="0"/>
        <v>1</v>
      </c>
      <c r="E53" s="74" t="s">
        <v>77</v>
      </c>
      <c r="F53" s="79"/>
      <c r="G53" s="76">
        <v>191820</v>
      </c>
      <c r="H53" s="74">
        <v>233.92</v>
      </c>
      <c r="I53" s="119">
        <v>0.66666666666666663</v>
      </c>
      <c r="K53" s="129">
        <f t="shared" si="1"/>
        <v>16</v>
      </c>
      <c r="L53" s="129" t="str">
        <f t="shared" si="2"/>
        <v/>
      </c>
      <c r="M53" s="76">
        <v>191820</v>
      </c>
      <c r="P53" s="74" t="s">
        <v>120</v>
      </c>
      <c r="Q53" s="74">
        <v>80</v>
      </c>
      <c r="R53" s="74">
        <v>180</v>
      </c>
      <c r="S53" s="84">
        <f t="shared" si="3"/>
        <v>14400</v>
      </c>
      <c r="T53" s="74">
        <v>192.09899999999999</v>
      </c>
      <c r="U53" s="74">
        <v>1935</v>
      </c>
      <c r="V53" s="74">
        <v>12</v>
      </c>
      <c r="AE53" s="74" t="e">
        <f>IF(OR(K53="",K53=0),"",VLOOKUP(E53,#REF!,17,FALSE))</f>
        <v>#REF!</v>
      </c>
      <c r="AR53" s="74">
        <f t="shared" si="4"/>
        <v>1</v>
      </c>
      <c r="AS53" s="74">
        <f t="shared" si="5"/>
        <v>2016</v>
      </c>
      <c r="AT53" s="94">
        <f t="shared" si="6"/>
        <v>2</v>
      </c>
      <c r="BB53" s="74">
        <f t="shared" si="7"/>
        <v>1</v>
      </c>
      <c r="BC53" s="74">
        <f t="shared" si="8"/>
        <v>0</v>
      </c>
      <c r="BD53" s="115" t="str">
        <f t="shared" si="9"/>
        <v/>
      </c>
      <c r="BE53" s="118"/>
      <c r="BF53" s="118"/>
      <c r="BH53" s="119"/>
    </row>
    <row r="54" spans="3:60" x14ac:dyDescent="0.2">
      <c r="C54" s="75">
        <v>42383</v>
      </c>
      <c r="D54" s="120">
        <f t="shared" si="0"/>
        <v>2</v>
      </c>
      <c r="E54" s="74" t="s">
        <v>77</v>
      </c>
      <c r="F54" s="79"/>
      <c r="H54" s="74">
        <v>0</v>
      </c>
      <c r="K54" s="129" t="str">
        <f t="shared" si="1"/>
        <v/>
      </c>
      <c r="L54" s="129" t="str">
        <f t="shared" si="2"/>
        <v/>
      </c>
      <c r="P54" s="74" t="s">
        <v>121</v>
      </c>
      <c r="Q54" s="74">
        <v>79</v>
      </c>
      <c r="R54" s="74">
        <v>180</v>
      </c>
      <c r="S54" s="84">
        <f t="shared" si="3"/>
        <v>14220</v>
      </c>
      <c r="AE54" s="74" t="str">
        <f>IF(OR(K54="",K54=0),"",VLOOKUP(E54,#REF!,17,FALSE))</f>
        <v/>
      </c>
      <c r="AR54" s="74">
        <f t="shared" si="4"/>
        <v>1</v>
      </c>
      <c r="AS54" s="74">
        <f t="shared" si="5"/>
        <v>2016</v>
      </c>
      <c r="AT54" s="94">
        <f t="shared" si="6"/>
        <v>2</v>
      </c>
      <c r="BB54" s="74">
        <f t="shared" si="7"/>
        <v>1</v>
      </c>
      <c r="BC54" s="74">
        <f t="shared" si="8"/>
        <v>0</v>
      </c>
      <c r="BD54" s="115" t="str">
        <f t="shared" si="9"/>
        <v/>
      </c>
      <c r="BE54" s="118"/>
      <c r="BF54" s="118"/>
      <c r="BH54" s="119"/>
    </row>
    <row r="55" spans="3:60" x14ac:dyDescent="0.2">
      <c r="C55" s="75">
        <v>42383</v>
      </c>
      <c r="D55" s="120">
        <f t="shared" si="0"/>
        <v>3</v>
      </c>
      <c r="E55" s="74" t="s">
        <v>77</v>
      </c>
      <c r="F55" s="79"/>
      <c r="H55" s="74">
        <v>0</v>
      </c>
      <c r="K55" s="129" t="str">
        <f t="shared" si="1"/>
        <v/>
      </c>
      <c r="L55" s="129" t="str">
        <f t="shared" si="2"/>
        <v/>
      </c>
      <c r="P55" s="74" t="s">
        <v>122</v>
      </c>
      <c r="Q55" s="74">
        <v>28</v>
      </c>
      <c r="R55" s="74">
        <v>180</v>
      </c>
      <c r="S55" s="84">
        <f t="shared" si="3"/>
        <v>5040</v>
      </c>
      <c r="AE55" s="74" t="str">
        <f>IF(OR(K55="",K55=0),"",VLOOKUP(E55,#REF!,17,FALSE))</f>
        <v/>
      </c>
      <c r="AR55" s="74">
        <f t="shared" si="4"/>
        <v>1</v>
      </c>
      <c r="AS55" s="74">
        <f t="shared" si="5"/>
        <v>2016</v>
      </c>
      <c r="AT55" s="94">
        <f t="shared" si="6"/>
        <v>2</v>
      </c>
      <c r="BB55" s="74">
        <f t="shared" si="7"/>
        <v>1</v>
      </c>
      <c r="BC55" s="74">
        <f t="shared" si="8"/>
        <v>0</v>
      </c>
      <c r="BD55" s="115" t="str">
        <f t="shared" si="9"/>
        <v/>
      </c>
      <c r="BE55" s="118"/>
      <c r="BF55" s="118"/>
      <c r="BH55" s="119"/>
    </row>
    <row r="56" spans="3:60" x14ac:dyDescent="0.2">
      <c r="C56" s="75">
        <v>42384</v>
      </c>
      <c r="D56" s="120">
        <f t="shared" si="0"/>
        <v>1</v>
      </c>
      <c r="E56" s="74" t="s">
        <v>191</v>
      </c>
      <c r="F56" s="79"/>
      <c r="G56" s="76">
        <v>71388</v>
      </c>
      <c r="H56" s="74">
        <v>199.25</v>
      </c>
      <c r="I56" s="119">
        <v>0.47916666666666669</v>
      </c>
      <c r="K56" s="129">
        <f t="shared" si="1"/>
        <v>11.5</v>
      </c>
      <c r="L56" s="129" t="str">
        <f t="shared" si="2"/>
        <v/>
      </c>
      <c r="M56" s="76">
        <v>71388</v>
      </c>
      <c r="P56" s="74" t="s">
        <v>123</v>
      </c>
      <c r="Q56" s="74">
        <v>29.25</v>
      </c>
      <c r="R56" s="74">
        <v>180</v>
      </c>
      <c r="S56" s="84">
        <f t="shared" si="3"/>
        <v>5265</v>
      </c>
      <c r="T56" s="74">
        <v>65.061000000000007</v>
      </c>
      <c r="V56" s="74">
        <v>15</v>
      </c>
      <c r="AE56" s="74" t="e">
        <f>IF(OR(K56="",K56=0),"",VLOOKUP(E56,#REF!,17,FALSE))</f>
        <v>#REF!</v>
      </c>
      <c r="AR56" s="74">
        <f t="shared" si="4"/>
        <v>1</v>
      </c>
      <c r="AS56" s="74">
        <f t="shared" si="5"/>
        <v>2016</v>
      </c>
      <c r="AT56" s="94">
        <f t="shared" si="6"/>
        <v>2</v>
      </c>
      <c r="BB56" s="74">
        <f t="shared" si="7"/>
        <v>1</v>
      </c>
      <c r="BC56" s="74">
        <f t="shared" si="8"/>
        <v>0</v>
      </c>
      <c r="BD56" s="115" t="str">
        <f t="shared" si="9"/>
        <v/>
      </c>
      <c r="BE56" s="118"/>
      <c r="BF56" s="118"/>
      <c r="BH56" s="119"/>
    </row>
    <row r="57" spans="3:60" x14ac:dyDescent="0.2">
      <c r="C57" s="75">
        <v>42387</v>
      </c>
      <c r="D57" s="120">
        <f t="shared" si="0"/>
        <v>1</v>
      </c>
      <c r="E57" s="74" t="s">
        <v>124</v>
      </c>
      <c r="F57" s="79"/>
      <c r="G57" s="76">
        <v>8244</v>
      </c>
      <c r="H57" s="74">
        <v>15.201080432172869</v>
      </c>
      <c r="I57" s="119">
        <v>4.1666666666666664E-2</v>
      </c>
      <c r="K57" s="129">
        <f t="shared" si="1"/>
        <v>1</v>
      </c>
      <c r="L57" s="129" t="str">
        <f t="shared" si="2"/>
        <v/>
      </c>
      <c r="M57" s="76">
        <v>8244</v>
      </c>
      <c r="P57" s="74" t="s">
        <v>97</v>
      </c>
      <c r="Q57" s="74">
        <v>7</v>
      </c>
      <c r="R57" s="74">
        <v>180</v>
      </c>
      <c r="S57" s="84">
        <f t="shared" si="3"/>
        <v>1260</v>
      </c>
      <c r="T57" s="74">
        <v>126.25</v>
      </c>
      <c r="V57" s="74">
        <v>1</v>
      </c>
      <c r="AE57" s="74" t="e">
        <f>IF(OR(K57="",K57=0),"",VLOOKUP(E57,#REF!,17,FALSE))</f>
        <v>#REF!</v>
      </c>
      <c r="AR57" s="74">
        <f t="shared" si="4"/>
        <v>1</v>
      </c>
      <c r="AS57" s="74">
        <f t="shared" si="5"/>
        <v>2016</v>
      </c>
      <c r="AT57" s="94">
        <f t="shared" si="6"/>
        <v>3</v>
      </c>
      <c r="BB57" s="74">
        <f t="shared" si="7"/>
        <v>1</v>
      </c>
      <c r="BC57" s="74">
        <f t="shared" si="8"/>
        <v>0</v>
      </c>
      <c r="BD57" s="115" t="str">
        <f t="shared" si="9"/>
        <v/>
      </c>
      <c r="BE57" s="118"/>
      <c r="BF57" s="118"/>
      <c r="BH57" s="119"/>
    </row>
    <row r="58" spans="3:60" x14ac:dyDescent="0.2">
      <c r="C58" s="75">
        <v>42387</v>
      </c>
      <c r="D58" s="120">
        <f t="shared" si="0"/>
        <v>2</v>
      </c>
      <c r="E58" s="74" t="s">
        <v>268</v>
      </c>
      <c r="F58" s="79"/>
      <c r="G58" s="76">
        <v>60624</v>
      </c>
      <c r="H58" s="74">
        <v>96.222839135654255</v>
      </c>
      <c r="I58" s="119">
        <v>0.26319444444444445</v>
      </c>
      <c r="K58" s="129">
        <f t="shared" si="1"/>
        <v>6.3166666666666664</v>
      </c>
      <c r="L58" s="129" t="str">
        <f t="shared" si="2"/>
        <v/>
      </c>
      <c r="M58" s="76">
        <v>60624</v>
      </c>
      <c r="P58" s="74" t="s">
        <v>119</v>
      </c>
      <c r="Q58" s="74">
        <v>37</v>
      </c>
      <c r="R58" s="74">
        <v>180</v>
      </c>
      <c r="S58" s="84">
        <f t="shared" si="3"/>
        <v>6660</v>
      </c>
      <c r="T58" s="74">
        <v>194.261</v>
      </c>
      <c r="U58" s="74">
        <v>950</v>
      </c>
      <c r="V58" s="74">
        <v>2</v>
      </c>
      <c r="AE58" s="74" t="e">
        <f>IF(OR(K58="",K58=0),"",VLOOKUP(E58,#REF!,17,FALSE))</f>
        <v>#REF!</v>
      </c>
      <c r="AR58" s="74">
        <f t="shared" si="4"/>
        <v>1</v>
      </c>
      <c r="AS58" s="74">
        <f t="shared" si="5"/>
        <v>2016</v>
      </c>
      <c r="AT58" s="94">
        <f t="shared" si="6"/>
        <v>3</v>
      </c>
      <c r="BB58" s="74">
        <f t="shared" si="7"/>
        <v>1</v>
      </c>
      <c r="BC58" s="74">
        <f t="shared" si="8"/>
        <v>0</v>
      </c>
      <c r="BD58" s="115" t="str">
        <f t="shared" si="9"/>
        <v/>
      </c>
      <c r="BE58" s="118"/>
      <c r="BF58" s="118"/>
      <c r="BH58" s="119"/>
    </row>
    <row r="59" spans="3:60" x14ac:dyDescent="0.2">
      <c r="C59" s="75">
        <v>42387</v>
      </c>
      <c r="D59" s="120">
        <f t="shared" si="0"/>
        <v>3</v>
      </c>
      <c r="E59" s="74" t="s">
        <v>268</v>
      </c>
      <c r="F59" s="79"/>
      <c r="H59" s="74">
        <v>65.820678271308523</v>
      </c>
      <c r="I59" s="119">
        <v>0.17986111111111111</v>
      </c>
      <c r="K59" s="129">
        <f t="shared" si="1"/>
        <v>4.3166666666666664</v>
      </c>
      <c r="L59" s="129" t="str">
        <f t="shared" si="2"/>
        <v/>
      </c>
      <c r="P59" s="74" t="s">
        <v>126</v>
      </c>
      <c r="Q59" s="74">
        <v>22</v>
      </c>
      <c r="R59" s="74">
        <v>180</v>
      </c>
      <c r="S59" s="84">
        <f t="shared" si="3"/>
        <v>3960</v>
      </c>
      <c r="AE59" s="74" t="e">
        <f>IF(OR(K59="",K59=0),"",VLOOKUP(E59,#REF!,17,FALSE))</f>
        <v>#REF!</v>
      </c>
      <c r="AR59" s="74">
        <f t="shared" si="4"/>
        <v>1</v>
      </c>
      <c r="AS59" s="74">
        <f t="shared" si="5"/>
        <v>2016</v>
      </c>
      <c r="AT59" s="94">
        <f t="shared" si="6"/>
        <v>3</v>
      </c>
      <c r="BB59" s="74">
        <f t="shared" si="7"/>
        <v>1</v>
      </c>
      <c r="BC59" s="74">
        <f t="shared" si="8"/>
        <v>0</v>
      </c>
      <c r="BD59" s="115" t="str">
        <f t="shared" si="9"/>
        <v/>
      </c>
      <c r="BE59" s="118"/>
      <c r="BF59" s="118"/>
      <c r="BH59" s="119"/>
    </row>
    <row r="60" spans="3:60" x14ac:dyDescent="0.2">
      <c r="C60" s="75">
        <v>42387</v>
      </c>
      <c r="D60" s="120">
        <f t="shared" si="0"/>
        <v>4</v>
      </c>
      <c r="E60" s="74" t="s">
        <v>127</v>
      </c>
      <c r="F60" s="79"/>
      <c r="G60" s="76">
        <v>44136</v>
      </c>
      <c r="H60" s="74">
        <v>38.002701080432168</v>
      </c>
      <c r="I60" s="119">
        <v>0.10416666666666667</v>
      </c>
      <c r="K60" s="129">
        <f t="shared" si="1"/>
        <v>2.5</v>
      </c>
      <c r="L60" s="129" t="str">
        <f t="shared" si="2"/>
        <v/>
      </c>
      <c r="M60" s="76">
        <v>44136</v>
      </c>
      <c r="P60" s="74" t="s">
        <v>128</v>
      </c>
      <c r="Q60" s="74">
        <v>8</v>
      </c>
      <c r="R60" s="74">
        <v>180</v>
      </c>
      <c r="S60" s="84">
        <f t="shared" si="3"/>
        <v>1440</v>
      </c>
      <c r="T60" s="74">
        <v>197.44300000000001</v>
      </c>
      <c r="U60" s="74">
        <v>570</v>
      </c>
      <c r="V60" s="74">
        <v>3</v>
      </c>
      <c r="AE60" s="74" t="e">
        <f>IF(OR(K60="",K60=0),"",VLOOKUP(E60,#REF!,17,FALSE))</f>
        <v>#REF!</v>
      </c>
      <c r="AR60" s="74">
        <f t="shared" si="4"/>
        <v>1</v>
      </c>
      <c r="AS60" s="74">
        <f t="shared" si="5"/>
        <v>2016</v>
      </c>
      <c r="AT60" s="94">
        <f t="shared" si="6"/>
        <v>3</v>
      </c>
      <c r="BB60" s="74">
        <f t="shared" si="7"/>
        <v>1</v>
      </c>
      <c r="BC60" s="74">
        <f t="shared" si="8"/>
        <v>0</v>
      </c>
      <c r="BD60" s="115" t="str">
        <f t="shared" si="9"/>
        <v/>
      </c>
      <c r="BE60" s="118"/>
      <c r="BF60" s="118"/>
      <c r="BH60" s="119"/>
    </row>
    <row r="61" spans="3:60" x14ac:dyDescent="0.2">
      <c r="C61" s="75">
        <v>42387</v>
      </c>
      <c r="D61" s="120">
        <f t="shared" si="0"/>
        <v>5</v>
      </c>
      <c r="E61" s="74" t="s">
        <v>127</v>
      </c>
      <c r="F61" s="79"/>
      <c r="H61" s="74">
        <v>0</v>
      </c>
      <c r="K61" s="129" t="str">
        <f t="shared" si="1"/>
        <v/>
      </c>
      <c r="L61" s="129" t="str">
        <f t="shared" si="2"/>
        <v/>
      </c>
      <c r="P61" s="74" t="s">
        <v>95</v>
      </c>
      <c r="Q61" s="74">
        <v>31</v>
      </c>
      <c r="R61" s="74">
        <v>180</v>
      </c>
      <c r="S61" s="84">
        <f t="shared" si="3"/>
        <v>5580</v>
      </c>
      <c r="AE61" s="74" t="str">
        <f>IF(OR(K61="",K61=0),"",VLOOKUP(E61,#REF!,17,FALSE))</f>
        <v/>
      </c>
      <c r="AR61" s="74">
        <f t="shared" si="4"/>
        <v>1</v>
      </c>
      <c r="AS61" s="74">
        <f t="shared" si="5"/>
        <v>2016</v>
      </c>
      <c r="AT61" s="94">
        <f t="shared" si="6"/>
        <v>3</v>
      </c>
      <c r="BB61" s="74">
        <f t="shared" si="7"/>
        <v>1</v>
      </c>
      <c r="BC61" s="74">
        <f t="shared" si="8"/>
        <v>0</v>
      </c>
      <c r="BD61" s="115" t="str">
        <f t="shared" si="9"/>
        <v/>
      </c>
      <c r="BE61" s="118"/>
      <c r="BF61" s="118"/>
      <c r="BH61" s="119"/>
    </row>
    <row r="62" spans="3:60" x14ac:dyDescent="0.2">
      <c r="C62" s="75">
        <v>42387</v>
      </c>
      <c r="D62" s="120">
        <f t="shared" si="0"/>
        <v>6</v>
      </c>
      <c r="E62" s="74" t="s">
        <v>127</v>
      </c>
      <c r="F62" s="79"/>
      <c r="H62" s="74">
        <v>0</v>
      </c>
      <c r="K62" s="129" t="str">
        <f t="shared" si="1"/>
        <v/>
      </c>
      <c r="L62" s="129" t="str">
        <f t="shared" si="2"/>
        <v/>
      </c>
      <c r="P62" s="74" t="s">
        <v>129</v>
      </c>
      <c r="Q62" s="74">
        <v>4</v>
      </c>
      <c r="R62" s="74">
        <v>180</v>
      </c>
      <c r="S62" s="84">
        <f t="shared" si="3"/>
        <v>720</v>
      </c>
      <c r="AE62" s="74" t="str">
        <f>IF(OR(K62="",K62=0),"",VLOOKUP(E62,#REF!,17,FALSE))</f>
        <v/>
      </c>
      <c r="AR62" s="74">
        <f t="shared" si="4"/>
        <v>1</v>
      </c>
      <c r="AS62" s="74">
        <f t="shared" si="5"/>
        <v>2016</v>
      </c>
      <c r="AT62" s="94">
        <f t="shared" si="6"/>
        <v>3</v>
      </c>
      <c r="BB62" s="74">
        <f t="shared" si="7"/>
        <v>1</v>
      </c>
      <c r="BC62" s="74">
        <f t="shared" si="8"/>
        <v>0</v>
      </c>
      <c r="BD62" s="115" t="str">
        <f t="shared" si="9"/>
        <v/>
      </c>
      <c r="BE62" s="118"/>
      <c r="BF62" s="118"/>
      <c r="BH62" s="119"/>
    </row>
    <row r="63" spans="3:60" x14ac:dyDescent="0.2">
      <c r="C63" s="75">
        <v>42387</v>
      </c>
      <c r="D63" s="120">
        <f t="shared" si="0"/>
        <v>7</v>
      </c>
      <c r="E63" s="78" t="s">
        <v>461</v>
      </c>
      <c r="F63" s="79"/>
      <c r="G63" s="76">
        <v>24972</v>
      </c>
      <c r="H63" s="74">
        <v>38.002701080432168</v>
      </c>
      <c r="I63" s="119">
        <v>0.10416666666666667</v>
      </c>
      <c r="K63" s="129">
        <f t="shared" si="1"/>
        <v>2.5</v>
      </c>
      <c r="L63" s="129" t="str">
        <f t="shared" si="2"/>
        <v/>
      </c>
      <c r="M63" s="76">
        <v>24972</v>
      </c>
      <c r="P63" s="74" t="s">
        <v>131</v>
      </c>
      <c r="Q63" s="74">
        <v>25</v>
      </c>
      <c r="R63" s="74">
        <v>180</v>
      </c>
      <c r="S63" s="84">
        <f t="shared" si="3"/>
        <v>4500</v>
      </c>
      <c r="T63" s="74">
        <v>194.90100000000001</v>
      </c>
      <c r="U63" s="74">
        <v>190</v>
      </c>
      <c r="V63" s="74">
        <v>3</v>
      </c>
      <c r="AE63" s="74" t="e">
        <f>IF(OR(K63="",K63=0),"",VLOOKUP(E63,#REF!,17,FALSE))</f>
        <v>#REF!</v>
      </c>
      <c r="AR63" s="74">
        <f t="shared" si="4"/>
        <v>1</v>
      </c>
      <c r="AS63" s="74">
        <f t="shared" si="5"/>
        <v>2016</v>
      </c>
      <c r="AT63" s="94">
        <f t="shared" si="6"/>
        <v>3</v>
      </c>
      <c r="BB63" s="74">
        <f t="shared" si="7"/>
        <v>1</v>
      </c>
      <c r="BC63" s="74">
        <f t="shared" si="8"/>
        <v>0</v>
      </c>
      <c r="BD63" s="115" t="str">
        <f t="shared" si="9"/>
        <v/>
      </c>
      <c r="BE63" s="118"/>
      <c r="BF63" s="118"/>
      <c r="BH63" s="119"/>
    </row>
    <row r="64" spans="3:60" x14ac:dyDescent="0.2">
      <c r="C64" s="75">
        <v>42388</v>
      </c>
      <c r="D64" s="120">
        <f t="shared" si="0"/>
        <v>1</v>
      </c>
      <c r="E64" s="74" t="s">
        <v>132</v>
      </c>
      <c r="F64" s="79"/>
      <c r="G64" s="76">
        <v>20243</v>
      </c>
      <c r="H64" s="74">
        <v>44.039465101108931</v>
      </c>
      <c r="I64" s="119">
        <v>0.11458333333333333</v>
      </c>
      <c r="K64" s="129">
        <f t="shared" si="1"/>
        <v>2.75</v>
      </c>
      <c r="L64" s="129" t="str">
        <f t="shared" si="2"/>
        <v/>
      </c>
      <c r="M64" s="76">
        <v>20110</v>
      </c>
      <c r="P64" s="74" t="s">
        <v>133</v>
      </c>
      <c r="Q64" s="74">
        <v>23</v>
      </c>
      <c r="R64" s="74">
        <v>180</v>
      </c>
      <c r="S64" s="84">
        <f t="shared" si="3"/>
        <v>4140</v>
      </c>
      <c r="T64" s="74">
        <v>197.333</v>
      </c>
      <c r="Z64" s="74" t="s">
        <v>146</v>
      </c>
      <c r="AE64" s="74" t="e">
        <f>IF(OR(K64="",K64=0),"",VLOOKUP(E64,#REF!,17,FALSE))</f>
        <v>#REF!</v>
      </c>
      <c r="AR64" s="74">
        <f t="shared" si="4"/>
        <v>1</v>
      </c>
      <c r="AS64" s="74">
        <f t="shared" si="5"/>
        <v>2016</v>
      </c>
      <c r="AT64" s="94">
        <f t="shared" si="6"/>
        <v>3</v>
      </c>
      <c r="BB64" s="74">
        <f t="shared" si="7"/>
        <v>1</v>
      </c>
      <c r="BC64" s="74">
        <f t="shared" si="8"/>
        <v>0</v>
      </c>
      <c r="BD64" s="115" t="str">
        <f t="shared" si="9"/>
        <v/>
      </c>
      <c r="BE64" s="118"/>
      <c r="BF64" s="118"/>
      <c r="BH64" s="119"/>
    </row>
    <row r="65" spans="3:60" x14ac:dyDescent="0.2">
      <c r="C65" s="75">
        <v>42388</v>
      </c>
      <c r="D65" s="120">
        <f t="shared" si="0"/>
        <v>2</v>
      </c>
      <c r="E65" s="74" t="s">
        <v>134</v>
      </c>
      <c r="F65" s="79"/>
      <c r="G65" s="76">
        <v>40456</v>
      </c>
      <c r="H65" s="74">
        <v>112.10045662100455</v>
      </c>
      <c r="I65" s="119">
        <v>0.29166666666666669</v>
      </c>
      <c r="K65" s="129">
        <f t="shared" si="1"/>
        <v>7</v>
      </c>
      <c r="L65" s="129" t="str">
        <f t="shared" si="2"/>
        <v/>
      </c>
      <c r="M65" s="76">
        <v>40456</v>
      </c>
      <c r="P65" s="74" t="s">
        <v>135</v>
      </c>
      <c r="Q65" s="74">
        <v>10</v>
      </c>
      <c r="R65" s="74">
        <v>180</v>
      </c>
      <c r="S65" s="84">
        <f t="shared" si="3"/>
        <v>1800</v>
      </c>
      <c r="T65" s="74">
        <v>190.50899999999999</v>
      </c>
      <c r="V65" s="74">
        <v>3</v>
      </c>
      <c r="Z65" s="74" t="s">
        <v>144</v>
      </c>
      <c r="AE65" s="74" t="e">
        <f>IF(OR(K65="",K65=0),"",VLOOKUP(E65,#REF!,17,FALSE))</f>
        <v>#REF!</v>
      </c>
      <c r="AR65" s="74">
        <f t="shared" si="4"/>
        <v>1</v>
      </c>
      <c r="AS65" s="74">
        <f t="shared" si="5"/>
        <v>2016</v>
      </c>
      <c r="AT65" s="94">
        <f t="shared" si="6"/>
        <v>3</v>
      </c>
      <c r="BB65" s="74">
        <f t="shared" si="7"/>
        <v>1</v>
      </c>
      <c r="BC65" s="74">
        <f t="shared" si="8"/>
        <v>0</v>
      </c>
      <c r="BD65" s="115" t="str">
        <f t="shared" si="9"/>
        <v/>
      </c>
      <c r="BE65" s="118"/>
      <c r="BF65" s="118"/>
      <c r="BH65" s="119"/>
    </row>
    <row r="66" spans="3:60" x14ac:dyDescent="0.2">
      <c r="C66" s="75">
        <v>42388</v>
      </c>
      <c r="D66" s="120">
        <f t="shared" si="0"/>
        <v>3</v>
      </c>
      <c r="E66" s="74" t="s">
        <v>134</v>
      </c>
      <c r="F66" s="79"/>
      <c r="H66" s="74">
        <v>0</v>
      </c>
      <c r="K66" s="129" t="str">
        <f t="shared" si="1"/>
        <v/>
      </c>
      <c r="L66" s="129" t="str">
        <f t="shared" si="2"/>
        <v/>
      </c>
      <c r="P66" s="74" t="s">
        <v>111</v>
      </c>
      <c r="Q66" s="74">
        <v>30.75</v>
      </c>
      <c r="R66" s="74">
        <v>180</v>
      </c>
      <c r="S66" s="84">
        <f t="shared" si="3"/>
        <v>5535</v>
      </c>
      <c r="AE66" s="74" t="str">
        <f>IF(OR(K66="",K66=0),"",VLOOKUP(E66,#REF!,17,FALSE))</f>
        <v/>
      </c>
      <c r="AR66" s="74">
        <f t="shared" si="4"/>
        <v>1</v>
      </c>
      <c r="AS66" s="74">
        <f t="shared" si="5"/>
        <v>2016</v>
      </c>
      <c r="AT66" s="94">
        <f t="shared" si="6"/>
        <v>3</v>
      </c>
      <c r="BB66" s="74">
        <f t="shared" si="7"/>
        <v>1</v>
      </c>
      <c r="BC66" s="74">
        <f t="shared" si="8"/>
        <v>0</v>
      </c>
      <c r="BD66" s="115" t="str">
        <f t="shared" si="9"/>
        <v/>
      </c>
      <c r="BE66" s="118"/>
      <c r="BF66" s="118"/>
      <c r="BH66" s="119"/>
    </row>
    <row r="67" spans="3:60" x14ac:dyDescent="0.2">
      <c r="C67" s="75">
        <v>42388</v>
      </c>
      <c r="D67" s="120">
        <f t="shared" ref="D67:D130" si="10">IF(C67&lt;&gt;C66,1,D66+1)</f>
        <v>4</v>
      </c>
      <c r="E67" s="74" t="s">
        <v>136</v>
      </c>
      <c r="F67" s="79"/>
      <c r="G67" s="76">
        <v>36960</v>
      </c>
      <c r="H67" s="74">
        <v>89.360078277886487</v>
      </c>
      <c r="I67" s="119">
        <v>0.23194444444444443</v>
      </c>
      <c r="K67" s="129">
        <f t="shared" ref="K67:K130" si="11">IF(I67="","",HOUR(I67)+MINUTE(I67)/60)</f>
        <v>5.5666666666666664</v>
      </c>
      <c r="L67" s="129" t="str">
        <f t="shared" ref="L67:L130" si="12">IF(J67="","",HOUR(J67)+MINUTE(J67)/60)</f>
        <v/>
      </c>
      <c r="M67" s="76">
        <v>36960</v>
      </c>
      <c r="P67" s="74" t="s">
        <v>137</v>
      </c>
      <c r="Q67" s="74">
        <v>21</v>
      </c>
      <c r="R67" s="74">
        <v>180</v>
      </c>
      <c r="S67" s="84">
        <f t="shared" ref="S67:S130" si="13">Q67*R67</f>
        <v>3780</v>
      </c>
      <c r="T67" s="74">
        <v>192.06700000000001</v>
      </c>
      <c r="V67" s="74">
        <v>6</v>
      </c>
      <c r="AE67" s="74" t="e">
        <f>IF(OR(K67="",K67=0),"",VLOOKUP(E67,#REF!,17,FALSE))</f>
        <v>#REF!</v>
      </c>
      <c r="AR67" s="74">
        <f t="shared" ref="AR67:AR130" si="14">MONTH(C67)</f>
        <v>1</v>
      </c>
      <c r="AS67" s="74">
        <f t="shared" ref="AS67:AS130" si="15">YEAR(C67)</f>
        <v>2016</v>
      </c>
      <c r="AT67" s="94">
        <f t="shared" ref="AT67:AT130" si="16">WEEKNUM(C67)-1</f>
        <v>3</v>
      </c>
      <c r="BB67" s="74">
        <f t="shared" ref="BB67:BB130" si="17">IF(K67=0,0,1)</f>
        <v>1</v>
      </c>
      <c r="BC67" s="74">
        <f t="shared" ref="BC67:BC130" si="18">IF( ISERROR(K67*AE67),0,K67*AE67)</f>
        <v>0</v>
      </c>
      <c r="BD67" s="115" t="str">
        <f t="shared" ref="BD67:BD130" si="19">IF(ISERROR(G67/(K67*AE67)),"",G67/(K67*AE67))</f>
        <v/>
      </c>
      <c r="BE67" s="118"/>
      <c r="BF67" s="118"/>
      <c r="BH67" s="119"/>
    </row>
    <row r="68" spans="3:60" x14ac:dyDescent="0.2">
      <c r="C68" s="75">
        <v>42388</v>
      </c>
      <c r="D68" s="120">
        <f t="shared" si="10"/>
        <v>5</v>
      </c>
      <c r="E68" s="74" t="s">
        <v>136</v>
      </c>
      <c r="F68" s="79"/>
      <c r="H68" s="74">
        <v>0</v>
      </c>
      <c r="K68" s="129" t="str">
        <f t="shared" si="11"/>
        <v/>
      </c>
      <c r="L68" s="129" t="str">
        <f t="shared" si="12"/>
        <v/>
      </c>
      <c r="P68" s="74" t="s">
        <v>103</v>
      </c>
      <c r="Q68" s="74">
        <v>16</v>
      </c>
      <c r="R68" s="74">
        <v>180</v>
      </c>
      <c r="S68" s="84">
        <f t="shared" si="13"/>
        <v>2880</v>
      </c>
      <c r="AE68" s="74" t="str">
        <f>IF(OR(K68="",K68=0),"",VLOOKUP(E68,#REF!,17,FALSE))</f>
        <v/>
      </c>
      <c r="AR68" s="74">
        <f t="shared" si="14"/>
        <v>1</v>
      </c>
      <c r="AS68" s="74">
        <f t="shared" si="15"/>
        <v>2016</v>
      </c>
      <c r="AT68" s="94">
        <f t="shared" si="16"/>
        <v>3</v>
      </c>
      <c r="BB68" s="74">
        <f t="shared" si="17"/>
        <v>1</v>
      </c>
      <c r="BC68" s="74">
        <f t="shared" si="18"/>
        <v>0</v>
      </c>
      <c r="BD68" s="115" t="str">
        <f t="shared" si="19"/>
        <v/>
      </c>
      <c r="BE68" s="118"/>
      <c r="BF68" s="118"/>
      <c r="BH68" s="119"/>
    </row>
    <row r="69" spans="3:60" x14ac:dyDescent="0.2">
      <c r="C69" s="75">
        <v>42389</v>
      </c>
      <c r="D69" s="120">
        <f t="shared" si="10"/>
        <v>1</v>
      </c>
      <c r="E69" s="74" t="s">
        <v>138</v>
      </c>
      <c r="F69" s="79"/>
      <c r="G69" s="76">
        <v>20472</v>
      </c>
      <c r="H69" s="74">
        <v>45.375</v>
      </c>
      <c r="I69" s="119">
        <v>0.125</v>
      </c>
      <c r="K69" s="129">
        <f t="shared" si="11"/>
        <v>3</v>
      </c>
      <c r="L69" s="129" t="str">
        <f t="shared" si="12"/>
        <v/>
      </c>
      <c r="M69" s="76">
        <v>20472</v>
      </c>
      <c r="P69" s="74" t="s">
        <v>139</v>
      </c>
      <c r="Q69" s="74">
        <v>8</v>
      </c>
      <c r="R69" s="74">
        <v>180</v>
      </c>
      <c r="S69" s="84">
        <f t="shared" si="13"/>
        <v>1440</v>
      </c>
      <c r="T69" s="74">
        <v>386.54300000000001</v>
      </c>
      <c r="U69" s="74">
        <v>495</v>
      </c>
      <c r="V69" s="74">
        <v>3</v>
      </c>
      <c r="AE69" s="74" t="e">
        <f>IF(OR(K69="",K69=0),"",VLOOKUP(E69,#REF!,17,FALSE))</f>
        <v>#REF!</v>
      </c>
      <c r="AR69" s="74">
        <f t="shared" si="14"/>
        <v>1</v>
      </c>
      <c r="AS69" s="74">
        <f t="shared" si="15"/>
        <v>2016</v>
      </c>
      <c r="AT69" s="94">
        <f t="shared" si="16"/>
        <v>3</v>
      </c>
      <c r="BB69" s="74">
        <f t="shared" si="17"/>
        <v>1</v>
      </c>
      <c r="BC69" s="74">
        <f t="shared" si="18"/>
        <v>0</v>
      </c>
      <c r="BD69" s="115" t="str">
        <f t="shared" si="19"/>
        <v/>
      </c>
      <c r="BE69" s="118"/>
      <c r="BF69" s="118"/>
      <c r="BH69" s="119"/>
    </row>
    <row r="70" spans="3:60" x14ac:dyDescent="0.2">
      <c r="C70" s="75">
        <v>42389</v>
      </c>
      <c r="D70" s="120">
        <f t="shared" si="10"/>
        <v>2</v>
      </c>
      <c r="E70" s="74" t="s">
        <v>138</v>
      </c>
      <c r="F70" s="79"/>
      <c r="H70" s="74">
        <v>0</v>
      </c>
      <c r="K70" s="129" t="str">
        <f t="shared" si="11"/>
        <v/>
      </c>
      <c r="L70" s="129" t="str">
        <f t="shared" si="12"/>
        <v/>
      </c>
      <c r="P70" s="74" t="s">
        <v>140</v>
      </c>
      <c r="Q70" s="74">
        <v>17</v>
      </c>
      <c r="R70" s="74">
        <v>180</v>
      </c>
      <c r="S70" s="84">
        <f t="shared" si="13"/>
        <v>3060</v>
      </c>
      <c r="AE70" s="74" t="str">
        <f>IF(OR(K70="",K70=0),"",VLOOKUP(E70,#REF!,17,FALSE))</f>
        <v/>
      </c>
      <c r="AR70" s="74">
        <f t="shared" si="14"/>
        <v>1</v>
      </c>
      <c r="AS70" s="74">
        <f t="shared" si="15"/>
        <v>2016</v>
      </c>
      <c r="AT70" s="94">
        <f t="shared" si="16"/>
        <v>3</v>
      </c>
      <c r="BB70" s="74">
        <f t="shared" si="17"/>
        <v>1</v>
      </c>
      <c r="BC70" s="74">
        <f t="shared" si="18"/>
        <v>0</v>
      </c>
      <c r="BD70" s="115" t="str">
        <f t="shared" si="19"/>
        <v/>
      </c>
      <c r="BE70" s="118"/>
      <c r="BF70" s="118"/>
      <c r="BH70" s="119"/>
    </row>
    <row r="71" spans="3:60" x14ac:dyDescent="0.2">
      <c r="C71" s="75">
        <v>42389</v>
      </c>
      <c r="D71" s="120">
        <f t="shared" si="10"/>
        <v>3</v>
      </c>
      <c r="E71" s="74" t="s">
        <v>138</v>
      </c>
      <c r="F71" s="79"/>
      <c r="H71" s="74">
        <v>0</v>
      </c>
      <c r="K71" s="129" t="str">
        <f t="shared" si="11"/>
        <v/>
      </c>
      <c r="L71" s="129" t="str">
        <f t="shared" si="12"/>
        <v/>
      </c>
      <c r="P71" s="74" t="s">
        <v>135</v>
      </c>
      <c r="Q71" s="74">
        <v>15</v>
      </c>
      <c r="R71" s="74">
        <v>180</v>
      </c>
      <c r="S71" s="84">
        <f t="shared" si="13"/>
        <v>2700</v>
      </c>
      <c r="AE71" s="74" t="str">
        <f>IF(OR(K71="",K71=0),"",VLOOKUP(E71,#REF!,17,FALSE))</f>
        <v/>
      </c>
      <c r="AR71" s="74">
        <f t="shared" si="14"/>
        <v>1</v>
      </c>
      <c r="AS71" s="74">
        <f t="shared" si="15"/>
        <v>2016</v>
      </c>
      <c r="AT71" s="94">
        <f t="shared" si="16"/>
        <v>3</v>
      </c>
      <c r="BB71" s="74">
        <f t="shared" si="17"/>
        <v>1</v>
      </c>
      <c r="BC71" s="74">
        <f t="shared" si="18"/>
        <v>0</v>
      </c>
      <c r="BD71" s="115" t="str">
        <f t="shared" si="19"/>
        <v/>
      </c>
      <c r="BE71" s="118"/>
      <c r="BF71" s="118"/>
      <c r="BH71" s="119"/>
    </row>
    <row r="72" spans="3:60" x14ac:dyDescent="0.2">
      <c r="C72" s="75">
        <v>42389</v>
      </c>
      <c r="D72" s="120">
        <f t="shared" si="10"/>
        <v>4</v>
      </c>
      <c r="E72" s="74" t="s">
        <v>142</v>
      </c>
      <c r="F72" s="79"/>
      <c r="G72" s="76">
        <v>36984</v>
      </c>
      <c r="H72" s="74">
        <v>94.53125</v>
      </c>
      <c r="I72" s="119">
        <v>0.26041666666666669</v>
      </c>
      <c r="K72" s="129">
        <f t="shared" si="11"/>
        <v>6.25</v>
      </c>
      <c r="L72" s="129" t="str">
        <f t="shared" si="12"/>
        <v/>
      </c>
      <c r="M72" s="76">
        <v>36984</v>
      </c>
      <c r="P72" s="74" t="s">
        <v>122</v>
      </c>
      <c r="Q72" s="74">
        <v>52</v>
      </c>
      <c r="R72" s="74">
        <v>180</v>
      </c>
      <c r="S72" s="84">
        <f t="shared" si="13"/>
        <v>9360</v>
      </c>
      <c r="T72" s="74">
        <v>369.779</v>
      </c>
      <c r="U72" s="74">
        <v>1330</v>
      </c>
      <c r="V72" s="74">
        <v>4</v>
      </c>
      <c r="AE72" s="74" t="e">
        <f>IF(OR(K72="",K72=0),"",VLOOKUP(E72,#REF!,17,FALSE))</f>
        <v>#REF!</v>
      </c>
      <c r="AR72" s="74">
        <f t="shared" si="14"/>
        <v>1</v>
      </c>
      <c r="AS72" s="74">
        <f t="shared" si="15"/>
        <v>2016</v>
      </c>
      <c r="AT72" s="94">
        <f t="shared" si="16"/>
        <v>3</v>
      </c>
      <c r="BB72" s="74">
        <f t="shared" si="17"/>
        <v>1</v>
      </c>
      <c r="BC72" s="74">
        <f t="shared" si="18"/>
        <v>0</v>
      </c>
      <c r="BD72" s="115" t="str">
        <f t="shared" si="19"/>
        <v/>
      </c>
      <c r="BE72" s="118"/>
      <c r="BF72" s="118"/>
      <c r="BH72" s="119"/>
    </row>
    <row r="73" spans="3:60" x14ac:dyDescent="0.2">
      <c r="C73" s="75">
        <v>42389</v>
      </c>
      <c r="D73" s="120">
        <f t="shared" si="10"/>
        <v>5</v>
      </c>
      <c r="E73" s="74" t="s">
        <v>142</v>
      </c>
      <c r="F73" s="79"/>
      <c r="H73" s="74">
        <v>0</v>
      </c>
      <c r="K73" s="129" t="str">
        <f t="shared" si="11"/>
        <v/>
      </c>
      <c r="L73" s="129" t="str">
        <f t="shared" si="12"/>
        <v/>
      </c>
      <c r="P73" s="74" t="s">
        <v>117</v>
      </c>
      <c r="Q73" s="74">
        <v>16</v>
      </c>
      <c r="R73" s="74">
        <v>180</v>
      </c>
      <c r="S73" s="84">
        <f t="shared" si="13"/>
        <v>2880</v>
      </c>
      <c r="AE73" s="74" t="str">
        <f>IF(OR(K73="",K73=0),"",VLOOKUP(E73,#REF!,17,FALSE))</f>
        <v/>
      </c>
      <c r="AR73" s="74">
        <f t="shared" si="14"/>
        <v>1</v>
      </c>
      <c r="AS73" s="74">
        <f t="shared" si="15"/>
        <v>2016</v>
      </c>
      <c r="AT73" s="94">
        <f t="shared" si="16"/>
        <v>3</v>
      </c>
      <c r="BB73" s="74">
        <f t="shared" si="17"/>
        <v>1</v>
      </c>
      <c r="BC73" s="74">
        <f t="shared" si="18"/>
        <v>0</v>
      </c>
      <c r="BD73" s="115" t="str">
        <f t="shared" si="19"/>
        <v/>
      </c>
      <c r="BE73" s="118"/>
      <c r="BF73" s="118"/>
      <c r="BH73" s="119"/>
    </row>
    <row r="74" spans="3:60" x14ac:dyDescent="0.2">
      <c r="C74" s="75">
        <v>42389</v>
      </c>
      <c r="D74" s="120">
        <f t="shared" si="10"/>
        <v>6</v>
      </c>
      <c r="E74" s="74" t="s">
        <v>141</v>
      </c>
      <c r="F74" s="79"/>
      <c r="G74" s="76">
        <v>43296</v>
      </c>
      <c r="H74" s="74">
        <v>102.09375</v>
      </c>
      <c r="I74" s="119">
        <v>0.28125</v>
      </c>
      <c r="K74" s="129">
        <f t="shared" si="11"/>
        <v>6.75</v>
      </c>
      <c r="L74" s="129" t="str">
        <f t="shared" si="12"/>
        <v/>
      </c>
      <c r="M74" s="76">
        <v>43296</v>
      </c>
      <c r="P74" s="74" t="s">
        <v>143</v>
      </c>
      <c r="Q74" s="74">
        <v>75</v>
      </c>
      <c r="R74" s="74">
        <v>180</v>
      </c>
      <c r="S74" s="84">
        <f t="shared" si="13"/>
        <v>13500</v>
      </c>
      <c r="T74" s="74">
        <v>377.09699999999998</v>
      </c>
      <c r="U74" s="74">
        <v>950</v>
      </c>
      <c r="V74" s="74">
        <v>10</v>
      </c>
      <c r="AE74" s="74" t="e">
        <f>IF(OR(K74="",K74=0),"",VLOOKUP(E74,#REF!,17,FALSE))</f>
        <v>#REF!</v>
      </c>
      <c r="AR74" s="74">
        <f t="shared" si="14"/>
        <v>1</v>
      </c>
      <c r="AS74" s="74">
        <f t="shared" si="15"/>
        <v>2016</v>
      </c>
      <c r="AT74" s="94">
        <f t="shared" si="16"/>
        <v>3</v>
      </c>
      <c r="BB74" s="74">
        <f t="shared" si="17"/>
        <v>1</v>
      </c>
      <c r="BC74" s="74">
        <f t="shared" si="18"/>
        <v>0</v>
      </c>
      <c r="BD74" s="115" t="str">
        <f t="shared" si="19"/>
        <v/>
      </c>
      <c r="BE74" s="118"/>
      <c r="BF74" s="118"/>
      <c r="BH74" s="119"/>
    </row>
    <row r="75" spans="3:60" x14ac:dyDescent="0.2">
      <c r="C75" s="75">
        <v>42389</v>
      </c>
      <c r="D75" s="120">
        <f t="shared" si="10"/>
        <v>7</v>
      </c>
      <c r="E75" s="74" t="s">
        <v>141</v>
      </c>
      <c r="F75" s="79"/>
      <c r="H75" s="74">
        <v>0</v>
      </c>
      <c r="K75" s="129" t="str">
        <f t="shared" si="11"/>
        <v/>
      </c>
      <c r="L75" s="129" t="str">
        <f t="shared" si="12"/>
        <v/>
      </c>
      <c r="P75" s="74" t="s">
        <v>126</v>
      </c>
      <c r="Q75" s="74">
        <v>9</v>
      </c>
      <c r="R75" s="74">
        <v>180</v>
      </c>
      <c r="S75" s="84">
        <f t="shared" si="13"/>
        <v>1620</v>
      </c>
      <c r="AE75" s="74" t="str">
        <f>IF(OR(K75="",K75=0),"",VLOOKUP(E75,#REF!,17,FALSE))</f>
        <v/>
      </c>
      <c r="AR75" s="74">
        <f t="shared" si="14"/>
        <v>1</v>
      </c>
      <c r="AS75" s="74">
        <f t="shared" si="15"/>
        <v>2016</v>
      </c>
      <c r="AT75" s="94">
        <f t="shared" si="16"/>
        <v>3</v>
      </c>
      <c r="BB75" s="74">
        <f t="shared" si="17"/>
        <v>1</v>
      </c>
      <c r="BC75" s="74">
        <f t="shared" si="18"/>
        <v>0</v>
      </c>
      <c r="BD75" s="115" t="str">
        <f t="shared" si="19"/>
        <v/>
      </c>
      <c r="BE75" s="118"/>
      <c r="BF75" s="118"/>
      <c r="BH75" s="119"/>
    </row>
    <row r="76" spans="3:60" x14ac:dyDescent="0.2">
      <c r="C76" s="75">
        <v>42390</v>
      </c>
      <c r="D76" s="120">
        <f t="shared" si="10"/>
        <v>1</v>
      </c>
      <c r="E76" s="74" t="s">
        <v>145</v>
      </c>
      <c r="F76" s="79"/>
      <c r="G76" s="76">
        <v>24180</v>
      </c>
      <c r="H76" s="74">
        <v>61.75</v>
      </c>
      <c r="I76" s="119">
        <v>0.16666666666666666</v>
      </c>
      <c r="K76" s="129">
        <f t="shared" si="11"/>
        <v>4</v>
      </c>
      <c r="L76" s="129" t="str">
        <f t="shared" si="12"/>
        <v/>
      </c>
      <c r="M76" s="76">
        <v>24180</v>
      </c>
      <c r="P76" s="74" t="s">
        <v>133</v>
      </c>
      <c r="Q76" s="74">
        <v>31</v>
      </c>
      <c r="R76" s="74">
        <v>180</v>
      </c>
      <c r="S76" s="84">
        <f t="shared" si="13"/>
        <v>5580</v>
      </c>
      <c r="T76" s="74">
        <v>227.36500000000001</v>
      </c>
      <c r="V76" s="74">
        <v>2</v>
      </c>
      <c r="AE76" s="74" t="e">
        <f>IF(OR(K76="",K76=0),"",VLOOKUP(E76,#REF!,17,FALSE))</f>
        <v>#REF!</v>
      </c>
      <c r="AR76" s="74">
        <f t="shared" si="14"/>
        <v>1</v>
      </c>
      <c r="AS76" s="74">
        <f t="shared" si="15"/>
        <v>2016</v>
      </c>
      <c r="AT76" s="94">
        <f t="shared" si="16"/>
        <v>3</v>
      </c>
      <c r="BB76" s="74">
        <f t="shared" si="17"/>
        <v>1</v>
      </c>
      <c r="BC76" s="74">
        <f t="shared" si="18"/>
        <v>0</v>
      </c>
      <c r="BD76" s="115" t="str">
        <f t="shared" si="19"/>
        <v/>
      </c>
      <c r="BE76" s="118"/>
      <c r="BF76" s="118"/>
      <c r="BH76" s="119"/>
    </row>
    <row r="77" spans="3:60" x14ac:dyDescent="0.2">
      <c r="C77" s="75">
        <v>42390</v>
      </c>
      <c r="D77" s="120">
        <f t="shared" si="10"/>
        <v>2</v>
      </c>
      <c r="E77" s="74" t="s">
        <v>147</v>
      </c>
      <c r="F77" s="79"/>
      <c r="G77" s="76">
        <v>9768</v>
      </c>
      <c r="H77" s="74">
        <v>23.15625</v>
      </c>
      <c r="I77" s="119">
        <v>6.25E-2</v>
      </c>
      <c r="K77" s="129">
        <f t="shared" si="11"/>
        <v>1.5</v>
      </c>
      <c r="L77" s="129" t="str">
        <f t="shared" si="12"/>
        <v/>
      </c>
      <c r="M77" s="76">
        <v>9768</v>
      </c>
      <c r="P77" s="74" t="s">
        <v>135</v>
      </c>
      <c r="Q77" s="74">
        <v>8</v>
      </c>
      <c r="R77" s="74">
        <v>180</v>
      </c>
      <c r="S77" s="84">
        <f t="shared" si="13"/>
        <v>1440</v>
      </c>
      <c r="T77" s="74">
        <v>215.15799999999999</v>
      </c>
      <c r="U77" s="74">
        <v>315</v>
      </c>
      <c r="AE77" s="74" t="e">
        <f>IF(OR(K77="",K77=0),"",VLOOKUP(E77,#REF!,17,FALSE))</f>
        <v>#REF!</v>
      </c>
      <c r="AR77" s="74">
        <f t="shared" si="14"/>
        <v>1</v>
      </c>
      <c r="AS77" s="74">
        <f t="shared" si="15"/>
        <v>2016</v>
      </c>
      <c r="AT77" s="94">
        <f t="shared" si="16"/>
        <v>3</v>
      </c>
      <c r="BB77" s="74">
        <f t="shared" si="17"/>
        <v>1</v>
      </c>
      <c r="BC77" s="74">
        <f t="shared" si="18"/>
        <v>0</v>
      </c>
      <c r="BD77" s="115" t="str">
        <f t="shared" si="19"/>
        <v/>
      </c>
      <c r="BE77" s="118"/>
      <c r="BF77" s="118"/>
      <c r="BH77" s="119"/>
    </row>
    <row r="78" spans="3:60" x14ac:dyDescent="0.2">
      <c r="C78" s="75">
        <v>42390</v>
      </c>
      <c r="D78" s="120">
        <f t="shared" si="10"/>
        <v>3</v>
      </c>
      <c r="E78" s="74" t="s">
        <v>147</v>
      </c>
      <c r="F78" s="79"/>
      <c r="H78" s="74">
        <v>0</v>
      </c>
      <c r="K78" s="129" t="str">
        <f t="shared" si="11"/>
        <v/>
      </c>
      <c r="L78" s="129" t="str">
        <f t="shared" si="12"/>
        <v/>
      </c>
      <c r="P78" s="74" t="s">
        <v>148</v>
      </c>
      <c r="Q78" s="74">
        <v>3</v>
      </c>
      <c r="R78" s="74">
        <v>180</v>
      </c>
      <c r="S78" s="84">
        <f t="shared" si="13"/>
        <v>540</v>
      </c>
      <c r="AE78" s="74" t="str">
        <f>IF(OR(K78="",K78=0),"",VLOOKUP(E78,#REF!,17,FALSE))</f>
        <v/>
      </c>
      <c r="AR78" s="74">
        <f t="shared" si="14"/>
        <v>1</v>
      </c>
      <c r="AS78" s="74">
        <f t="shared" si="15"/>
        <v>2016</v>
      </c>
      <c r="AT78" s="94">
        <f t="shared" si="16"/>
        <v>3</v>
      </c>
      <c r="BB78" s="74">
        <f t="shared" si="17"/>
        <v>1</v>
      </c>
      <c r="BC78" s="74">
        <f t="shared" si="18"/>
        <v>0</v>
      </c>
      <c r="BD78" s="115" t="str">
        <f t="shared" si="19"/>
        <v/>
      </c>
      <c r="BE78" s="118"/>
      <c r="BF78" s="118"/>
      <c r="BH78" s="119"/>
    </row>
    <row r="79" spans="3:60" x14ac:dyDescent="0.2">
      <c r="C79" s="75">
        <v>42390</v>
      </c>
      <c r="D79" s="120">
        <f t="shared" si="10"/>
        <v>4</v>
      </c>
      <c r="E79" s="74" t="s">
        <v>149</v>
      </c>
      <c r="F79" s="79"/>
      <c r="G79" s="76">
        <v>58788</v>
      </c>
      <c r="H79" s="74">
        <v>108.0625</v>
      </c>
      <c r="I79" s="119">
        <v>0.29166666666666669</v>
      </c>
      <c r="K79" s="129">
        <f t="shared" si="11"/>
        <v>7</v>
      </c>
      <c r="L79" s="129" t="str">
        <f t="shared" si="12"/>
        <v/>
      </c>
      <c r="M79" s="76">
        <v>58788</v>
      </c>
      <c r="P79" s="74" t="s">
        <v>117</v>
      </c>
      <c r="Q79" s="74">
        <v>24</v>
      </c>
      <c r="R79" s="74">
        <v>180</v>
      </c>
      <c r="S79" s="84">
        <f t="shared" si="13"/>
        <v>4320</v>
      </c>
      <c r="T79" s="74">
        <v>218.571</v>
      </c>
      <c r="U79" s="74">
        <v>855</v>
      </c>
      <c r="V79" s="74">
        <v>5</v>
      </c>
      <c r="AE79" s="74" t="e">
        <f>IF(OR(K79="",K79=0),"",VLOOKUP(E79,#REF!,17,FALSE))</f>
        <v>#REF!</v>
      </c>
      <c r="AR79" s="74">
        <f t="shared" si="14"/>
        <v>1</v>
      </c>
      <c r="AS79" s="74">
        <f t="shared" si="15"/>
        <v>2016</v>
      </c>
      <c r="AT79" s="94">
        <f t="shared" si="16"/>
        <v>3</v>
      </c>
      <c r="BB79" s="74">
        <f t="shared" si="17"/>
        <v>1</v>
      </c>
      <c r="BC79" s="74">
        <f t="shared" si="18"/>
        <v>0</v>
      </c>
      <c r="BD79" s="115" t="str">
        <f t="shared" si="19"/>
        <v/>
      </c>
      <c r="BE79" s="118"/>
      <c r="BF79" s="118"/>
      <c r="BH79" s="119"/>
    </row>
    <row r="80" spans="3:60" x14ac:dyDescent="0.2">
      <c r="C80" s="75">
        <v>42390</v>
      </c>
      <c r="D80" s="120">
        <f t="shared" si="10"/>
        <v>5</v>
      </c>
      <c r="E80" s="74" t="s">
        <v>149</v>
      </c>
      <c r="F80" s="79"/>
      <c r="H80" s="74">
        <v>0</v>
      </c>
      <c r="K80" s="129" t="str">
        <f t="shared" si="11"/>
        <v/>
      </c>
      <c r="L80" s="129" t="str">
        <f t="shared" si="12"/>
        <v/>
      </c>
      <c r="P80" s="74" t="s">
        <v>150</v>
      </c>
      <c r="Q80" s="74">
        <v>39</v>
      </c>
      <c r="R80" s="74">
        <v>180</v>
      </c>
      <c r="S80" s="84">
        <f t="shared" si="13"/>
        <v>7020</v>
      </c>
      <c r="AE80" s="74" t="str">
        <f>IF(OR(K80="",K80=0),"",VLOOKUP(E80,#REF!,17,FALSE))</f>
        <v/>
      </c>
      <c r="AR80" s="74">
        <f t="shared" si="14"/>
        <v>1</v>
      </c>
      <c r="AS80" s="74">
        <f t="shared" si="15"/>
        <v>2016</v>
      </c>
      <c r="AT80" s="94">
        <f t="shared" si="16"/>
        <v>3</v>
      </c>
      <c r="BB80" s="74">
        <f t="shared" si="17"/>
        <v>1</v>
      </c>
      <c r="BC80" s="74">
        <f t="shared" si="18"/>
        <v>0</v>
      </c>
      <c r="BD80" s="115" t="str">
        <f t="shared" si="19"/>
        <v/>
      </c>
      <c r="BE80" s="118"/>
      <c r="BF80" s="118"/>
      <c r="BH80" s="119"/>
    </row>
    <row r="81" spans="3:60" x14ac:dyDescent="0.2">
      <c r="C81" s="75">
        <v>42390</v>
      </c>
      <c r="D81" s="120">
        <f t="shared" si="10"/>
        <v>6</v>
      </c>
      <c r="E81" s="74" t="s">
        <v>151</v>
      </c>
      <c r="F81" s="79"/>
      <c r="G81" s="76">
        <v>33960</v>
      </c>
      <c r="H81" s="74">
        <v>54.03125</v>
      </c>
      <c r="I81" s="119">
        <v>0.14583333333333334</v>
      </c>
      <c r="K81" s="129">
        <f t="shared" si="11"/>
        <v>3.5</v>
      </c>
      <c r="L81" s="129" t="str">
        <f t="shared" si="12"/>
        <v/>
      </c>
      <c r="M81" s="76">
        <v>33960</v>
      </c>
      <c r="P81" s="74" t="s">
        <v>126</v>
      </c>
      <c r="Q81" s="74">
        <v>35</v>
      </c>
      <c r="R81" s="74">
        <v>180</v>
      </c>
      <c r="S81" s="84">
        <f t="shared" si="13"/>
        <v>6300</v>
      </c>
      <c r="T81" s="74">
        <v>216.648</v>
      </c>
      <c r="U81" s="74">
        <v>475</v>
      </c>
      <c r="V81" s="74">
        <v>4</v>
      </c>
      <c r="AE81" s="74" t="e">
        <f>IF(OR(K81="",K81=0),"",VLOOKUP(E81,#REF!,17,FALSE))</f>
        <v>#REF!</v>
      </c>
      <c r="AR81" s="74">
        <f t="shared" si="14"/>
        <v>1</v>
      </c>
      <c r="AS81" s="74">
        <f t="shared" si="15"/>
        <v>2016</v>
      </c>
      <c r="AT81" s="94">
        <f t="shared" si="16"/>
        <v>3</v>
      </c>
      <c r="BB81" s="74">
        <f t="shared" si="17"/>
        <v>1</v>
      </c>
      <c r="BC81" s="74">
        <f t="shared" si="18"/>
        <v>0</v>
      </c>
      <c r="BD81" s="115" t="str">
        <f t="shared" si="19"/>
        <v/>
      </c>
      <c r="BE81" s="118"/>
      <c r="BF81" s="118"/>
      <c r="BH81" s="119"/>
    </row>
    <row r="82" spans="3:60" x14ac:dyDescent="0.2">
      <c r="C82" s="75">
        <v>42391</v>
      </c>
      <c r="D82" s="120">
        <f t="shared" si="10"/>
        <v>1</v>
      </c>
      <c r="E82" s="74" t="s">
        <v>152</v>
      </c>
      <c r="F82" s="79"/>
      <c r="G82" s="76">
        <v>161892</v>
      </c>
      <c r="H82" s="74">
        <v>255.25</v>
      </c>
      <c r="I82" s="119">
        <v>0.66666666666666663</v>
      </c>
      <c r="K82" s="129">
        <f t="shared" si="11"/>
        <v>16</v>
      </c>
      <c r="L82" s="129" t="str">
        <f t="shared" si="12"/>
        <v/>
      </c>
      <c r="M82" s="76">
        <v>161892</v>
      </c>
      <c r="P82" s="74" t="s">
        <v>126</v>
      </c>
      <c r="Q82" s="74">
        <v>14</v>
      </c>
      <c r="R82" s="74">
        <v>180</v>
      </c>
      <c r="S82" s="84">
        <f t="shared" si="13"/>
        <v>2520</v>
      </c>
      <c r="T82" s="74">
        <v>374.42099999999999</v>
      </c>
      <c r="U82" s="74">
        <v>6210</v>
      </c>
      <c r="V82" s="74">
        <v>3</v>
      </c>
      <c r="AE82" s="74" t="e">
        <f>IF(OR(K82="",K82=0),"",VLOOKUP(E82,#REF!,17,FALSE))</f>
        <v>#REF!</v>
      </c>
      <c r="AR82" s="74">
        <f t="shared" si="14"/>
        <v>1</v>
      </c>
      <c r="AS82" s="74">
        <f t="shared" si="15"/>
        <v>2016</v>
      </c>
      <c r="AT82" s="94">
        <f t="shared" si="16"/>
        <v>3</v>
      </c>
      <c r="BB82" s="74">
        <f t="shared" si="17"/>
        <v>1</v>
      </c>
      <c r="BC82" s="74">
        <f t="shared" si="18"/>
        <v>0</v>
      </c>
      <c r="BD82" s="115" t="str">
        <f t="shared" si="19"/>
        <v/>
      </c>
      <c r="BE82" s="118"/>
      <c r="BF82" s="118"/>
      <c r="BH82" s="119"/>
    </row>
    <row r="83" spans="3:60" x14ac:dyDescent="0.2">
      <c r="C83" s="75">
        <v>42391</v>
      </c>
      <c r="D83" s="120">
        <f t="shared" si="10"/>
        <v>2</v>
      </c>
      <c r="E83" s="74" t="s">
        <v>152</v>
      </c>
      <c r="F83" s="79"/>
      <c r="H83" s="74">
        <v>0</v>
      </c>
      <c r="K83" s="129" t="str">
        <f t="shared" si="11"/>
        <v/>
      </c>
      <c r="L83" s="129" t="str">
        <f t="shared" si="12"/>
        <v/>
      </c>
      <c r="P83" s="74" t="s">
        <v>153</v>
      </c>
      <c r="Q83" s="74">
        <v>76</v>
      </c>
      <c r="R83" s="74">
        <v>180</v>
      </c>
      <c r="S83" s="84">
        <f t="shared" si="13"/>
        <v>13680</v>
      </c>
      <c r="AE83" s="74" t="str">
        <f>IF(OR(K83="",K83=0),"",VLOOKUP(E83,#REF!,17,FALSE))</f>
        <v/>
      </c>
      <c r="AR83" s="74">
        <f t="shared" si="14"/>
        <v>1</v>
      </c>
      <c r="AS83" s="74">
        <f t="shared" si="15"/>
        <v>2016</v>
      </c>
      <c r="AT83" s="94">
        <f t="shared" si="16"/>
        <v>3</v>
      </c>
      <c r="BB83" s="74">
        <f t="shared" si="17"/>
        <v>1</v>
      </c>
      <c r="BC83" s="74">
        <f t="shared" si="18"/>
        <v>0</v>
      </c>
      <c r="BD83" s="115" t="str">
        <f t="shared" si="19"/>
        <v/>
      </c>
      <c r="BE83" s="118"/>
      <c r="BF83" s="118"/>
      <c r="BH83" s="119"/>
    </row>
    <row r="84" spans="3:60" x14ac:dyDescent="0.2">
      <c r="C84" s="75">
        <v>42391</v>
      </c>
      <c r="D84" s="120">
        <f t="shared" si="10"/>
        <v>3</v>
      </c>
      <c r="E84" s="74" t="s">
        <v>152</v>
      </c>
      <c r="F84" s="79"/>
      <c r="H84" s="74">
        <v>0</v>
      </c>
      <c r="K84" s="129" t="str">
        <f t="shared" si="11"/>
        <v/>
      </c>
      <c r="L84" s="129" t="str">
        <f t="shared" si="12"/>
        <v/>
      </c>
      <c r="P84" s="74" t="s">
        <v>154</v>
      </c>
      <c r="Q84" s="74">
        <v>75</v>
      </c>
      <c r="R84" s="74">
        <v>180</v>
      </c>
      <c r="S84" s="84">
        <f t="shared" si="13"/>
        <v>13500</v>
      </c>
      <c r="AE84" s="74" t="str">
        <f>IF(OR(K84="",K84=0),"",VLOOKUP(E84,#REF!,17,FALSE))</f>
        <v/>
      </c>
      <c r="AR84" s="74">
        <f t="shared" si="14"/>
        <v>1</v>
      </c>
      <c r="AS84" s="74">
        <f t="shared" si="15"/>
        <v>2016</v>
      </c>
      <c r="AT84" s="94">
        <f t="shared" si="16"/>
        <v>3</v>
      </c>
      <c r="BB84" s="74">
        <f t="shared" si="17"/>
        <v>1</v>
      </c>
      <c r="BC84" s="74">
        <f t="shared" si="18"/>
        <v>0</v>
      </c>
      <c r="BD84" s="115" t="str">
        <f t="shared" si="19"/>
        <v/>
      </c>
      <c r="BE84" s="118"/>
      <c r="BF84" s="118"/>
      <c r="BH84" s="119"/>
    </row>
    <row r="85" spans="3:60" x14ac:dyDescent="0.2">
      <c r="C85" s="75">
        <v>42391</v>
      </c>
      <c r="D85" s="120">
        <f t="shared" si="10"/>
        <v>4</v>
      </c>
      <c r="E85" s="74" t="s">
        <v>152</v>
      </c>
      <c r="F85" s="79"/>
      <c r="H85" s="74">
        <v>0</v>
      </c>
      <c r="K85" s="129" t="str">
        <f t="shared" si="11"/>
        <v/>
      </c>
      <c r="L85" s="129" t="str">
        <f t="shared" si="12"/>
        <v/>
      </c>
      <c r="P85" s="74" t="s">
        <v>155</v>
      </c>
      <c r="Q85" s="74">
        <v>80</v>
      </c>
      <c r="R85" s="74">
        <v>180</v>
      </c>
      <c r="S85" s="84">
        <f t="shared" si="13"/>
        <v>14400</v>
      </c>
      <c r="AE85" s="74" t="str">
        <f>IF(OR(K85="",K85=0),"",VLOOKUP(E85,#REF!,17,FALSE))</f>
        <v/>
      </c>
      <c r="AR85" s="74">
        <f t="shared" si="14"/>
        <v>1</v>
      </c>
      <c r="AS85" s="74">
        <f t="shared" si="15"/>
        <v>2016</v>
      </c>
      <c r="AT85" s="94">
        <f t="shared" si="16"/>
        <v>3</v>
      </c>
      <c r="BB85" s="74">
        <f t="shared" si="17"/>
        <v>1</v>
      </c>
      <c r="BC85" s="74">
        <f t="shared" si="18"/>
        <v>0</v>
      </c>
      <c r="BD85" s="115" t="str">
        <f t="shared" si="19"/>
        <v/>
      </c>
      <c r="BE85" s="118"/>
      <c r="BF85" s="118"/>
      <c r="BH85" s="119"/>
    </row>
    <row r="86" spans="3:60" x14ac:dyDescent="0.2">
      <c r="C86" s="75">
        <v>42391</v>
      </c>
      <c r="D86" s="120">
        <f t="shared" si="10"/>
        <v>5</v>
      </c>
      <c r="E86" s="74" t="s">
        <v>152</v>
      </c>
      <c r="F86" s="79"/>
      <c r="H86" s="74">
        <v>0</v>
      </c>
      <c r="K86" s="129" t="str">
        <f t="shared" si="11"/>
        <v/>
      </c>
      <c r="L86" s="129" t="str">
        <f t="shared" si="12"/>
        <v/>
      </c>
      <c r="P86" s="74" t="s">
        <v>156</v>
      </c>
      <c r="Q86" s="74">
        <v>54</v>
      </c>
      <c r="R86" s="74">
        <v>180</v>
      </c>
      <c r="S86" s="84">
        <f t="shared" si="13"/>
        <v>9720</v>
      </c>
      <c r="AE86" s="74" t="str">
        <f>IF(OR(K86="",K86=0),"",VLOOKUP(E86,#REF!,17,FALSE))</f>
        <v/>
      </c>
      <c r="AR86" s="74">
        <f t="shared" si="14"/>
        <v>1</v>
      </c>
      <c r="AS86" s="74">
        <f t="shared" si="15"/>
        <v>2016</v>
      </c>
      <c r="AT86" s="94">
        <f t="shared" si="16"/>
        <v>3</v>
      </c>
      <c r="BB86" s="74">
        <f t="shared" si="17"/>
        <v>1</v>
      </c>
      <c r="BC86" s="74">
        <f t="shared" si="18"/>
        <v>0</v>
      </c>
      <c r="BD86" s="115" t="str">
        <f t="shared" si="19"/>
        <v/>
      </c>
      <c r="BE86" s="118"/>
      <c r="BF86" s="118"/>
      <c r="BH86" s="119"/>
    </row>
    <row r="87" spans="3:60" x14ac:dyDescent="0.2">
      <c r="C87" s="75">
        <v>42394</v>
      </c>
      <c r="D87" s="120">
        <f t="shared" si="10"/>
        <v>1</v>
      </c>
      <c r="E87" s="74" t="s">
        <v>157</v>
      </c>
      <c r="F87" s="79"/>
      <c r="G87" s="76">
        <v>44004</v>
      </c>
      <c r="H87" s="74">
        <v>69.46875</v>
      </c>
      <c r="I87" s="119">
        <v>0.1875</v>
      </c>
      <c r="K87" s="129">
        <f t="shared" si="11"/>
        <v>4.5</v>
      </c>
      <c r="L87" s="129" t="str">
        <f t="shared" si="12"/>
        <v/>
      </c>
      <c r="M87" s="76">
        <v>44004</v>
      </c>
      <c r="P87" s="74" t="s">
        <v>158</v>
      </c>
      <c r="Q87" s="74">
        <v>79</v>
      </c>
      <c r="R87" s="74">
        <v>180</v>
      </c>
      <c r="S87" s="84">
        <f t="shared" si="13"/>
        <v>14220</v>
      </c>
      <c r="T87" s="74">
        <v>371.01</v>
      </c>
      <c r="U87" s="74">
        <v>760</v>
      </c>
      <c r="V87" s="74">
        <v>5</v>
      </c>
      <c r="AE87" s="74" t="e">
        <f>IF(OR(K87="",K87=0),"",VLOOKUP(E87,#REF!,17,FALSE))</f>
        <v>#REF!</v>
      </c>
      <c r="AR87" s="74">
        <f t="shared" si="14"/>
        <v>1</v>
      </c>
      <c r="AS87" s="74">
        <f t="shared" si="15"/>
        <v>2016</v>
      </c>
      <c r="AT87" s="94">
        <f t="shared" si="16"/>
        <v>4</v>
      </c>
      <c r="BB87" s="74">
        <f t="shared" si="17"/>
        <v>1</v>
      </c>
      <c r="BC87" s="74">
        <f t="shared" si="18"/>
        <v>0</v>
      </c>
      <c r="BD87" s="115" t="str">
        <f t="shared" si="19"/>
        <v/>
      </c>
      <c r="BE87" s="118"/>
      <c r="BF87" s="118"/>
      <c r="BH87" s="119"/>
    </row>
    <row r="88" spans="3:60" x14ac:dyDescent="0.2">
      <c r="C88" s="75">
        <v>42394</v>
      </c>
      <c r="D88" s="120">
        <f t="shared" si="10"/>
        <v>2</v>
      </c>
      <c r="E88" s="74" t="s">
        <v>157</v>
      </c>
      <c r="F88" s="79"/>
      <c r="H88" s="74">
        <v>0</v>
      </c>
      <c r="K88" s="129" t="str">
        <f t="shared" si="11"/>
        <v/>
      </c>
      <c r="L88" s="129" t="str">
        <f t="shared" si="12"/>
        <v/>
      </c>
      <c r="P88" s="74" t="s">
        <v>156</v>
      </c>
      <c r="Q88" s="74">
        <v>9</v>
      </c>
      <c r="R88" s="74">
        <v>180</v>
      </c>
      <c r="S88" s="84">
        <f t="shared" si="13"/>
        <v>1620</v>
      </c>
      <c r="AE88" s="74" t="str">
        <f>IF(OR(K88="",K88=0),"",VLOOKUP(E88,#REF!,17,FALSE))</f>
        <v/>
      </c>
      <c r="AR88" s="74">
        <f t="shared" si="14"/>
        <v>1</v>
      </c>
      <c r="AS88" s="74">
        <f t="shared" si="15"/>
        <v>2016</v>
      </c>
      <c r="AT88" s="94">
        <f t="shared" si="16"/>
        <v>4</v>
      </c>
      <c r="BB88" s="74">
        <f t="shared" si="17"/>
        <v>1</v>
      </c>
      <c r="BC88" s="74">
        <f t="shared" si="18"/>
        <v>0</v>
      </c>
      <c r="BD88" s="115" t="str">
        <f t="shared" si="19"/>
        <v/>
      </c>
      <c r="BE88" s="118"/>
      <c r="BF88" s="118"/>
      <c r="BH88" s="119"/>
    </row>
    <row r="89" spans="3:60" x14ac:dyDescent="0.2">
      <c r="C89" s="75">
        <v>42394</v>
      </c>
      <c r="D89" s="120">
        <f t="shared" si="10"/>
        <v>3</v>
      </c>
      <c r="E89" s="74" t="s">
        <v>159</v>
      </c>
      <c r="F89" s="79"/>
      <c r="G89" s="76">
        <v>95976</v>
      </c>
      <c r="H89" s="74">
        <v>177.53125</v>
      </c>
      <c r="I89" s="119">
        <v>0.47916666666666669</v>
      </c>
      <c r="K89" s="129">
        <f t="shared" si="11"/>
        <v>11.5</v>
      </c>
      <c r="L89" s="129" t="str">
        <f t="shared" si="12"/>
        <v/>
      </c>
      <c r="M89" s="76">
        <v>95976</v>
      </c>
      <c r="P89" s="74" t="s">
        <v>160</v>
      </c>
      <c r="Q89" s="74">
        <v>80</v>
      </c>
      <c r="R89" s="74">
        <v>180</v>
      </c>
      <c r="S89" s="84">
        <f t="shared" si="13"/>
        <v>14400</v>
      </c>
      <c r="T89" s="74">
        <v>371.06400000000002</v>
      </c>
      <c r="U89" s="74">
        <v>2232.5</v>
      </c>
      <c r="V89" s="74">
        <v>6</v>
      </c>
      <c r="Z89" s="74" t="s">
        <v>163</v>
      </c>
      <c r="AE89" s="74" t="e">
        <f>IF(OR(K89="",K89=0),"",VLOOKUP(E89,#REF!,17,FALSE))</f>
        <v>#REF!</v>
      </c>
      <c r="AR89" s="74">
        <f t="shared" si="14"/>
        <v>1</v>
      </c>
      <c r="AS89" s="74">
        <f t="shared" si="15"/>
        <v>2016</v>
      </c>
      <c r="AT89" s="94">
        <f t="shared" si="16"/>
        <v>4</v>
      </c>
      <c r="BB89" s="74">
        <f t="shared" si="17"/>
        <v>1</v>
      </c>
      <c r="BC89" s="74">
        <f t="shared" si="18"/>
        <v>0</v>
      </c>
      <c r="BD89" s="115" t="str">
        <f t="shared" si="19"/>
        <v/>
      </c>
      <c r="BE89" s="118"/>
      <c r="BF89" s="118"/>
      <c r="BH89" s="119"/>
    </row>
    <row r="90" spans="3:60" x14ac:dyDescent="0.2">
      <c r="C90" s="75">
        <v>42394</v>
      </c>
      <c r="D90" s="120">
        <f t="shared" si="10"/>
        <v>4</v>
      </c>
      <c r="E90" s="74" t="s">
        <v>159</v>
      </c>
      <c r="F90" s="79"/>
      <c r="H90" s="74">
        <v>0</v>
      </c>
      <c r="K90" s="129" t="str">
        <f t="shared" si="11"/>
        <v/>
      </c>
      <c r="L90" s="129" t="str">
        <f t="shared" si="12"/>
        <v/>
      </c>
      <c r="P90" s="74" t="s">
        <v>161</v>
      </c>
      <c r="Q90" s="74">
        <v>80</v>
      </c>
      <c r="R90" s="74">
        <v>180</v>
      </c>
      <c r="S90" s="84">
        <f t="shared" si="13"/>
        <v>14400</v>
      </c>
      <c r="AE90" s="74" t="str">
        <f>IF(OR(K90="",K90=0),"",VLOOKUP(E90,#REF!,17,FALSE))</f>
        <v/>
      </c>
      <c r="AR90" s="74">
        <f t="shared" si="14"/>
        <v>1</v>
      </c>
      <c r="AS90" s="74">
        <f t="shared" si="15"/>
        <v>2016</v>
      </c>
      <c r="AT90" s="94">
        <f t="shared" si="16"/>
        <v>4</v>
      </c>
      <c r="BB90" s="74">
        <f t="shared" si="17"/>
        <v>1</v>
      </c>
      <c r="BC90" s="74">
        <f t="shared" si="18"/>
        <v>0</v>
      </c>
      <c r="BD90" s="115" t="str">
        <f t="shared" si="19"/>
        <v/>
      </c>
      <c r="BE90" s="118"/>
      <c r="BF90" s="118"/>
      <c r="BH90" s="119"/>
    </row>
    <row r="91" spans="3:60" x14ac:dyDescent="0.2">
      <c r="C91" s="75">
        <v>42394</v>
      </c>
      <c r="D91" s="120">
        <f t="shared" si="10"/>
        <v>5</v>
      </c>
      <c r="E91" s="74" t="s">
        <v>159</v>
      </c>
      <c r="F91" s="79"/>
      <c r="H91" s="74">
        <v>0</v>
      </c>
      <c r="K91" s="129" t="str">
        <f t="shared" si="11"/>
        <v/>
      </c>
      <c r="L91" s="129" t="str">
        <f t="shared" si="12"/>
        <v/>
      </c>
      <c r="P91" s="74" t="s">
        <v>162</v>
      </c>
      <c r="Q91" s="74">
        <v>22</v>
      </c>
      <c r="R91" s="74">
        <v>180</v>
      </c>
      <c r="S91" s="84">
        <f t="shared" si="13"/>
        <v>3960</v>
      </c>
      <c r="AE91" s="74" t="str">
        <f>IF(OR(K91="",K91=0),"",VLOOKUP(E91,#REF!,17,FALSE))</f>
        <v/>
      </c>
      <c r="AR91" s="74">
        <f t="shared" si="14"/>
        <v>1</v>
      </c>
      <c r="AS91" s="74">
        <f t="shared" si="15"/>
        <v>2016</v>
      </c>
      <c r="AT91" s="94">
        <f t="shared" si="16"/>
        <v>4</v>
      </c>
      <c r="BB91" s="74">
        <f t="shared" si="17"/>
        <v>1</v>
      </c>
      <c r="BC91" s="74">
        <f t="shared" si="18"/>
        <v>0</v>
      </c>
      <c r="BD91" s="115" t="str">
        <f t="shared" si="19"/>
        <v/>
      </c>
      <c r="BE91" s="118"/>
      <c r="BF91" s="118"/>
      <c r="BH91" s="119"/>
    </row>
    <row r="92" spans="3:60" x14ac:dyDescent="0.2">
      <c r="C92" s="75">
        <v>42395</v>
      </c>
      <c r="D92" s="120">
        <f t="shared" si="10"/>
        <v>1</v>
      </c>
      <c r="E92" s="74" t="s">
        <v>169</v>
      </c>
      <c r="F92" s="79"/>
      <c r="G92" s="76">
        <v>33012</v>
      </c>
      <c r="H92" s="74">
        <v>50.62890625</v>
      </c>
      <c r="I92" s="119">
        <v>0.13541666666666666</v>
      </c>
      <c r="K92" s="129">
        <f t="shared" si="11"/>
        <v>3.25</v>
      </c>
      <c r="L92" s="129" t="str">
        <f t="shared" si="12"/>
        <v/>
      </c>
      <c r="M92" s="76">
        <v>33012</v>
      </c>
      <c r="P92" s="74" t="s">
        <v>164</v>
      </c>
      <c r="Q92" s="74">
        <v>60</v>
      </c>
      <c r="R92" s="74">
        <v>180</v>
      </c>
      <c r="S92" s="84">
        <f t="shared" si="13"/>
        <v>10800</v>
      </c>
      <c r="T92" s="74">
        <v>370.87599999999998</v>
      </c>
      <c r="U92" s="74">
        <v>807.5</v>
      </c>
      <c r="V92" s="74">
        <v>4</v>
      </c>
      <c r="AE92" s="74" t="e">
        <f>IF(OR(K92="",K92=0),"",VLOOKUP(E92,#REF!,17,FALSE))</f>
        <v>#REF!</v>
      </c>
      <c r="AR92" s="74">
        <f t="shared" si="14"/>
        <v>1</v>
      </c>
      <c r="AS92" s="74">
        <f t="shared" si="15"/>
        <v>2016</v>
      </c>
      <c r="AT92" s="94">
        <f t="shared" si="16"/>
        <v>4</v>
      </c>
      <c r="BB92" s="74">
        <f t="shared" si="17"/>
        <v>1</v>
      </c>
      <c r="BC92" s="74">
        <f t="shared" si="18"/>
        <v>0</v>
      </c>
      <c r="BD92" s="115" t="str">
        <f t="shared" si="19"/>
        <v/>
      </c>
      <c r="BE92" s="118"/>
      <c r="BF92" s="118"/>
      <c r="BH92" s="119"/>
    </row>
    <row r="93" spans="3:60" x14ac:dyDescent="0.2">
      <c r="C93" s="75">
        <v>42395</v>
      </c>
      <c r="D93" s="120">
        <f t="shared" si="10"/>
        <v>2</v>
      </c>
      <c r="E93" s="74" t="s">
        <v>170</v>
      </c>
      <c r="F93" s="79"/>
      <c r="G93" s="76">
        <v>81828</v>
      </c>
      <c r="H93" s="74">
        <v>128.51953125</v>
      </c>
      <c r="I93" s="119">
        <v>0.34375</v>
      </c>
      <c r="K93" s="129">
        <f t="shared" si="11"/>
        <v>8.25</v>
      </c>
      <c r="L93" s="129" t="str">
        <f t="shared" si="12"/>
        <v/>
      </c>
      <c r="M93" s="76">
        <v>81828</v>
      </c>
      <c r="P93" s="74" t="s">
        <v>165</v>
      </c>
      <c r="Q93" s="74">
        <v>36</v>
      </c>
      <c r="R93" s="74">
        <v>180</v>
      </c>
      <c r="S93" s="84">
        <f t="shared" si="13"/>
        <v>6480</v>
      </c>
      <c r="T93" s="74">
        <v>370.79599999999999</v>
      </c>
      <c r="U93" s="74">
        <v>1710</v>
      </c>
      <c r="V93" s="74">
        <v>4</v>
      </c>
      <c r="AE93" s="74" t="e">
        <f>IF(OR(K93="",K93=0),"",VLOOKUP(E93,#REF!,17,FALSE))</f>
        <v>#REF!</v>
      </c>
      <c r="AR93" s="74">
        <f t="shared" si="14"/>
        <v>1</v>
      </c>
      <c r="AS93" s="74">
        <f t="shared" si="15"/>
        <v>2016</v>
      </c>
      <c r="AT93" s="94">
        <f t="shared" si="16"/>
        <v>4</v>
      </c>
      <c r="BB93" s="74">
        <f t="shared" si="17"/>
        <v>1</v>
      </c>
      <c r="BC93" s="74">
        <f t="shared" si="18"/>
        <v>0</v>
      </c>
      <c r="BD93" s="115" t="str">
        <f t="shared" si="19"/>
        <v/>
      </c>
      <c r="BE93" s="118"/>
      <c r="BF93" s="118"/>
      <c r="BH93" s="119"/>
    </row>
    <row r="94" spans="3:60" x14ac:dyDescent="0.2">
      <c r="C94" s="75">
        <v>42395</v>
      </c>
      <c r="D94" s="120">
        <f t="shared" si="10"/>
        <v>3</v>
      </c>
      <c r="E94" s="74" t="s">
        <v>170</v>
      </c>
      <c r="F94" s="79"/>
      <c r="H94" s="74">
        <v>0</v>
      </c>
      <c r="K94" s="129" t="str">
        <f t="shared" si="11"/>
        <v/>
      </c>
      <c r="L94" s="129" t="str">
        <f t="shared" si="12"/>
        <v/>
      </c>
      <c r="P94" s="74" t="s">
        <v>166</v>
      </c>
      <c r="Q94" s="74">
        <v>71</v>
      </c>
      <c r="R94" s="74">
        <v>180</v>
      </c>
      <c r="S94" s="84">
        <f t="shared" si="13"/>
        <v>12780</v>
      </c>
      <c r="AE94" s="74" t="str">
        <f>IF(OR(K94="",K94=0),"",VLOOKUP(E94,#REF!,17,FALSE))</f>
        <v/>
      </c>
      <c r="AR94" s="74">
        <f t="shared" si="14"/>
        <v>1</v>
      </c>
      <c r="AS94" s="74">
        <f t="shared" si="15"/>
        <v>2016</v>
      </c>
      <c r="AT94" s="94">
        <f t="shared" si="16"/>
        <v>4</v>
      </c>
      <c r="BB94" s="74">
        <f t="shared" si="17"/>
        <v>1</v>
      </c>
      <c r="BC94" s="74">
        <f t="shared" si="18"/>
        <v>0</v>
      </c>
      <c r="BD94" s="115" t="str">
        <f t="shared" si="19"/>
        <v/>
      </c>
      <c r="BE94" s="118"/>
      <c r="BF94" s="118"/>
      <c r="BH94" s="119"/>
    </row>
    <row r="95" spans="3:60" x14ac:dyDescent="0.2">
      <c r="C95" s="75">
        <v>42395</v>
      </c>
      <c r="D95" s="120">
        <f t="shared" si="10"/>
        <v>4</v>
      </c>
      <c r="E95" s="74" t="s">
        <v>170</v>
      </c>
      <c r="F95" s="79"/>
      <c r="H95" s="74">
        <v>0</v>
      </c>
      <c r="K95" s="129" t="str">
        <f t="shared" si="11"/>
        <v/>
      </c>
      <c r="L95" s="129" t="str">
        <f t="shared" si="12"/>
        <v/>
      </c>
      <c r="P95" s="74" t="s">
        <v>167</v>
      </c>
      <c r="Q95" s="74">
        <v>47</v>
      </c>
      <c r="R95" s="74">
        <v>180</v>
      </c>
      <c r="S95" s="84">
        <f t="shared" si="13"/>
        <v>8460</v>
      </c>
      <c r="AE95" s="74" t="str">
        <f>IF(OR(K95="",K95=0),"",VLOOKUP(E95,#REF!,17,FALSE))</f>
        <v/>
      </c>
      <c r="AR95" s="74">
        <f t="shared" si="14"/>
        <v>1</v>
      </c>
      <c r="AS95" s="74">
        <f t="shared" si="15"/>
        <v>2016</v>
      </c>
      <c r="AT95" s="94">
        <f t="shared" si="16"/>
        <v>4</v>
      </c>
      <c r="BB95" s="74">
        <f t="shared" si="17"/>
        <v>1</v>
      </c>
      <c r="BC95" s="74">
        <f t="shared" si="18"/>
        <v>0</v>
      </c>
      <c r="BD95" s="115" t="str">
        <f t="shared" si="19"/>
        <v/>
      </c>
      <c r="BE95" s="118"/>
      <c r="BF95" s="118"/>
      <c r="BH95" s="119"/>
    </row>
    <row r="96" spans="3:60" x14ac:dyDescent="0.2">
      <c r="C96" s="75">
        <v>42395</v>
      </c>
      <c r="D96" s="120">
        <f t="shared" si="10"/>
        <v>5</v>
      </c>
      <c r="E96" s="74" t="s">
        <v>168</v>
      </c>
      <c r="F96" s="79"/>
      <c r="G96" s="76">
        <v>41172</v>
      </c>
      <c r="H96" s="74">
        <v>70.1015625</v>
      </c>
      <c r="I96" s="119">
        <v>0.1875</v>
      </c>
      <c r="K96" s="129">
        <f t="shared" si="11"/>
        <v>4.5</v>
      </c>
      <c r="L96" s="129" t="str">
        <f t="shared" si="12"/>
        <v/>
      </c>
      <c r="M96" s="76">
        <v>41172</v>
      </c>
      <c r="P96" s="74" t="s">
        <v>171</v>
      </c>
      <c r="Q96" s="74">
        <v>1</v>
      </c>
      <c r="R96" s="74">
        <v>180</v>
      </c>
      <c r="S96" s="84">
        <f t="shared" si="13"/>
        <v>180</v>
      </c>
      <c r="T96" s="74">
        <v>370.95299999999997</v>
      </c>
      <c r="U96" s="74">
        <v>950</v>
      </c>
      <c r="V96" s="74">
        <v>3</v>
      </c>
      <c r="AE96" s="74" t="e">
        <f>IF(OR(K96="",K96=0),"",VLOOKUP(E96,#REF!,17,FALSE))</f>
        <v>#REF!</v>
      </c>
      <c r="AR96" s="74">
        <f t="shared" si="14"/>
        <v>1</v>
      </c>
      <c r="AS96" s="74">
        <f t="shared" si="15"/>
        <v>2016</v>
      </c>
      <c r="AT96" s="94">
        <f t="shared" si="16"/>
        <v>4</v>
      </c>
      <c r="BB96" s="74">
        <f t="shared" si="17"/>
        <v>1</v>
      </c>
      <c r="BC96" s="74">
        <f t="shared" si="18"/>
        <v>0</v>
      </c>
      <c r="BD96" s="115" t="str">
        <f t="shared" si="19"/>
        <v/>
      </c>
      <c r="BE96" s="118"/>
      <c r="BF96" s="118"/>
      <c r="BH96" s="119"/>
    </row>
    <row r="97" spans="3:60" x14ac:dyDescent="0.2">
      <c r="C97" s="75">
        <v>42395</v>
      </c>
      <c r="D97" s="120">
        <f t="shared" si="10"/>
        <v>6</v>
      </c>
      <c r="E97" s="74" t="s">
        <v>168</v>
      </c>
      <c r="F97" s="79"/>
      <c r="H97" s="74">
        <v>0</v>
      </c>
      <c r="K97" s="129" t="str">
        <f t="shared" si="11"/>
        <v/>
      </c>
      <c r="L97" s="129" t="str">
        <f t="shared" si="12"/>
        <v/>
      </c>
      <c r="P97" s="74" t="s">
        <v>172</v>
      </c>
      <c r="Q97" s="74">
        <v>76</v>
      </c>
      <c r="R97" s="74">
        <v>180</v>
      </c>
      <c r="S97" s="84">
        <f t="shared" si="13"/>
        <v>13680</v>
      </c>
      <c r="AE97" s="74" t="str">
        <f>IF(OR(K97="",K97=0),"",VLOOKUP(E97,#REF!,17,FALSE))</f>
        <v/>
      </c>
      <c r="AR97" s="74">
        <f t="shared" si="14"/>
        <v>1</v>
      </c>
      <c r="AS97" s="74">
        <f t="shared" si="15"/>
        <v>2016</v>
      </c>
      <c r="AT97" s="94">
        <f t="shared" si="16"/>
        <v>4</v>
      </c>
      <c r="BB97" s="74">
        <f t="shared" si="17"/>
        <v>1</v>
      </c>
      <c r="BC97" s="74">
        <f t="shared" si="18"/>
        <v>0</v>
      </c>
      <c r="BD97" s="115" t="str">
        <f t="shared" si="19"/>
        <v/>
      </c>
      <c r="BE97" s="118"/>
      <c r="BF97" s="118"/>
      <c r="BH97" s="119"/>
    </row>
    <row r="98" spans="3:60" x14ac:dyDescent="0.2">
      <c r="C98" s="75">
        <v>42396</v>
      </c>
      <c r="D98" s="120">
        <f t="shared" si="10"/>
        <v>1</v>
      </c>
      <c r="E98" s="78" t="s">
        <v>108</v>
      </c>
      <c r="F98" s="79"/>
      <c r="G98" s="76">
        <v>20736</v>
      </c>
      <c r="H98" s="74">
        <v>39.375</v>
      </c>
      <c r="I98" s="119">
        <v>0.10416666666666667</v>
      </c>
      <c r="K98" s="129">
        <f t="shared" si="11"/>
        <v>2.5</v>
      </c>
      <c r="L98" s="129" t="str">
        <f t="shared" si="12"/>
        <v/>
      </c>
      <c r="M98" s="76">
        <v>20736</v>
      </c>
      <c r="P98" s="74" t="s">
        <v>148</v>
      </c>
      <c r="Q98" s="74">
        <v>14</v>
      </c>
      <c r="R98" s="74">
        <v>180</v>
      </c>
      <c r="S98" s="84">
        <f t="shared" si="13"/>
        <v>2520</v>
      </c>
      <c r="T98" s="74">
        <v>368.15300000000002</v>
      </c>
      <c r="U98" s="74">
        <v>900</v>
      </c>
      <c r="V98" s="74">
        <v>6</v>
      </c>
      <c r="AE98" s="74" t="e">
        <f>IF(OR(K98="",K98=0),"",VLOOKUP(E98,#REF!,17,FALSE))</f>
        <v>#REF!</v>
      </c>
      <c r="AR98" s="74">
        <f t="shared" si="14"/>
        <v>1</v>
      </c>
      <c r="AS98" s="74">
        <f t="shared" si="15"/>
        <v>2016</v>
      </c>
      <c r="AT98" s="94">
        <f t="shared" si="16"/>
        <v>4</v>
      </c>
      <c r="BB98" s="74">
        <f t="shared" si="17"/>
        <v>1</v>
      </c>
      <c r="BC98" s="74">
        <f t="shared" si="18"/>
        <v>0</v>
      </c>
      <c r="BD98" s="115" t="str">
        <f t="shared" si="19"/>
        <v/>
      </c>
      <c r="BE98" s="118"/>
      <c r="BF98" s="118"/>
      <c r="BH98" s="119"/>
    </row>
    <row r="99" spans="3:60" x14ac:dyDescent="0.2">
      <c r="C99" s="75">
        <v>42396</v>
      </c>
      <c r="D99" s="120">
        <f t="shared" si="10"/>
        <v>2</v>
      </c>
      <c r="E99" s="78" t="s">
        <v>108</v>
      </c>
      <c r="F99" s="79"/>
      <c r="H99" s="74">
        <v>0</v>
      </c>
      <c r="K99" s="129" t="str">
        <f t="shared" si="11"/>
        <v/>
      </c>
      <c r="L99" s="129" t="str">
        <f t="shared" si="12"/>
        <v/>
      </c>
      <c r="P99" s="74" t="s">
        <v>135</v>
      </c>
      <c r="Q99" s="74">
        <v>24</v>
      </c>
      <c r="R99" s="74">
        <v>180</v>
      </c>
      <c r="S99" s="84">
        <f t="shared" si="13"/>
        <v>4320</v>
      </c>
      <c r="AE99" s="74" t="str">
        <f>IF(OR(K99="",K99=0),"",VLOOKUP(E99,#REF!,17,FALSE))</f>
        <v/>
      </c>
      <c r="AR99" s="74">
        <f t="shared" si="14"/>
        <v>1</v>
      </c>
      <c r="AS99" s="74">
        <f t="shared" si="15"/>
        <v>2016</v>
      </c>
      <c r="AT99" s="94">
        <f t="shared" si="16"/>
        <v>4</v>
      </c>
      <c r="BB99" s="74">
        <f t="shared" si="17"/>
        <v>1</v>
      </c>
      <c r="BC99" s="74">
        <f t="shared" si="18"/>
        <v>0</v>
      </c>
      <c r="BD99" s="115" t="str">
        <f t="shared" si="19"/>
        <v/>
      </c>
      <c r="BE99" s="118"/>
      <c r="BF99" s="118"/>
      <c r="BH99" s="119"/>
    </row>
    <row r="100" spans="3:60" x14ac:dyDescent="0.2">
      <c r="C100" s="75">
        <v>42396</v>
      </c>
      <c r="D100" s="120">
        <f t="shared" si="10"/>
        <v>3</v>
      </c>
      <c r="E100" s="74" t="s">
        <v>104</v>
      </c>
      <c r="F100" s="79"/>
      <c r="G100" s="76">
        <v>144504</v>
      </c>
      <c r="H100" s="74">
        <v>212.625</v>
      </c>
      <c r="I100" s="119">
        <v>0.5625</v>
      </c>
      <c r="K100" s="129">
        <f t="shared" si="11"/>
        <v>13.5</v>
      </c>
      <c r="L100" s="129" t="str">
        <f t="shared" si="12"/>
        <v/>
      </c>
      <c r="M100" s="76">
        <v>144504</v>
      </c>
      <c r="P100" s="74" t="s">
        <v>150</v>
      </c>
      <c r="Q100" s="74">
        <v>37</v>
      </c>
      <c r="R100" s="74">
        <v>180</v>
      </c>
      <c r="S100" s="84">
        <f t="shared" si="13"/>
        <v>6660</v>
      </c>
      <c r="T100" s="74">
        <v>370.32299999999998</v>
      </c>
      <c r="U100" s="74">
        <v>2897.5</v>
      </c>
      <c r="V100" s="74">
        <v>6</v>
      </c>
      <c r="AE100" s="74" t="e">
        <f>IF(OR(K100="",K100=0),"",VLOOKUP(E100,#REF!,17,FALSE))</f>
        <v>#REF!</v>
      </c>
      <c r="AR100" s="74">
        <f t="shared" si="14"/>
        <v>1</v>
      </c>
      <c r="AS100" s="74">
        <f t="shared" si="15"/>
        <v>2016</v>
      </c>
      <c r="AT100" s="94">
        <f t="shared" si="16"/>
        <v>4</v>
      </c>
      <c r="BB100" s="74">
        <f t="shared" si="17"/>
        <v>1</v>
      </c>
      <c r="BC100" s="74">
        <f t="shared" si="18"/>
        <v>0</v>
      </c>
      <c r="BD100" s="115" t="str">
        <f t="shared" si="19"/>
        <v/>
      </c>
      <c r="BE100" s="118"/>
      <c r="BF100" s="118"/>
      <c r="BH100" s="119"/>
    </row>
    <row r="101" spans="3:60" x14ac:dyDescent="0.2">
      <c r="C101" s="75">
        <v>42396</v>
      </c>
      <c r="D101" s="120">
        <f t="shared" si="10"/>
        <v>4</v>
      </c>
      <c r="E101" s="74" t="s">
        <v>104</v>
      </c>
      <c r="F101" s="79"/>
      <c r="H101" s="74">
        <v>0</v>
      </c>
      <c r="K101" s="129" t="str">
        <f t="shared" si="11"/>
        <v/>
      </c>
      <c r="L101" s="129" t="str">
        <f t="shared" si="12"/>
        <v/>
      </c>
      <c r="P101" s="74" t="s">
        <v>174</v>
      </c>
      <c r="Q101" s="74">
        <v>80</v>
      </c>
      <c r="R101" s="74">
        <v>180</v>
      </c>
      <c r="S101" s="84">
        <f t="shared" si="13"/>
        <v>14400</v>
      </c>
      <c r="AE101" s="74" t="str">
        <f>IF(OR(K101="",K101=0),"",VLOOKUP(E101,#REF!,17,FALSE))</f>
        <v/>
      </c>
      <c r="AR101" s="74">
        <f t="shared" si="14"/>
        <v>1</v>
      </c>
      <c r="AS101" s="74">
        <f t="shared" si="15"/>
        <v>2016</v>
      </c>
      <c r="AT101" s="94">
        <f t="shared" si="16"/>
        <v>4</v>
      </c>
      <c r="BB101" s="74">
        <f t="shared" si="17"/>
        <v>1</v>
      </c>
      <c r="BC101" s="74">
        <f t="shared" si="18"/>
        <v>0</v>
      </c>
      <c r="BD101" s="115" t="str">
        <f t="shared" si="19"/>
        <v/>
      </c>
      <c r="BE101" s="118"/>
      <c r="BF101" s="118"/>
      <c r="BH101" s="119"/>
    </row>
    <row r="102" spans="3:60" x14ac:dyDescent="0.2">
      <c r="C102" s="75">
        <v>42396</v>
      </c>
      <c r="D102" s="120">
        <f t="shared" si="10"/>
        <v>5</v>
      </c>
      <c r="E102" s="74" t="s">
        <v>104</v>
      </c>
      <c r="F102" s="79"/>
      <c r="H102" s="74">
        <v>0</v>
      </c>
      <c r="K102" s="129" t="str">
        <f t="shared" si="11"/>
        <v/>
      </c>
      <c r="L102" s="129" t="str">
        <f t="shared" si="12"/>
        <v/>
      </c>
      <c r="P102" s="74" t="s">
        <v>175</v>
      </c>
      <c r="Q102" s="74">
        <v>70</v>
      </c>
      <c r="R102" s="74">
        <v>180</v>
      </c>
      <c r="S102" s="84">
        <f t="shared" si="13"/>
        <v>12600</v>
      </c>
      <c r="AE102" s="74" t="str">
        <f>IF(OR(K102="",K102=0),"",VLOOKUP(E102,#REF!,17,FALSE))</f>
        <v/>
      </c>
      <c r="AR102" s="74">
        <f t="shared" si="14"/>
        <v>1</v>
      </c>
      <c r="AS102" s="74">
        <f t="shared" si="15"/>
        <v>2016</v>
      </c>
      <c r="AT102" s="94">
        <f t="shared" si="16"/>
        <v>4</v>
      </c>
      <c r="BB102" s="74">
        <f t="shared" si="17"/>
        <v>1</v>
      </c>
      <c r="BC102" s="74">
        <f t="shared" si="18"/>
        <v>0</v>
      </c>
      <c r="BD102" s="115" t="str">
        <f t="shared" si="19"/>
        <v/>
      </c>
      <c r="BE102" s="118"/>
      <c r="BF102" s="118"/>
      <c r="BH102" s="119"/>
    </row>
    <row r="103" spans="3:60" x14ac:dyDescent="0.2">
      <c r="C103" s="75">
        <v>42396</v>
      </c>
      <c r="D103" s="120">
        <f t="shared" si="10"/>
        <v>6</v>
      </c>
      <c r="E103" s="74" t="s">
        <v>104</v>
      </c>
      <c r="F103" s="79"/>
      <c r="H103" s="74">
        <v>0</v>
      </c>
      <c r="K103" s="129" t="str">
        <f t="shared" si="11"/>
        <v/>
      </c>
      <c r="L103" s="129" t="str">
        <f t="shared" si="12"/>
        <v/>
      </c>
      <c r="P103" s="74" t="s">
        <v>176</v>
      </c>
      <c r="Q103" s="74">
        <v>80</v>
      </c>
      <c r="R103" s="74">
        <v>180</v>
      </c>
      <c r="S103" s="84">
        <f t="shared" si="13"/>
        <v>14400</v>
      </c>
      <c r="AE103" s="74" t="str">
        <f>IF(OR(K103="",K103=0),"",VLOOKUP(E103,#REF!,17,FALSE))</f>
        <v/>
      </c>
      <c r="AR103" s="74">
        <f t="shared" si="14"/>
        <v>1</v>
      </c>
      <c r="AS103" s="74">
        <f t="shared" si="15"/>
        <v>2016</v>
      </c>
      <c r="AT103" s="94">
        <f t="shared" si="16"/>
        <v>4</v>
      </c>
      <c r="BB103" s="74">
        <f t="shared" si="17"/>
        <v>1</v>
      </c>
      <c r="BC103" s="74">
        <f t="shared" si="18"/>
        <v>0</v>
      </c>
      <c r="BD103" s="115" t="str">
        <f t="shared" si="19"/>
        <v/>
      </c>
      <c r="BE103" s="118"/>
      <c r="BF103" s="118"/>
      <c r="BH103" s="119"/>
    </row>
    <row r="104" spans="3:60" x14ac:dyDescent="0.2">
      <c r="C104" s="75">
        <v>42397</v>
      </c>
      <c r="D104" s="120">
        <f t="shared" si="10"/>
        <v>1</v>
      </c>
      <c r="E104" s="74" t="s">
        <v>177</v>
      </c>
      <c r="F104" s="79"/>
      <c r="G104" s="76">
        <v>100752</v>
      </c>
      <c r="H104" s="74">
        <v>110.140625</v>
      </c>
      <c r="I104" s="119">
        <v>0.39583333333333331</v>
      </c>
      <c r="K104" s="129">
        <f t="shared" si="11"/>
        <v>9.5</v>
      </c>
      <c r="L104" s="129" t="str">
        <f t="shared" si="12"/>
        <v/>
      </c>
      <c r="M104" s="76">
        <v>100752</v>
      </c>
      <c r="P104" s="74" t="s">
        <v>178</v>
      </c>
      <c r="Q104" s="74">
        <v>80</v>
      </c>
      <c r="R104" s="74">
        <v>180</v>
      </c>
      <c r="S104" s="84">
        <f t="shared" si="13"/>
        <v>14400</v>
      </c>
      <c r="T104" s="74">
        <v>378.23899999999998</v>
      </c>
      <c r="U104" s="74">
        <v>2470</v>
      </c>
      <c r="V104" s="74">
        <v>2</v>
      </c>
      <c r="AE104" s="74" t="e">
        <f>IF(OR(K104="",K104=0),"",VLOOKUP(E104,#REF!,17,FALSE))</f>
        <v>#REF!</v>
      </c>
      <c r="AR104" s="74">
        <f t="shared" si="14"/>
        <v>1</v>
      </c>
      <c r="AS104" s="74">
        <f t="shared" si="15"/>
        <v>2016</v>
      </c>
      <c r="AT104" s="94">
        <f t="shared" si="16"/>
        <v>4</v>
      </c>
      <c r="BB104" s="74">
        <f t="shared" si="17"/>
        <v>1</v>
      </c>
      <c r="BC104" s="74">
        <f t="shared" si="18"/>
        <v>0</v>
      </c>
      <c r="BD104" s="115" t="str">
        <f t="shared" si="19"/>
        <v/>
      </c>
      <c r="BE104" s="118"/>
      <c r="BF104" s="118"/>
      <c r="BH104" s="119"/>
    </row>
    <row r="105" spans="3:60" x14ac:dyDescent="0.2">
      <c r="C105" s="75">
        <v>42397</v>
      </c>
      <c r="D105" s="120">
        <f t="shared" si="10"/>
        <v>2</v>
      </c>
      <c r="E105" s="74" t="s">
        <v>177</v>
      </c>
      <c r="F105" s="79"/>
      <c r="H105" s="74">
        <v>0</v>
      </c>
      <c r="K105" s="129" t="str">
        <f t="shared" si="11"/>
        <v/>
      </c>
      <c r="L105" s="129" t="str">
        <f t="shared" si="12"/>
        <v/>
      </c>
      <c r="P105" s="74" t="s">
        <v>182</v>
      </c>
      <c r="Q105" s="74">
        <v>4</v>
      </c>
      <c r="R105" s="74">
        <v>180</v>
      </c>
      <c r="S105" s="84">
        <f t="shared" si="13"/>
        <v>720</v>
      </c>
      <c r="AE105" s="74" t="str">
        <f>IF(OR(K105="",K105=0),"",VLOOKUP(E105,#REF!,17,FALSE))</f>
        <v/>
      </c>
      <c r="AR105" s="74">
        <f t="shared" si="14"/>
        <v>1</v>
      </c>
      <c r="AS105" s="74">
        <f t="shared" si="15"/>
        <v>2016</v>
      </c>
      <c r="AT105" s="94">
        <f t="shared" si="16"/>
        <v>4</v>
      </c>
      <c r="BB105" s="74">
        <f t="shared" si="17"/>
        <v>1</v>
      </c>
      <c r="BC105" s="74">
        <f t="shared" si="18"/>
        <v>0</v>
      </c>
      <c r="BD105" s="115" t="str">
        <f t="shared" si="19"/>
        <v/>
      </c>
      <c r="BE105" s="118"/>
      <c r="BF105" s="118"/>
      <c r="BH105" s="119"/>
    </row>
    <row r="106" spans="3:60" x14ac:dyDescent="0.2">
      <c r="C106" s="75">
        <v>42397</v>
      </c>
      <c r="D106" s="120">
        <f t="shared" si="10"/>
        <v>3</v>
      </c>
      <c r="E106" s="74" t="s">
        <v>177</v>
      </c>
      <c r="F106" s="79"/>
      <c r="H106" s="74">
        <v>0</v>
      </c>
      <c r="K106" s="129" t="str">
        <f t="shared" si="11"/>
        <v/>
      </c>
      <c r="L106" s="129" t="str">
        <f t="shared" si="12"/>
        <v/>
      </c>
      <c r="P106" s="74" t="s">
        <v>183</v>
      </c>
      <c r="Q106" s="74">
        <v>2</v>
      </c>
      <c r="R106" s="74">
        <v>180</v>
      </c>
      <c r="S106" s="84">
        <f t="shared" si="13"/>
        <v>360</v>
      </c>
      <c r="AE106" s="74" t="str">
        <f>IF(OR(K106="",K106=0),"",VLOOKUP(E106,#REF!,17,FALSE))</f>
        <v/>
      </c>
      <c r="AR106" s="74">
        <f t="shared" si="14"/>
        <v>1</v>
      </c>
      <c r="AS106" s="74">
        <f t="shared" si="15"/>
        <v>2016</v>
      </c>
      <c r="AT106" s="94">
        <f t="shared" si="16"/>
        <v>4</v>
      </c>
      <c r="BB106" s="74">
        <f t="shared" si="17"/>
        <v>1</v>
      </c>
      <c r="BC106" s="74">
        <f t="shared" si="18"/>
        <v>0</v>
      </c>
      <c r="BD106" s="115" t="str">
        <f t="shared" si="19"/>
        <v/>
      </c>
      <c r="BE106" s="118"/>
      <c r="BF106" s="118"/>
      <c r="BH106" s="119"/>
    </row>
    <row r="107" spans="3:60" x14ac:dyDescent="0.2">
      <c r="C107" s="75">
        <v>42397</v>
      </c>
      <c r="D107" s="120">
        <f t="shared" si="10"/>
        <v>4</v>
      </c>
      <c r="E107" s="74" t="s">
        <v>177</v>
      </c>
      <c r="F107" s="79"/>
      <c r="H107" s="74">
        <v>0</v>
      </c>
      <c r="K107" s="129" t="str">
        <f t="shared" si="11"/>
        <v/>
      </c>
      <c r="L107" s="129" t="str">
        <f t="shared" si="12"/>
        <v/>
      </c>
      <c r="P107" s="74" t="s">
        <v>184</v>
      </c>
      <c r="Q107" s="74">
        <v>80</v>
      </c>
      <c r="R107" s="74">
        <v>180</v>
      </c>
      <c r="S107" s="84">
        <f t="shared" si="13"/>
        <v>14400</v>
      </c>
      <c r="AE107" s="74" t="str">
        <f>IF(OR(K107="",K107=0),"",VLOOKUP(E107,#REF!,17,FALSE))</f>
        <v/>
      </c>
      <c r="AR107" s="74">
        <f t="shared" si="14"/>
        <v>1</v>
      </c>
      <c r="AS107" s="74">
        <f t="shared" si="15"/>
        <v>2016</v>
      </c>
      <c r="AT107" s="94">
        <f t="shared" si="16"/>
        <v>4</v>
      </c>
      <c r="BB107" s="74">
        <f t="shared" si="17"/>
        <v>1</v>
      </c>
      <c r="BC107" s="74">
        <f t="shared" si="18"/>
        <v>0</v>
      </c>
      <c r="BD107" s="115" t="str">
        <f t="shared" si="19"/>
        <v/>
      </c>
      <c r="BE107" s="118"/>
      <c r="BF107" s="118"/>
      <c r="BH107" s="119"/>
    </row>
    <row r="108" spans="3:60" x14ac:dyDescent="0.2">
      <c r="C108" s="75">
        <v>42397</v>
      </c>
      <c r="D108" s="120">
        <f t="shared" si="10"/>
        <v>5</v>
      </c>
      <c r="E108" s="74" t="s">
        <v>177</v>
      </c>
      <c r="F108" s="79"/>
      <c r="H108" s="74">
        <v>0</v>
      </c>
      <c r="K108" s="129" t="str">
        <f t="shared" si="11"/>
        <v/>
      </c>
      <c r="L108" s="129" t="str">
        <f t="shared" si="12"/>
        <v/>
      </c>
      <c r="P108" s="74" t="s">
        <v>179</v>
      </c>
      <c r="Q108" s="74">
        <v>30</v>
      </c>
      <c r="R108" s="74">
        <v>180</v>
      </c>
      <c r="S108" s="84">
        <f t="shared" si="13"/>
        <v>5400</v>
      </c>
      <c r="AE108" s="74" t="str">
        <f>IF(OR(K108="",K108=0),"",VLOOKUP(E108,#REF!,17,FALSE))</f>
        <v/>
      </c>
      <c r="AR108" s="74">
        <f t="shared" si="14"/>
        <v>1</v>
      </c>
      <c r="AS108" s="74">
        <f t="shared" si="15"/>
        <v>2016</v>
      </c>
      <c r="AT108" s="94">
        <f t="shared" si="16"/>
        <v>4</v>
      </c>
      <c r="BB108" s="74">
        <f t="shared" si="17"/>
        <v>1</v>
      </c>
      <c r="BC108" s="74">
        <f t="shared" si="18"/>
        <v>0</v>
      </c>
      <c r="BD108" s="115" t="str">
        <f t="shared" si="19"/>
        <v/>
      </c>
      <c r="BE108" s="118"/>
      <c r="BF108" s="118"/>
      <c r="BH108" s="119"/>
    </row>
    <row r="109" spans="3:60" x14ac:dyDescent="0.2">
      <c r="C109" s="75">
        <v>42397</v>
      </c>
      <c r="D109" s="120">
        <f t="shared" si="10"/>
        <v>6</v>
      </c>
      <c r="E109" s="74" t="s">
        <v>180</v>
      </c>
      <c r="F109" s="79"/>
      <c r="G109" s="76">
        <v>66720</v>
      </c>
      <c r="H109" s="74">
        <v>75.359375</v>
      </c>
      <c r="I109" s="119">
        <v>0.27083333333333331</v>
      </c>
      <c r="K109" s="129">
        <f t="shared" si="11"/>
        <v>6.5</v>
      </c>
      <c r="L109" s="129" t="str">
        <f t="shared" si="12"/>
        <v/>
      </c>
      <c r="M109" s="76">
        <v>66720</v>
      </c>
      <c r="P109" s="74" t="s">
        <v>179</v>
      </c>
      <c r="Q109" s="74">
        <v>46</v>
      </c>
      <c r="R109" s="74">
        <v>180</v>
      </c>
      <c r="S109" s="84">
        <f t="shared" si="13"/>
        <v>8280</v>
      </c>
      <c r="T109" s="74">
        <v>377.29199999999997</v>
      </c>
      <c r="U109" s="74">
        <v>2280</v>
      </c>
      <c r="V109" s="74">
        <v>5</v>
      </c>
      <c r="AE109" s="74" t="e">
        <f>IF(OR(K109="",K109=0),"",VLOOKUP(E109,#REF!,17,FALSE))</f>
        <v>#REF!</v>
      </c>
      <c r="AR109" s="74">
        <f t="shared" si="14"/>
        <v>1</v>
      </c>
      <c r="AS109" s="74">
        <f t="shared" si="15"/>
        <v>2016</v>
      </c>
      <c r="AT109" s="94">
        <f t="shared" si="16"/>
        <v>4</v>
      </c>
      <c r="BB109" s="74">
        <f t="shared" si="17"/>
        <v>1</v>
      </c>
      <c r="BC109" s="74">
        <f t="shared" si="18"/>
        <v>0</v>
      </c>
      <c r="BD109" s="115" t="str">
        <f t="shared" si="19"/>
        <v/>
      </c>
      <c r="BE109" s="118"/>
      <c r="BF109" s="118"/>
      <c r="BH109" s="119"/>
    </row>
    <row r="110" spans="3:60" x14ac:dyDescent="0.2">
      <c r="C110" s="75">
        <v>42397</v>
      </c>
      <c r="D110" s="120">
        <f t="shared" si="10"/>
        <v>7</v>
      </c>
      <c r="E110" s="74" t="s">
        <v>180</v>
      </c>
      <c r="F110" s="79"/>
      <c r="H110" s="74">
        <v>0</v>
      </c>
      <c r="K110" s="129" t="str">
        <f t="shared" si="11"/>
        <v/>
      </c>
      <c r="L110" s="129" t="str">
        <f t="shared" si="12"/>
        <v/>
      </c>
      <c r="P110" s="74" t="s">
        <v>181</v>
      </c>
      <c r="Q110" s="74">
        <v>78</v>
      </c>
      <c r="R110" s="74">
        <v>180</v>
      </c>
      <c r="S110" s="84">
        <f t="shared" si="13"/>
        <v>14040</v>
      </c>
      <c r="AE110" s="74" t="str">
        <f>IF(OR(K110="",K110=0),"",VLOOKUP(E110,#REF!,17,FALSE))</f>
        <v/>
      </c>
      <c r="AR110" s="74">
        <f t="shared" si="14"/>
        <v>1</v>
      </c>
      <c r="AS110" s="74">
        <f t="shared" si="15"/>
        <v>2016</v>
      </c>
      <c r="AT110" s="94">
        <f t="shared" si="16"/>
        <v>4</v>
      </c>
      <c r="BB110" s="74">
        <f t="shared" si="17"/>
        <v>1</v>
      </c>
      <c r="BC110" s="74">
        <f t="shared" si="18"/>
        <v>0</v>
      </c>
      <c r="BD110" s="115" t="str">
        <f t="shared" si="19"/>
        <v/>
      </c>
      <c r="BE110" s="118"/>
      <c r="BF110" s="118"/>
      <c r="BH110" s="119"/>
    </row>
    <row r="111" spans="3:60" x14ac:dyDescent="0.2">
      <c r="C111" s="75">
        <v>42398</v>
      </c>
      <c r="D111" s="120">
        <f t="shared" si="10"/>
        <v>1</v>
      </c>
      <c r="E111" s="74" t="s">
        <v>185</v>
      </c>
      <c r="F111" s="79"/>
      <c r="G111" s="76">
        <v>44019</v>
      </c>
      <c r="H111" s="74">
        <v>137.109375</v>
      </c>
      <c r="I111" s="119">
        <v>0.375</v>
      </c>
      <c r="K111" s="129">
        <f t="shared" si="11"/>
        <v>9</v>
      </c>
      <c r="L111" s="129" t="str">
        <f t="shared" si="12"/>
        <v/>
      </c>
      <c r="M111" s="76">
        <v>29680</v>
      </c>
      <c r="P111" s="74" t="s">
        <v>162</v>
      </c>
      <c r="Q111" s="74">
        <v>54</v>
      </c>
      <c r="R111" s="74">
        <v>180</v>
      </c>
      <c r="S111" s="84">
        <f t="shared" si="13"/>
        <v>9720</v>
      </c>
      <c r="T111" s="74">
        <v>557.303</v>
      </c>
      <c r="U111" s="74">
        <v>2090</v>
      </c>
      <c r="V111" s="74">
        <v>930</v>
      </c>
      <c r="AE111" s="74" t="e">
        <f>IF(OR(K111="",K111=0),"",VLOOKUP(E111,#REF!,17,FALSE))</f>
        <v>#REF!</v>
      </c>
      <c r="AR111" s="74">
        <f t="shared" si="14"/>
        <v>1</v>
      </c>
      <c r="AS111" s="74">
        <f t="shared" si="15"/>
        <v>2016</v>
      </c>
      <c r="AT111" s="94">
        <f t="shared" si="16"/>
        <v>4</v>
      </c>
      <c r="BB111" s="74">
        <f t="shared" si="17"/>
        <v>1</v>
      </c>
      <c r="BC111" s="74">
        <f t="shared" si="18"/>
        <v>0</v>
      </c>
      <c r="BD111" s="115" t="str">
        <f t="shared" si="19"/>
        <v/>
      </c>
      <c r="BE111" s="118"/>
      <c r="BF111" s="118"/>
      <c r="BH111" s="119"/>
    </row>
    <row r="112" spans="3:60" x14ac:dyDescent="0.2">
      <c r="C112" s="75">
        <v>42398</v>
      </c>
      <c r="D112" s="120">
        <f t="shared" si="10"/>
        <v>2</v>
      </c>
      <c r="E112" s="74" t="s">
        <v>185</v>
      </c>
      <c r="F112" s="79"/>
      <c r="H112" s="74">
        <v>0</v>
      </c>
      <c r="K112" s="129" t="str">
        <f t="shared" si="11"/>
        <v/>
      </c>
      <c r="L112" s="129" t="str">
        <f t="shared" si="12"/>
        <v/>
      </c>
      <c r="P112" s="74" t="s">
        <v>186</v>
      </c>
      <c r="Q112" s="74">
        <v>74</v>
      </c>
      <c r="R112" s="74">
        <v>180</v>
      </c>
      <c r="S112" s="84">
        <f t="shared" si="13"/>
        <v>13320</v>
      </c>
      <c r="AE112" s="74" t="str">
        <f>IF(OR(K112="",K112=0),"",VLOOKUP(E112,#REF!,17,FALSE))</f>
        <v/>
      </c>
      <c r="AR112" s="74">
        <f t="shared" si="14"/>
        <v>1</v>
      </c>
      <c r="AS112" s="74">
        <f t="shared" si="15"/>
        <v>2016</v>
      </c>
      <c r="AT112" s="94">
        <f t="shared" si="16"/>
        <v>4</v>
      </c>
      <c r="BB112" s="74">
        <f t="shared" si="17"/>
        <v>1</v>
      </c>
      <c r="BC112" s="74">
        <f t="shared" si="18"/>
        <v>0</v>
      </c>
      <c r="BD112" s="115" t="str">
        <f t="shared" si="19"/>
        <v/>
      </c>
      <c r="BE112" s="118"/>
      <c r="BF112" s="118"/>
      <c r="BH112" s="119"/>
    </row>
    <row r="113" spans="1:60" x14ac:dyDescent="0.2">
      <c r="C113" s="75">
        <v>42398</v>
      </c>
      <c r="D113" s="120">
        <f t="shared" si="10"/>
        <v>3</v>
      </c>
      <c r="E113" s="74" t="s">
        <v>92</v>
      </c>
      <c r="F113" s="79"/>
      <c r="G113" s="76">
        <v>18320</v>
      </c>
      <c r="H113" s="74">
        <v>45.703125</v>
      </c>
      <c r="I113" s="119">
        <v>0.125</v>
      </c>
      <c r="K113" s="129">
        <f t="shared" si="11"/>
        <v>3</v>
      </c>
      <c r="L113" s="129" t="str">
        <f t="shared" si="12"/>
        <v/>
      </c>
      <c r="M113" s="76">
        <v>13810</v>
      </c>
      <c r="P113" s="74" t="s">
        <v>187</v>
      </c>
      <c r="Q113" s="74">
        <v>46</v>
      </c>
      <c r="R113" s="74">
        <v>180</v>
      </c>
      <c r="S113" s="84">
        <f t="shared" si="13"/>
        <v>8280</v>
      </c>
      <c r="T113" s="74">
        <v>539.947</v>
      </c>
      <c r="U113" s="74">
        <v>760</v>
      </c>
      <c r="V113" s="74">
        <v>4</v>
      </c>
      <c r="AE113" s="74" t="e">
        <f>IF(OR(K113="",K113=0),"",VLOOKUP(E113,#REF!,17,FALSE))</f>
        <v>#REF!</v>
      </c>
      <c r="AR113" s="74">
        <f t="shared" si="14"/>
        <v>1</v>
      </c>
      <c r="AS113" s="74">
        <f t="shared" si="15"/>
        <v>2016</v>
      </c>
      <c r="AT113" s="94">
        <f t="shared" si="16"/>
        <v>4</v>
      </c>
      <c r="BB113" s="74">
        <f t="shared" si="17"/>
        <v>1</v>
      </c>
      <c r="BC113" s="74">
        <f t="shared" si="18"/>
        <v>0</v>
      </c>
      <c r="BD113" s="115" t="str">
        <f t="shared" si="19"/>
        <v/>
      </c>
      <c r="BE113" s="118"/>
      <c r="BF113" s="118"/>
      <c r="BH113" s="119"/>
    </row>
    <row r="114" spans="1:60" x14ac:dyDescent="0.2">
      <c r="C114" s="75">
        <v>42398</v>
      </c>
      <c r="D114" s="120">
        <f t="shared" si="10"/>
        <v>4</v>
      </c>
      <c r="E114" s="74" t="s">
        <v>92</v>
      </c>
      <c r="F114" s="79"/>
      <c r="H114" s="74">
        <v>0</v>
      </c>
      <c r="K114" s="129" t="str">
        <f t="shared" si="11"/>
        <v/>
      </c>
      <c r="L114" s="129" t="str">
        <f t="shared" si="12"/>
        <v/>
      </c>
      <c r="P114" s="74" t="s">
        <v>190</v>
      </c>
      <c r="Q114" s="74">
        <v>4</v>
      </c>
      <c r="R114" s="74">
        <v>180</v>
      </c>
      <c r="S114" s="84">
        <f t="shared" si="13"/>
        <v>720</v>
      </c>
      <c r="AE114" s="74" t="str">
        <f>IF(OR(K114="",K114=0),"",VLOOKUP(E114,#REF!,17,FALSE))</f>
        <v/>
      </c>
      <c r="AR114" s="74">
        <f t="shared" si="14"/>
        <v>1</v>
      </c>
      <c r="AS114" s="74">
        <f t="shared" si="15"/>
        <v>2016</v>
      </c>
      <c r="AT114" s="94">
        <f t="shared" si="16"/>
        <v>4</v>
      </c>
      <c r="BB114" s="74">
        <f t="shared" si="17"/>
        <v>1</v>
      </c>
      <c r="BC114" s="74">
        <f t="shared" si="18"/>
        <v>0</v>
      </c>
      <c r="BD114" s="115" t="str">
        <f t="shared" si="19"/>
        <v/>
      </c>
      <c r="BE114" s="118"/>
      <c r="BF114" s="118"/>
      <c r="BH114" s="119"/>
    </row>
    <row r="115" spans="1:60" x14ac:dyDescent="0.2">
      <c r="C115" s="75">
        <v>42398</v>
      </c>
      <c r="D115" s="120">
        <f t="shared" si="10"/>
        <v>5</v>
      </c>
      <c r="E115" s="74" t="s">
        <v>188</v>
      </c>
      <c r="F115" s="79"/>
      <c r="G115" s="76">
        <v>9936</v>
      </c>
      <c r="H115" s="74">
        <v>60.9375</v>
      </c>
      <c r="I115" s="119">
        <v>0.16666666666666666</v>
      </c>
      <c r="K115" s="129">
        <f t="shared" si="11"/>
        <v>4</v>
      </c>
      <c r="L115" s="129" t="str">
        <f t="shared" si="12"/>
        <v/>
      </c>
      <c r="M115" s="76">
        <v>9936</v>
      </c>
      <c r="P115" s="74" t="s">
        <v>186</v>
      </c>
      <c r="Q115" s="74">
        <v>5</v>
      </c>
      <c r="R115" s="74">
        <v>180</v>
      </c>
      <c r="S115" s="84">
        <f t="shared" si="13"/>
        <v>900</v>
      </c>
      <c r="T115" s="74">
        <v>544.24</v>
      </c>
      <c r="U115" s="74">
        <v>427.5</v>
      </c>
      <c r="V115" s="74">
        <v>250</v>
      </c>
      <c r="AE115" s="74" t="e">
        <f>IF(OR(K115="",K115=0),"",VLOOKUP(E115,#REF!,17,FALSE))</f>
        <v>#REF!</v>
      </c>
      <c r="AR115" s="74">
        <f t="shared" si="14"/>
        <v>1</v>
      </c>
      <c r="AS115" s="74">
        <f t="shared" si="15"/>
        <v>2016</v>
      </c>
      <c r="AT115" s="94">
        <f t="shared" si="16"/>
        <v>4</v>
      </c>
      <c r="BB115" s="74">
        <f t="shared" si="17"/>
        <v>1</v>
      </c>
      <c r="BC115" s="74">
        <f t="shared" si="18"/>
        <v>0</v>
      </c>
      <c r="BD115" s="115" t="str">
        <f t="shared" si="19"/>
        <v/>
      </c>
      <c r="BE115" s="118"/>
      <c r="BF115" s="118"/>
      <c r="BH115" s="119"/>
    </row>
    <row r="116" spans="1:60" x14ac:dyDescent="0.2">
      <c r="A116" s="91"/>
      <c r="B116" s="91"/>
      <c r="C116" s="92">
        <v>42398</v>
      </c>
      <c r="D116" s="120">
        <f t="shared" si="10"/>
        <v>6</v>
      </c>
      <c r="E116" s="91" t="s">
        <v>188</v>
      </c>
      <c r="F116" s="121"/>
      <c r="G116" s="93"/>
      <c r="H116" s="91">
        <v>0</v>
      </c>
      <c r="I116" s="91"/>
      <c r="J116" s="91"/>
      <c r="K116" s="129" t="str">
        <f t="shared" si="11"/>
        <v/>
      </c>
      <c r="L116" s="129" t="str">
        <f t="shared" si="12"/>
        <v/>
      </c>
      <c r="M116" s="93"/>
      <c r="P116" s="91" t="s">
        <v>189</v>
      </c>
      <c r="Q116" s="91">
        <v>23.25</v>
      </c>
      <c r="R116" s="91">
        <v>180</v>
      </c>
      <c r="S116" s="84">
        <f t="shared" si="13"/>
        <v>4185</v>
      </c>
      <c r="T116" s="91"/>
      <c r="U116" s="91"/>
      <c r="V116" s="91"/>
      <c r="W116" s="91"/>
      <c r="X116" s="91"/>
      <c r="Y116" s="91"/>
      <c r="Z116" s="91"/>
      <c r="AE116" s="74" t="str">
        <f>IF(OR(K116="",K116=0),"",VLOOKUP(E116,#REF!,17,FALSE))</f>
        <v/>
      </c>
      <c r="AR116" s="74">
        <f t="shared" si="14"/>
        <v>1</v>
      </c>
      <c r="AS116" s="74">
        <f t="shared" si="15"/>
        <v>2016</v>
      </c>
      <c r="AT116" s="94">
        <f t="shared" si="16"/>
        <v>4</v>
      </c>
      <c r="BB116" s="74">
        <f t="shared" si="17"/>
        <v>1</v>
      </c>
      <c r="BC116" s="74">
        <f t="shared" si="18"/>
        <v>0</v>
      </c>
      <c r="BD116" s="115" t="str">
        <f t="shared" si="19"/>
        <v/>
      </c>
      <c r="BE116" s="118"/>
      <c r="BF116" s="118"/>
      <c r="BH116" s="119"/>
    </row>
    <row r="117" spans="1:60" s="80" customFormat="1" ht="13.5" thickBot="1" x14ac:dyDescent="0.25">
      <c r="C117" s="81"/>
      <c r="D117" s="120">
        <f t="shared" si="10"/>
        <v>1</v>
      </c>
      <c r="F117" s="122"/>
      <c r="G117" s="82"/>
      <c r="K117" s="129" t="str">
        <f t="shared" si="11"/>
        <v/>
      </c>
      <c r="L117" s="129" t="str">
        <f t="shared" si="12"/>
        <v/>
      </c>
      <c r="M117" s="82"/>
      <c r="S117" s="84">
        <f t="shared" si="13"/>
        <v>0</v>
      </c>
      <c r="AE117" s="74" t="str">
        <f>IF(OR(K117="",K117=0),"",VLOOKUP(E117,#REF!,17,FALSE))</f>
        <v/>
      </c>
      <c r="AR117" s="74">
        <f t="shared" si="14"/>
        <v>1</v>
      </c>
      <c r="AS117" s="74">
        <f t="shared" si="15"/>
        <v>1900</v>
      </c>
      <c r="AT117" s="94">
        <f t="shared" si="16"/>
        <v>-1</v>
      </c>
      <c r="AU117" s="74"/>
      <c r="AV117" s="74"/>
      <c r="AW117" s="74"/>
      <c r="AX117" s="74"/>
      <c r="AY117" s="74"/>
      <c r="AZ117" s="74"/>
      <c r="BA117" s="74"/>
      <c r="BB117" s="74">
        <f t="shared" si="17"/>
        <v>1</v>
      </c>
      <c r="BC117" s="74">
        <f t="shared" si="18"/>
        <v>0</v>
      </c>
      <c r="BD117" s="115" t="str">
        <f t="shared" si="19"/>
        <v/>
      </c>
      <c r="BE117" s="118"/>
      <c r="BF117" s="118"/>
      <c r="BG117" s="74"/>
      <c r="BH117" s="119"/>
    </row>
    <row r="118" spans="1:60" x14ac:dyDescent="0.2">
      <c r="C118" s="75">
        <v>42401</v>
      </c>
      <c r="D118" s="120">
        <f t="shared" si="10"/>
        <v>1</v>
      </c>
      <c r="E118" s="74" t="s">
        <v>192</v>
      </c>
      <c r="F118" s="79"/>
      <c r="G118" s="76">
        <v>74364</v>
      </c>
      <c r="H118" s="74">
        <v>122.8515625</v>
      </c>
      <c r="I118" s="119">
        <v>0.38541666666666669</v>
      </c>
      <c r="K118" s="129">
        <f t="shared" si="11"/>
        <v>9.25</v>
      </c>
      <c r="L118" s="129" t="str">
        <f t="shared" si="12"/>
        <v/>
      </c>
      <c r="M118" s="76">
        <v>74364</v>
      </c>
      <c r="P118" s="74" t="s">
        <v>189</v>
      </c>
      <c r="Q118" s="74">
        <v>56.75</v>
      </c>
      <c r="R118" s="74">
        <v>180</v>
      </c>
      <c r="S118" s="84">
        <f t="shared" si="13"/>
        <v>10215</v>
      </c>
      <c r="T118" s="74">
        <v>192.916</v>
      </c>
      <c r="U118" s="74">
        <v>1282.5</v>
      </c>
      <c r="V118" s="74">
        <v>3</v>
      </c>
      <c r="AE118" s="74" t="e">
        <f>IF(OR(K118="",K118=0),"",VLOOKUP(E118,#REF!,17,FALSE))</f>
        <v>#REF!</v>
      </c>
      <c r="AR118" s="74">
        <f t="shared" si="14"/>
        <v>2</v>
      </c>
      <c r="AS118" s="74">
        <f t="shared" si="15"/>
        <v>2016</v>
      </c>
      <c r="AT118" s="94">
        <f t="shared" si="16"/>
        <v>5</v>
      </c>
      <c r="BB118" s="74">
        <f t="shared" si="17"/>
        <v>1</v>
      </c>
      <c r="BC118" s="74">
        <f t="shared" si="18"/>
        <v>0</v>
      </c>
      <c r="BD118" s="115" t="str">
        <f t="shared" si="19"/>
        <v/>
      </c>
      <c r="BE118" s="118"/>
      <c r="BF118" s="118"/>
      <c r="BH118" s="119"/>
    </row>
    <row r="119" spans="1:60" x14ac:dyDescent="0.2">
      <c r="C119" s="75">
        <v>42401</v>
      </c>
      <c r="D119" s="120">
        <f t="shared" si="10"/>
        <v>2</v>
      </c>
      <c r="E119" s="74" t="s">
        <v>192</v>
      </c>
      <c r="F119" s="79"/>
      <c r="H119" s="74">
        <v>0</v>
      </c>
      <c r="K119" s="129" t="str">
        <f t="shared" si="11"/>
        <v/>
      </c>
      <c r="L119" s="129" t="str">
        <f t="shared" si="12"/>
        <v/>
      </c>
      <c r="P119" s="74" t="s">
        <v>193</v>
      </c>
      <c r="Q119" s="74">
        <v>19</v>
      </c>
      <c r="R119" s="74">
        <v>180</v>
      </c>
      <c r="S119" s="84">
        <f t="shared" si="13"/>
        <v>3420</v>
      </c>
      <c r="AE119" s="74" t="str">
        <f>IF(OR(K119="",K119=0),"",VLOOKUP(E119,#REF!,17,FALSE))</f>
        <v/>
      </c>
      <c r="AR119" s="74">
        <f t="shared" si="14"/>
        <v>2</v>
      </c>
      <c r="AS119" s="74">
        <f t="shared" si="15"/>
        <v>2016</v>
      </c>
      <c r="AT119" s="94">
        <f t="shared" si="16"/>
        <v>5</v>
      </c>
      <c r="BB119" s="74">
        <f t="shared" si="17"/>
        <v>1</v>
      </c>
      <c r="BC119" s="74">
        <f t="shared" si="18"/>
        <v>0</v>
      </c>
      <c r="BD119" s="115" t="str">
        <f t="shared" si="19"/>
        <v/>
      </c>
      <c r="BE119" s="118"/>
      <c r="BF119" s="118"/>
      <c r="BH119" s="119"/>
    </row>
    <row r="120" spans="1:60" x14ac:dyDescent="0.2">
      <c r="C120" s="75">
        <v>42401</v>
      </c>
      <c r="D120" s="120">
        <f t="shared" si="10"/>
        <v>3</v>
      </c>
      <c r="E120" s="74" t="s">
        <v>78</v>
      </c>
      <c r="F120" s="79"/>
      <c r="G120" s="76">
        <v>40368</v>
      </c>
      <c r="H120" s="74">
        <v>69.7265625</v>
      </c>
      <c r="I120" s="119">
        <v>0.21875</v>
      </c>
      <c r="K120" s="129">
        <f t="shared" si="11"/>
        <v>5.25</v>
      </c>
      <c r="L120" s="129" t="str">
        <f t="shared" si="12"/>
        <v/>
      </c>
      <c r="M120" s="76">
        <v>40368</v>
      </c>
      <c r="P120" s="74" t="s">
        <v>193</v>
      </c>
      <c r="Q120" s="74">
        <v>44.5</v>
      </c>
      <c r="R120" s="74">
        <v>180</v>
      </c>
      <c r="S120" s="84">
        <f t="shared" si="13"/>
        <v>8010</v>
      </c>
      <c r="T120" s="74">
        <v>196.85900000000001</v>
      </c>
      <c r="V120" s="74">
        <v>3</v>
      </c>
      <c r="AE120" s="74" t="e">
        <f>IF(OR(K120="",K120=0),"",VLOOKUP(E120,#REF!,17,FALSE))</f>
        <v>#REF!</v>
      </c>
      <c r="AR120" s="74">
        <f t="shared" si="14"/>
        <v>2</v>
      </c>
      <c r="AS120" s="74">
        <f t="shared" si="15"/>
        <v>2016</v>
      </c>
      <c r="AT120" s="94">
        <f t="shared" si="16"/>
        <v>5</v>
      </c>
      <c r="BB120" s="74">
        <f t="shared" si="17"/>
        <v>1</v>
      </c>
      <c r="BC120" s="74">
        <f t="shared" si="18"/>
        <v>0</v>
      </c>
      <c r="BD120" s="115" t="str">
        <f t="shared" si="19"/>
        <v/>
      </c>
      <c r="BE120" s="118"/>
      <c r="BF120" s="118"/>
      <c r="BH120" s="119"/>
    </row>
    <row r="121" spans="1:60" x14ac:dyDescent="0.2">
      <c r="C121" s="75">
        <v>42401</v>
      </c>
      <c r="D121" s="120">
        <f t="shared" si="10"/>
        <v>4</v>
      </c>
      <c r="E121" s="74" t="s">
        <v>194</v>
      </c>
      <c r="F121" s="79"/>
      <c r="G121" s="76">
        <v>13476</v>
      </c>
      <c r="H121" s="74">
        <v>19.921875</v>
      </c>
      <c r="I121" s="119">
        <v>6.25E-2</v>
      </c>
      <c r="K121" s="129">
        <f t="shared" si="11"/>
        <v>1.5</v>
      </c>
      <c r="L121" s="129" t="str">
        <f t="shared" si="12"/>
        <v/>
      </c>
      <c r="M121" s="76">
        <v>13476</v>
      </c>
      <c r="P121" s="74" t="s">
        <v>193</v>
      </c>
      <c r="Q121" s="74">
        <v>13</v>
      </c>
      <c r="R121" s="74">
        <v>180</v>
      </c>
      <c r="S121" s="84">
        <f t="shared" si="13"/>
        <v>2340</v>
      </c>
      <c r="T121" s="74">
        <v>191.12899999999999</v>
      </c>
      <c r="U121" s="74">
        <v>95</v>
      </c>
      <c r="V121" s="74">
        <v>2</v>
      </c>
      <c r="AE121" s="74" t="e">
        <f>IF(OR(K121="",K121=0),"",VLOOKUP(E121,#REF!,17,FALSE))</f>
        <v>#REF!</v>
      </c>
      <c r="AR121" s="74">
        <f t="shared" si="14"/>
        <v>2</v>
      </c>
      <c r="AS121" s="74">
        <f t="shared" si="15"/>
        <v>2016</v>
      </c>
      <c r="AT121" s="94">
        <f t="shared" si="16"/>
        <v>5</v>
      </c>
      <c r="BB121" s="74">
        <f t="shared" si="17"/>
        <v>1</v>
      </c>
      <c r="BC121" s="74">
        <f t="shared" si="18"/>
        <v>0</v>
      </c>
      <c r="BD121" s="115" t="str">
        <f t="shared" si="19"/>
        <v/>
      </c>
      <c r="BE121" s="118"/>
      <c r="BF121" s="118"/>
      <c r="BH121" s="119"/>
    </row>
    <row r="122" spans="1:60" x14ac:dyDescent="0.2">
      <c r="C122" s="75">
        <v>42401</v>
      </c>
      <c r="D122" s="120">
        <f t="shared" si="10"/>
        <v>5</v>
      </c>
      <c r="E122" s="74" t="s">
        <v>92</v>
      </c>
      <c r="F122" s="79"/>
      <c r="H122" s="74">
        <v>0</v>
      </c>
      <c r="K122" s="129" t="str">
        <f t="shared" si="11"/>
        <v/>
      </c>
      <c r="L122" s="129" t="str">
        <f t="shared" si="12"/>
        <v/>
      </c>
      <c r="M122" s="76">
        <v>9080</v>
      </c>
      <c r="S122" s="84">
        <f t="shared" si="13"/>
        <v>0</v>
      </c>
      <c r="Z122" s="83" t="s">
        <v>195</v>
      </c>
      <c r="AE122" s="74" t="str">
        <f>IF(OR(K122="",K122=0),"",VLOOKUP(E122,#REF!,17,FALSE))</f>
        <v/>
      </c>
      <c r="AR122" s="74">
        <f t="shared" si="14"/>
        <v>2</v>
      </c>
      <c r="AS122" s="74">
        <f t="shared" si="15"/>
        <v>2016</v>
      </c>
      <c r="AT122" s="94">
        <f t="shared" si="16"/>
        <v>5</v>
      </c>
      <c r="BB122" s="74">
        <f t="shared" si="17"/>
        <v>1</v>
      </c>
      <c r="BC122" s="74">
        <f t="shared" si="18"/>
        <v>0</v>
      </c>
      <c r="BD122" s="115" t="str">
        <f t="shared" si="19"/>
        <v/>
      </c>
      <c r="BE122" s="118"/>
      <c r="BF122" s="118"/>
      <c r="BH122" s="119"/>
    </row>
    <row r="123" spans="1:60" x14ac:dyDescent="0.2">
      <c r="C123" s="75">
        <v>42402</v>
      </c>
      <c r="D123" s="120">
        <f t="shared" si="10"/>
        <v>1</v>
      </c>
      <c r="E123" s="74" t="s">
        <v>194</v>
      </c>
      <c r="F123" s="79"/>
      <c r="G123" s="76">
        <v>21600</v>
      </c>
      <c r="H123" s="74">
        <v>30.5703125</v>
      </c>
      <c r="I123" s="119">
        <v>0.14583333333333334</v>
      </c>
      <c r="K123" s="129">
        <f t="shared" si="11"/>
        <v>3.5</v>
      </c>
      <c r="L123" s="129" t="str">
        <f t="shared" si="12"/>
        <v/>
      </c>
      <c r="M123" s="76">
        <v>21600</v>
      </c>
      <c r="P123" s="74" t="s">
        <v>196</v>
      </c>
      <c r="Q123" s="74">
        <v>19</v>
      </c>
      <c r="R123" s="74">
        <v>180</v>
      </c>
      <c r="S123" s="84">
        <f t="shared" si="13"/>
        <v>3420</v>
      </c>
      <c r="T123" s="74">
        <v>192.99799999999999</v>
      </c>
      <c r="U123" s="74">
        <v>285</v>
      </c>
      <c r="V123" s="74">
        <v>2</v>
      </c>
      <c r="AE123" s="74" t="e">
        <f>IF(OR(K123="",K123=0),"",VLOOKUP(E123,#REF!,17,FALSE))</f>
        <v>#REF!</v>
      </c>
      <c r="AR123" s="74">
        <f t="shared" si="14"/>
        <v>2</v>
      </c>
      <c r="AS123" s="74">
        <f t="shared" si="15"/>
        <v>2016</v>
      </c>
      <c r="AT123" s="94">
        <f t="shared" si="16"/>
        <v>5</v>
      </c>
      <c r="BB123" s="74">
        <f t="shared" si="17"/>
        <v>1</v>
      </c>
      <c r="BC123" s="74">
        <f t="shared" si="18"/>
        <v>0</v>
      </c>
      <c r="BD123" s="115" t="str">
        <f t="shared" si="19"/>
        <v/>
      </c>
      <c r="BE123" s="118"/>
      <c r="BF123" s="118"/>
      <c r="BH123" s="119"/>
    </row>
    <row r="124" spans="1:60" x14ac:dyDescent="0.2">
      <c r="C124" s="75">
        <v>42402</v>
      </c>
      <c r="D124" s="120">
        <f t="shared" si="10"/>
        <v>2</v>
      </c>
      <c r="E124" s="74" t="s">
        <v>194</v>
      </c>
      <c r="F124" s="79"/>
      <c r="H124" s="74">
        <v>0</v>
      </c>
      <c r="K124" s="129" t="str">
        <f t="shared" si="11"/>
        <v/>
      </c>
      <c r="L124" s="129" t="str">
        <f t="shared" si="12"/>
        <v/>
      </c>
      <c r="P124" s="74" t="s">
        <v>193</v>
      </c>
      <c r="Q124" s="74">
        <v>3.5</v>
      </c>
      <c r="R124" s="74">
        <v>180</v>
      </c>
      <c r="S124" s="84">
        <f t="shared" si="13"/>
        <v>630</v>
      </c>
      <c r="AE124" s="74" t="str">
        <f>IF(OR(K124="",K124=0),"",VLOOKUP(E124,#REF!,17,FALSE))</f>
        <v/>
      </c>
      <c r="AR124" s="74">
        <f t="shared" si="14"/>
        <v>2</v>
      </c>
      <c r="AS124" s="74">
        <f t="shared" si="15"/>
        <v>2016</v>
      </c>
      <c r="AT124" s="94">
        <f t="shared" si="16"/>
        <v>5</v>
      </c>
      <c r="BB124" s="74">
        <f t="shared" si="17"/>
        <v>1</v>
      </c>
      <c r="BC124" s="74">
        <f t="shared" si="18"/>
        <v>0</v>
      </c>
      <c r="BD124" s="115" t="str">
        <f t="shared" si="19"/>
        <v/>
      </c>
      <c r="BE124" s="118"/>
      <c r="BF124" s="118"/>
      <c r="BH124" s="119"/>
    </row>
    <row r="125" spans="1:60" x14ac:dyDescent="0.2">
      <c r="C125" s="75">
        <v>42402</v>
      </c>
      <c r="D125" s="120">
        <f t="shared" si="10"/>
        <v>3</v>
      </c>
      <c r="E125" s="74" t="s">
        <v>198</v>
      </c>
      <c r="F125" s="79"/>
      <c r="G125" s="76">
        <v>51156</v>
      </c>
      <c r="H125" s="74">
        <v>58.95703125</v>
      </c>
      <c r="I125" s="119">
        <v>0.28125</v>
      </c>
      <c r="K125" s="129">
        <f t="shared" si="11"/>
        <v>6.75</v>
      </c>
      <c r="L125" s="129" t="str">
        <f t="shared" si="12"/>
        <v/>
      </c>
      <c r="M125" s="76">
        <v>51156</v>
      </c>
      <c r="P125" s="74" t="s">
        <v>131</v>
      </c>
      <c r="Q125" s="74">
        <v>23</v>
      </c>
      <c r="R125" s="74">
        <v>180</v>
      </c>
      <c r="S125" s="84">
        <f t="shared" si="13"/>
        <v>4140</v>
      </c>
      <c r="T125" s="74">
        <v>197.012</v>
      </c>
      <c r="U125" s="74">
        <v>475</v>
      </c>
      <c r="V125" s="74">
        <v>5</v>
      </c>
      <c r="AE125" s="74" t="e">
        <f>IF(OR(K125="",K125=0),"",VLOOKUP(E125,#REF!,17,FALSE))</f>
        <v>#REF!</v>
      </c>
      <c r="AR125" s="74">
        <f t="shared" si="14"/>
        <v>2</v>
      </c>
      <c r="AS125" s="74">
        <f t="shared" si="15"/>
        <v>2016</v>
      </c>
      <c r="AT125" s="94">
        <f t="shared" si="16"/>
        <v>5</v>
      </c>
      <c r="BB125" s="74">
        <f t="shared" si="17"/>
        <v>1</v>
      </c>
      <c r="BC125" s="74">
        <f t="shared" si="18"/>
        <v>0</v>
      </c>
      <c r="BD125" s="115" t="str">
        <f t="shared" si="19"/>
        <v/>
      </c>
      <c r="BE125" s="118"/>
      <c r="BF125" s="118"/>
      <c r="BH125" s="119"/>
    </row>
    <row r="126" spans="1:60" x14ac:dyDescent="0.2">
      <c r="C126" s="75">
        <v>42402</v>
      </c>
      <c r="D126" s="120">
        <f t="shared" si="10"/>
        <v>4</v>
      </c>
      <c r="E126" s="74" t="s">
        <v>198</v>
      </c>
      <c r="F126" s="79"/>
      <c r="H126" s="74">
        <v>0</v>
      </c>
      <c r="K126" s="129" t="str">
        <f t="shared" si="11"/>
        <v/>
      </c>
      <c r="L126" s="129" t="str">
        <f t="shared" si="12"/>
        <v/>
      </c>
      <c r="P126" s="74" t="s">
        <v>81</v>
      </c>
      <c r="Q126" s="74">
        <v>29</v>
      </c>
      <c r="R126" s="74">
        <v>180</v>
      </c>
      <c r="S126" s="84">
        <f t="shared" si="13"/>
        <v>5220</v>
      </c>
      <c r="AE126" s="74" t="str">
        <f>IF(OR(K126="",K126=0),"",VLOOKUP(E126,#REF!,17,FALSE))</f>
        <v/>
      </c>
      <c r="AR126" s="74">
        <f t="shared" si="14"/>
        <v>2</v>
      </c>
      <c r="AS126" s="74">
        <f t="shared" si="15"/>
        <v>2016</v>
      </c>
      <c r="AT126" s="94">
        <f t="shared" si="16"/>
        <v>5</v>
      </c>
      <c r="BB126" s="74">
        <f t="shared" si="17"/>
        <v>1</v>
      </c>
      <c r="BC126" s="74">
        <f t="shared" si="18"/>
        <v>0</v>
      </c>
      <c r="BD126" s="115" t="str">
        <f t="shared" si="19"/>
        <v/>
      </c>
      <c r="BE126" s="118"/>
      <c r="BF126" s="118"/>
      <c r="BH126" s="119"/>
    </row>
    <row r="127" spans="1:60" x14ac:dyDescent="0.2">
      <c r="C127" s="75">
        <v>42402</v>
      </c>
      <c r="D127" s="120">
        <f t="shared" si="10"/>
        <v>5</v>
      </c>
      <c r="E127" s="74" t="s">
        <v>197</v>
      </c>
      <c r="F127" s="79"/>
      <c r="G127" s="76">
        <v>62520</v>
      </c>
      <c r="H127" s="74">
        <v>50.22265625</v>
      </c>
      <c r="I127" s="119">
        <v>0.23958333333333334</v>
      </c>
      <c r="K127" s="129">
        <f t="shared" si="11"/>
        <v>5.75</v>
      </c>
      <c r="L127" s="129" t="str">
        <f t="shared" si="12"/>
        <v/>
      </c>
      <c r="M127" s="76">
        <v>62520</v>
      </c>
      <c r="P127" s="74" t="s">
        <v>171</v>
      </c>
      <c r="Q127" s="74">
        <v>55</v>
      </c>
      <c r="R127" s="74">
        <v>180</v>
      </c>
      <c r="S127" s="84">
        <f t="shared" si="13"/>
        <v>9900</v>
      </c>
      <c r="T127" s="74">
        <v>191.25899999999999</v>
      </c>
      <c r="U127" s="74">
        <v>807.5</v>
      </c>
      <c r="V127" s="74">
        <v>4</v>
      </c>
      <c r="AE127" s="74" t="e">
        <f>IF(OR(K127="",K127=0),"",VLOOKUP(E127,#REF!,17,FALSE))</f>
        <v>#REF!</v>
      </c>
      <c r="AR127" s="74">
        <f t="shared" si="14"/>
        <v>2</v>
      </c>
      <c r="AS127" s="74">
        <f t="shared" si="15"/>
        <v>2016</v>
      </c>
      <c r="AT127" s="94">
        <f t="shared" si="16"/>
        <v>5</v>
      </c>
      <c r="BB127" s="74">
        <f t="shared" si="17"/>
        <v>1</v>
      </c>
      <c r="BC127" s="74">
        <f t="shared" si="18"/>
        <v>0</v>
      </c>
      <c r="BD127" s="115" t="str">
        <f t="shared" si="19"/>
        <v/>
      </c>
      <c r="BE127" s="118"/>
      <c r="BF127" s="118"/>
      <c r="BH127" s="119"/>
    </row>
    <row r="128" spans="1:60" x14ac:dyDescent="0.2">
      <c r="C128" s="75">
        <v>42402</v>
      </c>
      <c r="D128" s="120">
        <f t="shared" si="10"/>
        <v>6</v>
      </c>
      <c r="E128" s="74" t="s">
        <v>197</v>
      </c>
      <c r="F128" s="79"/>
      <c r="H128" s="74">
        <v>0</v>
      </c>
      <c r="K128" s="129" t="str">
        <f t="shared" si="11"/>
        <v/>
      </c>
      <c r="L128" s="129" t="str">
        <f t="shared" si="12"/>
        <v/>
      </c>
      <c r="P128" s="74" t="s">
        <v>199</v>
      </c>
      <c r="Q128" s="74">
        <v>5.5</v>
      </c>
      <c r="R128" s="74">
        <v>180</v>
      </c>
      <c r="S128" s="84">
        <f t="shared" si="13"/>
        <v>990</v>
      </c>
      <c r="AE128" s="74" t="str">
        <f>IF(OR(K128="",K128=0),"",VLOOKUP(E128,#REF!,17,FALSE))</f>
        <v/>
      </c>
      <c r="AR128" s="74">
        <f t="shared" si="14"/>
        <v>2</v>
      </c>
      <c r="AS128" s="74">
        <f t="shared" si="15"/>
        <v>2016</v>
      </c>
      <c r="AT128" s="94">
        <f t="shared" si="16"/>
        <v>5</v>
      </c>
      <c r="BB128" s="74">
        <f t="shared" si="17"/>
        <v>1</v>
      </c>
      <c r="BC128" s="74">
        <f t="shared" si="18"/>
        <v>0</v>
      </c>
      <c r="BD128" s="115" t="str">
        <f t="shared" si="19"/>
        <v/>
      </c>
      <c r="BE128" s="118"/>
      <c r="BF128" s="118"/>
      <c r="BH128" s="119"/>
    </row>
    <row r="129" spans="3:60" x14ac:dyDescent="0.2">
      <c r="C129" s="75">
        <v>42403</v>
      </c>
      <c r="D129" s="120">
        <f t="shared" si="10"/>
        <v>1</v>
      </c>
      <c r="E129" s="74" t="s">
        <v>200</v>
      </c>
      <c r="F129" s="79"/>
      <c r="G129" s="76">
        <v>80340</v>
      </c>
      <c r="H129" s="74">
        <v>105.75</v>
      </c>
      <c r="I129" s="119">
        <v>0.33333333333333331</v>
      </c>
      <c r="K129" s="129">
        <f t="shared" si="11"/>
        <v>8</v>
      </c>
      <c r="L129" s="129" t="str">
        <f t="shared" si="12"/>
        <v/>
      </c>
      <c r="M129" s="76">
        <v>80340</v>
      </c>
      <c r="P129" s="74" t="s">
        <v>199</v>
      </c>
      <c r="Q129" s="74">
        <v>49.5</v>
      </c>
      <c r="R129" s="74">
        <v>180</v>
      </c>
      <c r="S129" s="84">
        <f t="shared" si="13"/>
        <v>8910</v>
      </c>
      <c r="T129" s="74">
        <v>192.881</v>
      </c>
      <c r="U129" s="74">
        <v>1140</v>
      </c>
      <c r="V129" s="74">
        <v>4</v>
      </c>
      <c r="AE129" s="74" t="e">
        <f>IF(OR(K129="",K129=0),"",VLOOKUP(E129,#REF!,17,FALSE))</f>
        <v>#REF!</v>
      </c>
      <c r="AR129" s="74">
        <f t="shared" si="14"/>
        <v>2</v>
      </c>
      <c r="AS129" s="74">
        <f t="shared" si="15"/>
        <v>2016</v>
      </c>
      <c r="AT129" s="94">
        <f t="shared" si="16"/>
        <v>5</v>
      </c>
      <c r="BB129" s="74">
        <f t="shared" si="17"/>
        <v>1</v>
      </c>
      <c r="BC129" s="74">
        <f t="shared" si="18"/>
        <v>0</v>
      </c>
      <c r="BD129" s="115" t="str">
        <f t="shared" si="19"/>
        <v/>
      </c>
      <c r="BE129" s="118"/>
      <c r="BF129" s="118"/>
      <c r="BH129" s="119"/>
    </row>
    <row r="130" spans="3:60" x14ac:dyDescent="0.2">
      <c r="C130" s="75">
        <v>42403</v>
      </c>
      <c r="D130" s="120">
        <f t="shared" si="10"/>
        <v>2</v>
      </c>
      <c r="E130" s="74" t="s">
        <v>200</v>
      </c>
      <c r="F130" s="79"/>
      <c r="H130" s="74">
        <v>0</v>
      </c>
      <c r="K130" s="129" t="str">
        <f t="shared" si="11"/>
        <v/>
      </c>
      <c r="L130" s="129" t="str">
        <f t="shared" si="12"/>
        <v/>
      </c>
      <c r="P130" s="74" t="s">
        <v>196</v>
      </c>
      <c r="Q130" s="74">
        <v>30</v>
      </c>
      <c r="R130" s="74">
        <v>180</v>
      </c>
      <c r="S130" s="84">
        <f t="shared" si="13"/>
        <v>5400</v>
      </c>
      <c r="AE130" s="74" t="str">
        <f>IF(OR(K130="",K130=0),"",VLOOKUP(E130,#REF!,17,FALSE))</f>
        <v/>
      </c>
      <c r="AR130" s="74">
        <f t="shared" si="14"/>
        <v>2</v>
      </c>
      <c r="AS130" s="74">
        <f t="shared" si="15"/>
        <v>2016</v>
      </c>
      <c r="AT130" s="94">
        <f t="shared" si="16"/>
        <v>5</v>
      </c>
      <c r="BB130" s="74">
        <f t="shared" si="17"/>
        <v>1</v>
      </c>
      <c r="BC130" s="74">
        <f t="shared" si="18"/>
        <v>0</v>
      </c>
      <c r="BD130" s="115" t="str">
        <f t="shared" si="19"/>
        <v/>
      </c>
      <c r="BE130" s="118"/>
      <c r="BF130" s="118"/>
      <c r="BH130" s="119"/>
    </row>
    <row r="131" spans="3:60" x14ac:dyDescent="0.2">
      <c r="C131" s="75">
        <v>42403</v>
      </c>
      <c r="D131" s="120">
        <f t="shared" ref="D131:D194" si="20">IF(C131&lt;&gt;C130,1,D130+1)</f>
        <v>3</v>
      </c>
      <c r="E131" s="74" t="s">
        <v>201</v>
      </c>
      <c r="F131" s="79"/>
      <c r="G131" s="76">
        <v>57432</v>
      </c>
      <c r="H131" s="74">
        <v>105.75</v>
      </c>
      <c r="I131" s="119">
        <v>0.33333333333333331</v>
      </c>
      <c r="K131" s="129">
        <f t="shared" ref="K131:K194" si="21">IF(I131="","",HOUR(I131)+MINUTE(I131)/60)</f>
        <v>8</v>
      </c>
      <c r="L131" s="129" t="str">
        <f t="shared" ref="L131:L194" si="22">IF(J131="","",HOUR(J131)+MINUTE(J131)/60)</f>
        <v/>
      </c>
      <c r="M131" s="76">
        <v>57432</v>
      </c>
      <c r="P131" s="74" t="s">
        <v>196</v>
      </c>
      <c r="Q131" s="74">
        <v>21</v>
      </c>
      <c r="R131" s="74">
        <v>180</v>
      </c>
      <c r="S131" s="84">
        <f t="shared" ref="S131:S194" si="23">Q131*R131</f>
        <v>3780</v>
      </c>
      <c r="T131" s="74">
        <v>191.57599999999999</v>
      </c>
      <c r="U131" s="74">
        <v>522.5</v>
      </c>
      <c r="V131" s="74">
        <v>6</v>
      </c>
      <c r="AE131" s="74" t="e">
        <f>IF(OR(K131="",K131=0),"",VLOOKUP(E131,#REF!,17,FALSE))</f>
        <v>#REF!</v>
      </c>
      <c r="AR131" s="74">
        <f t="shared" ref="AR131:AR194" si="24">MONTH(C131)</f>
        <v>2</v>
      </c>
      <c r="AS131" s="74">
        <f t="shared" ref="AS131:AS194" si="25">YEAR(C131)</f>
        <v>2016</v>
      </c>
      <c r="AT131" s="94">
        <f t="shared" ref="AT131:AT194" si="26">WEEKNUM(C131)-1</f>
        <v>5</v>
      </c>
      <c r="BB131" s="74">
        <f t="shared" ref="BB131:BB194" si="27">IF(K131=0,0,1)</f>
        <v>1</v>
      </c>
      <c r="BC131" s="74">
        <f t="shared" ref="BC131:BC194" si="28">IF( ISERROR(K131*AE131),0,K131*AE131)</f>
        <v>0</v>
      </c>
      <c r="BD131" s="115" t="str">
        <f t="shared" ref="BD131:BD194" si="29">IF(ISERROR(G131/(K131*AE131)),"",G131/(K131*AE131))</f>
        <v/>
      </c>
      <c r="BE131" s="118"/>
      <c r="BF131" s="118"/>
      <c r="BH131" s="119"/>
    </row>
    <row r="132" spans="3:60" x14ac:dyDescent="0.2">
      <c r="C132" s="75">
        <v>42403</v>
      </c>
      <c r="D132" s="120">
        <f t="shared" si="20"/>
        <v>4</v>
      </c>
      <c r="E132" s="74" t="s">
        <v>201</v>
      </c>
      <c r="F132" s="79"/>
      <c r="H132" s="74">
        <v>0</v>
      </c>
      <c r="K132" s="129" t="str">
        <f t="shared" si="21"/>
        <v/>
      </c>
      <c r="L132" s="129" t="str">
        <f t="shared" si="22"/>
        <v/>
      </c>
      <c r="P132" s="74" t="s">
        <v>202</v>
      </c>
      <c r="Q132" s="74">
        <v>32</v>
      </c>
      <c r="R132" s="74">
        <v>180</v>
      </c>
      <c r="S132" s="84">
        <f t="shared" si="23"/>
        <v>5760</v>
      </c>
      <c r="AE132" s="74" t="str">
        <f>IF(OR(K132="",K132=0),"",VLOOKUP(E132,#REF!,17,FALSE))</f>
        <v/>
      </c>
      <c r="AR132" s="74">
        <f t="shared" si="24"/>
        <v>2</v>
      </c>
      <c r="AS132" s="74">
        <f t="shared" si="25"/>
        <v>2016</v>
      </c>
      <c r="AT132" s="94">
        <f t="shared" si="26"/>
        <v>5</v>
      </c>
      <c r="BB132" s="74">
        <f t="shared" si="27"/>
        <v>1</v>
      </c>
      <c r="BC132" s="74">
        <f t="shared" si="28"/>
        <v>0</v>
      </c>
      <c r="BD132" s="115" t="str">
        <f t="shared" si="29"/>
        <v/>
      </c>
      <c r="BE132" s="118"/>
      <c r="BF132" s="118"/>
      <c r="BH132" s="119"/>
    </row>
    <row r="133" spans="3:60" x14ac:dyDescent="0.2">
      <c r="C133" s="75">
        <v>42404</v>
      </c>
      <c r="D133" s="120">
        <f t="shared" si="20"/>
        <v>1</v>
      </c>
      <c r="E133" s="74" t="s">
        <v>203</v>
      </c>
      <c r="F133" s="79"/>
      <c r="G133" s="76">
        <v>40584</v>
      </c>
      <c r="H133" s="74">
        <v>56.1875</v>
      </c>
      <c r="I133" s="119">
        <v>0.16666666666666666</v>
      </c>
      <c r="K133" s="129">
        <f t="shared" si="21"/>
        <v>4</v>
      </c>
      <c r="L133" s="129" t="str">
        <f t="shared" si="22"/>
        <v/>
      </c>
      <c r="M133" s="76">
        <v>40584</v>
      </c>
      <c r="P133" s="74" t="s">
        <v>202</v>
      </c>
      <c r="Q133" s="74">
        <v>40</v>
      </c>
      <c r="R133" s="74">
        <v>180</v>
      </c>
      <c r="S133" s="84">
        <f t="shared" si="23"/>
        <v>7200</v>
      </c>
      <c r="T133" s="74">
        <v>192.096</v>
      </c>
      <c r="U133" s="74">
        <v>997.5</v>
      </c>
      <c r="V133" s="74">
        <v>3</v>
      </c>
      <c r="AE133" s="74" t="e">
        <f>IF(OR(K133="",K133=0),"",VLOOKUP(E133,#REF!,17,FALSE))</f>
        <v>#REF!</v>
      </c>
      <c r="AR133" s="74">
        <f t="shared" si="24"/>
        <v>2</v>
      </c>
      <c r="AS133" s="74">
        <f t="shared" si="25"/>
        <v>2016</v>
      </c>
      <c r="AT133" s="94">
        <f t="shared" si="26"/>
        <v>5</v>
      </c>
      <c r="BB133" s="74">
        <f t="shared" si="27"/>
        <v>1</v>
      </c>
      <c r="BC133" s="74">
        <f t="shared" si="28"/>
        <v>0</v>
      </c>
      <c r="BD133" s="115" t="str">
        <f t="shared" si="29"/>
        <v/>
      </c>
      <c r="BE133" s="118"/>
      <c r="BF133" s="118"/>
      <c r="BH133" s="119"/>
    </row>
    <row r="134" spans="3:60" x14ac:dyDescent="0.2">
      <c r="C134" s="75">
        <v>42404</v>
      </c>
      <c r="D134" s="120">
        <f t="shared" si="20"/>
        <v>2</v>
      </c>
      <c r="E134" s="74" t="s">
        <v>77</v>
      </c>
      <c r="F134" s="79"/>
      <c r="G134" s="76">
        <v>80988</v>
      </c>
      <c r="H134" s="74">
        <v>168.5625</v>
      </c>
      <c r="I134" s="119">
        <v>0.5</v>
      </c>
      <c r="K134" s="129">
        <f t="shared" si="21"/>
        <v>12</v>
      </c>
      <c r="L134" s="129" t="str">
        <f t="shared" si="22"/>
        <v/>
      </c>
      <c r="M134" s="76">
        <v>80988</v>
      </c>
      <c r="P134" s="74" t="s">
        <v>187</v>
      </c>
      <c r="Q134" s="74">
        <v>33</v>
      </c>
      <c r="R134" s="74">
        <v>180</v>
      </c>
      <c r="S134" s="84">
        <f t="shared" si="23"/>
        <v>5940</v>
      </c>
      <c r="T134" s="74">
        <v>191.691</v>
      </c>
      <c r="U134" s="74">
        <v>712.5</v>
      </c>
      <c r="V134" s="74">
        <v>9</v>
      </c>
      <c r="AE134" s="74" t="e">
        <f>IF(OR(K134="",K134=0),"",VLOOKUP(E134,#REF!,17,FALSE))</f>
        <v>#REF!</v>
      </c>
      <c r="AR134" s="74">
        <f t="shared" si="24"/>
        <v>2</v>
      </c>
      <c r="AS134" s="74">
        <f t="shared" si="25"/>
        <v>2016</v>
      </c>
      <c r="AT134" s="94">
        <f t="shared" si="26"/>
        <v>5</v>
      </c>
      <c r="BB134" s="74">
        <f t="shared" si="27"/>
        <v>1</v>
      </c>
      <c r="BC134" s="74">
        <f t="shared" si="28"/>
        <v>0</v>
      </c>
      <c r="BD134" s="115" t="str">
        <f t="shared" si="29"/>
        <v/>
      </c>
      <c r="BE134" s="118"/>
      <c r="BF134" s="118"/>
      <c r="BH134" s="119"/>
    </row>
    <row r="135" spans="3:60" x14ac:dyDescent="0.2">
      <c r="C135" s="75">
        <v>42404</v>
      </c>
      <c r="D135" s="120">
        <f t="shared" si="20"/>
        <v>3</v>
      </c>
      <c r="E135" s="74" t="s">
        <v>77</v>
      </c>
      <c r="F135" s="79"/>
      <c r="H135" s="74">
        <v>0</v>
      </c>
      <c r="K135" s="129" t="str">
        <f t="shared" si="21"/>
        <v/>
      </c>
      <c r="L135" s="129" t="str">
        <f t="shared" si="22"/>
        <v/>
      </c>
      <c r="P135" s="74" t="s">
        <v>190</v>
      </c>
      <c r="Q135" s="74">
        <v>44.5</v>
      </c>
      <c r="R135" s="74">
        <v>180</v>
      </c>
      <c r="S135" s="84">
        <f t="shared" si="23"/>
        <v>8010</v>
      </c>
      <c r="AE135" s="74" t="str">
        <f>IF(OR(K135="",K135=0),"",VLOOKUP(E135,#REF!,17,FALSE))</f>
        <v/>
      </c>
      <c r="AR135" s="74">
        <f t="shared" si="24"/>
        <v>2</v>
      </c>
      <c r="AS135" s="74">
        <f t="shared" si="25"/>
        <v>2016</v>
      </c>
      <c r="AT135" s="94">
        <f t="shared" si="26"/>
        <v>5</v>
      </c>
      <c r="BB135" s="74">
        <f t="shared" si="27"/>
        <v>1</v>
      </c>
      <c r="BC135" s="74">
        <f t="shared" si="28"/>
        <v>0</v>
      </c>
      <c r="BD135" s="115" t="str">
        <f t="shared" si="29"/>
        <v/>
      </c>
      <c r="BE135" s="118"/>
      <c r="BF135" s="118"/>
      <c r="BH135" s="119"/>
    </row>
    <row r="136" spans="3:60" x14ac:dyDescent="0.2">
      <c r="C136" s="75">
        <v>42405</v>
      </c>
      <c r="D136" s="120">
        <f t="shared" si="20"/>
        <v>1</v>
      </c>
      <c r="E136" s="74" t="s">
        <v>204</v>
      </c>
      <c r="F136" s="79"/>
      <c r="G136" s="76">
        <v>52884</v>
      </c>
      <c r="H136" s="74">
        <v>112.25</v>
      </c>
      <c r="I136" s="119">
        <v>0.33333333333333331</v>
      </c>
      <c r="K136" s="129">
        <f t="shared" si="21"/>
        <v>8</v>
      </c>
      <c r="L136" s="129" t="str">
        <f t="shared" si="22"/>
        <v/>
      </c>
      <c r="M136" s="76">
        <v>52884</v>
      </c>
      <c r="P136" s="74" t="s">
        <v>172</v>
      </c>
      <c r="Q136" s="74">
        <v>4</v>
      </c>
      <c r="R136" s="74">
        <v>180</v>
      </c>
      <c r="S136" s="84">
        <f t="shared" si="23"/>
        <v>720</v>
      </c>
      <c r="T136" s="74">
        <v>372.61599999999999</v>
      </c>
      <c r="U136" s="74">
        <v>2137.5</v>
      </c>
      <c r="V136" s="74">
        <v>5</v>
      </c>
      <c r="AE136" s="74" t="e">
        <f>IF(OR(K136="",K136=0),"",VLOOKUP(E136,#REF!,17,FALSE))</f>
        <v>#REF!</v>
      </c>
      <c r="AR136" s="74">
        <f t="shared" si="24"/>
        <v>2</v>
      </c>
      <c r="AS136" s="74">
        <f t="shared" si="25"/>
        <v>2016</v>
      </c>
      <c r="AT136" s="94">
        <f t="shared" si="26"/>
        <v>5</v>
      </c>
      <c r="BB136" s="74">
        <f t="shared" si="27"/>
        <v>1</v>
      </c>
      <c r="BC136" s="74">
        <f t="shared" si="28"/>
        <v>0</v>
      </c>
      <c r="BD136" s="115" t="str">
        <f t="shared" si="29"/>
        <v/>
      </c>
      <c r="BE136" s="118"/>
      <c r="BF136" s="118"/>
      <c r="BH136" s="119"/>
    </row>
    <row r="137" spans="3:60" x14ac:dyDescent="0.2">
      <c r="C137" s="75">
        <v>42405</v>
      </c>
      <c r="D137" s="120">
        <f t="shared" si="20"/>
        <v>2</v>
      </c>
      <c r="E137" s="74" t="s">
        <v>204</v>
      </c>
      <c r="F137" s="79"/>
      <c r="H137" s="74">
        <v>0</v>
      </c>
      <c r="K137" s="129" t="str">
        <f t="shared" si="21"/>
        <v/>
      </c>
      <c r="L137" s="129" t="str">
        <f t="shared" si="22"/>
        <v/>
      </c>
      <c r="P137" s="74" t="s">
        <v>131</v>
      </c>
      <c r="Q137" s="74">
        <v>32</v>
      </c>
      <c r="R137" s="74">
        <v>180</v>
      </c>
      <c r="S137" s="84">
        <f t="shared" si="23"/>
        <v>5760</v>
      </c>
      <c r="AE137" s="74" t="str">
        <f>IF(OR(K137="",K137=0),"",VLOOKUP(E137,#REF!,17,FALSE))</f>
        <v/>
      </c>
      <c r="AR137" s="74">
        <f t="shared" si="24"/>
        <v>2</v>
      </c>
      <c r="AS137" s="74">
        <f t="shared" si="25"/>
        <v>2016</v>
      </c>
      <c r="AT137" s="94">
        <f t="shared" si="26"/>
        <v>5</v>
      </c>
      <c r="BB137" s="74">
        <f t="shared" si="27"/>
        <v>1</v>
      </c>
      <c r="BC137" s="74">
        <f t="shared" si="28"/>
        <v>0</v>
      </c>
      <c r="BD137" s="115" t="str">
        <f t="shared" si="29"/>
        <v/>
      </c>
      <c r="BE137" s="118"/>
      <c r="BF137" s="118"/>
      <c r="BH137" s="119"/>
    </row>
    <row r="138" spans="3:60" x14ac:dyDescent="0.2">
      <c r="C138" s="75">
        <v>42405</v>
      </c>
      <c r="D138" s="120">
        <f t="shared" si="20"/>
        <v>3</v>
      </c>
      <c r="E138" s="74" t="s">
        <v>204</v>
      </c>
      <c r="F138" s="79"/>
      <c r="H138" s="74">
        <v>0</v>
      </c>
      <c r="K138" s="129" t="str">
        <f t="shared" si="21"/>
        <v/>
      </c>
      <c r="L138" s="129" t="str">
        <f t="shared" si="22"/>
        <v/>
      </c>
      <c r="P138" s="74" t="s">
        <v>205</v>
      </c>
      <c r="Q138" s="74">
        <v>61</v>
      </c>
      <c r="R138" s="74">
        <v>180</v>
      </c>
      <c r="S138" s="84">
        <f t="shared" si="23"/>
        <v>10980</v>
      </c>
      <c r="AE138" s="74" t="str">
        <f>IF(OR(K138="",K138=0),"",VLOOKUP(E138,#REF!,17,FALSE))</f>
        <v/>
      </c>
      <c r="AR138" s="74">
        <f t="shared" si="24"/>
        <v>2</v>
      </c>
      <c r="AS138" s="74">
        <f t="shared" si="25"/>
        <v>2016</v>
      </c>
      <c r="AT138" s="94">
        <f t="shared" si="26"/>
        <v>5</v>
      </c>
      <c r="BB138" s="74">
        <f t="shared" si="27"/>
        <v>1</v>
      </c>
      <c r="BC138" s="74">
        <f t="shared" si="28"/>
        <v>0</v>
      </c>
      <c r="BD138" s="115" t="str">
        <f t="shared" si="29"/>
        <v/>
      </c>
      <c r="BE138" s="118"/>
      <c r="BF138" s="118"/>
      <c r="BH138" s="119"/>
    </row>
    <row r="139" spans="3:60" x14ac:dyDescent="0.2">
      <c r="C139" s="75">
        <v>42405</v>
      </c>
      <c r="D139" s="120">
        <f t="shared" si="20"/>
        <v>4</v>
      </c>
      <c r="E139" s="74" t="s">
        <v>206</v>
      </c>
      <c r="F139" s="79"/>
      <c r="G139" s="76">
        <v>58740</v>
      </c>
      <c r="H139" s="74">
        <v>112.25</v>
      </c>
      <c r="I139" s="119">
        <v>0.33333333333333331</v>
      </c>
      <c r="K139" s="129">
        <f t="shared" si="21"/>
        <v>8</v>
      </c>
      <c r="L139" s="129" t="str">
        <f t="shared" si="22"/>
        <v/>
      </c>
      <c r="M139" s="76">
        <v>58740</v>
      </c>
      <c r="P139" s="74" t="s">
        <v>205</v>
      </c>
      <c r="Q139" s="74">
        <v>14</v>
      </c>
      <c r="R139" s="74">
        <v>180</v>
      </c>
      <c r="S139" s="84">
        <f t="shared" si="23"/>
        <v>2520</v>
      </c>
      <c r="T139" s="74">
        <v>377.185</v>
      </c>
      <c r="U139" s="74">
        <v>1330</v>
      </c>
      <c r="V139" s="74">
        <v>10</v>
      </c>
      <c r="AE139" s="74" t="e">
        <f>IF(OR(K139="",K139=0),"",VLOOKUP(E139,#REF!,17,FALSE))</f>
        <v>#REF!</v>
      </c>
      <c r="AR139" s="74">
        <f t="shared" si="24"/>
        <v>2</v>
      </c>
      <c r="AS139" s="74">
        <f t="shared" si="25"/>
        <v>2016</v>
      </c>
      <c r="AT139" s="94">
        <f t="shared" si="26"/>
        <v>5</v>
      </c>
      <c r="BB139" s="74">
        <f t="shared" si="27"/>
        <v>1</v>
      </c>
      <c r="BC139" s="74">
        <f t="shared" si="28"/>
        <v>0</v>
      </c>
      <c r="BD139" s="115" t="str">
        <f t="shared" si="29"/>
        <v/>
      </c>
      <c r="BE139" s="118"/>
      <c r="BF139" s="118"/>
      <c r="BH139" s="119"/>
    </row>
    <row r="140" spans="3:60" x14ac:dyDescent="0.2">
      <c r="C140" s="75">
        <v>42405</v>
      </c>
      <c r="D140" s="120">
        <f t="shared" si="20"/>
        <v>5</v>
      </c>
      <c r="E140" s="74" t="s">
        <v>206</v>
      </c>
      <c r="F140" s="79"/>
      <c r="H140" s="74">
        <v>0</v>
      </c>
      <c r="K140" s="129" t="str">
        <f t="shared" si="21"/>
        <v/>
      </c>
      <c r="L140" s="129" t="str">
        <f t="shared" si="22"/>
        <v/>
      </c>
      <c r="P140" s="74" t="s">
        <v>207</v>
      </c>
      <c r="Q140" s="74">
        <v>80</v>
      </c>
      <c r="R140" s="74">
        <v>180</v>
      </c>
      <c r="S140" s="84">
        <f t="shared" si="23"/>
        <v>14400</v>
      </c>
      <c r="AE140" s="74" t="str">
        <f>IF(OR(K140="",K140=0),"",VLOOKUP(E140,#REF!,17,FALSE))</f>
        <v/>
      </c>
      <c r="AR140" s="74">
        <f t="shared" si="24"/>
        <v>2</v>
      </c>
      <c r="AS140" s="74">
        <f t="shared" si="25"/>
        <v>2016</v>
      </c>
      <c r="AT140" s="94">
        <f t="shared" si="26"/>
        <v>5</v>
      </c>
      <c r="BB140" s="74">
        <f t="shared" si="27"/>
        <v>1</v>
      </c>
      <c r="BC140" s="74">
        <f t="shared" si="28"/>
        <v>0</v>
      </c>
      <c r="BD140" s="115" t="str">
        <f t="shared" si="29"/>
        <v/>
      </c>
      <c r="BE140" s="118"/>
      <c r="BF140" s="118"/>
      <c r="BH140" s="119"/>
    </row>
    <row r="141" spans="3:60" x14ac:dyDescent="0.2">
      <c r="C141" s="75">
        <v>42405</v>
      </c>
      <c r="D141" s="120">
        <f t="shared" si="20"/>
        <v>6</v>
      </c>
      <c r="E141" s="74" t="s">
        <v>206</v>
      </c>
      <c r="F141" s="79"/>
      <c r="H141" s="74">
        <v>0</v>
      </c>
      <c r="K141" s="129" t="str">
        <f t="shared" si="21"/>
        <v/>
      </c>
      <c r="L141" s="129" t="str">
        <f t="shared" si="22"/>
        <v/>
      </c>
      <c r="P141" s="74" t="s">
        <v>208</v>
      </c>
      <c r="Q141" s="74">
        <v>16.5</v>
      </c>
      <c r="R141" s="74">
        <v>180</v>
      </c>
      <c r="S141" s="84">
        <f t="shared" si="23"/>
        <v>2970</v>
      </c>
      <c r="AE141" s="74" t="str">
        <f>IF(OR(K141="",K141=0),"",VLOOKUP(E141,#REF!,17,FALSE))</f>
        <v/>
      </c>
      <c r="AR141" s="74">
        <f t="shared" si="24"/>
        <v>2</v>
      </c>
      <c r="AS141" s="74">
        <f t="shared" si="25"/>
        <v>2016</v>
      </c>
      <c r="AT141" s="94">
        <f t="shared" si="26"/>
        <v>5</v>
      </c>
      <c r="BB141" s="74">
        <f t="shared" si="27"/>
        <v>1</v>
      </c>
      <c r="BC141" s="74">
        <f t="shared" si="28"/>
        <v>0</v>
      </c>
      <c r="BD141" s="115" t="str">
        <f t="shared" si="29"/>
        <v/>
      </c>
      <c r="BE141" s="118"/>
      <c r="BF141" s="118"/>
      <c r="BH141" s="119"/>
    </row>
    <row r="142" spans="3:60" x14ac:dyDescent="0.2">
      <c r="C142" s="75">
        <v>42408</v>
      </c>
      <c r="D142" s="120">
        <f t="shared" si="20"/>
        <v>1</v>
      </c>
      <c r="E142" s="74" t="s">
        <v>209</v>
      </c>
      <c r="F142" s="79"/>
      <c r="G142" s="76">
        <v>38400</v>
      </c>
      <c r="H142" s="74">
        <v>120.65625</v>
      </c>
      <c r="I142" s="119">
        <v>0.375</v>
      </c>
      <c r="K142" s="129">
        <f t="shared" si="21"/>
        <v>9</v>
      </c>
      <c r="L142" s="129" t="str">
        <f t="shared" si="22"/>
        <v/>
      </c>
      <c r="M142" s="76">
        <v>38400</v>
      </c>
      <c r="P142" s="74" t="s">
        <v>210</v>
      </c>
      <c r="Q142" s="74">
        <v>72</v>
      </c>
      <c r="R142" s="74">
        <v>180</v>
      </c>
      <c r="S142" s="84">
        <f t="shared" si="23"/>
        <v>12960</v>
      </c>
      <c r="T142" s="74">
        <v>377.04700000000003</v>
      </c>
      <c r="U142" s="74">
        <v>1092.5</v>
      </c>
      <c r="V142" s="74">
        <v>4</v>
      </c>
      <c r="AE142" s="74" t="e">
        <f>IF(OR(K142="",K142=0),"",VLOOKUP(E142,#REF!,17,FALSE))</f>
        <v>#REF!</v>
      </c>
      <c r="AR142" s="74">
        <f t="shared" si="24"/>
        <v>2</v>
      </c>
      <c r="AS142" s="74">
        <f t="shared" si="25"/>
        <v>2016</v>
      </c>
      <c r="AT142" s="94">
        <f t="shared" si="26"/>
        <v>6</v>
      </c>
      <c r="BB142" s="74">
        <f t="shared" si="27"/>
        <v>1</v>
      </c>
      <c r="BC142" s="74">
        <f t="shared" si="28"/>
        <v>0</v>
      </c>
      <c r="BD142" s="115" t="str">
        <f t="shared" si="29"/>
        <v/>
      </c>
      <c r="BE142" s="118"/>
      <c r="BF142" s="118"/>
      <c r="BH142" s="119"/>
    </row>
    <row r="143" spans="3:60" x14ac:dyDescent="0.2">
      <c r="C143" s="75">
        <v>42408</v>
      </c>
      <c r="D143" s="120">
        <f t="shared" si="20"/>
        <v>2</v>
      </c>
      <c r="E143" s="74" t="s">
        <v>209</v>
      </c>
      <c r="F143" s="79"/>
      <c r="H143" s="74">
        <v>0</v>
      </c>
      <c r="K143" s="129" t="str">
        <f t="shared" si="21"/>
        <v/>
      </c>
      <c r="L143" s="129" t="str">
        <f t="shared" si="22"/>
        <v/>
      </c>
      <c r="P143" s="74" t="s">
        <v>211</v>
      </c>
      <c r="Q143" s="74">
        <v>2</v>
      </c>
      <c r="R143" s="74">
        <v>180</v>
      </c>
      <c r="S143" s="84">
        <f t="shared" si="23"/>
        <v>360</v>
      </c>
      <c r="AE143" s="74" t="str">
        <f>IF(OR(K143="",K143=0),"",VLOOKUP(E143,#REF!,17,FALSE))</f>
        <v/>
      </c>
      <c r="AR143" s="74">
        <f t="shared" si="24"/>
        <v>2</v>
      </c>
      <c r="AS143" s="74">
        <f t="shared" si="25"/>
        <v>2016</v>
      </c>
      <c r="AT143" s="94">
        <f t="shared" si="26"/>
        <v>6</v>
      </c>
      <c r="BB143" s="74">
        <f t="shared" si="27"/>
        <v>1</v>
      </c>
      <c r="BC143" s="74">
        <f t="shared" si="28"/>
        <v>0</v>
      </c>
      <c r="BD143" s="115" t="str">
        <f t="shared" si="29"/>
        <v/>
      </c>
      <c r="BE143" s="118"/>
      <c r="BF143" s="118"/>
      <c r="BH143" s="119"/>
    </row>
    <row r="144" spans="3:60" x14ac:dyDescent="0.2">
      <c r="C144" s="75">
        <v>42408</v>
      </c>
      <c r="D144" s="120">
        <f t="shared" si="20"/>
        <v>3</v>
      </c>
      <c r="E144" s="74" t="s">
        <v>212</v>
      </c>
      <c r="F144" s="79"/>
      <c r="G144" s="76">
        <v>30960</v>
      </c>
      <c r="H144" s="74">
        <v>70.3828125</v>
      </c>
      <c r="I144" s="119">
        <v>0.21875</v>
      </c>
      <c r="K144" s="129">
        <f t="shared" si="21"/>
        <v>5.25</v>
      </c>
      <c r="L144" s="129" t="str">
        <f t="shared" si="22"/>
        <v/>
      </c>
      <c r="M144" s="76">
        <v>30960</v>
      </c>
      <c r="P144" s="74" t="s">
        <v>213</v>
      </c>
      <c r="Q144" s="74">
        <v>30</v>
      </c>
      <c r="R144" s="74">
        <v>180</v>
      </c>
      <c r="S144" s="84">
        <f t="shared" si="23"/>
        <v>5400</v>
      </c>
      <c r="T144" s="74">
        <v>369.40100000000001</v>
      </c>
      <c r="U144" s="74">
        <v>900</v>
      </c>
      <c r="V144" s="74">
        <v>6</v>
      </c>
      <c r="AE144" s="74" t="e">
        <f>IF(OR(K144="",K144=0),"",VLOOKUP(E144,#REF!,17,FALSE))</f>
        <v>#REF!</v>
      </c>
      <c r="AR144" s="74">
        <f t="shared" si="24"/>
        <v>2</v>
      </c>
      <c r="AS144" s="74">
        <f t="shared" si="25"/>
        <v>2016</v>
      </c>
      <c r="AT144" s="94">
        <f t="shared" si="26"/>
        <v>6</v>
      </c>
      <c r="BB144" s="74">
        <f t="shared" si="27"/>
        <v>1</v>
      </c>
      <c r="BC144" s="74">
        <f t="shared" si="28"/>
        <v>0</v>
      </c>
      <c r="BD144" s="115" t="str">
        <f t="shared" si="29"/>
        <v/>
      </c>
      <c r="BE144" s="118"/>
      <c r="BF144" s="118"/>
      <c r="BH144" s="119"/>
    </row>
    <row r="145" spans="3:60" x14ac:dyDescent="0.2">
      <c r="C145" s="75">
        <v>42408</v>
      </c>
      <c r="D145" s="120">
        <f t="shared" si="20"/>
        <v>4</v>
      </c>
      <c r="E145" s="74" t="s">
        <v>212</v>
      </c>
      <c r="F145" s="79"/>
      <c r="H145" s="74">
        <v>23.4609375</v>
      </c>
      <c r="I145" s="119">
        <v>7.2916666666666671E-2</v>
      </c>
      <c r="K145" s="129">
        <f t="shared" si="21"/>
        <v>1.75</v>
      </c>
      <c r="L145" s="129" t="str">
        <f t="shared" si="22"/>
        <v/>
      </c>
      <c r="P145" s="74" t="s">
        <v>214</v>
      </c>
      <c r="Q145" s="74">
        <v>28.75</v>
      </c>
      <c r="R145" s="74">
        <v>180</v>
      </c>
      <c r="S145" s="84">
        <f t="shared" si="23"/>
        <v>5175</v>
      </c>
      <c r="AE145" s="74" t="e">
        <f>IF(OR(K145="",K145=0),"",VLOOKUP(E145,#REF!,17,FALSE))</f>
        <v>#REF!</v>
      </c>
      <c r="AR145" s="74">
        <f t="shared" si="24"/>
        <v>2</v>
      </c>
      <c r="AS145" s="74">
        <f t="shared" si="25"/>
        <v>2016</v>
      </c>
      <c r="AT145" s="94">
        <f t="shared" si="26"/>
        <v>6</v>
      </c>
      <c r="BB145" s="74">
        <f t="shared" si="27"/>
        <v>1</v>
      </c>
      <c r="BC145" s="74">
        <f t="shared" si="28"/>
        <v>0</v>
      </c>
      <c r="BD145" s="115" t="str">
        <f t="shared" si="29"/>
        <v/>
      </c>
      <c r="BE145" s="118"/>
      <c r="BF145" s="118"/>
      <c r="BH145" s="119"/>
    </row>
    <row r="146" spans="3:60" x14ac:dyDescent="0.2">
      <c r="C146" s="75">
        <v>42408</v>
      </c>
      <c r="D146" s="120">
        <f t="shared" si="20"/>
        <v>5</v>
      </c>
      <c r="E146" s="74" t="s">
        <v>215</v>
      </c>
      <c r="F146" s="79"/>
      <c r="G146" s="76">
        <v>16668</v>
      </c>
      <c r="H146" s="74">
        <v>0</v>
      </c>
      <c r="K146" s="129" t="str">
        <f t="shared" si="21"/>
        <v/>
      </c>
      <c r="L146" s="129" t="str">
        <f t="shared" si="22"/>
        <v/>
      </c>
      <c r="M146" s="76">
        <v>16668</v>
      </c>
      <c r="P146" s="74" t="s">
        <v>211</v>
      </c>
      <c r="Q146" s="74">
        <v>31.75</v>
      </c>
      <c r="R146" s="74">
        <v>180</v>
      </c>
      <c r="S146" s="84">
        <f t="shared" si="23"/>
        <v>5715</v>
      </c>
      <c r="T146" s="74">
        <v>374.541</v>
      </c>
      <c r="U146" s="74">
        <v>540</v>
      </c>
      <c r="V146" s="74">
        <v>2</v>
      </c>
      <c r="AE146" s="74" t="str">
        <f>IF(OR(K146="",K146=0),"",VLOOKUP(E146,#REF!,17,FALSE))</f>
        <v/>
      </c>
      <c r="AR146" s="74">
        <f t="shared" si="24"/>
        <v>2</v>
      </c>
      <c r="AS146" s="74">
        <f t="shared" si="25"/>
        <v>2016</v>
      </c>
      <c r="AT146" s="94">
        <f t="shared" si="26"/>
        <v>6</v>
      </c>
      <c r="BB146" s="74">
        <f t="shared" si="27"/>
        <v>1</v>
      </c>
      <c r="BC146" s="74">
        <f t="shared" si="28"/>
        <v>0</v>
      </c>
      <c r="BD146" s="115" t="str">
        <f t="shared" si="29"/>
        <v/>
      </c>
      <c r="BE146" s="118"/>
      <c r="BF146" s="118"/>
      <c r="BH146" s="119"/>
    </row>
    <row r="147" spans="3:60" x14ac:dyDescent="0.2">
      <c r="C147" s="75">
        <v>42409</v>
      </c>
      <c r="D147" s="120">
        <f t="shared" si="20"/>
        <v>1</v>
      </c>
      <c r="E147" s="74" t="s">
        <v>215</v>
      </c>
      <c r="F147" s="79"/>
      <c r="G147" s="76">
        <v>40500</v>
      </c>
      <c r="H147" s="74">
        <v>183.5</v>
      </c>
      <c r="I147" s="119">
        <v>0.16666666666666666</v>
      </c>
      <c r="K147" s="129">
        <f t="shared" si="21"/>
        <v>4</v>
      </c>
      <c r="L147" s="129" t="str">
        <f t="shared" si="22"/>
        <v/>
      </c>
      <c r="M147" s="76">
        <v>40500</v>
      </c>
      <c r="P147" s="74" t="s">
        <v>211</v>
      </c>
      <c r="Q147" s="74">
        <v>30.25</v>
      </c>
      <c r="R147" s="74">
        <v>180</v>
      </c>
      <c r="S147" s="84">
        <f t="shared" si="23"/>
        <v>5445</v>
      </c>
      <c r="T147" s="74">
        <v>376.351</v>
      </c>
      <c r="U147" s="74">
        <v>902.5</v>
      </c>
      <c r="V147" s="74">
        <v>8</v>
      </c>
      <c r="AE147" s="74" t="e">
        <f>IF(OR(K147="",K147=0),"",VLOOKUP(E147,#REF!,17,FALSE))</f>
        <v>#REF!</v>
      </c>
      <c r="AR147" s="74">
        <f t="shared" si="24"/>
        <v>2</v>
      </c>
      <c r="AS147" s="74">
        <f t="shared" si="25"/>
        <v>2016</v>
      </c>
      <c r="AT147" s="94">
        <f t="shared" si="26"/>
        <v>6</v>
      </c>
      <c r="BB147" s="74">
        <f t="shared" si="27"/>
        <v>1</v>
      </c>
      <c r="BC147" s="74">
        <f t="shared" si="28"/>
        <v>0</v>
      </c>
      <c r="BD147" s="115" t="str">
        <f t="shared" si="29"/>
        <v/>
      </c>
      <c r="BE147" s="118"/>
      <c r="BF147" s="118"/>
      <c r="BH147" s="119"/>
    </row>
    <row r="148" spans="3:60" x14ac:dyDescent="0.2">
      <c r="C148" s="75">
        <v>42409</v>
      </c>
      <c r="D148" s="120">
        <f t="shared" si="20"/>
        <v>2</v>
      </c>
      <c r="E148" s="74" t="s">
        <v>215</v>
      </c>
      <c r="F148" s="79"/>
      <c r="H148" s="74">
        <v>0</v>
      </c>
      <c r="K148" s="129" t="str">
        <f t="shared" si="21"/>
        <v/>
      </c>
      <c r="L148" s="129" t="str">
        <f t="shared" si="22"/>
        <v/>
      </c>
      <c r="P148" s="74" t="s">
        <v>217</v>
      </c>
      <c r="Q148" s="74">
        <v>50</v>
      </c>
      <c r="R148" s="74">
        <v>180</v>
      </c>
      <c r="S148" s="84">
        <f t="shared" si="23"/>
        <v>9000</v>
      </c>
      <c r="AE148" s="74" t="str">
        <f>IF(OR(K148="",K148=0),"",VLOOKUP(E148,#REF!,17,FALSE))</f>
        <v/>
      </c>
      <c r="AR148" s="74">
        <f t="shared" si="24"/>
        <v>2</v>
      </c>
      <c r="AS148" s="74">
        <f t="shared" si="25"/>
        <v>2016</v>
      </c>
      <c r="AT148" s="94">
        <f t="shared" si="26"/>
        <v>6</v>
      </c>
      <c r="BB148" s="74">
        <f t="shared" si="27"/>
        <v>1</v>
      </c>
      <c r="BC148" s="74">
        <f t="shared" si="28"/>
        <v>0</v>
      </c>
      <c r="BD148" s="115" t="str">
        <f t="shared" si="29"/>
        <v/>
      </c>
      <c r="BE148" s="118"/>
      <c r="BF148" s="118"/>
      <c r="BH148" s="119"/>
    </row>
    <row r="149" spans="3:60" x14ac:dyDescent="0.2">
      <c r="C149" s="75">
        <v>42409</v>
      </c>
      <c r="D149" s="120">
        <f t="shared" si="20"/>
        <v>3</v>
      </c>
      <c r="E149" s="74" t="s">
        <v>216</v>
      </c>
      <c r="F149" s="79"/>
      <c r="G149" s="76">
        <v>11496</v>
      </c>
      <c r="H149" s="74">
        <v>0</v>
      </c>
      <c r="K149" s="129" t="str">
        <f t="shared" si="21"/>
        <v/>
      </c>
      <c r="L149" s="129" t="str">
        <f t="shared" si="22"/>
        <v/>
      </c>
      <c r="M149" s="76">
        <v>11496</v>
      </c>
      <c r="P149" s="74" t="s">
        <v>202</v>
      </c>
      <c r="Q149" s="74">
        <v>8</v>
      </c>
      <c r="R149" s="74">
        <v>180</v>
      </c>
      <c r="S149" s="84">
        <f t="shared" si="23"/>
        <v>1440</v>
      </c>
      <c r="T149" s="74">
        <v>371.322</v>
      </c>
      <c r="U149" s="74">
        <v>285</v>
      </c>
      <c r="Z149" s="79" t="s">
        <v>219</v>
      </c>
      <c r="AE149" s="74" t="str">
        <f>IF(OR(K149="",K149=0),"",VLOOKUP(E149,#REF!,17,FALSE))</f>
        <v/>
      </c>
      <c r="AR149" s="74">
        <f t="shared" si="24"/>
        <v>2</v>
      </c>
      <c r="AS149" s="74">
        <f t="shared" si="25"/>
        <v>2016</v>
      </c>
      <c r="AT149" s="94">
        <f t="shared" si="26"/>
        <v>6</v>
      </c>
      <c r="BB149" s="74">
        <f t="shared" si="27"/>
        <v>1</v>
      </c>
      <c r="BC149" s="74">
        <f t="shared" si="28"/>
        <v>0</v>
      </c>
      <c r="BD149" s="115" t="str">
        <f t="shared" si="29"/>
        <v/>
      </c>
      <c r="BE149" s="118"/>
      <c r="BF149" s="118"/>
      <c r="BH149" s="119"/>
    </row>
    <row r="150" spans="3:60" x14ac:dyDescent="0.2">
      <c r="C150" s="75">
        <v>42409</v>
      </c>
      <c r="D150" s="120">
        <f t="shared" si="20"/>
        <v>4</v>
      </c>
      <c r="E150" s="74" t="s">
        <v>216</v>
      </c>
      <c r="F150" s="79"/>
      <c r="H150" s="74">
        <v>0</v>
      </c>
      <c r="K150" s="129" t="str">
        <f t="shared" si="21"/>
        <v/>
      </c>
      <c r="L150" s="129" t="str">
        <f t="shared" si="22"/>
        <v/>
      </c>
      <c r="P150" s="74" t="s">
        <v>218</v>
      </c>
      <c r="Q150" s="74">
        <v>14</v>
      </c>
      <c r="R150" s="74">
        <v>180</v>
      </c>
      <c r="S150" s="84">
        <f t="shared" si="23"/>
        <v>2520</v>
      </c>
      <c r="AE150" s="74" t="str">
        <f>IF(OR(K150="",K150=0),"",VLOOKUP(E150,#REF!,17,FALSE))</f>
        <v/>
      </c>
      <c r="AR150" s="74">
        <f t="shared" si="24"/>
        <v>2</v>
      </c>
      <c r="AS150" s="74">
        <f t="shared" si="25"/>
        <v>2016</v>
      </c>
      <c r="AT150" s="94">
        <f t="shared" si="26"/>
        <v>6</v>
      </c>
      <c r="BB150" s="74">
        <f t="shared" si="27"/>
        <v>1</v>
      </c>
      <c r="BC150" s="74">
        <f t="shared" si="28"/>
        <v>0</v>
      </c>
      <c r="BD150" s="115" t="str">
        <f t="shared" si="29"/>
        <v/>
      </c>
      <c r="BE150" s="118"/>
      <c r="BF150" s="118"/>
      <c r="BH150" s="119"/>
    </row>
    <row r="151" spans="3:60" x14ac:dyDescent="0.2">
      <c r="C151" s="75">
        <v>42410</v>
      </c>
      <c r="D151" s="120">
        <f t="shared" si="20"/>
        <v>1</v>
      </c>
      <c r="E151" s="74" t="s">
        <v>220</v>
      </c>
      <c r="F151" s="79"/>
      <c r="G151" s="76">
        <v>42216</v>
      </c>
      <c r="H151" s="74">
        <v>57.34375</v>
      </c>
      <c r="I151" s="119">
        <v>0.20833333333333334</v>
      </c>
      <c r="K151" s="129">
        <f t="shared" si="21"/>
        <v>5</v>
      </c>
      <c r="L151" s="129" t="str">
        <f t="shared" si="22"/>
        <v/>
      </c>
      <c r="M151" s="76">
        <v>42216</v>
      </c>
      <c r="P151" s="74" t="s">
        <v>190</v>
      </c>
      <c r="Q151" s="74">
        <v>31.5</v>
      </c>
      <c r="R151" s="74">
        <v>180</v>
      </c>
      <c r="S151" s="84">
        <f t="shared" si="23"/>
        <v>5670</v>
      </c>
      <c r="T151" s="74">
        <v>192.25200000000001</v>
      </c>
      <c r="U151" s="74">
        <v>475</v>
      </c>
      <c r="V151" s="74">
        <v>4</v>
      </c>
      <c r="AE151" s="74" t="e">
        <f>IF(OR(K151="",K151=0),"",VLOOKUP(E151,#REF!,17,FALSE))</f>
        <v>#REF!</v>
      </c>
      <c r="AR151" s="74">
        <f t="shared" si="24"/>
        <v>2</v>
      </c>
      <c r="AS151" s="74">
        <f t="shared" si="25"/>
        <v>2016</v>
      </c>
      <c r="AT151" s="94">
        <f t="shared" si="26"/>
        <v>6</v>
      </c>
      <c r="BB151" s="74">
        <f t="shared" si="27"/>
        <v>1</v>
      </c>
      <c r="BC151" s="74">
        <f t="shared" si="28"/>
        <v>0</v>
      </c>
      <c r="BD151" s="115" t="str">
        <f t="shared" si="29"/>
        <v/>
      </c>
      <c r="BE151" s="118"/>
      <c r="BF151" s="118"/>
      <c r="BH151" s="119"/>
    </row>
    <row r="152" spans="3:60" x14ac:dyDescent="0.2">
      <c r="C152" s="75">
        <v>42410</v>
      </c>
      <c r="D152" s="120">
        <f t="shared" si="20"/>
        <v>2</v>
      </c>
      <c r="E152" s="74" t="s">
        <v>220</v>
      </c>
      <c r="F152" s="79"/>
      <c r="H152" s="74">
        <v>0</v>
      </c>
      <c r="K152" s="129" t="str">
        <f t="shared" si="21"/>
        <v/>
      </c>
      <c r="L152" s="129" t="str">
        <f t="shared" si="22"/>
        <v/>
      </c>
      <c r="P152" s="74" t="s">
        <v>221</v>
      </c>
      <c r="Q152" s="74">
        <v>11</v>
      </c>
      <c r="R152" s="74">
        <v>180</v>
      </c>
      <c r="S152" s="84">
        <f t="shared" si="23"/>
        <v>1980</v>
      </c>
      <c r="AE152" s="74" t="str">
        <f>IF(OR(K152="",K152=0),"",VLOOKUP(E152,#REF!,17,FALSE))</f>
        <v/>
      </c>
      <c r="AR152" s="74">
        <f t="shared" si="24"/>
        <v>2</v>
      </c>
      <c r="AS152" s="74">
        <f t="shared" si="25"/>
        <v>2016</v>
      </c>
      <c r="AT152" s="94">
        <f t="shared" si="26"/>
        <v>6</v>
      </c>
      <c r="BB152" s="74">
        <f t="shared" si="27"/>
        <v>1</v>
      </c>
      <c r="BC152" s="74">
        <f t="shared" si="28"/>
        <v>0</v>
      </c>
      <c r="BD152" s="115" t="str">
        <f t="shared" si="29"/>
        <v/>
      </c>
      <c r="BE152" s="118"/>
      <c r="BF152" s="118"/>
      <c r="BH152" s="119"/>
    </row>
    <row r="153" spans="3:60" x14ac:dyDescent="0.2">
      <c r="C153" s="75">
        <v>42410</v>
      </c>
      <c r="D153" s="120">
        <f t="shared" si="20"/>
        <v>3</v>
      </c>
      <c r="E153" s="74" t="s">
        <v>201</v>
      </c>
      <c r="F153" s="79"/>
      <c r="G153" s="76">
        <v>45744</v>
      </c>
      <c r="H153" s="74">
        <v>126.15625</v>
      </c>
      <c r="I153" s="119">
        <v>0.45833333333333331</v>
      </c>
      <c r="K153" s="129">
        <f t="shared" si="21"/>
        <v>11</v>
      </c>
      <c r="L153" s="129" t="str">
        <f t="shared" si="22"/>
        <v/>
      </c>
      <c r="M153" s="76">
        <v>45744</v>
      </c>
      <c r="P153" s="74" t="s">
        <v>221</v>
      </c>
      <c r="Q153" s="74">
        <v>2</v>
      </c>
      <c r="R153" s="74">
        <v>180</v>
      </c>
      <c r="S153" s="84">
        <f t="shared" si="23"/>
        <v>360</v>
      </c>
      <c r="T153" s="74">
        <v>192.929</v>
      </c>
      <c r="U153" s="74">
        <v>760</v>
      </c>
      <c r="V153" s="74">
        <v>2</v>
      </c>
      <c r="AE153" s="74" t="e">
        <f>IF(OR(K153="",K153=0),"",VLOOKUP(E153,#REF!,17,FALSE))</f>
        <v>#REF!</v>
      </c>
      <c r="AR153" s="74">
        <f t="shared" si="24"/>
        <v>2</v>
      </c>
      <c r="AS153" s="74">
        <f t="shared" si="25"/>
        <v>2016</v>
      </c>
      <c r="AT153" s="94">
        <f t="shared" si="26"/>
        <v>6</v>
      </c>
      <c r="BB153" s="74">
        <f t="shared" si="27"/>
        <v>1</v>
      </c>
      <c r="BC153" s="74">
        <f t="shared" si="28"/>
        <v>0</v>
      </c>
      <c r="BD153" s="115" t="str">
        <f t="shared" si="29"/>
        <v/>
      </c>
      <c r="BE153" s="118"/>
      <c r="BF153" s="118"/>
      <c r="BH153" s="119"/>
    </row>
    <row r="154" spans="3:60" x14ac:dyDescent="0.2">
      <c r="C154" s="75">
        <v>42410</v>
      </c>
      <c r="D154" s="120">
        <f t="shared" si="20"/>
        <v>4</v>
      </c>
      <c r="E154" s="74" t="s">
        <v>201</v>
      </c>
      <c r="F154" s="79"/>
      <c r="H154" s="74">
        <v>0</v>
      </c>
      <c r="K154" s="129" t="str">
        <f t="shared" si="21"/>
        <v/>
      </c>
      <c r="L154" s="129" t="str">
        <f t="shared" si="22"/>
        <v/>
      </c>
      <c r="P154" s="74" t="s">
        <v>218</v>
      </c>
      <c r="Q154" s="74">
        <v>41.75</v>
      </c>
      <c r="R154" s="74">
        <v>180</v>
      </c>
      <c r="S154" s="84">
        <f t="shared" si="23"/>
        <v>7515</v>
      </c>
      <c r="AE154" s="74" t="str">
        <f>IF(OR(K154="",K154=0),"",VLOOKUP(E154,#REF!,17,FALSE))</f>
        <v/>
      </c>
      <c r="AR154" s="74">
        <f t="shared" si="24"/>
        <v>2</v>
      </c>
      <c r="AS154" s="74">
        <f t="shared" si="25"/>
        <v>2016</v>
      </c>
      <c r="AT154" s="94">
        <f t="shared" si="26"/>
        <v>6</v>
      </c>
      <c r="BB154" s="74">
        <f t="shared" si="27"/>
        <v>1</v>
      </c>
      <c r="BC154" s="74">
        <f t="shared" si="28"/>
        <v>0</v>
      </c>
      <c r="BD154" s="115" t="str">
        <f t="shared" si="29"/>
        <v/>
      </c>
      <c r="BE154" s="118"/>
      <c r="BF154" s="118"/>
      <c r="BH154" s="119"/>
    </row>
    <row r="155" spans="3:60" x14ac:dyDescent="0.2">
      <c r="C155" s="75">
        <v>42411</v>
      </c>
      <c r="D155" s="120">
        <f t="shared" si="20"/>
        <v>1</v>
      </c>
      <c r="E155" s="74" t="s">
        <v>222</v>
      </c>
      <c r="F155" s="79"/>
      <c r="G155" s="76">
        <v>10104</v>
      </c>
      <c r="H155" s="74">
        <v>51.1875</v>
      </c>
      <c r="I155" s="119">
        <v>0.13541666666666666</v>
      </c>
      <c r="K155" s="129">
        <f t="shared" si="21"/>
        <v>3.25</v>
      </c>
      <c r="L155" s="129" t="str">
        <f t="shared" si="22"/>
        <v/>
      </c>
      <c r="M155" s="76">
        <v>10104</v>
      </c>
      <c r="P155" s="74" t="s">
        <v>223</v>
      </c>
      <c r="Q155" s="74">
        <v>47.5</v>
      </c>
      <c r="R155" s="74">
        <v>180</v>
      </c>
      <c r="S155" s="84">
        <f t="shared" si="23"/>
        <v>8550</v>
      </c>
      <c r="T155" s="74">
        <v>877.83399999999995</v>
      </c>
      <c r="U155" s="74">
        <v>665</v>
      </c>
      <c r="V155" s="74">
        <v>6</v>
      </c>
      <c r="AE155" s="74" t="e">
        <f>IF(OR(K155="",K155=0),"",VLOOKUP(E155,#REF!,17,FALSE))</f>
        <v>#REF!</v>
      </c>
      <c r="AR155" s="74">
        <f t="shared" si="24"/>
        <v>2</v>
      </c>
      <c r="AS155" s="74">
        <f t="shared" si="25"/>
        <v>2016</v>
      </c>
      <c r="AT155" s="94">
        <f t="shared" si="26"/>
        <v>6</v>
      </c>
      <c r="BB155" s="74">
        <f t="shared" si="27"/>
        <v>1</v>
      </c>
      <c r="BC155" s="74">
        <f t="shared" si="28"/>
        <v>0</v>
      </c>
      <c r="BD155" s="115" t="str">
        <f t="shared" si="29"/>
        <v/>
      </c>
      <c r="BE155" s="118"/>
      <c r="BF155" s="118"/>
      <c r="BH155" s="119"/>
    </row>
    <row r="156" spans="3:60" x14ac:dyDescent="0.2">
      <c r="C156" s="75">
        <v>42411</v>
      </c>
      <c r="D156" s="120">
        <f t="shared" si="20"/>
        <v>2</v>
      </c>
      <c r="E156" s="74" t="s">
        <v>224</v>
      </c>
      <c r="F156" s="79"/>
      <c r="G156" s="76">
        <v>11964</v>
      </c>
      <c r="H156" s="74">
        <v>66.9375</v>
      </c>
      <c r="I156" s="119">
        <v>0.17708333333333334</v>
      </c>
      <c r="K156" s="129">
        <f t="shared" si="21"/>
        <v>4.25</v>
      </c>
      <c r="L156" s="129" t="str">
        <f t="shared" si="22"/>
        <v/>
      </c>
      <c r="M156" s="76">
        <v>11964</v>
      </c>
      <c r="P156" s="74" t="s">
        <v>208</v>
      </c>
      <c r="Q156" s="74">
        <v>12</v>
      </c>
      <c r="R156" s="74">
        <v>180</v>
      </c>
      <c r="S156" s="84">
        <f t="shared" si="23"/>
        <v>2160</v>
      </c>
      <c r="T156" s="74">
        <v>972.45799999999997</v>
      </c>
      <c r="U156" s="74">
        <v>570</v>
      </c>
      <c r="V156" s="74">
        <v>4</v>
      </c>
      <c r="AE156" s="74" t="e">
        <f>IF(OR(K156="",K156=0),"",VLOOKUP(E156,#REF!,17,FALSE))</f>
        <v>#REF!</v>
      </c>
      <c r="AR156" s="74">
        <f t="shared" si="24"/>
        <v>2</v>
      </c>
      <c r="AS156" s="74">
        <f t="shared" si="25"/>
        <v>2016</v>
      </c>
      <c r="AT156" s="94">
        <f t="shared" si="26"/>
        <v>6</v>
      </c>
      <c r="BB156" s="74">
        <f t="shared" si="27"/>
        <v>1</v>
      </c>
      <c r="BC156" s="74">
        <f t="shared" si="28"/>
        <v>0</v>
      </c>
      <c r="BD156" s="115" t="str">
        <f t="shared" si="29"/>
        <v/>
      </c>
      <c r="BE156" s="118"/>
      <c r="BF156" s="118"/>
      <c r="BH156" s="119"/>
    </row>
    <row r="157" spans="3:60" x14ac:dyDescent="0.2">
      <c r="C157" s="75">
        <v>42411</v>
      </c>
      <c r="D157" s="120">
        <f t="shared" si="20"/>
        <v>3</v>
      </c>
      <c r="E157" s="74" t="s">
        <v>224</v>
      </c>
      <c r="F157" s="79"/>
      <c r="H157" s="74">
        <v>0</v>
      </c>
      <c r="K157" s="129" t="str">
        <f t="shared" si="21"/>
        <v/>
      </c>
      <c r="L157" s="129" t="str">
        <f t="shared" si="22"/>
        <v/>
      </c>
      <c r="P157" s="74" t="s">
        <v>225</v>
      </c>
      <c r="Q157" s="74">
        <v>48</v>
      </c>
      <c r="R157" s="74">
        <v>180</v>
      </c>
      <c r="S157" s="84">
        <f t="shared" si="23"/>
        <v>8640</v>
      </c>
      <c r="AE157" s="74" t="str">
        <f>IF(OR(K157="",K157=0),"",VLOOKUP(E157,#REF!,17,FALSE))</f>
        <v/>
      </c>
      <c r="AR157" s="74">
        <f t="shared" si="24"/>
        <v>2</v>
      </c>
      <c r="AS157" s="74">
        <f t="shared" si="25"/>
        <v>2016</v>
      </c>
      <c r="AT157" s="94">
        <f t="shared" si="26"/>
        <v>6</v>
      </c>
      <c r="BB157" s="74">
        <f t="shared" si="27"/>
        <v>1</v>
      </c>
      <c r="BC157" s="74">
        <f t="shared" si="28"/>
        <v>0</v>
      </c>
      <c r="BD157" s="115" t="str">
        <f t="shared" si="29"/>
        <v/>
      </c>
      <c r="BE157" s="118"/>
      <c r="BF157" s="118"/>
      <c r="BH157" s="119"/>
    </row>
    <row r="158" spans="3:60" x14ac:dyDescent="0.2">
      <c r="C158" s="75">
        <v>42411</v>
      </c>
      <c r="D158" s="120">
        <f t="shared" si="20"/>
        <v>4</v>
      </c>
      <c r="E158" s="74" t="s">
        <v>226</v>
      </c>
      <c r="F158" s="79"/>
      <c r="G158" s="76">
        <v>27762</v>
      </c>
      <c r="H158" s="74">
        <v>133.875</v>
      </c>
      <c r="I158" s="119">
        <v>0.35416666666666669</v>
      </c>
      <c r="K158" s="129">
        <f t="shared" si="21"/>
        <v>8.5</v>
      </c>
      <c r="L158" s="129" t="str">
        <f t="shared" si="22"/>
        <v/>
      </c>
      <c r="M158" s="76">
        <v>27762</v>
      </c>
      <c r="P158" s="74" t="s">
        <v>225</v>
      </c>
      <c r="Q158" s="74">
        <v>27</v>
      </c>
      <c r="R158" s="74">
        <v>180</v>
      </c>
      <c r="S158" s="84">
        <f t="shared" si="23"/>
        <v>4860</v>
      </c>
      <c r="T158" s="74">
        <v>970.55499999999995</v>
      </c>
      <c r="U158" s="74">
        <v>1140</v>
      </c>
      <c r="V158" s="74">
        <v>254</v>
      </c>
      <c r="AE158" s="74" t="e">
        <f>IF(OR(K158="",K158=0),"",VLOOKUP(E158,#REF!,17,FALSE))</f>
        <v>#REF!</v>
      </c>
      <c r="AR158" s="74">
        <f t="shared" si="24"/>
        <v>2</v>
      </c>
      <c r="AS158" s="74">
        <f t="shared" si="25"/>
        <v>2016</v>
      </c>
      <c r="AT158" s="94">
        <f t="shared" si="26"/>
        <v>6</v>
      </c>
      <c r="BB158" s="74">
        <f t="shared" si="27"/>
        <v>1</v>
      </c>
      <c r="BC158" s="74">
        <f t="shared" si="28"/>
        <v>0</v>
      </c>
      <c r="BD158" s="115" t="str">
        <f t="shared" si="29"/>
        <v/>
      </c>
      <c r="BE158" s="118"/>
      <c r="BF158" s="118"/>
      <c r="BH158" s="119"/>
    </row>
    <row r="159" spans="3:60" x14ac:dyDescent="0.2">
      <c r="C159" s="75">
        <v>42411</v>
      </c>
      <c r="D159" s="120">
        <f t="shared" si="20"/>
        <v>5</v>
      </c>
      <c r="E159" s="74" t="s">
        <v>226</v>
      </c>
      <c r="F159" s="79"/>
      <c r="H159" s="74">
        <v>0</v>
      </c>
      <c r="K159" s="129" t="str">
        <f t="shared" si="21"/>
        <v/>
      </c>
      <c r="L159" s="129" t="str">
        <f t="shared" si="22"/>
        <v/>
      </c>
      <c r="P159" s="74" t="s">
        <v>227</v>
      </c>
      <c r="Q159" s="74">
        <v>73</v>
      </c>
      <c r="R159" s="74">
        <v>180</v>
      </c>
      <c r="S159" s="84">
        <f t="shared" si="23"/>
        <v>13140</v>
      </c>
      <c r="AE159" s="74" t="str">
        <f>IF(OR(K159="",K159=0),"",VLOOKUP(E159,#REF!,17,FALSE))</f>
        <v/>
      </c>
      <c r="AR159" s="74">
        <f t="shared" si="24"/>
        <v>2</v>
      </c>
      <c r="AS159" s="74">
        <f t="shared" si="25"/>
        <v>2016</v>
      </c>
      <c r="AT159" s="94">
        <f t="shared" si="26"/>
        <v>6</v>
      </c>
      <c r="BB159" s="74">
        <f t="shared" si="27"/>
        <v>1</v>
      </c>
      <c r="BC159" s="74">
        <f t="shared" si="28"/>
        <v>0</v>
      </c>
      <c r="BD159" s="115" t="str">
        <f t="shared" si="29"/>
        <v/>
      </c>
      <c r="BE159" s="118"/>
      <c r="BF159" s="118"/>
      <c r="BH159" s="119"/>
    </row>
    <row r="160" spans="3:60" x14ac:dyDescent="0.2">
      <c r="C160" s="75">
        <v>42411</v>
      </c>
      <c r="D160" s="120">
        <f t="shared" si="20"/>
        <v>6</v>
      </c>
      <c r="E160" s="74" t="s">
        <v>226</v>
      </c>
      <c r="F160" s="79"/>
      <c r="H160" s="74">
        <v>0</v>
      </c>
      <c r="K160" s="129" t="str">
        <f t="shared" si="21"/>
        <v/>
      </c>
      <c r="L160" s="129" t="str">
        <f t="shared" si="22"/>
        <v/>
      </c>
      <c r="P160" s="74" t="s">
        <v>228</v>
      </c>
      <c r="Q160" s="74">
        <v>40</v>
      </c>
      <c r="R160" s="74">
        <v>180</v>
      </c>
      <c r="S160" s="84">
        <f t="shared" si="23"/>
        <v>7200</v>
      </c>
      <c r="AE160" s="74" t="str">
        <f>IF(OR(K160="",K160=0),"",VLOOKUP(E160,#REF!,17,FALSE))</f>
        <v/>
      </c>
      <c r="AR160" s="74">
        <f t="shared" si="24"/>
        <v>2</v>
      </c>
      <c r="AS160" s="74">
        <f t="shared" si="25"/>
        <v>2016</v>
      </c>
      <c r="AT160" s="94">
        <f t="shared" si="26"/>
        <v>6</v>
      </c>
      <c r="BB160" s="74">
        <f t="shared" si="27"/>
        <v>1</v>
      </c>
      <c r="BC160" s="74">
        <f t="shared" si="28"/>
        <v>0</v>
      </c>
      <c r="BD160" s="115" t="str">
        <f t="shared" si="29"/>
        <v/>
      </c>
      <c r="BE160" s="118"/>
      <c r="BF160" s="118"/>
      <c r="BH160" s="119"/>
    </row>
    <row r="161" spans="3:60" x14ac:dyDescent="0.2">
      <c r="C161" s="75">
        <v>42412</v>
      </c>
      <c r="D161" s="120">
        <f t="shared" si="20"/>
        <v>1</v>
      </c>
      <c r="E161" s="74" t="s">
        <v>77</v>
      </c>
      <c r="F161" s="79"/>
      <c r="G161" s="76">
        <v>71444</v>
      </c>
      <c r="H161" s="74">
        <v>110.375</v>
      </c>
      <c r="I161" s="119">
        <v>0.33333333333333331</v>
      </c>
      <c r="K161" s="129">
        <f t="shared" si="21"/>
        <v>8</v>
      </c>
      <c r="L161" s="129" t="str">
        <f t="shared" si="22"/>
        <v/>
      </c>
      <c r="M161" s="76">
        <v>44136</v>
      </c>
      <c r="P161" s="74" t="s">
        <v>229</v>
      </c>
      <c r="Q161" s="74">
        <v>68</v>
      </c>
      <c r="R161" s="74">
        <v>180</v>
      </c>
      <c r="S161" s="84">
        <f t="shared" si="23"/>
        <v>12240</v>
      </c>
      <c r="T161" s="74">
        <v>193.63</v>
      </c>
      <c r="U161" s="74">
        <v>1140</v>
      </c>
      <c r="V161" s="74">
        <v>4</v>
      </c>
      <c r="Z161" s="79" t="s">
        <v>231</v>
      </c>
      <c r="AE161" s="74" t="e">
        <f>IF(OR(K161="",K161=0),"",VLOOKUP(E161,#REF!,17,FALSE))</f>
        <v>#REF!</v>
      </c>
      <c r="AR161" s="74">
        <f t="shared" si="24"/>
        <v>2</v>
      </c>
      <c r="AS161" s="74">
        <f t="shared" si="25"/>
        <v>2016</v>
      </c>
      <c r="AT161" s="94">
        <f t="shared" si="26"/>
        <v>6</v>
      </c>
      <c r="BB161" s="74">
        <f t="shared" si="27"/>
        <v>1</v>
      </c>
      <c r="BC161" s="74">
        <f t="shared" si="28"/>
        <v>0</v>
      </c>
      <c r="BD161" s="115" t="str">
        <f t="shared" si="29"/>
        <v/>
      </c>
      <c r="BE161" s="118"/>
      <c r="BF161" s="118"/>
      <c r="BH161" s="119"/>
    </row>
    <row r="162" spans="3:60" x14ac:dyDescent="0.2">
      <c r="C162" s="75">
        <v>42412</v>
      </c>
      <c r="D162" s="120">
        <f t="shared" si="20"/>
        <v>2</v>
      </c>
      <c r="E162" s="74" t="s">
        <v>77</v>
      </c>
      <c r="F162" s="79"/>
      <c r="H162" s="74">
        <v>0</v>
      </c>
      <c r="K162" s="129" t="str">
        <f t="shared" si="21"/>
        <v/>
      </c>
      <c r="L162" s="129" t="str">
        <f t="shared" si="22"/>
        <v/>
      </c>
      <c r="P162" s="74" t="s">
        <v>221</v>
      </c>
      <c r="Q162" s="74">
        <v>1</v>
      </c>
      <c r="R162" s="74">
        <v>180</v>
      </c>
      <c r="S162" s="84">
        <f t="shared" si="23"/>
        <v>180</v>
      </c>
      <c r="AE162" s="74" t="str">
        <f>IF(OR(K162="",K162=0),"",VLOOKUP(E162,#REF!,17,FALSE))</f>
        <v/>
      </c>
      <c r="AR162" s="74">
        <f t="shared" si="24"/>
        <v>2</v>
      </c>
      <c r="AS162" s="74">
        <f t="shared" si="25"/>
        <v>2016</v>
      </c>
      <c r="AT162" s="94">
        <f t="shared" si="26"/>
        <v>6</v>
      </c>
      <c r="BB162" s="74">
        <f t="shared" si="27"/>
        <v>1</v>
      </c>
      <c r="BC162" s="74">
        <f t="shared" si="28"/>
        <v>0</v>
      </c>
      <c r="BD162" s="115" t="str">
        <f t="shared" si="29"/>
        <v/>
      </c>
      <c r="BE162" s="118"/>
      <c r="BF162" s="118"/>
      <c r="BH162" s="119"/>
    </row>
    <row r="163" spans="3:60" x14ac:dyDescent="0.2">
      <c r="C163" s="75">
        <v>42412</v>
      </c>
      <c r="D163" s="120">
        <f t="shared" si="20"/>
        <v>3</v>
      </c>
      <c r="E163" s="74" t="s">
        <v>157</v>
      </c>
      <c r="F163" s="79"/>
      <c r="G163" s="76">
        <v>43344</v>
      </c>
      <c r="H163" s="74">
        <v>110.375</v>
      </c>
      <c r="I163" s="119">
        <v>0.33333333333333331</v>
      </c>
      <c r="K163" s="129">
        <f t="shared" si="21"/>
        <v>8</v>
      </c>
      <c r="L163" s="129" t="str">
        <f t="shared" si="22"/>
        <v/>
      </c>
      <c r="M163" s="76">
        <v>43344</v>
      </c>
      <c r="P163" s="74" t="s">
        <v>218</v>
      </c>
      <c r="Q163" s="74">
        <v>23.25</v>
      </c>
      <c r="R163" s="74">
        <v>180</v>
      </c>
      <c r="S163" s="84">
        <f t="shared" si="23"/>
        <v>4185</v>
      </c>
      <c r="T163" s="74">
        <v>371.96499999999997</v>
      </c>
      <c r="U163" s="74">
        <v>665</v>
      </c>
      <c r="V163" s="74">
        <v>3</v>
      </c>
      <c r="AE163" s="74" t="e">
        <f>IF(OR(K163="",K163=0),"",VLOOKUP(E163,#REF!,17,FALSE))</f>
        <v>#REF!</v>
      </c>
      <c r="AR163" s="74">
        <f t="shared" si="24"/>
        <v>2</v>
      </c>
      <c r="AS163" s="74">
        <f t="shared" si="25"/>
        <v>2016</v>
      </c>
      <c r="AT163" s="94">
        <f t="shared" si="26"/>
        <v>6</v>
      </c>
      <c r="BB163" s="74">
        <f t="shared" si="27"/>
        <v>1</v>
      </c>
      <c r="BC163" s="74">
        <f t="shared" si="28"/>
        <v>0</v>
      </c>
      <c r="BD163" s="115" t="str">
        <f t="shared" si="29"/>
        <v/>
      </c>
      <c r="BE163" s="118"/>
      <c r="BF163" s="118"/>
      <c r="BH163" s="119"/>
    </row>
    <row r="164" spans="3:60" x14ac:dyDescent="0.2">
      <c r="C164" s="75">
        <v>42412</v>
      </c>
      <c r="D164" s="120">
        <f t="shared" si="20"/>
        <v>4</v>
      </c>
      <c r="E164" s="74" t="s">
        <v>157</v>
      </c>
      <c r="F164" s="79"/>
      <c r="H164" s="74">
        <v>0</v>
      </c>
      <c r="K164" s="129" t="str">
        <f t="shared" si="21"/>
        <v/>
      </c>
      <c r="L164" s="129" t="str">
        <f t="shared" si="22"/>
        <v/>
      </c>
      <c r="P164" s="74" t="s">
        <v>230</v>
      </c>
      <c r="Q164" s="74">
        <v>58</v>
      </c>
      <c r="R164" s="74">
        <v>180</v>
      </c>
      <c r="S164" s="84">
        <f t="shared" si="23"/>
        <v>10440</v>
      </c>
      <c r="AE164" s="74" t="str">
        <f>IF(OR(K164="",K164=0),"",VLOOKUP(E164,#REF!,17,FALSE))</f>
        <v/>
      </c>
      <c r="AR164" s="74">
        <f t="shared" si="24"/>
        <v>2</v>
      </c>
      <c r="AS164" s="74">
        <f t="shared" si="25"/>
        <v>2016</v>
      </c>
      <c r="AT164" s="94">
        <f t="shared" si="26"/>
        <v>6</v>
      </c>
      <c r="BB164" s="74">
        <f t="shared" si="27"/>
        <v>1</v>
      </c>
      <c r="BC164" s="74">
        <f t="shared" si="28"/>
        <v>0</v>
      </c>
      <c r="BD164" s="115" t="str">
        <f t="shared" si="29"/>
        <v/>
      </c>
      <c r="BE164" s="118"/>
      <c r="BF164" s="118"/>
      <c r="BH164" s="119"/>
    </row>
    <row r="165" spans="3:60" x14ac:dyDescent="0.2">
      <c r="C165" s="75">
        <v>42415</v>
      </c>
      <c r="D165" s="120">
        <f t="shared" si="20"/>
        <v>1</v>
      </c>
      <c r="E165" s="74" t="s">
        <v>138</v>
      </c>
      <c r="F165" s="79"/>
      <c r="G165" s="76">
        <v>8802</v>
      </c>
      <c r="H165" s="74">
        <v>35.5078125</v>
      </c>
      <c r="I165" s="119">
        <v>0.10416666666666667</v>
      </c>
      <c r="K165" s="129">
        <f t="shared" si="21"/>
        <v>2.5</v>
      </c>
      <c r="L165" s="129" t="str">
        <f t="shared" si="22"/>
        <v/>
      </c>
      <c r="M165" s="76">
        <v>4398</v>
      </c>
      <c r="P165" s="74" t="s">
        <v>214</v>
      </c>
      <c r="Q165" s="74">
        <v>17.25</v>
      </c>
      <c r="R165" s="74">
        <v>180</v>
      </c>
      <c r="S165" s="84">
        <f t="shared" si="23"/>
        <v>3105</v>
      </c>
      <c r="T165" s="74">
        <v>371.44400000000002</v>
      </c>
      <c r="U165" s="74">
        <v>360</v>
      </c>
      <c r="V165" s="74">
        <v>2</v>
      </c>
      <c r="Z165" s="79" t="s">
        <v>241</v>
      </c>
      <c r="AE165" s="74" t="e">
        <f>IF(OR(K165="",K165=0),"",VLOOKUP(E165,#REF!,17,FALSE))</f>
        <v>#REF!</v>
      </c>
      <c r="AR165" s="74">
        <f t="shared" si="24"/>
        <v>2</v>
      </c>
      <c r="AS165" s="74">
        <f t="shared" si="25"/>
        <v>2016</v>
      </c>
      <c r="AT165" s="94">
        <f t="shared" si="26"/>
        <v>7</v>
      </c>
      <c r="BB165" s="74">
        <f t="shared" si="27"/>
        <v>1</v>
      </c>
      <c r="BC165" s="74">
        <f t="shared" si="28"/>
        <v>0</v>
      </c>
      <c r="BD165" s="115" t="str">
        <f t="shared" si="29"/>
        <v/>
      </c>
      <c r="BE165" s="118"/>
      <c r="BF165" s="118"/>
      <c r="BH165" s="119"/>
    </row>
    <row r="166" spans="3:60" x14ac:dyDescent="0.2">
      <c r="C166" s="75">
        <v>42415</v>
      </c>
      <c r="D166" s="120">
        <f t="shared" si="20"/>
        <v>2</v>
      </c>
      <c r="E166" s="74" t="s">
        <v>142</v>
      </c>
      <c r="F166" s="79"/>
      <c r="G166" s="76">
        <v>47964</v>
      </c>
      <c r="H166" s="74">
        <v>131.37890625</v>
      </c>
      <c r="I166" s="119">
        <v>0.38541666666666669</v>
      </c>
      <c r="K166" s="129">
        <f t="shared" si="21"/>
        <v>9.25</v>
      </c>
      <c r="L166" s="129" t="str">
        <f t="shared" si="22"/>
        <v/>
      </c>
      <c r="M166" s="76">
        <v>47964</v>
      </c>
      <c r="P166" s="74" t="s">
        <v>221</v>
      </c>
      <c r="Q166" s="74">
        <v>10</v>
      </c>
      <c r="R166" s="74">
        <v>180</v>
      </c>
      <c r="S166" s="84">
        <f t="shared" si="23"/>
        <v>1800</v>
      </c>
      <c r="T166" s="74">
        <v>373.72</v>
      </c>
      <c r="U166" s="74">
        <v>760</v>
      </c>
      <c r="V166" s="74">
        <v>115</v>
      </c>
      <c r="AE166" s="74" t="e">
        <f>IF(OR(K166="",K166=0),"",VLOOKUP(E166,#REF!,17,FALSE))</f>
        <v>#REF!</v>
      </c>
      <c r="AR166" s="74">
        <f t="shared" si="24"/>
        <v>2</v>
      </c>
      <c r="AS166" s="74">
        <f t="shared" si="25"/>
        <v>2016</v>
      </c>
      <c r="AT166" s="94">
        <f t="shared" si="26"/>
        <v>7</v>
      </c>
      <c r="BB166" s="74">
        <f t="shared" si="27"/>
        <v>1</v>
      </c>
      <c r="BC166" s="74">
        <f t="shared" si="28"/>
        <v>0</v>
      </c>
      <c r="BD166" s="115" t="str">
        <f t="shared" si="29"/>
        <v/>
      </c>
      <c r="BE166" s="118"/>
      <c r="BF166" s="118"/>
      <c r="BH166" s="119"/>
    </row>
    <row r="167" spans="3:60" x14ac:dyDescent="0.2">
      <c r="C167" s="75">
        <v>42415</v>
      </c>
      <c r="D167" s="120">
        <f t="shared" si="20"/>
        <v>3</v>
      </c>
      <c r="E167" s="74" t="s">
        <v>142</v>
      </c>
      <c r="F167" s="79"/>
      <c r="H167" s="74">
        <v>0</v>
      </c>
      <c r="K167" s="129" t="str">
        <f t="shared" si="21"/>
        <v/>
      </c>
      <c r="L167" s="129" t="str">
        <f t="shared" si="22"/>
        <v/>
      </c>
      <c r="P167" s="74" t="s">
        <v>232</v>
      </c>
      <c r="Q167" s="74">
        <v>69.75</v>
      </c>
      <c r="R167" s="74">
        <v>180</v>
      </c>
      <c r="S167" s="84">
        <f t="shared" si="23"/>
        <v>12555</v>
      </c>
      <c r="AE167" s="74" t="str">
        <f>IF(OR(K167="",K167=0),"",VLOOKUP(E167,#REF!,17,FALSE))</f>
        <v/>
      </c>
      <c r="AR167" s="74">
        <f t="shared" si="24"/>
        <v>2</v>
      </c>
      <c r="AS167" s="74">
        <f t="shared" si="25"/>
        <v>2016</v>
      </c>
      <c r="AT167" s="94">
        <f t="shared" si="26"/>
        <v>7</v>
      </c>
      <c r="BB167" s="74">
        <f t="shared" si="27"/>
        <v>1</v>
      </c>
      <c r="BC167" s="74">
        <f t="shared" si="28"/>
        <v>0</v>
      </c>
      <c r="BD167" s="115" t="str">
        <f t="shared" si="29"/>
        <v/>
      </c>
      <c r="BE167" s="118"/>
      <c r="BF167" s="118"/>
      <c r="BH167" s="119"/>
    </row>
    <row r="168" spans="3:60" x14ac:dyDescent="0.2">
      <c r="C168" s="75">
        <v>42415</v>
      </c>
      <c r="D168" s="120">
        <f t="shared" si="20"/>
        <v>4</v>
      </c>
      <c r="E168" s="74" t="s">
        <v>142</v>
      </c>
      <c r="F168" s="79"/>
      <c r="H168" s="74">
        <v>0</v>
      </c>
      <c r="K168" s="129" t="str">
        <f t="shared" si="21"/>
        <v/>
      </c>
      <c r="L168" s="129" t="str">
        <f t="shared" si="22"/>
        <v/>
      </c>
      <c r="P168" s="74" t="s">
        <v>233</v>
      </c>
      <c r="Q168" s="74">
        <v>18</v>
      </c>
      <c r="R168" s="74">
        <v>180</v>
      </c>
      <c r="S168" s="84">
        <f t="shared" si="23"/>
        <v>3240</v>
      </c>
      <c r="AE168" s="74" t="str">
        <f>IF(OR(K168="",K168=0),"",VLOOKUP(E168,#REF!,17,FALSE))</f>
        <v/>
      </c>
      <c r="AR168" s="74">
        <f t="shared" si="24"/>
        <v>2</v>
      </c>
      <c r="AS168" s="74">
        <f t="shared" si="25"/>
        <v>2016</v>
      </c>
      <c r="AT168" s="94">
        <f t="shared" si="26"/>
        <v>7</v>
      </c>
      <c r="BB168" s="74">
        <f t="shared" si="27"/>
        <v>1</v>
      </c>
      <c r="BC168" s="74">
        <f t="shared" si="28"/>
        <v>0</v>
      </c>
      <c r="BD168" s="115" t="str">
        <f t="shared" si="29"/>
        <v/>
      </c>
      <c r="BE168" s="118"/>
      <c r="BF168" s="118"/>
      <c r="BH168" s="119"/>
    </row>
    <row r="169" spans="3:60" x14ac:dyDescent="0.2">
      <c r="C169" s="75">
        <v>42415</v>
      </c>
      <c r="D169" s="120">
        <f t="shared" si="20"/>
        <v>5</v>
      </c>
      <c r="E169" s="74" t="s">
        <v>141</v>
      </c>
      <c r="F169" s="79"/>
      <c r="G169" s="76">
        <v>28032</v>
      </c>
      <c r="H169" s="74">
        <v>60.36328125</v>
      </c>
      <c r="I169" s="119">
        <v>0.17708333333333334</v>
      </c>
      <c r="K169" s="129">
        <f t="shared" si="21"/>
        <v>4.25</v>
      </c>
      <c r="L169" s="129" t="str">
        <f t="shared" si="22"/>
        <v/>
      </c>
      <c r="M169" s="76">
        <v>28032</v>
      </c>
      <c r="P169" s="74" t="s">
        <v>233</v>
      </c>
      <c r="Q169" s="74">
        <v>53.75</v>
      </c>
      <c r="R169" s="74">
        <v>180</v>
      </c>
      <c r="S169" s="84">
        <f t="shared" si="23"/>
        <v>9675</v>
      </c>
      <c r="T169" s="74">
        <v>369.37099999999998</v>
      </c>
      <c r="U169" s="74">
        <v>540</v>
      </c>
      <c r="V169" s="74">
        <v>5</v>
      </c>
      <c r="AE169" s="74" t="e">
        <f>IF(OR(K169="",K169=0),"",VLOOKUP(E169,#REF!,17,FALSE))</f>
        <v>#REF!</v>
      </c>
      <c r="AR169" s="74">
        <f t="shared" si="24"/>
        <v>2</v>
      </c>
      <c r="AS169" s="74">
        <f t="shared" si="25"/>
        <v>2016</v>
      </c>
      <c r="AT169" s="94">
        <f t="shared" si="26"/>
        <v>7</v>
      </c>
      <c r="BB169" s="74">
        <f t="shared" si="27"/>
        <v>1</v>
      </c>
      <c r="BC169" s="74">
        <f t="shared" si="28"/>
        <v>0</v>
      </c>
      <c r="BD169" s="115" t="str">
        <f t="shared" si="29"/>
        <v/>
      </c>
      <c r="BE169" s="118"/>
      <c r="BF169" s="118"/>
      <c r="BH169" s="119"/>
    </row>
    <row r="170" spans="3:60" x14ac:dyDescent="0.2">
      <c r="C170" s="75">
        <v>42416</v>
      </c>
      <c r="D170" s="120">
        <f t="shared" si="20"/>
        <v>1</v>
      </c>
      <c r="E170" s="74" t="s">
        <v>159</v>
      </c>
      <c r="F170" s="79"/>
      <c r="G170" s="76">
        <v>102936</v>
      </c>
      <c r="H170" s="74">
        <v>163.625</v>
      </c>
      <c r="I170" s="119">
        <v>0.45833333333333331</v>
      </c>
      <c r="K170" s="129">
        <f t="shared" si="21"/>
        <v>11</v>
      </c>
      <c r="L170" s="129" t="str">
        <f t="shared" si="22"/>
        <v/>
      </c>
      <c r="M170" s="76">
        <v>102936</v>
      </c>
      <c r="P170" s="74" t="s">
        <v>233</v>
      </c>
      <c r="Q170" s="74">
        <v>8.25</v>
      </c>
      <c r="R170" s="74">
        <v>180</v>
      </c>
      <c r="S170" s="84">
        <f t="shared" si="23"/>
        <v>1485</v>
      </c>
      <c r="T170" s="74">
        <v>375.06900000000002</v>
      </c>
      <c r="U170" s="74">
        <v>2280</v>
      </c>
      <c r="V170" s="74">
        <v>7</v>
      </c>
      <c r="AE170" s="74" t="e">
        <f>IF(OR(K170="",K170=0),"",VLOOKUP(E170,#REF!,17,FALSE))</f>
        <v>#REF!</v>
      </c>
      <c r="AR170" s="74">
        <f t="shared" si="24"/>
        <v>2</v>
      </c>
      <c r="AS170" s="74">
        <f t="shared" si="25"/>
        <v>2016</v>
      </c>
      <c r="AT170" s="94">
        <f t="shared" si="26"/>
        <v>7</v>
      </c>
      <c r="BB170" s="74">
        <f t="shared" si="27"/>
        <v>1</v>
      </c>
      <c r="BC170" s="74">
        <f t="shared" si="28"/>
        <v>0</v>
      </c>
      <c r="BD170" s="115" t="str">
        <f t="shared" si="29"/>
        <v/>
      </c>
      <c r="BE170" s="118"/>
      <c r="BF170" s="118"/>
      <c r="BH170" s="119"/>
    </row>
    <row r="171" spans="3:60" x14ac:dyDescent="0.2">
      <c r="C171" s="75">
        <v>42416</v>
      </c>
      <c r="D171" s="120">
        <f t="shared" si="20"/>
        <v>2</v>
      </c>
      <c r="E171" s="74" t="s">
        <v>159</v>
      </c>
      <c r="F171" s="79"/>
      <c r="H171" s="74">
        <v>0</v>
      </c>
      <c r="K171" s="129" t="str">
        <f t="shared" si="21"/>
        <v/>
      </c>
      <c r="L171" s="129" t="str">
        <f t="shared" si="22"/>
        <v/>
      </c>
      <c r="P171" s="74" t="s">
        <v>230</v>
      </c>
      <c r="Q171" s="74">
        <v>20</v>
      </c>
      <c r="R171" s="74">
        <v>180</v>
      </c>
      <c r="S171" s="84">
        <f t="shared" si="23"/>
        <v>3600</v>
      </c>
      <c r="AE171" s="74" t="str">
        <f>IF(OR(K171="",K171=0),"",VLOOKUP(E171,#REF!,17,FALSE))</f>
        <v/>
      </c>
      <c r="AR171" s="74">
        <f t="shared" si="24"/>
        <v>2</v>
      </c>
      <c r="AS171" s="74">
        <f t="shared" si="25"/>
        <v>2016</v>
      </c>
      <c r="AT171" s="94">
        <f t="shared" si="26"/>
        <v>7</v>
      </c>
      <c r="BB171" s="74">
        <f t="shared" si="27"/>
        <v>1</v>
      </c>
      <c r="BC171" s="74">
        <f t="shared" si="28"/>
        <v>0</v>
      </c>
      <c r="BD171" s="115" t="str">
        <f t="shared" si="29"/>
        <v/>
      </c>
      <c r="BE171" s="118"/>
      <c r="BF171" s="118"/>
      <c r="BH171" s="119"/>
    </row>
    <row r="172" spans="3:60" x14ac:dyDescent="0.2">
      <c r="C172" s="75">
        <v>42416</v>
      </c>
      <c r="D172" s="120">
        <f t="shared" si="20"/>
        <v>3</v>
      </c>
      <c r="E172" s="74" t="s">
        <v>159</v>
      </c>
      <c r="F172" s="79"/>
      <c r="H172" s="74">
        <v>0</v>
      </c>
      <c r="K172" s="129" t="str">
        <f t="shared" si="21"/>
        <v/>
      </c>
      <c r="L172" s="129" t="str">
        <f t="shared" si="22"/>
        <v/>
      </c>
      <c r="P172" s="74" t="s">
        <v>234</v>
      </c>
      <c r="Q172" s="74">
        <v>80</v>
      </c>
      <c r="R172" s="74">
        <v>180</v>
      </c>
      <c r="S172" s="84">
        <f t="shared" si="23"/>
        <v>14400</v>
      </c>
      <c r="AE172" s="74" t="str">
        <f>IF(OR(K172="",K172=0),"",VLOOKUP(E172,#REF!,17,FALSE))</f>
        <v/>
      </c>
      <c r="AR172" s="74">
        <f t="shared" si="24"/>
        <v>2</v>
      </c>
      <c r="AS172" s="74">
        <f t="shared" si="25"/>
        <v>2016</v>
      </c>
      <c r="AT172" s="94">
        <f t="shared" si="26"/>
        <v>7</v>
      </c>
      <c r="BB172" s="74">
        <f t="shared" si="27"/>
        <v>1</v>
      </c>
      <c r="BC172" s="74">
        <f t="shared" si="28"/>
        <v>0</v>
      </c>
      <c r="BD172" s="115" t="str">
        <f t="shared" si="29"/>
        <v/>
      </c>
      <c r="BE172" s="118"/>
      <c r="BF172" s="118"/>
      <c r="BH172" s="119"/>
    </row>
    <row r="173" spans="3:60" x14ac:dyDescent="0.2">
      <c r="C173" s="75">
        <v>42416</v>
      </c>
      <c r="D173" s="120">
        <f t="shared" si="20"/>
        <v>4</v>
      </c>
      <c r="E173" s="74" t="s">
        <v>159</v>
      </c>
      <c r="F173" s="79"/>
      <c r="H173" s="74">
        <v>0</v>
      </c>
      <c r="K173" s="129" t="str">
        <f t="shared" si="21"/>
        <v/>
      </c>
      <c r="L173" s="129" t="str">
        <f t="shared" si="22"/>
        <v/>
      </c>
      <c r="P173" s="74" t="s">
        <v>235</v>
      </c>
      <c r="Q173" s="74">
        <v>80</v>
      </c>
      <c r="R173" s="74">
        <v>180</v>
      </c>
      <c r="S173" s="84">
        <f t="shared" si="23"/>
        <v>14400</v>
      </c>
      <c r="AE173" s="74" t="str">
        <f>IF(OR(K173="",K173=0),"",VLOOKUP(E173,#REF!,17,FALSE))</f>
        <v/>
      </c>
      <c r="AR173" s="74">
        <f t="shared" si="24"/>
        <v>2</v>
      </c>
      <c r="AS173" s="74">
        <f t="shared" si="25"/>
        <v>2016</v>
      </c>
      <c r="AT173" s="94">
        <f t="shared" si="26"/>
        <v>7</v>
      </c>
      <c r="BB173" s="74">
        <f t="shared" si="27"/>
        <v>1</v>
      </c>
      <c r="BC173" s="74">
        <f t="shared" si="28"/>
        <v>0</v>
      </c>
      <c r="BD173" s="115" t="str">
        <f t="shared" si="29"/>
        <v/>
      </c>
      <c r="BE173" s="118"/>
      <c r="BF173" s="118"/>
      <c r="BH173" s="119"/>
    </row>
    <row r="174" spans="3:60" x14ac:dyDescent="0.2">
      <c r="C174" s="75">
        <v>42416</v>
      </c>
      <c r="D174" s="120">
        <f t="shared" si="20"/>
        <v>5</v>
      </c>
      <c r="E174" s="74" t="s">
        <v>159</v>
      </c>
      <c r="F174" s="79"/>
      <c r="H174" s="74">
        <v>0</v>
      </c>
      <c r="K174" s="129" t="str">
        <f t="shared" si="21"/>
        <v/>
      </c>
      <c r="L174" s="129" t="str">
        <f t="shared" si="22"/>
        <v/>
      </c>
      <c r="P174" s="74" t="s">
        <v>236</v>
      </c>
      <c r="Q174" s="74">
        <v>9</v>
      </c>
      <c r="R174" s="74">
        <v>180</v>
      </c>
      <c r="S174" s="84">
        <f t="shared" si="23"/>
        <v>1620</v>
      </c>
      <c r="AE174" s="74" t="str">
        <f>IF(OR(K174="",K174=0),"",VLOOKUP(E174,#REF!,17,FALSE))</f>
        <v/>
      </c>
      <c r="AR174" s="74">
        <f t="shared" si="24"/>
        <v>2</v>
      </c>
      <c r="AS174" s="74">
        <f t="shared" si="25"/>
        <v>2016</v>
      </c>
      <c r="AT174" s="94">
        <f t="shared" si="26"/>
        <v>7</v>
      </c>
      <c r="BB174" s="74">
        <f t="shared" si="27"/>
        <v>1</v>
      </c>
      <c r="BC174" s="74">
        <f t="shared" si="28"/>
        <v>0</v>
      </c>
      <c r="BD174" s="115" t="str">
        <f t="shared" si="29"/>
        <v/>
      </c>
      <c r="BE174" s="118"/>
      <c r="BF174" s="118"/>
      <c r="BH174" s="119"/>
    </row>
    <row r="175" spans="3:60" x14ac:dyDescent="0.2">
      <c r="C175" s="75">
        <v>42416</v>
      </c>
      <c r="D175" s="120">
        <f t="shared" si="20"/>
        <v>6</v>
      </c>
      <c r="E175" s="74" t="s">
        <v>79</v>
      </c>
      <c r="F175" s="79"/>
      <c r="G175" s="76">
        <v>44928</v>
      </c>
      <c r="H175" s="74">
        <v>74.375</v>
      </c>
      <c r="I175" s="119">
        <v>0.20833333333333334</v>
      </c>
      <c r="K175" s="129">
        <f t="shared" si="21"/>
        <v>5</v>
      </c>
      <c r="L175" s="129" t="str">
        <f t="shared" si="22"/>
        <v/>
      </c>
      <c r="M175" s="76">
        <v>44928</v>
      </c>
      <c r="P175" s="74" t="s">
        <v>228</v>
      </c>
      <c r="Q175" s="74">
        <v>40</v>
      </c>
      <c r="R175" s="74">
        <v>180</v>
      </c>
      <c r="S175" s="84">
        <f t="shared" si="23"/>
        <v>7200</v>
      </c>
      <c r="T175" s="74">
        <v>374.18599999999998</v>
      </c>
      <c r="U175" s="74">
        <v>810</v>
      </c>
      <c r="V175" s="74">
        <v>5</v>
      </c>
      <c r="AE175" s="74" t="e">
        <f>IF(OR(K175="",K175=0),"",VLOOKUP(E175,#REF!,17,FALSE))</f>
        <v>#REF!</v>
      </c>
      <c r="AR175" s="74">
        <f t="shared" si="24"/>
        <v>2</v>
      </c>
      <c r="AS175" s="74">
        <f t="shared" si="25"/>
        <v>2016</v>
      </c>
      <c r="AT175" s="94">
        <f t="shared" si="26"/>
        <v>7</v>
      </c>
      <c r="BB175" s="74">
        <f t="shared" si="27"/>
        <v>1</v>
      </c>
      <c r="BC175" s="74">
        <f t="shared" si="28"/>
        <v>0</v>
      </c>
      <c r="BD175" s="115" t="str">
        <f t="shared" si="29"/>
        <v/>
      </c>
      <c r="BE175" s="118"/>
      <c r="BF175" s="118"/>
      <c r="BH175" s="119"/>
    </row>
    <row r="176" spans="3:60" x14ac:dyDescent="0.2">
      <c r="C176" s="75">
        <v>42416</v>
      </c>
      <c r="D176" s="120">
        <f t="shared" si="20"/>
        <v>7</v>
      </c>
      <c r="E176" s="74" t="s">
        <v>79</v>
      </c>
      <c r="F176" s="79"/>
      <c r="H176" s="74">
        <v>0</v>
      </c>
      <c r="K176" s="129" t="str">
        <f t="shared" si="21"/>
        <v/>
      </c>
      <c r="L176" s="129" t="str">
        <f t="shared" si="22"/>
        <v/>
      </c>
      <c r="P176" s="74" t="s">
        <v>237</v>
      </c>
      <c r="Q176" s="74">
        <v>47</v>
      </c>
      <c r="R176" s="74">
        <v>180</v>
      </c>
      <c r="S176" s="84">
        <f t="shared" si="23"/>
        <v>8460</v>
      </c>
      <c r="AE176" s="74" t="str">
        <f>IF(OR(K176="",K176=0),"",VLOOKUP(E176,#REF!,17,FALSE))</f>
        <v/>
      </c>
      <c r="AR176" s="74">
        <f t="shared" si="24"/>
        <v>2</v>
      </c>
      <c r="AS176" s="74">
        <f t="shared" si="25"/>
        <v>2016</v>
      </c>
      <c r="AT176" s="94">
        <f t="shared" si="26"/>
        <v>7</v>
      </c>
      <c r="BB176" s="74">
        <f t="shared" si="27"/>
        <v>1</v>
      </c>
      <c r="BC176" s="74">
        <f t="shared" si="28"/>
        <v>0</v>
      </c>
      <c r="BD176" s="115" t="str">
        <f t="shared" si="29"/>
        <v/>
      </c>
      <c r="BE176" s="118"/>
      <c r="BF176" s="118"/>
      <c r="BH176" s="119"/>
    </row>
    <row r="177" spans="3:60" x14ac:dyDescent="0.2">
      <c r="C177" s="75">
        <v>42417</v>
      </c>
      <c r="D177" s="120">
        <f t="shared" si="20"/>
        <v>1</v>
      </c>
      <c r="E177" s="74" t="s">
        <v>104</v>
      </c>
      <c r="F177" s="79"/>
      <c r="G177" s="76">
        <v>64044</v>
      </c>
      <c r="H177" s="74">
        <v>119</v>
      </c>
      <c r="I177" s="119">
        <v>0.33333333333333331</v>
      </c>
      <c r="K177" s="129">
        <f t="shared" si="21"/>
        <v>8</v>
      </c>
      <c r="L177" s="129" t="str">
        <f t="shared" si="22"/>
        <v/>
      </c>
      <c r="M177" s="76">
        <v>64044</v>
      </c>
      <c r="P177" s="74" t="s">
        <v>221</v>
      </c>
      <c r="Q177" s="74">
        <v>56</v>
      </c>
      <c r="R177" s="74">
        <v>180</v>
      </c>
      <c r="S177" s="84">
        <f t="shared" si="23"/>
        <v>10080</v>
      </c>
      <c r="T177" s="74">
        <v>375.64600000000002</v>
      </c>
      <c r="U177" s="74">
        <v>1425</v>
      </c>
      <c r="V177" s="74">
        <v>3</v>
      </c>
      <c r="AE177" s="74" t="e">
        <f>IF(OR(K177="",K177=0),"",VLOOKUP(E177,#REF!,17,FALSE))</f>
        <v>#REF!</v>
      </c>
      <c r="AR177" s="74">
        <f t="shared" si="24"/>
        <v>2</v>
      </c>
      <c r="AS177" s="74">
        <f t="shared" si="25"/>
        <v>2016</v>
      </c>
      <c r="AT177" s="94">
        <f t="shared" si="26"/>
        <v>7</v>
      </c>
      <c r="BB177" s="74">
        <f t="shared" si="27"/>
        <v>1</v>
      </c>
      <c r="BC177" s="74">
        <f t="shared" si="28"/>
        <v>0</v>
      </c>
      <c r="BD177" s="115" t="str">
        <f t="shared" si="29"/>
        <v/>
      </c>
      <c r="BE177" s="118"/>
      <c r="BF177" s="118"/>
      <c r="BH177" s="119"/>
    </row>
    <row r="178" spans="3:60" x14ac:dyDescent="0.2">
      <c r="C178" s="75">
        <v>42417</v>
      </c>
      <c r="D178" s="120">
        <f t="shared" si="20"/>
        <v>2</v>
      </c>
      <c r="E178" s="74" t="s">
        <v>104</v>
      </c>
      <c r="F178" s="79"/>
      <c r="H178" s="74">
        <v>0</v>
      </c>
      <c r="K178" s="129" t="str">
        <f t="shared" si="21"/>
        <v/>
      </c>
      <c r="L178" s="129" t="str">
        <f t="shared" si="22"/>
        <v/>
      </c>
      <c r="P178" s="74" t="s">
        <v>238</v>
      </c>
      <c r="Q178" s="74">
        <v>64</v>
      </c>
      <c r="R178" s="74">
        <v>180</v>
      </c>
      <c r="S178" s="84">
        <f t="shared" si="23"/>
        <v>11520</v>
      </c>
      <c r="AE178" s="74" t="str">
        <f>IF(OR(K178="",K178=0),"",VLOOKUP(E178,#REF!,17,FALSE))</f>
        <v/>
      </c>
      <c r="AR178" s="74">
        <f t="shared" si="24"/>
        <v>2</v>
      </c>
      <c r="AS178" s="74">
        <f t="shared" si="25"/>
        <v>2016</v>
      </c>
      <c r="AT178" s="94">
        <f t="shared" si="26"/>
        <v>7</v>
      </c>
      <c r="BB178" s="74">
        <f t="shared" si="27"/>
        <v>1</v>
      </c>
      <c r="BC178" s="74">
        <f t="shared" si="28"/>
        <v>0</v>
      </c>
      <c r="BD178" s="115" t="str">
        <f t="shared" si="29"/>
        <v/>
      </c>
      <c r="BE178" s="118"/>
      <c r="BF178" s="118"/>
      <c r="BH178" s="119"/>
    </row>
    <row r="179" spans="3:60" x14ac:dyDescent="0.2">
      <c r="C179" s="75">
        <v>42417</v>
      </c>
      <c r="D179" s="120">
        <f t="shared" si="20"/>
        <v>3</v>
      </c>
      <c r="E179" s="74" t="s">
        <v>98</v>
      </c>
      <c r="F179" s="79"/>
      <c r="G179" s="76">
        <v>76140</v>
      </c>
      <c r="H179" s="74">
        <v>119</v>
      </c>
      <c r="I179" s="119">
        <v>0.33333333333333331</v>
      </c>
      <c r="K179" s="129">
        <f t="shared" si="21"/>
        <v>8</v>
      </c>
      <c r="L179" s="129" t="str">
        <f t="shared" si="22"/>
        <v/>
      </c>
      <c r="M179" s="76">
        <v>71832</v>
      </c>
      <c r="P179" s="74" t="s">
        <v>236</v>
      </c>
      <c r="Q179" s="74">
        <v>71</v>
      </c>
      <c r="R179" s="74">
        <v>180</v>
      </c>
      <c r="S179" s="84">
        <f t="shared" si="23"/>
        <v>12780</v>
      </c>
      <c r="T179" s="74">
        <v>372.09100000000001</v>
      </c>
      <c r="U179" s="74">
        <v>1995</v>
      </c>
      <c r="V179" s="74">
        <v>5</v>
      </c>
      <c r="Z179" s="79" t="s">
        <v>240</v>
      </c>
      <c r="AE179" s="74" t="e">
        <f>IF(OR(K179="",K179=0),"",VLOOKUP(E179,#REF!,17,FALSE))</f>
        <v>#REF!</v>
      </c>
      <c r="AR179" s="74">
        <f t="shared" si="24"/>
        <v>2</v>
      </c>
      <c r="AS179" s="74">
        <f t="shared" si="25"/>
        <v>2016</v>
      </c>
      <c r="AT179" s="94">
        <f t="shared" si="26"/>
        <v>7</v>
      </c>
      <c r="BB179" s="74">
        <f t="shared" si="27"/>
        <v>1</v>
      </c>
      <c r="BC179" s="74">
        <f t="shared" si="28"/>
        <v>0</v>
      </c>
      <c r="BD179" s="115" t="str">
        <f t="shared" si="29"/>
        <v/>
      </c>
      <c r="BE179" s="118"/>
      <c r="BF179" s="118"/>
      <c r="BH179" s="119"/>
    </row>
    <row r="180" spans="3:60" x14ac:dyDescent="0.2">
      <c r="C180" s="75">
        <v>42417</v>
      </c>
      <c r="D180" s="120">
        <f t="shared" si="20"/>
        <v>4</v>
      </c>
      <c r="E180" s="74" t="s">
        <v>98</v>
      </c>
      <c r="F180" s="79"/>
      <c r="H180" s="74">
        <v>0</v>
      </c>
      <c r="K180" s="129" t="str">
        <f t="shared" si="21"/>
        <v/>
      </c>
      <c r="L180" s="129" t="str">
        <f t="shared" si="22"/>
        <v/>
      </c>
      <c r="P180" s="74" t="s">
        <v>239</v>
      </c>
      <c r="Q180" s="74">
        <v>75</v>
      </c>
      <c r="R180" s="74">
        <v>180</v>
      </c>
      <c r="S180" s="84">
        <f t="shared" si="23"/>
        <v>13500</v>
      </c>
      <c r="Z180" s="79" t="s">
        <v>264</v>
      </c>
      <c r="AE180" s="74" t="str">
        <f>IF(OR(K180="",K180=0),"",VLOOKUP(E180,#REF!,17,FALSE))</f>
        <v/>
      </c>
      <c r="AR180" s="74">
        <f t="shared" si="24"/>
        <v>2</v>
      </c>
      <c r="AS180" s="74">
        <f t="shared" si="25"/>
        <v>2016</v>
      </c>
      <c r="AT180" s="94">
        <f t="shared" si="26"/>
        <v>7</v>
      </c>
      <c r="BB180" s="74">
        <f t="shared" si="27"/>
        <v>1</v>
      </c>
      <c r="BC180" s="74">
        <f t="shared" si="28"/>
        <v>0</v>
      </c>
      <c r="BD180" s="115" t="str">
        <f t="shared" si="29"/>
        <v/>
      </c>
      <c r="BE180" s="118"/>
      <c r="BF180" s="118"/>
      <c r="BH180" s="119"/>
    </row>
    <row r="181" spans="3:60" x14ac:dyDescent="0.2">
      <c r="C181" s="75">
        <v>42418</v>
      </c>
      <c r="D181" s="120">
        <f t="shared" si="20"/>
        <v>1</v>
      </c>
      <c r="E181" s="74" t="s">
        <v>242</v>
      </c>
      <c r="F181" s="79"/>
      <c r="G181" s="76">
        <v>14424</v>
      </c>
      <c r="H181" s="74">
        <v>74.618181818181824</v>
      </c>
      <c r="I181" s="119">
        <v>0.1875</v>
      </c>
      <c r="K181" s="129">
        <f t="shared" si="21"/>
        <v>4.5</v>
      </c>
      <c r="L181" s="129" t="str">
        <f t="shared" si="22"/>
        <v/>
      </c>
      <c r="M181" s="76">
        <v>14424</v>
      </c>
      <c r="P181" s="74" t="s">
        <v>239</v>
      </c>
      <c r="Q181" s="74">
        <v>5</v>
      </c>
      <c r="R181" s="74">
        <v>180</v>
      </c>
      <c r="S181" s="84">
        <f t="shared" si="23"/>
        <v>900</v>
      </c>
      <c r="T181" s="74">
        <v>544.84699999999998</v>
      </c>
      <c r="U181" s="74">
        <v>665</v>
      </c>
      <c r="V181" s="74">
        <v>159</v>
      </c>
      <c r="AE181" s="74" t="e">
        <f>IF(OR(K181="",K181=0),"",VLOOKUP(E181,#REF!,17,FALSE))</f>
        <v>#REF!</v>
      </c>
      <c r="AR181" s="74">
        <f t="shared" si="24"/>
        <v>2</v>
      </c>
      <c r="AS181" s="74">
        <f t="shared" si="25"/>
        <v>2016</v>
      </c>
      <c r="AT181" s="94">
        <f t="shared" si="26"/>
        <v>7</v>
      </c>
      <c r="BB181" s="74">
        <f t="shared" si="27"/>
        <v>1</v>
      </c>
      <c r="BC181" s="74">
        <f t="shared" si="28"/>
        <v>0</v>
      </c>
      <c r="BD181" s="115" t="str">
        <f t="shared" si="29"/>
        <v/>
      </c>
      <c r="BE181" s="118"/>
      <c r="BF181" s="118"/>
      <c r="BH181" s="119"/>
    </row>
    <row r="182" spans="3:60" x14ac:dyDescent="0.2">
      <c r="C182" s="75">
        <v>42418</v>
      </c>
      <c r="D182" s="120">
        <f t="shared" si="20"/>
        <v>2</v>
      </c>
      <c r="E182" s="74" t="s">
        <v>242</v>
      </c>
      <c r="F182" s="79"/>
      <c r="H182" s="74">
        <v>0</v>
      </c>
      <c r="K182" s="129" t="str">
        <f t="shared" si="21"/>
        <v/>
      </c>
      <c r="L182" s="129" t="str">
        <f t="shared" si="22"/>
        <v/>
      </c>
      <c r="P182" s="74" t="s">
        <v>243</v>
      </c>
      <c r="Q182" s="74">
        <v>42</v>
      </c>
      <c r="R182" s="74">
        <v>180</v>
      </c>
      <c r="S182" s="84">
        <f t="shared" si="23"/>
        <v>7560</v>
      </c>
      <c r="AE182" s="74" t="str">
        <f>IF(OR(K182="",K182=0),"",VLOOKUP(E182,#REF!,17,FALSE))</f>
        <v/>
      </c>
      <c r="AR182" s="74">
        <f t="shared" si="24"/>
        <v>2</v>
      </c>
      <c r="AS182" s="74">
        <f t="shared" si="25"/>
        <v>2016</v>
      </c>
      <c r="AT182" s="94">
        <f t="shared" si="26"/>
        <v>7</v>
      </c>
      <c r="BB182" s="74">
        <f t="shared" si="27"/>
        <v>1</v>
      </c>
      <c r="BC182" s="74">
        <f t="shared" si="28"/>
        <v>0</v>
      </c>
      <c r="BD182" s="115" t="str">
        <f t="shared" si="29"/>
        <v/>
      </c>
      <c r="BE182" s="118"/>
      <c r="BF182" s="118"/>
      <c r="BH182" s="119"/>
    </row>
    <row r="183" spans="3:60" x14ac:dyDescent="0.2">
      <c r="C183" s="75">
        <v>42418</v>
      </c>
      <c r="D183" s="120">
        <f t="shared" si="20"/>
        <v>3</v>
      </c>
      <c r="E183" s="74" t="s">
        <v>188</v>
      </c>
      <c r="F183" s="79"/>
      <c r="G183" s="76">
        <v>15656</v>
      </c>
      <c r="H183" s="74">
        <v>66.327272727272728</v>
      </c>
      <c r="I183" s="119">
        <v>0.16666666666666666</v>
      </c>
      <c r="K183" s="129">
        <f t="shared" si="21"/>
        <v>4</v>
      </c>
      <c r="L183" s="129" t="str">
        <f t="shared" si="22"/>
        <v/>
      </c>
      <c r="M183" s="76">
        <v>15656</v>
      </c>
      <c r="P183" s="74" t="s">
        <v>243</v>
      </c>
      <c r="Q183" s="74">
        <v>38</v>
      </c>
      <c r="R183" s="74">
        <v>180</v>
      </c>
      <c r="S183" s="84">
        <f t="shared" si="23"/>
        <v>6840</v>
      </c>
      <c r="T183" s="74">
        <v>569.577</v>
      </c>
      <c r="U183" s="74">
        <v>570</v>
      </c>
      <c r="V183" s="74">
        <v>5</v>
      </c>
      <c r="AE183" s="74" t="e">
        <f>IF(OR(K183="",K183=0),"",VLOOKUP(E183,#REF!,17,FALSE))</f>
        <v>#REF!</v>
      </c>
      <c r="AR183" s="74">
        <f t="shared" si="24"/>
        <v>2</v>
      </c>
      <c r="AS183" s="74">
        <f t="shared" si="25"/>
        <v>2016</v>
      </c>
      <c r="AT183" s="94">
        <f t="shared" si="26"/>
        <v>7</v>
      </c>
      <c r="BB183" s="74">
        <f t="shared" si="27"/>
        <v>1</v>
      </c>
      <c r="BC183" s="74">
        <f t="shared" si="28"/>
        <v>0</v>
      </c>
      <c r="BD183" s="115" t="str">
        <f t="shared" si="29"/>
        <v/>
      </c>
      <c r="BE183" s="118"/>
      <c r="BF183" s="118"/>
      <c r="BH183" s="119"/>
    </row>
    <row r="184" spans="3:60" x14ac:dyDescent="0.2">
      <c r="C184" s="75">
        <v>42418</v>
      </c>
      <c r="D184" s="120">
        <f t="shared" si="20"/>
        <v>4</v>
      </c>
      <c r="E184" s="74" t="s">
        <v>188</v>
      </c>
      <c r="F184" s="79"/>
      <c r="H184" s="74">
        <v>0</v>
      </c>
      <c r="K184" s="129" t="str">
        <f t="shared" si="21"/>
        <v/>
      </c>
      <c r="L184" s="129" t="str">
        <f t="shared" si="22"/>
        <v/>
      </c>
      <c r="P184" s="74" t="s">
        <v>244</v>
      </c>
      <c r="Q184" s="74">
        <v>5</v>
      </c>
      <c r="R184" s="74">
        <v>180</v>
      </c>
      <c r="S184" s="84">
        <f t="shared" si="23"/>
        <v>900</v>
      </c>
      <c r="AE184" s="74" t="str">
        <f>IF(OR(K184="",K184=0),"",VLOOKUP(E184,#REF!,17,FALSE))</f>
        <v/>
      </c>
      <c r="AR184" s="74">
        <f t="shared" si="24"/>
        <v>2</v>
      </c>
      <c r="AS184" s="74">
        <f t="shared" si="25"/>
        <v>2016</v>
      </c>
      <c r="AT184" s="94">
        <f t="shared" si="26"/>
        <v>7</v>
      </c>
      <c r="BB184" s="74">
        <f t="shared" si="27"/>
        <v>1</v>
      </c>
      <c r="BC184" s="74">
        <f t="shared" si="28"/>
        <v>0</v>
      </c>
      <c r="BD184" s="115" t="str">
        <f t="shared" si="29"/>
        <v/>
      </c>
      <c r="BE184" s="118"/>
      <c r="BF184" s="118"/>
      <c r="BH184" s="119"/>
    </row>
    <row r="185" spans="3:60" x14ac:dyDescent="0.2">
      <c r="C185" s="75">
        <v>42418</v>
      </c>
      <c r="D185" s="120">
        <f t="shared" si="20"/>
        <v>5</v>
      </c>
      <c r="E185" s="74" t="s">
        <v>92</v>
      </c>
      <c r="F185" s="79"/>
      <c r="G185" s="76">
        <v>9976</v>
      </c>
      <c r="H185" s="74">
        <v>53.890909090909091</v>
      </c>
      <c r="I185" s="119">
        <v>0.13541666666666666</v>
      </c>
      <c r="K185" s="129">
        <f t="shared" si="21"/>
        <v>3.25</v>
      </c>
      <c r="L185" s="129" t="str">
        <f t="shared" si="22"/>
        <v/>
      </c>
      <c r="M185" s="76">
        <v>9976</v>
      </c>
      <c r="P185" s="74" t="s">
        <v>238</v>
      </c>
      <c r="Q185" s="74">
        <v>16</v>
      </c>
      <c r="R185" s="74">
        <v>180</v>
      </c>
      <c r="S185" s="84">
        <f t="shared" si="23"/>
        <v>2880</v>
      </c>
      <c r="T185" s="74">
        <v>559.67100000000005</v>
      </c>
      <c r="U185" s="74">
        <v>380</v>
      </c>
      <c r="V185" s="74">
        <v>2</v>
      </c>
      <c r="Z185" s="83" t="s">
        <v>246</v>
      </c>
      <c r="AE185" s="74" t="e">
        <f>IF(OR(K185="",K185=0),"",VLOOKUP(E185,#REF!,17,FALSE))</f>
        <v>#REF!</v>
      </c>
      <c r="AR185" s="74">
        <f t="shared" si="24"/>
        <v>2</v>
      </c>
      <c r="AS185" s="74">
        <f t="shared" si="25"/>
        <v>2016</v>
      </c>
      <c r="AT185" s="94">
        <f t="shared" si="26"/>
        <v>7</v>
      </c>
      <c r="BB185" s="74">
        <f t="shared" si="27"/>
        <v>1</v>
      </c>
      <c r="BC185" s="74">
        <f t="shared" si="28"/>
        <v>0</v>
      </c>
      <c r="BD185" s="115" t="str">
        <f t="shared" si="29"/>
        <v/>
      </c>
      <c r="BE185" s="118"/>
      <c r="BF185" s="118"/>
      <c r="BH185" s="119"/>
    </row>
    <row r="186" spans="3:60" x14ac:dyDescent="0.2">
      <c r="C186" s="75">
        <v>42418</v>
      </c>
      <c r="D186" s="120">
        <f t="shared" si="20"/>
        <v>6</v>
      </c>
      <c r="E186" s="74" t="s">
        <v>92</v>
      </c>
      <c r="F186" s="79"/>
      <c r="H186" s="74">
        <v>0</v>
      </c>
      <c r="K186" s="129" t="str">
        <f t="shared" si="21"/>
        <v/>
      </c>
      <c r="L186" s="129" t="str">
        <f t="shared" si="22"/>
        <v/>
      </c>
      <c r="P186" s="74" t="s">
        <v>245</v>
      </c>
      <c r="Q186" s="74">
        <v>12</v>
      </c>
      <c r="R186" s="74">
        <v>180</v>
      </c>
      <c r="S186" s="84">
        <f t="shared" si="23"/>
        <v>2160</v>
      </c>
      <c r="AE186" s="74" t="str">
        <f>IF(OR(K186="",K186=0),"",VLOOKUP(E186,#REF!,17,FALSE))</f>
        <v/>
      </c>
      <c r="AR186" s="74">
        <f t="shared" si="24"/>
        <v>2</v>
      </c>
      <c r="AS186" s="74">
        <f t="shared" si="25"/>
        <v>2016</v>
      </c>
      <c r="AT186" s="94">
        <f t="shared" si="26"/>
        <v>7</v>
      </c>
      <c r="BB186" s="74">
        <f t="shared" si="27"/>
        <v>1</v>
      </c>
      <c r="BC186" s="74">
        <f t="shared" si="28"/>
        <v>0</v>
      </c>
      <c r="BD186" s="115" t="str">
        <f t="shared" si="29"/>
        <v/>
      </c>
      <c r="BE186" s="118"/>
      <c r="BF186" s="118"/>
      <c r="BH186" s="119"/>
    </row>
    <row r="187" spans="3:60" x14ac:dyDescent="0.2">
      <c r="C187" s="75">
        <v>42418</v>
      </c>
      <c r="D187" s="120">
        <f t="shared" si="20"/>
        <v>7</v>
      </c>
      <c r="E187" s="74" t="s">
        <v>185</v>
      </c>
      <c r="F187" s="79"/>
      <c r="G187" s="76">
        <v>10472</v>
      </c>
      <c r="H187" s="74">
        <v>33.163636363636364</v>
      </c>
      <c r="I187" s="119">
        <v>8.3333333333333329E-2</v>
      </c>
      <c r="K187" s="129">
        <f t="shared" si="21"/>
        <v>2</v>
      </c>
      <c r="L187" s="129" t="str">
        <f t="shared" si="22"/>
        <v/>
      </c>
      <c r="M187" s="76">
        <v>10472</v>
      </c>
      <c r="P187" s="74" t="s">
        <v>244</v>
      </c>
      <c r="Q187" s="74">
        <v>31.25</v>
      </c>
      <c r="R187" s="74">
        <v>180</v>
      </c>
      <c r="S187" s="84">
        <f t="shared" si="23"/>
        <v>5625</v>
      </c>
      <c r="T187" s="74">
        <v>550.27700000000004</v>
      </c>
      <c r="U187" s="74">
        <v>237.5</v>
      </c>
      <c r="V187" s="74">
        <v>180</v>
      </c>
      <c r="Z187" s="83" t="s">
        <v>247</v>
      </c>
      <c r="AE187" s="74" t="e">
        <f>IF(OR(K187="",K187=0),"",VLOOKUP(E187,#REF!,17,FALSE))</f>
        <v>#REF!</v>
      </c>
      <c r="AR187" s="74">
        <f t="shared" si="24"/>
        <v>2</v>
      </c>
      <c r="AS187" s="74">
        <f t="shared" si="25"/>
        <v>2016</v>
      </c>
      <c r="AT187" s="94">
        <f t="shared" si="26"/>
        <v>7</v>
      </c>
      <c r="BB187" s="74">
        <f t="shared" si="27"/>
        <v>1</v>
      </c>
      <c r="BC187" s="74">
        <f t="shared" si="28"/>
        <v>0</v>
      </c>
      <c r="BD187" s="115" t="str">
        <f t="shared" si="29"/>
        <v/>
      </c>
      <c r="BE187" s="118"/>
      <c r="BF187" s="118"/>
      <c r="BH187" s="119"/>
    </row>
    <row r="188" spans="3:60" x14ac:dyDescent="0.2">
      <c r="C188" s="75">
        <v>42419</v>
      </c>
      <c r="D188" s="120">
        <f t="shared" si="20"/>
        <v>1</v>
      </c>
      <c r="E188" s="74" t="s">
        <v>78</v>
      </c>
      <c r="F188" s="79"/>
      <c r="G188" s="76">
        <v>31731</v>
      </c>
      <c r="H188" s="74">
        <v>67.5</v>
      </c>
      <c r="I188" s="119">
        <v>0.1875</v>
      </c>
      <c r="K188" s="129">
        <f t="shared" si="21"/>
        <v>4.5</v>
      </c>
      <c r="L188" s="129" t="str">
        <f t="shared" si="22"/>
        <v/>
      </c>
      <c r="M188" s="76">
        <v>31731</v>
      </c>
      <c r="P188" s="74" t="s">
        <v>244</v>
      </c>
      <c r="Q188" s="74">
        <v>38.75</v>
      </c>
      <c r="R188" s="74">
        <v>180</v>
      </c>
      <c r="S188" s="84">
        <f t="shared" si="23"/>
        <v>6975</v>
      </c>
      <c r="T188" s="74">
        <v>199.41499999999999</v>
      </c>
      <c r="V188" s="74">
        <v>3</v>
      </c>
      <c r="AE188" s="74" t="e">
        <f>IF(OR(K188="",K188=0),"",VLOOKUP(E188,#REF!,17,FALSE))</f>
        <v>#REF!</v>
      </c>
      <c r="AR188" s="74">
        <f t="shared" si="24"/>
        <v>2</v>
      </c>
      <c r="AS188" s="74">
        <f t="shared" si="25"/>
        <v>2016</v>
      </c>
      <c r="AT188" s="94">
        <f t="shared" si="26"/>
        <v>7</v>
      </c>
      <c r="BB188" s="74">
        <f t="shared" si="27"/>
        <v>1</v>
      </c>
      <c r="BC188" s="74">
        <f t="shared" si="28"/>
        <v>0</v>
      </c>
      <c r="BD188" s="115" t="str">
        <f t="shared" si="29"/>
        <v/>
      </c>
      <c r="BE188" s="118"/>
      <c r="BF188" s="118"/>
      <c r="BH188" s="119"/>
    </row>
    <row r="189" spans="3:60" x14ac:dyDescent="0.2">
      <c r="C189" s="75">
        <v>42419</v>
      </c>
      <c r="D189" s="120">
        <f t="shared" si="20"/>
        <v>2</v>
      </c>
      <c r="E189" s="74" t="s">
        <v>201</v>
      </c>
      <c r="F189" s="79"/>
      <c r="G189" s="76">
        <v>112152</v>
      </c>
      <c r="H189" s="74">
        <v>172.5</v>
      </c>
      <c r="I189" s="119">
        <v>0.47916666666666669</v>
      </c>
      <c r="K189" s="129">
        <f t="shared" si="21"/>
        <v>11.5</v>
      </c>
      <c r="L189" s="129" t="str">
        <f t="shared" si="22"/>
        <v/>
      </c>
      <c r="M189" s="76">
        <v>112152</v>
      </c>
      <c r="P189" s="74" t="s">
        <v>244</v>
      </c>
      <c r="Q189" s="74">
        <v>5</v>
      </c>
      <c r="R189" s="74">
        <v>180</v>
      </c>
      <c r="S189" s="84">
        <f t="shared" si="23"/>
        <v>900</v>
      </c>
      <c r="T189" s="74">
        <v>192.114</v>
      </c>
      <c r="U189" s="74">
        <v>1425</v>
      </c>
      <c r="V189" s="74">
        <v>8</v>
      </c>
      <c r="AE189" s="74" t="e">
        <f>IF(OR(K189="",K189=0),"",VLOOKUP(E189,#REF!,17,FALSE))</f>
        <v>#REF!</v>
      </c>
      <c r="AR189" s="74">
        <f t="shared" si="24"/>
        <v>2</v>
      </c>
      <c r="AS189" s="74">
        <f t="shared" si="25"/>
        <v>2016</v>
      </c>
      <c r="AT189" s="94">
        <f t="shared" si="26"/>
        <v>7</v>
      </c>
      <c r="BB189" s="74">
        <f t="shared" si="27"/>
        <v>1</v>
      </c>
      <c r="BC189" s="74">
        <f t="shared" si="28"/>
        <v>0</v>
      </c>
      <c r="BD189" s="115" t="str">
        <f t="shared" si="29"/>
        <v/>
      </c>
      <c r="BE189" s="118"/>
      <c r="BF189" s="118"/>
      <c r="BH189" s="119"/>
    </row>
    <row r="190" spans="3:60" x14ac:dyDescent="0.2">
      <c r="C190" s="75">
        <v>42419</v>
      </c>
      <c r="D190" s="120">
        <f t="shared" si="20"/>
        <v>3</v>
      </c>
      <c r="E190" s="74" t="s">
        <v>201</v>
      </c>
      <c r="F190" s="79"/>
      <c r="H190" s="74">
        <v>0</v>
      </c>
      <c r="K190" s="129" t="str">
        <f t="shared" si="21"/>
        <v/>
      </c>
      <c r="L190" s="129" t="str">
        <f t="shared" si="22"/>
        <v/>
      </c>
      <c r="P190" s="74" t="s">
        <v>248</v>
      </c>
      <c r="Q190" s="74">
        <v>80</v>
      </c>
      <c r="R190" s="74">
        <v>180</v>
      </c>
      <c r="S190" s="84">
        <f t="shared" si="23"/>
        <v>14400</v>
      </c>
      <c r="AE190" s="74" t="str">
        <f>IF(OR(K190="",K190=0),"",VLOOKUP(E190,#REF!,17,FALSE))</f>
        <v/>
      </c>
      <c r="AR190" s="74">
        <f t="shared" si="24"/>
        <v>2</v>
      </c>
      <c r="AS190" s="74">
        <f t="shared" si="25"/>
        <v>2016</v>
      </c>
      <c r="AT190" s="94">
        <f t="shared" si="26"/>
        <v>7</v>
      </c>
      <c r="BB190" s="74">
        <f t="shared" si="27"/>
        <v>1</v>
      </c>
      <c r="BC190" s="74">
        <f t="shared" si="28"/>
        <v>0</v>
      </c>
      <c r="BD190" s="115" t="str">
        <f t="shared" si="29"/>
        <v/>
      </c>
      <c r="BE190" s="118"/>
      <c r="BF190" s="118"/>
      <c r="BH190" s="119"/>
    </row>
    <row r="191" spans="3:60" x14ac:dyDescent="0.2">
      <c r="C191" s="75">
        <v>42419</v>
      </c>
      <c r="D191" s="120">
        <f t="shared" si="20"/>
        <v>4</v>
      </c>
      <c r="E191" s="74" t="s">
        <v>201</v>
      </c>
      <c r="F191" s="79"/>
      <c r="H191" s="74">
        <v>0</v>
      </c>
      <c r="K191" s="129" t="str">
        <f t="shared" si="21"/>
        <v/>
      </c>
      <c r="L191" s="129" t="str">
        <f t="shared" si="22"/>
        <v/>
      </c>
      <c r="P191" s="74" t="s">
        <v>249</v>
      </c>
      <c r="Q191" s="74">
        <v>20</v>
      </c>
      <c r="R191" s="74">
        <v>180</v>
      </c>
      <c r="S191" s="84">
        <f t="shared" si="23"/>
        <v>3600</v>
      </c>
      <c r="AE191" s="74" t="str">
        <f>IF(OR(K191="",K191=0),"",VLOOKUP(E191,#REF!,17,FALSE))</f>
        <v/>
      </c>
      <c r="AR191" s="74">
        <f t="shared" si="24"/>
        <v>2</v>
      </c>
      <c r="AS191" s="74">
        <f t="shared" si="25"/>
        <v>2016</v>
      </c>
      <c r="AT191" s="94">
        <f t="shared" si="26"/>
        <v>7</v>
      </c>
      <c r="BB191" s="74">
        <f t="shared" si="27"/>
        <v>1</v>
      </c>
      <c r="BC191" s="74">
        <f t="shared" si="28"/>
        <v>0</v>
      </c>
      <c r="BD191" s="115" t="str">
        <f t="shared" si="29"/>
        <v/>
      </c>
      <c r="BE191" s="118"/>
      <c r="BF191" s="118"/>
      <c r="BH191" s="119"/>
    </row>
    <row r="192" spans="3:60" x14ac:dyDescent="0.2">
      <c r="C192" s="75">
        <v>42420</v>
      </c>
      <c r="D192" s="120">
        <f t="shared" si="20"/>
        <v>1</v>
      </c>
      <c r="E192" s="78" t="s">
        <v>461</v>
      </c>
      <c r="F192" s="79"/>
      <c r="G192" s="76">
        <v>66012</v>
      </c>
      <c r="H192" s="74">
        <v>66.75</v>
      </c>
      <c r="I192" s="119">
        <v>0.25</v>
      </c>
      <c r="K192" s="129">
        <f t="shared" si="21"/>
        <v>6</v>
      </c>
      <c r="L192" s="129" t="str">
        <f t="shared" si="22"/>
        <v/>
      </c>
      <c r="M192" s="76">
        <v>66012</v>
      </c>
      <c r="P192" s="74" t="s">
        <v>250</v>
      </c>
      <c r="Q192" s="74">
        <v>63</v>
      </c>
      <c r="R192" s="74">
        <v>180</v>
      </c>
      <c r="S192" s="84">
        <f t="shared" si="23"/>
        <v>11340</v>
      </c>
      <c r="T192" s="74">
        <v>195.876</v>
      </c>
      <c r="U192" s="74">
        <v>760</v>
      </c>
      <c r="V192" s="74">
        <v>8</v>
      </c>
      <c r="AE192" s="74" t="e">
        <f>IF(OR(K192="",K192=0),"",VLOOKUP(E192,#REF!,17,FALSE))</f>
        <v>#REF!</v>
      </c>
      <c r="AR192" s="74">
        <f t="shared" si="24"/>
        <v>2</v>
      </c>
      <c r="AS192" s="74">
        <f t="shared" si="25"/>
        <v>2016</v>
      </c>
      <c r="AT192" s="94">
        <f t="shared" si="26"/>
        <v>7</v>
      </c>
      <c r="BB192" s="74">
        <f t="shared" si="27"/>
        <v>1</v>
      </c>
      <c r="BC192" s="74">
        <f t="shared" si="28"/>
        <v>0</v>
      </c>
      <c r="BD192" s="115" t="str">
        <f t="shared" si="29"/>
        <v/>
      </c>
      <c r="BE192" s="118"/>
      <c r="BF192" s="118"/>
      <c r="BH192" s="119"/>
    </row>
    <row r="193" spans="1:60" x14ac:dyDescent="0.2">
      <c r="C193" s="75">
        <v>42420</v>
      </c>
      <c r="D193" s="120">
        <f t="shared" si="20"/>
        <v>2</v>
      </c>
      <c r="E193" s="78" t="s">
        <v>461</v>
      </c>
      <c r="F193" s="79"/>
      <c r="H193" s="74">
        <v>0</v>
      </c>
      <c r="K193" s="129" t="str">
        <f t="shared" si="21"/>
        <v/>
      </c>
      <c r="L193" s="129" t="str">
        <f t="shared" si="22"/>
        <v/>
      </c>
      <c r="P193" s="74" t="s">
        <v>251</v>
      </c>
      <c r="Q193" s="74">
        <v>3.75</v>
      </c>
      <c r="R193" s="74">
        <v>180</v>
      </c>
      <c r="S193" s="84">
        <f t="shared" si="23"/>
        <v>675</v>
      </c>
      <c r="AE193" s="74" t="str">
        <f>IF(OR(K193="",K193=0),"",VLOOKUP(E193,#REF!,17,FALSE))</f>
        <v/>
      </c>
      <c r="AR193" s="74">
        <f t="shared" si="24"/>
        <v>2</v>
      </c>
      <c r="AS193" s="74">
        <f t="shared" si="25"/>
        <v>2016</v>
      </c>
      <c r="AT193" s="94">
        <f t="shared" si="26"/>
        <v>7</v>
      </c>
      <c r="BB193" s="74">
        <f t="shared" si="27"/>
        <v>1</v>
      </c>
      <c r="BC193" s="74">
        <f t="shared" si="28"/>
        <v>0</v>
      </c>
      <c r="BD193" s="115" t="str">
        <f t="shared" si="29"/>
        <v/>
      </c>
      <c r="BE193" s="118"/>
      <c r="BF193" s="118"/>
      <c r="BH193" s="119"/>
    </row>
    <row r="194" spans="1:60" x14ac:dyDescent="0.2">
      <c r="C194" s="75">
        <v>42422</v>
      </c>
      <c r="D194" s="120">
        <f t="shared" si="20"/>
        <v>1</v>
      </c>
      <c r="E194" s="74" t="s">
        <v>89</v>
      </c>
      <c r="F194" s="79"/>
      <c r="G194" s="76">
        <v>64824</v>
      </c>
      <c r="H194" s="74">
        <v>71.833333333333329</v>
      </c>
      <c r="I194" s="119">
        <v>0.25</v>
      </c>
      <c r="K194" s="129">
        <f t="shared" si="21"/>
        <v>6</v>
      </c>
      <c r="L194" s="129" t="str">
        <f t="shared" si="22"/>
        <v/>
      </c>
      <c r="M194" s="76">
        <v>64824</v>
      </c>
      <c r="P194" s="74" t="s">
        <v>249</v>
      </c>
      <c r="Q194" s="74">
        <v>60</v>
      </c>
      <c r="R194" s="74">
        <v>180</v>
      </c>
      <c r="S194" s="84">
        <f t="shared" si="23"/>
        <v>10800</v>
      </c>
      <c r="T194" s="74">
        <v>192.89699999999999</v>
      </c>
      <c r="U194" s="74">
        <v>1140</v>
      </c>
      <c r="V194" s="74">
        <v>4</v>
      </c>
      <c r="AE194" s="74" t="e">
        <f>IF(OR(K194="",K194=0),"",VLOOKUP(E194,#REF!,17,FALSE))</f>
        <v>#REF!</v>
      </c>
      <c r="AR194" s="74">
        <f t="shared" si="24"/>
        <v>2</v>
      </c>
      <c r="AS194" s="74">
        <f t="shared" si="25"/>
        <v>2016</v>
      </c>
      <c r="AT194" s="94">
        <f t="shared" si="26"/>
        <v>8</v>
      </c>
      <c r="BB194" s="74">
        <f t="shared" si="27"/>
        <v>1</v>
      </c>
      <c r="BC194" s="74">
        <f t="shared" si="28"/>
        <v>0</v>
      </c>
      <c r="BD194" s="115" t="str">
        <f t="shared" si="29"/>
        <v/>
      </c>
      <c r="BE194" s="118"/>
      <c r="BF194" s="118"/>
      <c r="BH194" s="119"/>
    </row>
    <row r="195" spans="1:60" x14ac:dyDescent="0.2">
      <c r="C195" s="75">
        <v>42422</v>
      </c>
      <c r="D195" s="120">
        <f t="shared" ref="D195:D258" si="30">IF(C195&lt;&gt;C194,1,D194+1)</f>
        <v>2</v>
      </c>
      <c r="E195" s="74" t="s">
        <v>89</v>
      </c>
      <c r="F195" s="79"/>
      <c r="H195" s="74">
        <v>0</v>
      </c>
      <c r="K195" s="129" t="str">
        <f t="shared" ref="K195:K258" si="31">IF(I195="","",HOUR(I195)+MINUTE(I195)/60)</f>
        <v/>
      </c>
      <c r="L195" s="129" t="str">
        <f t="shared" ref="L195:L258" si="32">IF(J195="","",HOUR(J195)+MINUTE(J195)/60)</f>
        <v/>
      </c>
      <c r="P195" s="74" t="s">
        <v>252</v>
      </c>
      <c r="Q195" s="74">
        <v>7</v>
      </c>
      <c r="R195" s="74">
        <v>180</v>
      </c>
      <c r="S195" s="84">
        <f t="shared" ref="S195:S258" si="33">Q195*R195</f>
        <v>1260</v>
      </c>
      <c r="AE195" s="74" t="str">
        <f>IF(OR(K195="",K195=0),"",VLOOKUP(E195,#REF!,17,FALSE))</f>
        <v/>
      </c>
      <c r="AR195" s="74">
        <f t="shared" ref="AR195:AR258" si="34">MONTH(C195)</f>
        <v>2</v>
      </c>
      <c r="AS195" s="74">
        <f t="shared" ref="AS195:AS258" si="35">YEAR(C195)</f>
        <v>2016</v>
      </c>
      <c r="AT195" s="94">
        <f t="shared" ref="AT195:AT258" si="36">WEEKNUM(C195)-1</f>
        <v>8</v>
      </c>
      <c r="BB195" s="74">
        <f t="shared" ref="BB195:BB258" si="37">IF(K195=0,0,1)</f>
        <v>1</v>
      </c>
      <c r="BC195" s="74">
        <f t="shared" ref="BC195:BC258" si="38">IF( ISERROR(K195*AE195),0,K195*AE195)</f>
        <v>0</v>
      </c>
      <c r="BD195" s="115" t="str">
        <f t="shared" ref="BD195:BD258" si="39">IF(ISERROR(G195/(K195*AE195)),"",G195/(K195*AE195))</f>
        <v/>
      </c>
      <c r="BE195" s="118"/>
      <c r="BF195" s="118"/>
      <c r="BH195" s="119"/>
    </row>
    <row r="196" spans="1:60" x14ac:dyDescent="0.2">
      <c r="C196" s="75">
        <v>42422</v>
      </c>
      <c r="D196" s="120">
        <f t="shared" si="30"/>
        <v>3</v>
      </c>
      <c r="E196" s="74" t="s">
        <v>200</v>
      </c>
      <c r="F196" s="79"/>
      <c r="G196" s="76">
        <v>34116</v>
      </c>
      <c r="H196" s="74">
        <v>35.916666666666664</v>
      </c>
      <c r="I196" s="119">
        <v>0.125</v>
      </c>
      <c r="K196" s="129">
        <f t="shared" si="31"/>
        <v>3</v>
      </c>
      <c r="L196" s="129" t="str">
        <f t="shared" si="32"/>
        <v/>
      </c>
      <c r="M196" s="76">
        <v>34116</v>
      </c>
      <c r="P196" s="74" t="s">
        <v>252</v>
      </c>
      <c r="Q196" s="74">
        <v>30</v>
      </c>
      <c r="R196" s="74">
        <v>180</v>
      </c>
      <c r="S196" s="84">
        <f t="shared" si="33"/>
        <v>5400</v>
      </c>
      <c r="T196" s="74">
        <v>192.89599999999999</v>
      </c>
      <c r="U196" s="74">
        <v>380</v>
      </c>
      <c r="V196" s="74">
        <v>2</v>
      </c>
      <c r="AE196" s="74" t="e">
        <f>IF(OR(K196="",K196=0),"",VLOOKUP(E196,#REF!,17,FALSE))</f>
        <v>#REF!</v>
      </c>
      <c r="AR196" s="74">
        <f t="shared" si="34"/>
        <v>2</v>
      </c>
      <c r="AS196" s="74">
        <f t="shared" si="35"/>
        <v>2016</v>
      </c>
      <c r="AT196" s="94">
        <f t="shared" si="36"/>
        <v>8</v>
      </c>
      <c r="BB196" s="74">
        <f t="shared" si="37"/>
        <v>1</v>
      </c>
      <c r="BC196" s="74">
        <f t="shared" si="38"/>
        <v>0</v>
      </c>
      <c r="BD196" s="115" t="str">
        <f t="shared" si="39"/>
        <v/>
      </c>
      <c r="BE196" s="118"/>
      <c r="BF196" s="118"/>
      <c r="BH196" s="119"/>
    </row>
    <row r="197" spans="1:60" x14ac:dyDescent="0.2">
      <c r="C197" s="75">
        <v>42429</v>
      </c>
      <c r="D197" s="120">
        <f t="shared" si="30"/>
        <v>1</v>
      </c>
      <c r="E197" s="85" t="s">
        <v>169</v>
      </c>
      <c r="F197" s="79"/>
      <c r="G197" s="76">
        <v>60456</v>
      </c>
      <c r="H197" s="74">
        <v>170.25</v>
      </c>
      <c r="I197" s="119">
        <v>0.5</v>
      </c>
      <c r="K197" s="129">
        <f t="shared" si="31"/>
        <v>12</v>
      </c>
      <c r="L197" s="129" t="str">
        <f t="shared" si="32"/>
        <v/>
      </c>
      <c r="M197" s="76">
        <v>60456</v>
      </c>
      <c r="P197" s="74" t="s">
        <v>253</v>
      </c>
      <c r="Q197" s="74">
        <v>80</v>
      </c>
      <c r="R197" s="74">
        <v>180</v>
      </c>
      <c r="S197" s="84">
        <f t="shared" si="33"/>
        <v>14400</v>
      </c>
      <c r="T197" s="74">
        <v>372.33</v>
      </c>
      <c r="U197" s="74">
        <v>1235</v>
      </c>
      <c r="V197" s="74">
        <v>8</v>
      </c>
      <c r="AE197" s="74" t="e">
        <f>IF(OR(K197="",K197=0),"",VLOOKUP(E197,#REF!,17,FALSE))</f>
        <v>#REF!</v>
      </c>
      <c r="AR197" s="74">
        <f t="shared" si="34"/>
        <v>2</v>
      </c>
      <c r="AS197" s="74">
        <f t="shared" si="35"/>
        <v>2016</v>
      </c>
      <c r="AT197" s="94">
        <f t="shared" si="36"/>
        <v>9</v>
      </c>
      <c r="BB197" s="74">
        <f t="shared" si="37"/>
        <v>1</v>
      </c>
      <c r="BC197" s="74">
        <f t="shared" si="38"/>
        <v>0</v>
      </c>
      <c r="BD197" s="115" t="str">
        <f t="shared" si="39"/>
        <v/>
      </c>
      <c r="BE197" s="118"/>
      <c r="BF197" s="118"/>
      <c r="BH197" s="119"/>
    </row>
    <row r="198" spans="1:60" x14ac:dyDescent="0.2">
      <c r="C198" s="75">
        <v>42429</v>
      </c>
      <c r="D198" s="120">
        <f t="shared" si="30"/>
        <v>2</v>
      </c>
      <c r="E198" s="74" t="s">
        <v>169</v>
      </c>
      <c r="F198" s="79"/>
      <c r="H198" s="74">
        <v>0</v>
      </c>
      <c r="K198" s="129" t="str">
        <f t="shared" si="31"/>
        <v/>
      </c>
      <c r="L198" s="129" t="str">
        <f t="shared" si="32"/>
        <v/>
      </c>
      <c r="P198" s="74" t="s">
        <v>129</v>
      </c>
      <c r="Q198" s="74">
        <v>40</v>
      </c>
      <c r="R198" s="74">
        <v>180</v>
      </c>
      <c r="S198" s="84">
        <f t="shared" si="33"/>
        <v>7200</v>
      </c>
      <c r="AE198" s="74" t="str">
        <f>IF(OR(K198="",K198=0),"",VLOOKUP(E198,#REF!,17,FALSE))</f>
        <v/>
      </c>
      <c r="AR198" s="74">
        <f t="shared" si="34"/>
        <v>2</v>
      </c>
      <c r="AS198" s="74">
        <f t="shared" si="35"/>
        <v>2016</v>
      </c>
      <c r="AT198" s="94">
        <f t="shared" si="36"/>
        <v>9</v>
      </c>
      <c r="BB198" s="74">
        <f t="shared" si="37"/>
        <v>1</v>
      </c>
      <c r="BC198" s="74">
        <f t="shared" si="38"/>
        <v>0</v>
      </c>
      <c r="BD198" s="115" t="str">
        <f t="shared" si="39"/>
        <v/>
      </c>
      <c r="BE198" s="118"/>
      <c r="BF198" s="118"/>
      <c r="BH198" s="119"/>
    </row>
    <row r="199" spans="1:60" x14ac:dyDescent="0.2">
      <c r="C199" s="75">
        <v>42429</v>
      </c>
      <c r="D199" s="120">
        <f t="shared" si="30"/>
        <v>3</v>
      </c>
      <c r="E199" s="74" t="s">
        <v>254</v>
      </c>
      <c r="F199" s="79"/>
      <c r="G199" s="76">
        <v>11040</v>
      </c>
      <c r="H199" s="74">
        <v>14.1875</v>
      </c>
      <c r="I199" s="119">
        <v>4.1666666666666664E-2</v>
      </c>
      <c r="K199" s="129">
        <f t="shared" si="31"/>
        <v>1</v>
      </c>
      <c r="L199" s="129" t="str">
        <f t="shared" si="32"/>
        <v/>
      </c>
      <c r="M199" s="76">
        <v>11040</v>
      </c>
      <c r="P199" s="74" t="s">
        <v>251</v>
      </c>
      <c r="Q199" s="74">
        <v>21.25</v>
      </c>
      <c r="R199" s="74">
        <v>180</v>
      </c>
      <c r="S199" s="84">
        <f t="shared" si="33"/>
        <v>3825</v>
      </c>
      <c r="T199" s="74">
        <v>372.09300000000002</v>
      </c>
      <c r="U199" s="74">
        <v>285</v>
      </c>
      <c r="V199" s="74">
        <v>5</v>
      </c>
      <c r="AE199" s="74" t="e">
        <f>IF(OR(K199="",K199=0),"",VLOOKUP(E199,#REF!,17,FALSE))</f>
        <v>#REF!</v>
      </c>
      <c r="AR199" s="74">
        <f t="shared" si="34"/>
        <v>2</v>
      </c>
      <c r="AS199" s="74">
        <f t="shared" si="35"/>
        <v>2016</v>
      </c>
      <c r="AT199" s="94">
        <f t="shared" si="36"/>
        <v>9</v>
      </c>
      <c r="BB199" s="74">
        <f t="shared" si="37"/>
        <v>1</v>
      </c>
      <c r="BC199" s="74">
        <f t="shared" si="38"/>
        <v>0</v>
      </c>
      <c r="BD199" s="115" t="str">
        <f t="shared" si="39"/>
        <v/>
      </c>
      <c r="BE199" s="118"/>
      <c r="BF199" s="118"/>
      <c r="BH199" s="119"/>
    </row>
    <row r="200" spans="1:60" x14ac:dyDescent="0.2">
      <c r="C200" s="75">
        <v>42429</v>
      </c>
      <c r="D200" s="120">
        <f t="shared" si="30"/>
        <v>4</v>
      </c>
      <c r="E200" s="74" t="s">
        <v>159</v>
      </c>
      <c r="F200" s="79"/>
      <c r="G200" s="76">
        <v>30936</v>
      </c>
      <c r="H200" s="74">
        <v>42.5625</v>
      </c>
      <c r="I200" s="119">
        <v>0.125</v>
      </c>
      <c r="K200" s="129">
        <f t="shared" si="31"/>
        <v>3</v>
      </c>
      <c r="L200" s="129" t="str">
        <f t="shared" si="32"/>
        <v/>
      </c>
      <c r="M200" s="76">
        <v>30936</v>
      </c>
      <c r="P200" s="74" t="s">
        <v>252</v>
      </c>
      <c r="Q200" s="74">
        <v>43</v>
      </c>
      <c r="R200" s="74">
        <v>180</v>
      </c>
      <c r="S200" s="84">
        <f t="shared" si="33"/>
        <v>7740</v>
      </c>
      <c r="T200" s="74">
        <v>377.39699999999999</v>
      </c>
      <c r="U200" s="74">
        <v>380</v>
      </c>
      <c r="V200" s="74">
        <v>3</v>
      </c>
      <c r="AE200" s="74" t="e">
        <f>IF(OR(K200="",K200=0),"",VLOOKUP(E200,#REF!,17,FALSE))</f>
        <v>#REF!</v>
      </c>
      <c r="AR200" s="74">
        <f t="shared" si="34"/>
        <v>2</v>
      </c>
      <c r="AS200" s="74">
        <f t="shared" si="35"/>
        <v>2016</v>
      </c>
      <c r="AT200" s="94">
        <f t="shared" si="36"/>
        <v>9</v>
      </c>
      <c r="BB200" s="74">
        <f t="shared" si="37"/>
        <v>1</v>
      </c>
      <c r="BC200" s="74">
        <f t="shared" si="38"/>
        <v>0</v>
      </c>
      <c r="BD200" s="115" t="str">
        <f t="shared" si="39"/>
        <v/>
      </c>
      <c r="BE200" s="118"/>
      <c r="BF200" s="118"/>
      <c r="BH200" s="119"/>
    </row>
    <row r="201" spans="1:60" x14ac:dyDescent="0.2">
      <c r="C201" s="75">
        <v>42429</v>
      </c>
      <c r="D201" s="120">
        <f t="shared" si="30"/>
        <v>5</v>
      </c>
      <c r="E201" s="74" t="s">
        <v>159</v>
      </c>
      <c r="F201" s="79"/>
      <c r="H201" s="74">
        <v>0</v>
      </c>
      <c r="K201" s="129" t="str">
        <f t="shared" si="31"/>
        <v/>
      </c>
      <c r="L201" s="129" t="str">
        <f t="shared" si="32"/>
        <v/>
      </c>
      <c r="P201" s="74" t="s">
        <v>255</v>
      </c>
      <c r="Q201" s="74">
        <v>18</v>
      </c>
      <c r="R201" s="74">
        <v>180</v>
      </c>
      <c r="S201" s="84">
        <f t="shared" si="33"/>
        <v>3240</v>
      </c>
      <c r="AE201" s="74" t="str">
        <f>IF(OR(K201="",K201=0),"",VLOOKUP(E201,#REF!,17,FALSE))</f>
        <v/>
      </c>
      <c r="AR201" s="74">
        <f t="shared" si="34"/>
        <v>2</v>
      </c>
      <c r="AS201" s="74">
        <f t="shared" si="35"/>
        <v>2016</v>
      </c>
      <c r="AT201" s="94">
        <f t="shared" si="36"/>
        <v>9</v>
      </c>
      <c r="BB201" s="74">
        <f t="shared" si="37"/>
        <v>1</v>
      </c>
      <c r="BC201" s="74">
        <f t="shared" si="38"/>
        <v>0</v>
      </c>
      <c r="BD201" s="115" t="str">
        <f t="shared" si="39"/>
        <v/>
      </c>
      <c r="BE201" s="118"/>
      <c r="BF201" s="118"/>
      <c r="BH201" s="119"/>
    </row>
    <row r="202" spans="1:60" x14ac:dyDescent="0.2">
      <c r="D202" s="120">
        <f t="shared" si="30"/>
        <v>1</v>
      </c>
      <c r="F202" s="79"/>
      <c r="K202" s="129" t="str">
        <f t="shared" si="31"/>
        <v/>
      </c>
      <c r="L202" s="129" t="str">
        <f t="shared" si="32"/>
        <v/>
      </c>
      <c r="S202" s="84">
        <f t="shared" si="33"/>
        <v>0</v>
      </c>
      <c r="AE202" s="74" t="str">
        <f>IF(OR(K202="",K202=0),"",VLOOKUP(E202,#REF!,17,FALSE))</f>
        <v/>
      </c>
      <c r="AR202" s="74">
        <f t="shared" si="34"/>
        <v>1</v>
      </c>
      <c r="AS202" s="74">
        <f t="shared" si="35"/>
        <v>1900</v>
      </c>
      <c r="AT202" s="94">
        <f t="shared" si="36"/>
        <v>-1</v>
      </c>
      <c r="BB202" s="74">
        <f t="shared" si="37"/>
        <v>1</v>
      </c>
      <c r="BC202" s="74">
        <f t="shared" si="38"/>
        <v>0</v>
      </c>
      <c r="BD202" s="115" t="str">
        <f t="shared" si="39"/>
        <v/>
      </c>
      <c r="BE202" s="118"/>
      <c r="BF202" s="118"/>
      <c r="BH202" s="119"/>
    </row>
    <row r="203" spans="1:60" ht="13.5" thickBot="1" x14ac:dyDescent="0.25">
      <c r="A203" s="86"/>
      <c r="B203" s="86"/>
      <c r="C203" s="87"/>
      <c r="D203" s="120">
        <f t="shared" si="30"/>
        <v>2</v>
      </c>
      <c r="E203" s="86"/>
      <c r="F203" s="123"/>
      <c r="G203" s="88"/>
      <c r="H203" s="86"/>
      <c r="I203" s="86"/>
      <c r="J203" s="86"/>
      <c r="K203" s="129" t="str">
        <f t="shared" si="31"/>
        <v/>
      </c>
      <c r="L203" s="129" t="str">
        <f t="shared" si="32"/>
        <v/>
      </c>
      <c r="M203" s="88"/>
      <c r="P203" s="86"/>
      <c r="Q203" s="86"/>
      <c r="R203" s="86"/>
      <c r="S203" s="84">
        <f t="shared" si="33"/>
        <v>0</v>
      </c>
      <c r="T203" s="86"/>
      <c r="U203" s="86"/>
      <c r="V203" s="86"/>
      <c r="W203" s="86"/>
      <c r="X203" s="86"/>
      <c r="Y203" s="86"/>
      <c r="Z203" s="86"/>
      <c r="AE203" s="74" t="str">
        <f>IF(OR(K203="",K203=0),"",VLOOKUP(E203,#REF!,17,FALSE))</f>
        <v/>
      </c>
      <c r="AR203" s="74">
        <f t="shared" si="34"/>
        <v>1</v>
      </c>
      <c r="AS203" s="74">
        <f t="shared" si="35"/>
        <v>1900</v>
      </c>
      <c r="AT203" s="94">
        <f t="shared" si="36"/>
        <v>-1</v>
      </c>
      <c r="BB203" s="74">
        <f t="shared" si="37"/>
        <v>1</v>
      </c>
      <c r="BC203" s="74">
        <f t="shared" si="38"/>
        <v>0</v>
      </c>
      <c r="BD203" s="115" t="str">
        <f t="shared" si="39"/>
        <v/>
      </c>
      <c r="BE203" s="118"/>
      <c r="BF203" s="118"/>
      <c r="BH203" s="119"/>
    </row>
    <row r="204" spans="1:60" x14ac:dyDescent="0.2">
      <c r="C204" s="75">
        <v>42430</v>
      </c>
      <c r="D204" s="120">
        <f t="shared" si="30"/>
        <v>1</v>
      </c>
      <c r="E204" s="74" t="s">
        <v>82</v>
      </c>
      <c r="F204" s="79"/>
      <c r="G204" s="76">
        <v>64608</v>
      </c>
      <c r="H204" s="74">
        <v>117.1875</v>
      </c>
      <c r="I204" s="119">
        <v>0.3125</v>
      </c>
      <c r="K204" s="129">
        <f t="shared" si="31"/>
        <v>7.5</v>
      </c>
      <c r="L204" s="129" t="str">
        <f t="shared" si="32"/>
        <v/>
      </c>
      <c r="M204" s="76">
        <v>64608</v>
      </c>
      <c r="P204" s="74" t="s">
        <v>255</v>
      </c>
      <c r="Q204" s="74">
        <v>62</v>
      </c>
      <c r="R204" s="74">
        <v>180</v>
      </c>
      <c r="S204" s="84">
        <f t="shared" si="33"/>
        <v>11160</v>
      </c>
      <c r="T204" s="74">
        <v>372.25799999999998</v>
      </c>
      <c r="U204" s="74">
        <v>1330</v>
      </c>
      <c r="V204" s="74">
        <v>10</v>
      </c>
      <c r="AE204" s="74" t="e">
        <f>IF(OR(K204="",K204=0),"",VLOOKUP(E204,#REF!,17,FALSE))</f>
        <v>#REF!</v>
      </c>
      <c r="AR204" s="74">
        <f t="shared" si="34"/>
        <v>3</v>
      </c>
      <c r="AS204" s="74">
        <f t="shared" si="35"/>
        <v>2016</v>
      </c>
      <c r="AT204" s="94">
        <f t="shared" si="36"/>
        <v>9</v>
      </c>
      <c r="BB204" s="74">
        <f t="shared" si="37"/>
        <v>1</v>
      </c>
      <c r="BC204" s="74">
        <f t="shared" si="38"/>
        <v>0</v>
      </c>
      <c r="BD204" s="115" t="str">
        <f t="shared" si="39"/>
        <v/>
      </c>
      <c r="BE204" s="118"/>
      <c r="BF204" s="118"/>
      <c r="BH204" s="119"/>
    </row>
    <row r="205" spans="1:60" x14ac:dyDescent="0.2">
      <c r="C205" s="75">
        <v>42430</v>
      </c>
      <c r="D205" s="120">
        <f t="shared" si="30"/>
        <v>2</v>
      </c>
      <c r="E205" s="74" t="s">
        <v>82</v>
      </c>
      <c r="F205" s="79"/>
      <c r="H205" s="74">
        <v>0</v>
      </c>
      <c r="K205" s="129" t="str">
        <f t="shared" si="31"/>
        <v/>
      </c>
      <c r="L205" s="129" t="str">
        <f t="shared" si="32"/>
        <v/>
      </c>
      <c r="P205" s="74" t="s">
        <v>262</v>
      </c>
      <c r="Q205" s="74">
        <v>64</v>
      </c>
      <c r="R205" s="74">
        <v>180</v>
      </c>
      <c r="S205" s="84">
        <f t="shared" si="33"/>
        <v>11520</v>
      </c>
      <c r="AE205" s="74" t="str">
        <f>IF(OR(K205="",K205=0),"",VLOOKUP(E205,#REF!,17,FALSE))</f>
        <v/>
      </c>
      <c r="AR205" s="74">
        <f t="shared" si="34"/>
        <v>3</v>
      </c>
      <c r="AS205" s="74">
        <f t="shared" si="35"/>
        <v>2016</v>
      </c>
      <c r="AT205" s="94">
        <f t="shared" si="36"/>
        <v>9</v>
      </c>
      <c r="BB205" s="74">
        <f t="shared" si="37"/>
        <v>1</v>
      </c>
      <c r="BC205" s="74">
        <f t="shared" si="38"/>
        <v>0</v>
      </c>
      <c r="BD205" s="115" t="str">
        <f t="shared" si="39"/>
        <v/>
      </c>
      <c r="BE205" s="118"/>
      <c r="BF205" s="118"/>
      <c r="BH205" s="119"/>
    </row>
    <row r="206" spans="1:60" x14ac:dyDescent="0.2">
      <c r="C206" s="75">
        <v>42430</v>
      </c>
      <c r="D206" s="120">
        <f t="shared" si="30"/>
        <v>3</v>
      </c>
      <c r="E206" s="74" t="s">
        <v>149</v>
      </c>
      <c r="F206" s="79"/>
      <c r="G206" s="76">
        <v>85116</v>
      </c>
      <c r="H206" s="74">
        <v>132.8125</v>
      </c>
      <c r="I206" s="119">
        <v>0.35416666666666669</v>
      </c>
      <c r="K206" s="129">
        <f t="shared" si="31"/>
        <v>8.5</v>
      </c>
      <c r="L206" s="129" t="str">
        <f t="shared" si="32"/>
        <v/>
      </c>
      <c r="M206" s="76">
        <v>85116</v>
      </c>
      <c r="P206" s="74" t="s">
        <v>245</v>
      </c>
      <c r="Q206" s="74">
        <v>68</v>
      </c>
      <c r="R206" s="74">
        <v>180</v>
      </c>
      <c r="S206" s="84">
        <f t="shared" si="33"/>
        <v>12240</v>
      </c>
      <c r="T206" s="74">
        <v>219.624</v>
      </c>
      <c r="U206" s="74">
        <v>1187.5</v>
      </c>
      <c r="V206" s="74">
        <v>5</v>
      </c>
      <c r="AE206" s="74" t="e">
        <f>IF(OR(K206="",K206=0),"",VLOOKUP(E206,#REF!,17,FALSE))</f>
        <v>#REF!</v>
      </c>
      <c r="AR206" s="74">
        <f t="shared" si="34"/>
        <v>3</v>
      </c>
      <c r="AS206" s="74">
        <f t="shared" si="35"/>
        <v>2016</v>
      </c>
      <c r="AT206" s="94">
        <f t="shared" si="36"/>
        <v>9</v>
      </c>
      <c r="BB206" s="74">
        <f t="shared" si="37"/>
        <v>1</v>
      </c>
      <c r="BC206" s="74">
        <f t="shared" si="38"/>
        <v>0</v>
      </c>
      <c r="BD206" s="115" t="str">
        <f t="shared" si="39"/>
        <v/>
      </c>
      <c r="BE206" s="118"/>
      <c r="BF206" s="118"/>
      <c r="BH206" s="119"/>
    </row>
    <row r="207" spans="1:60" x14ac:dyDescent="0.2">
      <c r="C207" s="75">
        <v>42430</v>
      </c>
      <c r="D207" s="120">
        <f t="shared" si="30"/>
        <v>4</v>
      </c>
      <c r="E207" s="74" t="s">
        <v>149</v>
      </c>
      <c r="F207" s="79"/>
      <c r="H207" s="74">
        <v>0</v>
      </c>
      <c r="K207" s="129" t="str">
        <f t="shared" si="31"/>
        <v/>
      </c>
      <c r="L207" s="129" t="str">
        <f t="shared" si="32"/>
        <v/>
      </c>
      <c r="P207" s="74" t="s">
        <v>263</v>
      </c>
      <c r="Q207" s="74">
        <v>23.5</v>
      </c>
      <c r="R207" s="74">
        <v>180</v>
      </c>
      <c r="S207" s="84">
        <f t="shared" si="33"/>
        <v>4230</v>
      </c>
      <c r="AE207" s="74" t="str">
        <f>IF(OR(K207="",K207=0),"",VLOOKUP(E207,#REF!,17,FALSE))</f>
        <v/>
      </c>
      <c r="AR207" s="74">
        <f t="shared" si="34"/>
        <v>3</v>
      </c>
      <c r="AS207" s="74">
        <f t="shared" si="35"/>
        <v>2016</v>
      </c>
      <c r="AT207" s="94">
        <f t="shared" si="36"/>
        <v>9</v>
      </c>
      <c r="BB207" s="74">
        <f t="shared" si="37"/>
        <v>1</v>
      </c>
      <c r="BC207" s="74">
        <f t="shared" si="38"/>
        <v>0</v>
      </c>
      <c r="BD207" s="115" t="str">
        <f t="shared" si="39"/>
        <v/>
      </c>
      <c r="BE207" s="118"/>
      <c r="BF207" s="118"/>
      <c r="BH207" s="119"/>
    </row>
    <row r="208" spans="1:60" x14ac:dyDescent="0.2">
      <c r="C208" s="75">
        <v>42431</v>
      </c>
      <c r="D208" s="120">
        <f t="shared" si="30"/>
        <v>1</v>
      </c>
      <c r="E208" s="74" t="s">
        <v>265</v>
      </c>
      <c r="F208" s="79"/>
      <c r="G208" s="76">
        <v>10428</v>
      </c>
      <c r="H208" s="74">
        <v>45.7</v>
      </c>
      <c r="I208" s="119">
        <v>0.125</v>
      </c>
      <c r="K208" s="129">
        <f t="shared" si="31"/>
        <v>3</v>
      </c>
      <c r="L208" s="129" t="str">
        <f t="shared" si="32"/>
        <v/>
      </c>
      <c r="M208" s="76">
        <v>10428</v>
      </c>
      <c r="P208" s="74" t="s">
        <v>262</v>
      </c>
      <c r="Q208" s="74">
        <v>15</v>
      </c>
      <c r="R208" s="74">
        <v>180</v>
      </c>
      <c r="S208" s="84">
        <f t="shared" si="33"/>
        <v>2700</v>
      </c>
      <c r="T208" s="74">
        <v>192.02099999999999</v>
      </c>
      <c r="U208" s="74">
        <v>142.5</v>
      </c>
      <c r="V208" s="74">
        <v>8</v>
      </c>
      <c r="AE208" s="74" t="e">
        <f>IF(OR(K208="",K208=0),"",VLOOKUP(E208,#REF!,17,FALSE))</f>
        <v>#REF!</v>
      </c>
      <c r="AR208" s="74">
        <f t="shared" si="34"/>
        <v>3</v>
      </c>
      <c r="AS208" s="74">
        <f t="shared" si="35"/>
        <v>2016</v>
      </c>
      <c r="AT208" s="94">
        <f t="shared" si="36"/>
        <v>9</v>
      </c>
      <c r="BB208" s="74">
        <f t="shared" si="37"/>
        <v>1</v>
      </c>
      <c r="BC208" s="74">
        <f t="shared" si="38"/>
        <v>0</v>
      </c>
      <c r="BD208" s="115" t="str">
        <f t="shared" si="39"/>
        <v/>
      </c>
      <c r="BE208" s="118"/>
      <c r="BF208" s="118"/>
      <c r="BH208" s="119"/>
    </row>
    <row r="209" spans="3:60" x14ac:dyDescent="0.2">
      <c r="C209" s="75">
        <v>42431</v>
      </c>
      <c r="D209" s="120">
        <f t="shared" si="30"/>
        <v>2</v>
      </c>
      <c r="E209" s="74" t="s">
        <v>201</v>
      </c>
      <c r="F209" s="79"/>
      <c r="G209" s="76">
        <v>63480</v>
      </c>
      <c r="H209" s="74">
        <v>99.016666666666666</v>
      </c>
      <c r="I209" s="119">
        <v>0.27083333333333331</v>
      </c>
      <c r="K209" s="129">
        <f t="shared" si="31"/>
        <v>6.5</v>
      </c>
      <c r="L209" s="129" t="str">
        <f t="shared" si="32"/>
        <v/>
      </c>
      <c r="M209" s="76">
        <v>63480</v>
      </c>
      <c r="P209" s="74" t="s">
        <v>262</v>
      </c>
      <c r="Q209" s="74">
        <v>1</v>
      </c>
      <c r="R209" s="74">
        <v>180</v>
      </c>
      <c r="S209" s="84">
        <f t="shared" si="33"/>
        <v>180</v>
      </c>
      <c r="T209" s="74">
        <v>192.00200000000001</v>
      </c>
      <c r="U209" s="74">
        <v>570</v>
      </c>
      <c r="V209" s="74">
        <v>10</v>
      </c>
      <c r="AE209" s="74" t="e">
        <f>IF(OR(K209="",K209=0),"",VLOOKUP(E209,#REF!,17,FALSE))</f>
        <v>#REF!</v>
      </c>
      <c r="AR209" s="74">
        <f t="shared" si="34"/>
        <v>3</v>
      </c>
      <c r="AS209" s="74">
        <f t="shared" si="35"/>
        <v>2016</v>
      </c>
      <c r="AT209" s="94">
        <f t="shared" si="36"/>
        <v>9</v>
      </c>
      <c r="BB209" s="74">
        <f t="shared" si="37"/>
        <v>1</v>
      </c>
      <c r="BC209" s="74">
        <f t="shared" si="38"/>
        <v>0</v>
      </c>
      <c r="BD209" s="115" t="str">
        <f t="shared" si="39"/>
        <v/>
      </c>
      <c r="BE209" s="118"/>
      <c r="BF209" s="118"/>
      <c r="BH209" s="119"/>
    </row>
    <row r="210" spans="3:60" x14ac:dyDescent="0.2">
      <c r="C210" s="75">
        <v>42431</v>
      </c>
      <c r="D210" s="120">
        <f t="shared" si="30"/>
        <v>3</v>
      </c>
      <c r="E210" s="74" t="s">
        <v>201</v>
      </c>
      <c r="F210" s="79"/>
      <c r="H210" s="74">
        <v>0</v>
      </c>
      <c r="K210" s="129" t="str">
        <f t="shared" si="31"/>
        <v/>
      </c>
      <c r="L210" s="129" t="str">
        <f t="shared" si="32"/>
        <v/>
      </c>
      <c r="P210" s="74" t="s">
        <v>266</v>
      </c>
      <c r="Q210" s="74">
        <v>58</v>
      </c>
      <c r="R210" s="74">
        <v>180</v>
      </c>
      <c r="S210" s="84">
        <f t="shared" si="33"/>
        <v>10440</v>
      </c>
      <c r="AE210" s="74" t="str">
        <f>IF(OR(K210="",K210=0),"",VLOOKUP(E210,#REF!,17,FALSE))</f>
        <v/>
      </c>
      <c r="AR210" s="74">
        <f t="shared" si="34"/>
        <v>3</v>
      </c>
      <c r="AS210" s="74">
        <f t="shared" si="35"/>
        <v>2016</v>
      </c>
      <c r="AT210" s="94">
        <f t="shared" si="36"/>
        <v>9</v>
      </c>
      <c r="BB210" s="74">
        <f t="shared" si="37"/>
        <v>1</v>
      </c>
      <c r="BC210" s="74">
        <f t="shared" si="38"/>
        <v>0</v>
      </c>
      <c r="BD210" s="115" t="str">
        <f t="shared" si="39"/>
        <v/>
      </c>
      <c r="BE210" s="118"/>
      <c r="BF210" s="118"/>
      <c r="BH210" s="119"/>
    </row>
    <row r="211" spans="3:60" x14ac:dyDescent="0.2">
      <c r="C211" s="75">
        <v>42431</v>
      </c>
      <c r="D211" s="120">
        <f t="shared" si="30"/>
        <v>4</v>
      </c>
      <c r="E211" s="74" t="s">
        <v>268</v>
      </c>
      <c r="F211" s="79"/>
      <c r="G211" s="76">
        <v>50232</v>
      </c>
      <c r="H211" s="74">
        <v>83.783333333333331</v>
      </c>
      <c r="I211" s="119">
        <v>0.22916666666666666</v>
      </c>
      <c r="K211" s="129">
        <f t="shared" si="31"/>
        <v>5.5</v>
      </c>
      <c r="L211" s="129" t="str">
        <f t="shared" si="32"/>
        <v/>
      </c>
      <c r="M211" s="76">
        <v>50232</v>
      </c>
      <c r="P211" s="74" t="s">
        <v>266</v>
      </c>
      <c r="Q211" s="74">
        <v>22</v>
      </c>
      <c r="R211" s="74">
        <v>180</v>
      </c>
      <c r="S211" s="84">
        <f t="shared" si="33"/>
        <v>3960</v>
      </c>
      <c r="T211" s="74">
        <v>193.43199999999999</v>
      </c>
      <c r="U211" s="74">
        <v>522.5</v>
      </c>
      <c r="V211" s="74">
        <v>4</v>
      </c>
      <c r="AE211" s="74" t="e">
        <f>IF(OR(K211="",K211=0),"",VLOOKUP(E211,#REF!,17,FALSE))</f>
        <v>#REF!</v>
      </c>
      <c r="AR211" s="74">
        <f t="shared" si="34"/>
        <v>3</v>
      </c>
      <c r="AS211" s="74">
        <f t="shared" si="35"/>
        <v>2016</v>
      </c>
      <c r="AT211" s="94">
        <f t="shared" si="36"/>
        <v>9</v>
      </c>
      <c r="BB211" s="74">
        <f t="shared" si="37"/>
        <v>1</v>
      </c>
      <c r="BC211" s="74">
        <f t="shared" si="38"/>
        <v>0</v>
      </c>
      <c r="BD211" s="115" t="str">
        <f t="shared" si="39"/>
        <v/>
      </c>
      <c r="BE211" s="118"/>
      <c r="BF211" s="118"/>
      <c r="BH211" s="119"/>
    </row>
    <row r="212" spans="3:60" x14ac:dyDescent="0.2">
      <c r="C212" s="75">
        <v>42431</v>
      </c>
      <c r="D212" s="120">
        <f t="shared" si="30"/>
        <v>5</v>
      </c>
      <c r="E212" s="74" t="s">
        <v>268</v>
      </c>
      <c r="F212" s="79"/>
      <c r="H212" s="74">
        <v>0</v>
      </c>
      <c r="K212" s="129" t="str">
        <f t="shared" si="31"/>
        <v/>
      </c>
      <c r="L212" s="129" t="str">
        <f t="shared" si="32"/>
        <v/>
      </c>
      <c r="P212" s="74" t="s">
        <v>267</v>
      </c>
      <c r="Q212" s="74">
        <v>29</v>
      </c>
      <c r="R212" s="74">
        <v>180</v>
      </c>
      <c r="S212" s="84">
        <f t="shared" si="33"/>
        <v>5220</v>
      </c>
      <c r="AE212" s="74" t="str">
        <f>IF(OR(K212="",K212=0),"",VLOOKUP(E212,#REF!,17,FALSE))</f>
        <v/>
      </c>
      <c r="AR212" s="74">
        <f t="shared" si="34"/>
        <v>3</v>
      </c>
      <c r="AS212" s="74">
        <f t="shared" si="35"/>
        <v>2016</v>
      </c>
      <c r="AT212" s="94">
        <f t="shared" si="36"/>
        <v>9</v>
      </c>
      <c r="BB212" s="74">
        <f t="shared" si="37"/>
        <v>1</v>
      </c>
      <c r="BC212" s="74">
        <f t="shared" si="38"/>
        <v>0</v>
      </c>
      <c r="BD212" s="115" t="str">
        <f t="shared" si="39"/>
        <v/>
      </c>
      <c r="BE212" s="118"/>
      <c r="BF212" s="118"/>
      <c r="BH212" s="119"/>
    </row>
    <row r="213" spans="3:60" x14ac:dyDescent="0.2">
      <c r="C213" s="75">
        <v>42432</v>
      </c>
      <c r="D213" s="120">
        <f t="shared" si="30"/>
        <v>1</v>
      </c>
      <c r="E213" s="74" t="s">
        <v>200</v>
      </c>
      <c r="F213" s="79"/>
      <c r="G213" s="76">
        <v>109572</v>
      </c>
      <c r="H213" s="74">
        <v>151.25</v>
      </c>
      <c r="I213" s="119">
        <v>0.41666666666666669</v>
      </c>
      <c r="K213" s="129">
        <f t="shared" si="31"/>
        <v>10</v>
      </c>
      <c r="L213" s="129" t="str">
        <f t="shared" si="32"/>
        <v/>
      </c>
      <c r="M213" s="76">
        <v>109572</v>
      </c>
      <c r="P213" s="74" t="s">
        <v>269</v>
      </c>
      <c r="Q213" s="74">
        <v>58</v>
      </c>
      <c r="R213" s="74">
        <v>180</v>
      </c>
      <c r="S213" s="84">
        <f t="shared" si="33"/>
        <v>10440</v>
      </c>
      <c r="T213" s="74">
        <v>192.142</v>
      </c>
      <c r="U213" s="74">
        <v>1282.5</v>
      </c>
      <c r="V213" s="74">
        <v>7</v>
      </c>
      <c r="AE213" s="74" t="e">
        <f>IF(OR(K213="",K213=0),"",VLOOKUP(E213,#REF!,17,FALSE))</f>
        <v>#REF!</v>
      </c>
      <c r="AR213" s="74">
        <f t="shared" si="34"/>
        <v>3</v>
      </c>
      <c r="AS213" s="74">
        <f t="shared" si="35"/>
        <v>2016</v>
      </c>
      <c r="AT213" s="94">
        <f t="shared" si="36"/>
        <v>9</v>
      </c>
      <c r="BB213" s="74">
        <f t="shared" si="37"/>
        <v>1</v>
      </c>
      <c r="BC213" s="74">
        <f t="shared" si="38"/>
        <v>0</v>
      </c>
      <c r="BD213" s="115" t="str">
        <f t="shared" si="39"/>
        <v/>
      </c>
      <c r="BE213" s="118"/>
      <c r="BF213" s="118"/>
      <c r="BH213" s="119"/>
    </row>
    <row r="214" spans="3:60" x14ac:dyDescent="0.2">
      <c r="C214" s="75">
        <v>42432</v>
      </c>
      <c r="D214" s="120">
        <f t="shared" si="30"/>
        <v>2</v>
      </c>
      <c r="E214" s="74" t="s">
        <v>200</v>
      </c>
      <c r="F214" s="79"/>
      <c r="H214" s="74">
        <v>0</v>
      </c>
      <c r="K214" s="129" t="str">
        <f t="shared" si="31"/>
        <v/>
      </c>
      <c r="L214" s="129" t="str">
        <f t="shared" si="32"/>
        <v/>
      </c>
      <c r="P214" s="74" t="s">
        <v>267</v>
      </c>
      <c r="Q214" s="74">
        <v>51</v>
      </c>
      <c r="R214" s="74">
        <v>180</v>
      </c>
      <c r="S214" s="84">
        <f t="shared" si="33"/>
        <v>9180</v>
      </c>
      <c r="AE214" s="74" t="str">
        <f>IF(OR(K214="",K214=0),"",VLOOKUP(E214,#REF!,17,FALSE))</f>
        <v/>
      </c>
      <c r="AR214" s="74">
        <f t="shared" si="34"/>
        <v>3</v>
      </c>
      <c r="AS214" s="74">
        <f t="shared" si="35"/>
        <v>2016</v>
      </c>
      <c r="AT214" s="94">
        <f t="shared" si="36"/>
        <v>9</v>
      </c>
      <c r="BB214" s="74">
        <f t="shared" si="37"/>
        <v>1</v>
      </c>
      <c r="BC214" s="74">
        <f t="shared" si="38"/>
        <v>0</v>
      </c>
      <c r="BD214" s="115" t="str">
        <f t="shared" si="39"/>
        <v/>
      </c>
      <c r="BE214" s="118"/>
      <c r="BF214" s="118"/>
      <c r="BH214" s="119"/>
    </row>
    <row r="215" spans="3:60" x14ac:dyDescent="0.2">
      <c r="C215" s="75">
        <v>42432</v>
      </c>
      <c r="D215" s="120">
        <f t="shared" si="30"/>
        <v>3</v>
      </c>
      <c r="E215" s="74" t="s">
        <v>127</v>
      </c>
      <c r="F215" s="79"/>
      <c r="G215" s="76">
        <v>57744</v>
      </c>
      <c r="H215" s="74">
        <v>90.75</v>
      </c>
      <c r="I215" s="119">
        <v>0.25</v>
      </c>
      <c r="K215" s="129">
        <f t="shared" si="31"/>
        <v>6</v>
      </c>
      <c r="L215" s="129" t="str">
        <f t="shared" si="32"/>
        <v/>
      </c>
      <c r="M215" s="76">
        <v>57744</v>
      </c>
      <c r="P215" s="74" t="s">
        <v>129</v>
      </c>
      <c r="Q215" s="74">
        <v>32</v>
      </c>
      <c r="R215" s="74">
        <v>180</v>
      </c>
      <c r="S215" s="84">
        <f t="shared" si="33"/>
        <v>5760</v>
      </c>
      <c r="T215" s="74">
        <v>194.935</v>
      </c>
      <c r="U215" s="74">
        <v>997.5</v>
      </c>
      <c r="V215" s="74">
        <v>12</v>
      </c>
      <c r="Z215" s="74" t="s">
        <v>271</v>
      </c>
      <c r="AE215" s="74" t="e">
        <f>IF(OR(K215="",K215=0),"",VLOOKUP(E215,#REF!,17,FALSE))</f>
        <v>#REF!</v>
      </c>
      <c r="AR215" s="74">
        <f t="shared" si="34"/>
        <v>3</v>
      </c>
      <c r="AS215" s="74">
        <f t="shared" si="35"/>
        <v>2016</v>
      </c>
      <c r="AT215" s="94">
        <f t="shared" si="36"/>
        <v>9</v>
      </c>
      <c r="BB215" s="74">
        <f t="shared" si="37"/>
        <v>1</v>
      </c>
      <c r="BC215" s="74">
        <f t="shared" si="38"/>
        <v>0</v>
      </c>
      <c r="BD215" s="115" t="str">
        <f t="shared" si="39"/>
        <v/>
      </c>
      <c r="BE215" s="118"/>
      <c r="BF215" s="118"/>
      <c r="BH215" s="119"/>
    </row>
    <row r="216" spans="3:60" x14ac:dyDescent="0.2">
      <c r="C216" s="75">
        <v>42432</v>
      </c>
      <c r="D216" s="120">
        <f t="shared" si="30"/>
        <v>4</v>
      </c>
      <c r="E216" s="74" t="s">
        <v>127</v>
      </c>
      <c r="F216" s="79"/>
      <c r="H216" s="74">
        <v>0</v>
      </c>
      <c r="K216" s="129" t="str">
        <f t="shared" si="31"/>
        <v/>
      </c>
      <c r="L216" s="129" t="str">
        <f t="shared" si="32"/>
        <v/>
      </c>
      <c r="P216" s="74" t="s">
        <v>270</v>
      </c>
      <c r="Q216" s="74">
        <v>24</v>
      </c>
      <c r="R216" s="74">
        <v>180</v>
      </c>
      <c r="S216" s="84">
        <f t="shared" si="33"/>
        <v>4320</v>
      </c>
      <c r="AE216" s="74" t="str">
        <f>IF(OR(K216="",K216=0),"",VLOOKUP(E216,#REF!,17,FALSE))</f>
        <v/>
      </c>
      <c r="AR216" s="74">
        <f t="shared" si="34"/>
        <v>3</v>
      </c>
      <c r="AS216" s="74">
        <f t="shared" si="35"/>
        <v>2016</v>
      </c>
      <c r="AT216" s="94">
        <f t="shared" si="36"/>
        <v>9</v>
      </c>
      <c r="BB216" s="74">
        <f t="shared" si="37"/>
        <v>1</v>
      </c>
      <c r="BC216" s="74">
        <f t="shared" si="38"/>
        <v>0</v>
      </c>
      <c r="BD216" s="115" t="str">
        <f t="shared" si="39"/>
        <v/>
      </c>
      <c r="BE216" s="118"/>
      <c r="BF216" s="118"/>
      <c r="BH216" s="119"/>
    </row>
    <row r="217" spans="3:60" x14ac:dyDescent="0.2">
      <c r="C217" s="75">
        <v>42432</v>
      </c>
      <c r="D217" s="120">
        <f t="shared" si="30"/>
        <v>5</v>
      </c>
      <c r="E217" s="74" t="s">
        <v>272</v>
      </c>
      <c r="F217" s="79"/>
      <c r="H217" s="74">
        <v>0</v>
      </c>
      <c r="K217" s="129" t="str">
        <f t="shared" si="31"/>
        <v/>
      </c>
      <c r="L217" s="129" t="str">
        <f t="shared" si="32"/>
        <v/>
      </c>
      <c r="M217" s="76">
        <v>4598</v>
      </c>
      <c r="S217" s="84">
        <f t="shared" si="33"/>
        <v>0</v>
      </c>
      <c r="AE217" s="74" t="str">
        <f>IF(OR(K217="",K217=0),"",VLOOKUP(E217,#REF!,17,FALSE))</f>
        <v/>
      </c>
      <c r="AR217" s="74">
        <f t="shared" si="34"/>
        <v>3</v>
      </c>
      <c r="AS217" s="74">
        <f t="shared" si="35"/>
        <v>2016</v>
      </c>
      <c r="AT217" s="94">
        <f t="shared" si="36"/>
        <v>9</v>
      </c>
      <c r="BB217" s="74">
        <f t="shared" si="37"/>
        <v>1</v>
      </c>
      <c r="BC217" s="74">
        <f t="shared" si="38"/>
        <v>0</v>
      </c>
      <c r="BD217" s="115" t="str">
        <f t="shared" si="39"/>
        <v/>
      </c>
      <c r="BE217" s="118"/>
      <c r="BF217" s="118"/>
      <c r="BH217" s="119"/>
    </row>
    <row r="218" spans="3:60" x14ac:dyDescent="0.2">
      <c r="C218" s="75">
        <v>42433</v>
      </c>
      <c r="D218" s="120">
        <f t="shared" si="30"/>
        <v>1</v>
      </c>
      <c r="E218" s="74" t="s">
        <v>89</v>
      </c>
      <c r="F218" s="79">
        <v>10250</v>
      </c>
      <c r="G218" s="76">
        <v>163992</v>
      </c>
      <c r="H218" s="74">
        <v>235</v>
      </c>
      <c r="I218" s="119">
        <v>0.66666666666666663</v>
      </c>
      <c r="K218" s="129">
        <f t="shared" si="31"/>
        <v>16</v>
      </c>
      <c r="L218" s="129" t="str">
        <f t="shared" si="32"/>
        <v/>
      </c>
      <c r="M218" s="76">
        <v>163992</v>
      </c>
      <c r="P218" s="74" t="s">
        <v>273</v>
      </c>
      <c r="Q218" s="74">
        <v>80</v>
      </c>
      <c r="R218" s="74">
        <v>180</v>
      </c>
      <c r="S218" s="84">
        <f t="shared" si="33"/>
        <v>14400</v>
      </c>
      <c r="T218" s="74">
        <v>191.601</v>
      </c>
      <c r="U218" s="74">
        <v>1947.5</v>
      </c>
      <c r="V218" s="74">
        <v>12</v>
      </c>
      <c r="Z218" s="74">
        <f>H218</f>
        <v>235</v>
      </c>
      <c r="AE218" s="74" t="e">
        <f>IF(OR(K218="",K218=0),"",VLOOKUP(E218,#REF!,17,FALSE))</f>
        <v>#REF!</v>
      </c>
      <c r="AR218" s="74">
        <f t="shared" si="34"/>
        <v>3</v>
      </c>
      <c r="AS218" s="74">
        <f t="shared" si="35"/>
        <v>2016</v>
      </c>
      <c r="AT218" s="94">
        <f t="shared" si="36"/>
        <v>9</v>
      </c>
      <c r="BB218" s="74">
        <f t="shared" si="37"/>
        <v>1</v>
      </c>
      <c r="BC218" s="74">
        <f t="shared" si="38"/>
        <v>0</v>
      </c>
      <c r="BD218" s="115" t="str">
        <f t="shared" si="39"/>
        <v/>
      </c>
      <c r="BE218" s="118"/>
      <c r="BF218" s="118"/>
      <c r="BH218" s="119"/>
    </row>
    <row r="219" spans="3:60" x14ac:dyDescent="0.2">
      <c r="C219" s="75">
        <v>42433</v>
      </c>
      <c r="D219" s="120">
        <f t="shared" si="30"/>
        <v>2</v>
      </c>
      <c r="E219" s="74" t="s">
        <v>89</v>
      </c>
      <c r="F219" s="79"/>
      <c r="H219" s="74">
        <v>0</v>
      </c>
      <c r="K219" s="129" t="str">
        <f t="shared" si="31"/>
        <v/>
      </c>
      <c r="L219" s="129" t="str">
        <f t="shared" si="32"/>
        <v/>
      </c>
      <c r="P219" s="74" t="s">
        <v>274</v>
      </c>
      <c r="Q219" s="74">
        <v>77</v>
      </c>
      <c r="R219" s="74">
        <v>180</v>
      </c>
      <c r="S219" s="84">
        <f t="shared" si="33"/>
        <v>13860</v>
      </c>
      <c r="AE219" s="74" t="str">
        <f>IF(OR(K219="",K219=0),"",VLOOKUP(E219,#REF!,17,FALSE))</f>
        <v/>
      </c>
      <c r="AR219" s="74">
        <f t="shared" si="34"/>
        <v>3</v>
      </c>
      <c r="AS219" s="74">
        <f t="shared" si="35"/>
        <v>2016</v>
      </c>
      <c r="AT219" s="94">
        <f t="shared" si="36"/>
        <v>9</v>
      </c>
      <c r="BB219" s="74">
        <f t="shared" si="37"/>
        <v>1</v>
      </c>
      <c r="BC219" s="74">
        <f t="shared" si="38"/>
        <v>0</v>
      </c>
      <c r="BD219" s="115" t="str">
        <f t="shared" si="39"/>
        <v/>
      </c>
      <c r="BE219" s="118"/>
      <c r="BF219" s="118"/>
      <c r="BH219" s="119"/>
    </row>
    <row r="220" spans="3:60" x14ac:dyDescent="0.2">
      <c r="C220" s="75">
        <v>42433</v>
      </c>
      <c r="D220" s="120">
        <f t="shared" si="30"/>
        <v>3</v>
      </c>
      <c r="E220" s="74" t="s">
        <v>89</v>
      </c>
      <c r="F220" s="79"/>
      <c r="H220" s="74">
        <v>0</v>
      </c>
      <c r="K220" s="129" t="str">
        <f t="shared" si="31"/>
        <v/>
      </c>
      <c r="L220" s="129" t="str">
        <f t="shared" si="32"/>
        <v/>
      </c>
      <c r="P220" s="74" t="s">
        <v>275</v>
      </c>
      <c r="Q220" s="74">
        <v>4</v>
      </c>
      <c r="R220" s="74">
        <v>180</v>
      </c>
      <c r="S220" s="84">
        <f t="shared" si="33"/>
        <v>720</v>
      </c>
      <c r="AE220" s="74" t="str">
        <f>IF(OR(K220="",K220=0),"",VLOOKUP(E220,#REF!,17,FALSE))</f>
        <v/>
      </c>
      <c r="AR220" s="74">
        <f t="shared" si="34"/>
        <v>3</v>
      </c>
      <c r="AS220" s="74">
        <f t="shared" si="35"/>
        <v>2016</v>
      </c>
      <c r="AT220" s="94">
        <f t="shared" si="36"/>
        <v>9</v>
      </c>
      <c r="BB220" s="74">
        <f t="shared" si="37"/>
        <v>1</v>
      </c>
      <c r="BC220" s="74">
        <f t="shared" si="38"/>
        <v>0</v>
      </c>
      <c r="BD220" s="115" t="str">
        <f t="shared" si="39"/>
        <v/>
      </c>
      <c r="BE220" s="118"/>
      <c r="BF220" s="118"/>
      <c r="BH220" s="119"/>
    </row>
    <row r="221" spans="3:60" x14ac:dyDescent="0.2">
      <c r="C221" s="75">
        <v>42436</v>
      </c>
      <c r="D221" s="120">
        <f t="shared" si="30"/>
        <v>1</v>
      </c>
      <c r="E221" s="74" t="s">
        <v>185</v>
      </c>
      <c r="F221" s="79">
        <v>4625</v>
      </c>
      <c r="G221" s="76">
        <v>39312</v>
      </c>
      <c r="H221" s="74">
        <v>116.078125</v>
      </c>
      <c r="I221" s="119">
        <v>0.35416666666666669</v>
      </c>
      <c r="K221" s="129">
        <f t="shared" si="31"/>
        <v>8.5</v>
      </c>
      <c r="L221" s="129" t="str">
        <f t="shared" si="32"/>
        <v/>
      </c>
      <c r="M221" s="102">
        <v>39312</v>
      </c>
      <c r="P221" s="74" t="s">
        <v>274</v>
      </c>
      <c r="Q221" s="74">
        <v>3</v>
      </c>
      <c r="R221" s="74">
        <v>180</v>
      </c>
      <c r="S221" s="84">
        <f t="shared" si="33"/>
        <v>540</v>
      </c>
      <c r="T221" s="74">
        <v>550.61800000000005</v>
      </c>
      <c r="U221" s="74">
        <v>1710</v>
      </c>
      <c r="V221" s="74">
        <v>5</v>
      </c>
      <c r="Y221" s="74">
        <v>275</v>
      </c>
      <c r="Z221" s="74" t="s">
        <v>279</v>
      </c>
      <c r="AE221" s="74" t="e">
        <f>IF(OR(K221="",K221=0),"",VLOOKUP(E221,#REF!,17,FALSE))</f>
        <v>#REF!</v>
      </c>
      <c r="AR221" s="74">
        <f t="shared" si="34"/>
        <v>3</v>
      </c>
      <c r="AS221" s="74">
        <f t="shared" si="35"/>
        <v>2016</v>
      </c>
      <c r="AT221" s="94">
        <f t="shared" si="36"/>
        <v>10</v>
      </c>
      <c r="BB221" s="74">
        <f t="shared" si="37"/>
        <v>1</v>
      </c>
      <c r="BC221" s="74">
        <f t="shared" si="38"/>
        <v>0</v>
      </c>
      <c r="BD221" s="115" t="str">
        <f t="shared" si="39"/>
        <v/>
      </c>
      <c r="BE221" s="118"/>
      <c r="BF221" s="118"/>
      <c r="BH221" s="119"/>
    </row>
    <row r="222" spans="3:60" x14ac:dyDescent="0.2">
      <c r="C222" s="75">
        <v>42436</v>
      </c>
      <c r="D222" s="120">
        <f t="shared" si="30"/>
        <v>2</v>
      </c>
      <c r="E222" s="74" t="s">
        <v>185</v>
      </c>
      <c r="F222" s="79"/>
      <c r="H222" s="74">
        <v>0</v>
      </c>
      <c r="K222" s="129" t="str">
        <f t="shared" si="31"/>
        <v/>
      </c>
      <c r="L222" s="129" t="str">
        <f t="shared" si="32"/>
        <v/>
      </c>
      <c r="P222" s="74" t="s">
        <v>276</v>
      </c>
      <c r="Q222" s="74">
        <v>80</v>
      </c>
      <c r="R222" s="74">
        <v>180</v>
      </c>
      <c r="S222" s="84">
        <f t="shared" si="33"/>
        <v>14400</v>
      </c>
      <c r="AE222" s="74" t="str">
        <f>IF(OR(K222="",K222=0),"",VLOOKUP(E222,#REF!,17,FALSE))</f>
        <v/>
      </c>
      <c r="AR222" s="74">
        <f t="shared" si="34"/>
        <v>3</v>
      </c>
      <c r="AS222" s="74">
        <f t="shared" si="35"/>
        <v>2016</v>
      </c>
      <c r="AT222" s="94">
        <f t="shared" si="36"/>
        <v>10</v>
      </c>
      <c r="BB222" s="74">
        <f t="shared" si="37"/>
        <v>1</v>
      </c>
      <c r="BC222" s="74">
        <f t="shared" si="38"/>
        <v>0</v>
      </c>
      <c r="BD222" s="115" t="str">
        <f t="shared" si="39"/>
        <v/>
      </c>
      <c r="BE222" s="118"/>
      <c r="BF222" s="118"/>
      <c r="BH222" s="119"/>
    </row>
    <row r="223" spans="3:60" x14ac:dyDescent="0.2">
      <c r="C223" s="75">
        <v>42436</v>
      </c>
      <c r="D223" s="120">
        <f t="shared" si="30"/>
        <v>3</v>
      </c>
      <c r="E223" s="74" t="s">
        <v>185</v>
      </c>
      <c r="F223" s="79"/>
      <c r="H223" s="74">
        <v>0</v>
      </c>
      <c r="K223" s="129" t="str">
        <f t="shared" si="31"/>
        <v/>
      </c>
      <c r="L223" s="129" t="str">
        <f t="shared" si="32"/>
        <v/>
      </c>
      <c r="P223" s="74" t="s">
        <v>277</v>
      </c>
      <c r="Q223" s="74">
        <v>31</v>
      </c>
      <c r="R223" s="74">
        <v>180</v>
      </c>
      <c r="S223" s="84">
        <f t="shared" si="33"/>
        <v>5580</v>
      </c>
      <c r="AE223" s="74" t="str">
        <f>IF(OR(K223="",K223=0),"",VLOOKUP(E223,#REF!,17,FALSE))</f>
        <v/>
      </c>
      <c r="AR223" s="74">
        <f t="shared" si="34"/>
        <v>3</v>
      </c>
      <c r="AS223" s="74">
        <f t="shared" si="35"/>
        <v>2016</v>
      </c>
      <c r="AT223" s="94">
        <f t="shared" si="36"/>
        <v>10</v>
      </c>
      <c r="BB223" s="74">
        <f t="shared" si="37"/>
        <v>1</v>
      </c>
      <c r="BC223" s="74">
        <f t="shared" si="38"/>
        <v>0</v>
      </c>
      <c r="BD223" s="115" t="str">
        <f t="shared" si="39"/>
        <v/>
      </c>
      <c r="BE223" s="118"/>
      <c r="BF223" s="118"/>
      <c r="BH223" s="119"/>
    </row>
    <row r="224" spans="3:60" x14ac:dyDescent="0.2">
      <c r="C224" s="75">
        <v>42436</v>
      </c>
      <c r="D224" s="120">
        <f t="shared" si="30"/>
        <v>4</v>
      </c>
      <c r="E224" s="74" t="s">
        <v>188</v>
      </c>
      <c r="F224" s="79">
        <v>5298</v>
      </c>
      <c r="G224" s="76">
        <v>39736</v>
      </c>
      <c r="H224" s="74">
        <v>102.421875</v>
      </c>
      <c r="I224" s="119">
        <v>0.3125</v>
      </c>
      <c r="K224" s="129">
        <f t="shared" si="31"/>
        <v>7.5</v>
      </c>
      <c r="L224" s="129" t="str">
        <f t="shared" si="32"/>
        <v/>
      </c>
      <c r="M224" s="76">
        <v>39736</v>
      </c>
      <c r="P224" s="74" t="s">
        <v>277</v>
      </c>
      <c r="Q224" s="74">
        <v>49</v>
      </c>
      <c r="R224" s="74">
        <v>180</v>
      </c>
      <c r="S224" s="84">
        <f t="shared" si="33"/>
        <v>8820</v>
      </c>
      <c r="T224" s="74">
        <v>565.65700000000004</v>
      </c>
      <c r="U224" s="74">
        <v>1187.5</v>
      </c>
      <c r="V224" s="74">
        <v>5</v>
      </c>
      <c r="AE224" s="74" t="e">
        <f>IF(OR(K224="",K224=0),"",VLOOKUP(E224,#REF!,17,FALSE))</f>
        <v>#REF!</v>
      </c>
      <c r="AR224" s="74">
        <f t="shared" si="34"/>
        <v>3</v>
      </c>
      <c r="AS224" s="74">
        <f t="shared" si="35"/>
        <v>2016</v>
      </c>
      <c r="AT224" s="94">
        <f t="shared" si="36"/>
        <v>10</v>
      </c>
      <c r="BB224" s="74">
        <f t="shared" si="37"/>
        <v>1</v>
      </c>
      <c r="BC224" s="74">
        <f t="shared" si="38"/>
        <v>0</v>
      </c>
      <c r="BD224" s="115" t="str">
        <f t="shared" si="39"/>
        <v/>
      </c>
      <c r="BE224" s="118"/>
      <c r="BF224" s="118"/>
      <c r="BH224" s="119"/>
    </row>
    <row r="225" spans="3:60" x14ac:dyDescent="0.2">
      <c r="C225" s="75">
        <v>42436</v>
      </c>
      <c r="D225" s="120">
        <f t="shared" si="30"/>
        <v>5</v>
      </c>
      <c r="E225" s="74" t="s">
        <v>188</v>
      </c>
      <c r="F225" s="79"/>
      <c r="H225" s="74">
        <v>0</v>
      </c>
      <c r="K225" s="129" t="str">
        <f t="shared" si="31"/>
        <v/>
      </c>
      <c r="L225" s="129" t="str">
        <f t="shared" si="32"/>
        <v/>
      </c>
      <c r="P225" s="74" t="s">
        <v>278</v>
      </c>
      <c r="Q225" s="74">
        <v>67.25</v>
      </c>
      <c r="R225" s="74">
        <v>180</v>
      </c>
      <c r="S225" s="84">
        <f t="shared" si="33"/>
        <v>12105</v>
      </c>
      <c r="AE225" s="74" t="str">
        <f>IF(OR(K225="",K225=0),"",VLOOKUP(E225,#REF!,17,FALSE))</f>
        <v/>
      </c>
      <c r="AR225" s="74">
        <f t="shared" si="34"/>
        <v>3</v>
      </c>
      <c r="AS225" s="74">
        <f t="shared" si="35"/>
        <v>2016</v>
      </c>
      <c r="AT225" s="94">
        <f t="shared" si="36"/>
        <v>10</v>
      </c>
      <c r="BB225" s="74">
        <f t="shared" si="37"/>
        <v>1</v>
      </c>
      <c r="BC225" s="74">
        <f t="shared" si="38"/>
        <v>0</v>
      </c>
      <c r="BD225" s="115" t="str">
        <f t="shared" si="39"/>
        <v/>
      </c>
      <c r="BE225" s="118"/>
      <c r="BF225" s="118"/>
      <c r="BH225" s="119"/>
    </row>
    <row r="226" spans="3:60" x14ac:dyDescent="0.2">
      <c r="C226" s="75">
        <v>42437</v>
      </c>
      <c r="D226" s="120">
        <f t="shared" si="30"/>
        <v>1</v>
      </c>
      <c r="E226" s="74" t="s">
        <v>204</v>
      </c>
      <c r="F226" s="79"/>
      <c r="G226" s="76">
        <v>50112</v>
      </c>
      <c r="H226" s="74">
        <v>87.98828125</v>
      </c>
      <c r="I226" s="119">
        <v>0.26041666666666669</v>
      </c>
      <c r="K226" s="129">
        <f t="shared" si="31"/>
        <v>6.25</v>
      </c>
      <c r="L226" s="129" t="str">
        <f t="shared" si="32"/>
        <v/>
      </c>
      <c r="M226" s="76">
        <v>50112</v>
      </c>
      <c r="P226" s="74" t="s">
        <v>251</v>
      </c>
      <c r="Q226" s="74">
        <v>4</v>
      </c>
      <c r="R226" s="74">
        <v>180</v>
      </c>
      <c r="S226" s="84">
        <f t="shared" si="33"/>
        <v>720</v>
      </c>
      <c r="T226" s="74">
        <v>373.43900000000002</v>
      </c>
      <c r="U226" s="74">
        <v>807.5</v>
      </c>
      <c r="V226" s="74">
        <v>9</v>
      </c>
      <c r="AE226" s="74" t="e">
        <f>IF(OR(K226="",K226=0),"",VLOOKUP(E226,#REF!,17,FALSE))</f>
        <v>#REF!</v>
      </c>
      <c r="AR226" s="74">
        <f t="shared" si="34"/>
        <v>3</v>
      </c>
      <c r="AS226" s="74">
        <f t="shared" si="35"/>
        <v>2016</v>
      </c>
      <c r="AT226" s="94">
        <f t="shared" si="36"/>
        <v>10</v>
      </c>
      <c r="BB226" s="74">
        <f t="shared" si="37"/>
        <v>1</v>
      </c>
      <c r="BC226" s="74">
        <f t="shared" si="38"/>
        <v>0</v>
      </c>
      <c r="BD226" s="115" t="str">
        <f t="shared" si="39"/>
        <v/>
      </c>
      <c r="BE226" s="118"/>
      <c r="BF226" s="118"/>
      <c r="BH226" s="119"/>
    </row>
    <row r="227" spans="3:60" x14ac:dyDescent="0.2">
      <c r="C227" s="75">
        <v>42437</v>
      </c>
      <c r="D227" s="120">
        <f t="shared" si="30"/>
        <v>2</v>
      </c>
      <c r="E227" s="74" t="s">
        <v>204</v>
      </c>
      <c r="F227" s="79"/>
      <c r="H227" s="74">
        <v>0</v>
      </c>
      <c r="K227" s="129" t="str">
        <f t="shared" si="31"/>
        <v/>
      </c>
      <c r="L227" s="129" t="str">
        <f t="shared" si="32"/>
        <v/>
      </c>
      <c r="P227" s="74" t="s">
        <v>280</v>
      </c>
      <c r="Q227" s="74">
        <v>79</v>
      </c>
      <c r="R227" s="74">
        <v>180</v>
      </c>
      <c r="S227" s="84">
        <f t="shared" si="33"/>
        <v>14220</v>
      </c>
      <c r="AE227" s="74" t="str">
        <f>IF(OR(K227="",K227=0),"",VLOOKUP(E227,#REF!,17,FALSE))</f>
        <v/>
      </c>
      <c r="AR227" s="74">
        <f t="shared" si="34"/>
        <v>3</v>
      </c>
      <c r="AS227" s="74">
        <f t="shared" si="35"/>
        <v>2016</v>
      </c>
      <c r="AT227" s="94">
        <f t="shared" si="36"/>
        <v>10</v>
      </c>
      <c r="BB227" s="74">
        <f t="shared" si="37"/>
        <v>1</v>
      </c>
      <c r="BC227" s="74">
        <f t="shared" si="38"/>
        <v>0</v>
      </c>
      <c r="BD227" s="115" t="str">
        <f t="shared" si="39"/>
        <v/>
      </c>
      <c r="BE227" s="118"/>
      <c r="BF227" s="118"/>
      <c r="BH227" s="119"/>
    </row>
    <row r="228" spans="3:60" x14ac:dyDescent="0.2">
      <c r="C228" s="75">
        <v>42437</v>
      </c>
      <c r="D228" s="120">
        <f t="shared" si="30"/>
        <v>3</v>
      </c>
      <c r="E228" s="74" t="s">
        <v>204</v>
      </c>
      <c r="F228" s="79"/>
      <c r="H228" s="74">
        <v>0</v>
      </c>
      <c r="K228" s="129" t="str">
        <f t="shared" si="31"/>
        <v/>
      </c>
      <c r="L228" s="129" t="str">
        <f t="shared" si="32"/>
        <v/>
      </c>
      <c r="P228" s="74" t="s">
        <v>281</v>
      </c>
      <c r="Q228" s="74">
        <v>13</v>
      </c>
      <c r="R228" s="74">
        <v>180</v>
      </c>
      <c r="S228" s="84">
        <f t="shared" si="33"/>
        <v>2340</v>
      </c>
      <c r="AE228" s="74" t="str">
        <f>IF(OR(K228="",K228=0),"",VLOOKUP(E228,#REF!,17,FALSE))</f>
        <v/>
      </c>
      <c r="AR228" s="74">
        <f t="shared" si="34"/>
        <v>3</v>
      </c>
      <c r="AS228" s="74">
        <f t="shared" si="35"/>
        <v>2016</v>
      </c>
      <c r="AT228" s="94">
        <f t="shared" si="36"/>
        <v>10</v>
      </c>
      <c r="BB228" s="74">
        <f t="shared" si="37"/>
        <v>1</v>
      </c>
      <c r="BC228" s="74">
        <f t="shared" si="38"/>
        <v>0</v>
      </c>
      <c r="BD228" s="115" t="str">
        <f t="shared" si="39"/>
        <v/>
      </c>
      <c r="BE228" s="118"/>
      <c r="BF228" s="118"/>
      <c r="BH228" s="119"/>
    </row>
    <row r="229" spans="3:60" x14ac:dyDescent="0.2">
      <c r="C229" s="75">
        <v>42437</v>
      </c>
      <c r="D229" s="120">
        <f t="shared" si="30"/>
        <v>4</v>
      </c>
      <c r="E229" s="74" t="s">
        <v>159</v>
      </c>
      <c r="F229" s="79"/>
      <c r="G229" s="76">
        <v>83424</v>
      </c>
      <c r="H229" s="74">
        <v>137.26171875</v>
      </c>
      <c r="I229" s="119">
        <v>0.40625</v>
      </c>
      <c r="K229" s="129">
        <f t="shared" si="31"/>
        <v>9.75</v>
      </c>
      <c r="L229" s="129" t="str">
        <f t="shared" si="32"/>
        <v/>
      </c>
      <c r="M229" s="76">
        <v>83424</v>
      </c>
      <c r="P229" s="74" t="s">
        <v>278</v>
      </c>
      <c r="Q229" s="74">
        <v>13.75</v>
      </c>
      <c r="R229" s="74">
        <v>180</v>
      </c>
      <c r="S229" s="84">
        <f t="shared" si="33"/>
        <v>2475</v>
      </c>
      <c r="T229" s="74">
        <v>369.387</v>
      </c>
      <c r="U229" s="74">
        <v>2090</v>
      </c>
      <c r="V229" s="74">
        <v>4</v>
      </c>
      <c r="AE229" s="74" t="e">
        <f>IF(OR(K229="",K229=0),"",VLOOKUP(E229,#REF!,17,FALSE))</f>
        <v>#REF!</v>
      </c>
      <c r="AR229" s="74">
        <f t="shared" si="34"/>
        <v>3</v>
      </c>
      <c r="AS229" s="74">
        <f t="shared" si="35"/>
        <v>2016</v>
      </c>
      <c r="AT229" s="94">
        <f t="shared" si="36"/>
        <v>10</v>
      </c>
      <c r="BB229" s="74">
        <f t="shared" si="37"/>
        <v>1</v>
      </c>
      <c r="BC229" s="74">
        <f t="shared" si="38"/>
        <v>0</v>
      </c>
      <c r="BD229" s="115" t="str">
        <f t="shared" si="39"/>
        <v/>
      </c>
      <c r="BE229" s="118"/>
      <c r="BF229" s="118"/>
      <c r="BH229" s="119"/>
    </row>
    <row r="230" spans="3:60" x14ac:dyDescent="0.2">
      <c r="C230" s="75">
        <v>42437</v>
      </c>
      <c r="D230" s="120">
        <f t="shared" si="30"/>
        <v>5</v>
      </c>
      <c r="E230" s="74" t="s">
        <v>159</v>
      </c>
      <c r="F230" s="79"/>
      <c r="H230" s="74">
        <v>0</v>
      </c>
      <c r="K230" s="129" t="str">
        <f t="shared" si="31"/>
        <v/>
      </c>
      <c r="L230" s="129" t="str">
        <f t="shared" si="32"/>
        <v/>
      </c>
      <c r="P230" s="74" t="s">
        <v>282</v>
      </c>
      <c r="Q230" s="74">
        <v>80</v>
      </c>
      <c r="R230" s="74">
        <v>180</v>
      </c>
      <c r="S230" s="84">
        <f t="shared" si="33"/>
        <v>14400</v>
      </c>
      <c r="AE230" s="74" t="str">
        <f>IF(OR(K230="",K230=0),"",VLOOKUP(E230,#REF!,17,FALSE))</f>
        <v/>
      </c>
      <c r="AR230" s="74">
        <f t="shared" si="34"/>
        <v>3</v>
      </c>
      <c r="AS230" s="74">
        <f t="shared" si="35"/>
        <v>2016</v>
      </c>
      <c r="AT230" s="94">
        <f t="shared" si="36"/>
        <v>10</v>
      </c>
      <c r="BB230" s="74">
        <f t="shared" si="37"/>
        <v>1</v>
      </c>
      <c r="BC230" s="74">
        <f t="shared" si="38"/>
        <v>0</v>
      </c>
      <c r="BD230" s="115" t="str">
        <f t="shared" si="39"/>
        <v/>
      </c>
      <c r="BE230" s="118"/>
      <c r="BF230" s="118"/>
      <c r="BH230" s="119"/>
    </row>
    <row r="231" spans="3:60" x14ac:dyDescent="0.2">
      <c r="C231" s="75">
        <v>42437</v>
      </c>
      <c r="D231" s="120">
        <f t="shared" si="30"/>
        <v>6</v>
      </c>
      <c r="E231" s="74" t="s">
        <v>159</v>
      </c>
      <c r="F231" s="79"/>
      <c r="H231" s="74">
        <v>0</v>
      </c>
      <c r="K231" s="129" t="str">
        <f t="shared" si="31"/>
        <v/>
      </c>
      <c r="L231" s="129" t="str">
        <f t="shared" si="32"/>
        <v/>
      </c>
      <c r="P231" s="74" t="s">
        <v>275</v>
      </c>
      <c r="Q231" s="74">
        <v>63</v>
      </c>
      <c r="R231" s="74">
        <v>180</v>
      </c>
      <c r="S231" s="84">
        <f t="shared" si="33"/>
        <v>11340</v>
      </c>
      <c r="AE231" s="74" t="str">
        <f>IF(OR(K231="",K231=0),"",VLOOKUP(E231,#REF!,17,FALSE))</f>
        <v/>
      </c>
      <c r="AR231" s="74">
        <f t="shared" si="34"/>
        <v>3</v>
      </c>
      <c r="AS231" s="74">
        <f t="shared" si="35"/>
        <v>2016</v>
      </c>
      <c r="AT231" s="94">
        <f t="shared" si="36"/>
        <v>10</v>
      </c>
      <c r="BB231" s="74">
        <f t="shared" si="37"/>
        <v>1</v>
      </c>
      <c r="BC231" s="74">
        <f t="shared" si="38"/>
        <v>0</v>
      </c>
      <c r="BD231" s="115" t="str">
        <f t="shared" si="39"/>
        <v/>
      </c>
      <c r="BE231" s="118"/>
      <c r="BF231" s="118"/>
      <c r="BH231" s="119"/>
    </row>
    <row r="232" spans="3:60" x14ac:dyDescent="0.2">
      <c r="C232" s="75">
        <v>42438</v>
      </c>
      <c r="D232" s="120">
        <f t="shared" si="30"/>
        <v>1</v>
      </c>
      <c r="E232" s="74" t="s">
        <v>206</v>
      </c>
      <c r="F232" s="79"/>
      <c r="G232" s="76">
        <v>58368</v>
      </c>
      <c r="H232" s="74">
        <v>99</v>
      </c>
      <c r="I232" s="119">
        <v>0.33333333333333331</v>
      </c>
      <c r="K232" s="129">
        <f t="shared" si="31"/>
        <v>8</v>
      </c>
      <c r="L232" s="129" t="str">
        <f t="shared" si="32"/>
        <v/>
      </c>
      <c r="M232" s="76">
        <v>58368</v>
      </c>
      <c r="P232" s="74" t="s">
        <v>281</v>
      </c>
      <c r="Q232" s="74">
        <v>63</v>
      </c>
      <c r="R232" s="74">
        <v>180</v>
      </c>
      <c r="S232" s="84">
        <f t="shared" si="33"/>
        <v>11340</v>
      </c>
      <c r="T232" s="74">
        <v>371.767</v>
      </c>
      <c r="U232" s="74">
        <v>997.5</v>
      </c>
      <c r="V232" s="74">
        <v>9</v>
      </c>
      <c r="AE232" s="74" t="e">
        <f>IF(OR(K232="",K232=0),"",VLOOKUP(E232,#REF!,17,FALSE))</f>
        <v>#REF!</v>
      </c>
      <c r="AR232" s="74">
        <f t="shared" si="34"/>
        <v>3</v>
      </c>
      <c r="AS232" s="74">
        <f t="shared" si="35"/>
        <v>2016</v>
      </c>
      <c r="AT232" s="94">
        <f t="shared" si="36"/>
        <v>10</v>
      </c>
      <c r="BB232" s="74">
        <f t="shared" si="37"/>
        <v>1</v>
      </c>
      <c r="BC232" s="74">
        <f t="shared" si="38"/>
        <v>0</v>
      </c>
      <c r="BD232" s="115" t="str">
        <f t="shared" si="39"/>
        <v/>
      </c>
      <c r="BE232" s="118"/>
      <c r="BF232" s="118"/>
      <c r="BH232" s="119"/>
    </row>
    <row r="233" spans="3:60" x14ac:dyDescent="0.2">
      <c r="C233" s="75">
        <v>42438</v>
      </c>
      <c r="D233" s="120">
        <f t="shared" si="30"/>
        <v>2</v>
      </c>
      <c r="E233" s="74" t="s">
        <v>206</v>
      </c>
      <c r="F233" s="79"/>
      <c r="H233" s="74">
        <v>0</v>
      </c>
      <c r="K233" s="129" t="str">
        <f t="shared" si="31"/>
        <v/>
      </c>
      <c r="L233" s="129" t="str">
        <f t="shared" si="32"/>
        <v/>
      </c>
      <c r="P233" s="74" t="s">
        <v>287</v>
      </c>
      <c r="Q233" s="74">
        <v>51</v>
      </c>
      <c r="R233" s="74">
        <v>180</v>
      </c>
      <c r="S233" s="84">
        <f t="shared" si="33"/>
        <v>9180</v>
      </c>
      <c r="AE233" s="74" t="str">
        <f>IF(OR(K233="",K233=0),"",VLOOKUP(E233,#REF!,17,FALSE))</f>
        <v/>
      </c>
      <c r="AR233" s="74">
        <f t="shared" si="34"/>
        <v>3</v>
      </c>
      <c r="AS233" s="74">
        <f t="shared" si="35"/>
        <v>2016</v>
      </c>
      <c r="AT233" s="94">
        <f t="shared" si="36"/>
        <v>10</v>
      </c>
      <c r="BB233" s="74">
        <f t="shared" si="37"/>
        <v>1</v>
      </c>
      <c r="BC233" s="74">
        <f t="shared" si="38"/>
        <v>0</v>
      </c>
      <c r="BD233" s="115" t="str">
        <f t="shared" si="39"/>
        <v/>
      </c>
      <c r="BE233" s="118"/>
      <c r="BF233" s="118"/>
      <c r="BH233" s="119"/>
    </row>
    <row r="234" spans="3:60" x14ac:dyDescent="0.2">
      <c r="C234" s="75">
        <v>42438</v>
      </c>
      <c r="D234" s="120">
        <f t="shared" si="30"/>
        <v>3</v>
      </c>
      <c r="E234" s="74" t="s">
        <v>215</v>
      </c>
      <c r="F234" s="79"/>
      <c r="G234" s="76">
        <v>65712</v>
      </c>
      <c r="H234" s="74">
        <v>99</v>
      </c>
      <c r="I234" s="119">
        <v>0.33333333333333331</v>
      </c>
      <c r="K234" s="129">
        <f t="shared" si="31"/>
        <v>8</v>
      </c>
      <c r="L234" s="129" t="str">
        <f t="shared" si="32"/>
        <v/>
      </c>
      <c r="M234" s="76">
        <v>65712</v>
      </c>
      <c r="P234" s="74" t="s">
        <v>283</v>
      </c>
      <c r="Q234" s="74">
        <v>2.5</v>
      </c>
      <c r="R234" s="74">
        <v>180</v>
      </c>
      <c r="S234" s="84">
        <f t="shared" si="33"/>
        <v>450</v>
      </c>
      <c r="T234" s="74">
        <v>376.58699999999999</v>
      </c>
      <c r="U234" s="74">
        <v>1092.5</v>
      </c>
      <c r="V234" s="74">
        <v>4</v>
      </c>
      <c r="AE234" s="74" t="e">
        <f>IF(OR(K234="",K234=0),"",VLOOKUP(E234,#REF!,17,FALSE))</f>
        <v>#REF!</v>
      </c>
      <c r="AR234" s="74">
        <f t="shared" si="34"/>
        <v>3</v>
      </c>
      <c r="AS234" s="74">
        <f t="shared" si="35"/>
        <v>2016</v>
      </c>
      <c r="AT234" s="94">
        <f t="shared" si="36"/>
        <v>10</v>
      </c>
      <c r="BB234" s="74">
        <f t="shared" si="37"/>
        <v>1</v>
      </c>
      <c r="BC234" s="74">
        <f t="shared" si="38"/>
        <v>0</v>
      </c>
      <c r="BD234" s="115" t="str">
        <f t="shared" si="39"/>
        <v/>
      </c>
      <c r="BE234" s="118"/>
      <c r="BF234" s="118"/>
      <c r="BH234" s="119"/>
    </row>
    <row r="235" spans="3:60" x14ac:dyDescent="0.2">
      <c r="C235" s="75">
        <v>42438</v>
      </c>
      <c r="D235" s="120">
        <f t="shared" si="30"/>
        <v>4</v>
      </c>
      <c r="E235" s="74" t="s">
        <v>215</v>
      </c>
      <c r="F235" s="79"/>
      <c r="H235" s="74">
        <v>0</v>
      </c>
      <c r="K235" s="129" t="str">
        <f t="shared" si="31"/>
        <v/>
      </c>
      <c r="L235" s="129" t="str">
        <f t="shared" si="32"/>
        <v/>
      </c>
      <c r="P235" s="74" t="s">
        <v>217</v>
      </c>
      <c r="Q235" s="74">
        <v>30</v>
      </c>
      <c r="R235" s="74">
        <v>180</v>
      </c>
      <c r="S235" s="84">
        <f t="shared" si="33"/>
        <v>5400</v>
      </c>
      <c r="AE235" s="74" t="str">
        <f>IF(OR(K235="",K235=0),"",VLOOKUP(E235,#REF!,17,FALSE))</f>
        <v/>
      </c>
      <c r="AR235" s="74">
        <f t="shared" si="34"/>
        <v>3</v>
      </c>
      <c r="AS235" s="74">
        <f t="shared" si="35"/>
        <v>2016</v>
      </c>
      <c r="AT235" s="94">
        <f t="shared" si="36"/>
        <v>10</v>
      </c>
      <c r="BB235" s="74">
        <f t="shared" si="37"/>
        <v>1</v>
      </c>
      <c r="BC235" s="74">
        <f t="shared" si="38"/>
        <v>0</v>
      </c>
      <c r="BD235" s="115" t="str">
        <f t="shared" si="39"/>
        <v/>
      </c>
      <c r="BE235" s="118"/>
      <c r="BF235" s="118"/>
      <c r="BH235" s="119"/>
    </row>
    <row r="236" spans="3:60" x14ac:dyDescent="0.2">
      <c r="C236" s="75">
        <v>42438</v>
      </c>
      <c r="D236" s="120">
        <f t="shared" si="30"/>
        <v>5</v>
      </c>
      <c r="E236" s="74" t="s">
        <v>215</v>
      </c>
      <c r="F236" s="79"/>
      <c r="H236" s="74">
        <v>0</v>
      </c>
      <c r="K236" s="129" t="str">
        <f t="shared" si="31"/>
        <v/>
      </c>
      <c r="L236" s="129" t="str">
        <f t="shared" si="32"/>
        <v/>
      </c>
      <c r="P236" s="74" t="s">
        <v>284</v>
      </c>
      <c r="Q236" s="74">
        <v>80</v>
      </c>
      <c r="R236" s="74">
        <v>180</v>
      </c>
      <c r="S236" s="84">
        <f t="shared" si="33"/>
        <v>14400</v>
      </c>
      <c r="AE236" s="74" t="str">
        <f>IF(OR(K236="",K236=0),"",VLOOKUP(E236,#REF!,17,FALSE))</f>
        <v/>
      </c>
      <c r="AR236" s="74">
        <f t="shared" si="34"/>
        <v>3</v>
      </c>
      <c r="AS236" s="74">
        <f t="shared" si="35"/>
        <v>2016</v>
      </c>
      <c r="AT236" s="94">
        <f t="shared" si="36"/>
        <v>10</v>
      </c>
      <c r="BB236" s="74">
        <f t="shared" si="37"/>
        <v>1</v>
      </c>
      <c r="BC236" s="74">
        <f t="shared" si="38"/>
        <v>0</v>
      </c>
      <c r="BD236" s="115" t="str">
        <f t="shared" si="39"/>
        <v/>
      </c>
      <c r="BE236" s="118"/>
      <c r="BF236" s="118"/>
      <c r="BH236" s="119"/>
    </row>
    <row r="237" spans="3:60" x14ac:dyDescent="0.2">
      <c r="C237" s="75">
        <v>42438</v>
      </c>
      <c r="D237" s="120">
        <f t="shared" si="30"/>
        <v>6</v>
      </c>
      <c r="E237" s="74" t="s">
        <v>215</v>
      </c>
      <c r="F237" s="79"/>
      <c r="H237" s="74">
        <v>0</v>
      </c>
      <c r="K237" s="129" t="str">
        <f t="shared" si="31"/>
        <v/>
      </c>
      <c r="L237" s="129" t="str">
        <f t="shared" si="32"/>
        <v/>
      </c>
      <c r="P237" s="74" t="s">
        <v>285</v>
      </c>
      <c r="Q237" s="74">
        <v>18</v>
      </c>
      <c r="R237" s="74">
        <v>180</v>
      </c>
      <c r="S237" s="84">
        <f t="shared" si="33"/>
        <v>3240</v>
      </c>
      <c r="AE237" s="74" t="str">
        <f>IF(OR(K237="",K237=0),"",VLOOKUP(E237,#REF!,17,FALSE))</f>
        <v/>
      </c>
      <c r="AR237" s="74">
        <f t="shared" si="34"/>
        <v>3</v>
      </c>
      <c r="AS237" s="74">
        <f t="shared" si="35"/>
        <v>2016</v>
      </c>
      <c r="AT237" s="94">
        <f t="shared" si="36"/>
        <v>10</v>
      </c>
      <c r="BB237" s="74">
        <f t="shared" si="37"/>
        <v>1</v>
      </c>
      <c r="BC237" s="74">
        <f t="shared" si="38"/>
        <v>0</v>
      </c>
      <c r="BD237" s="115" t="str">
        <f t="shared" si="39"/>
        <v/>
      </c>
      <c r="BE237" s="118"/>
      <c r="BF237" s="118"/>
      <c r="BH237" s="119"/>
    </row>
    <row r="238" spans="3:60" x14ac:dyDescent="0.2">
      <c r="C238" s="75">
        <v>42439</v>
      </c>
      <c r="D238" s="120">
        <f t="shared" si="30"/>
        <v>1</v>
      </c>
      <c r="E238" s="74" t="s">
        <v>272</v>
      </c>
      <c r="F238" s="79"/>
      <c r="G238" s="76">
        <v>7680</v>
      </c>
      <c r="H238" s="74">
        <v>36.8359375</v>
      </c>
      <c r="I238" s="119">
        <v>0.10416666666666667</v>
      </c>
      <c r="K238" s="129">
        <f t="shared" si="31"/>
        <v>2.5</v>
      </c>
      <c r="L238" s="129" t="str">
        <f t="shared" si="32"/>
        <v/>
      </c>
      <c r="M238" s="76">
        <v>7680</v>
      </c>
      <c r="P238" s="74" t="s">
        <v>286</v>
      </c>
      <c r="Q238" s="74">
        <v>3.25</v>
      </c>
      <c r="R238" s="74">
        <v>180</v>
      </c>
      <c r="S238" s="84">
        <f t="shared" si="33"/>
        <v>585</v>
      </c>
      <c r="T238" s="74">
        <v>63.966999999999999</v>
      </c>
      <c r="V238" s="74">
        <v>20</v>
      </c>
      <c r="AE238" s="74" t="e">
        <f>IF(OR(K238="",K238=0),"",VLOOKUP(E238,#REF!,17,FALSE))</f>
        <v>#REF!</v>
      </c>
      <c r="AR238" s="74">
        <f t="shared" si="34"/>
        <v>3</v>
      </c>
      <c r="AS238" s="74">
        <f t="shared" si="35"/>
        <v>2016</v>
      </c>
      <c r="AT238" s="94">
        <f t="shared" si="36"/>
        <v>10</v>
      </c>
      <c r="BB238" s="74">
        <f t="shared" si="37"/>
        <v>1</v>
      </c>
      <c r="BC238" s="74">
        <f t="shared" si="38"/>
        <v>0</v>
      </c>
      <c r="BD238" s="115" t="str">
        <f t="shared" si="39"/>
        <v/>
      </c>
      <c r="BE238" s="118"/>
      <c r="BF238" s="118"/>
      <c r="BH238" s="119"/>
    </row>
    <row r="239" spans="3:60" x14ac:dyDescent="0.2">
      <c r="C239" s="75">
        <v>42439</v>
      </c>
      <c r="D239" s="120">
        <f t="shared" si="30"/>
        <v>2</v>
      </c>
      <c r="E239" s="74" t="s">
        <v>191</v>
      </c>
      <c r="F239" s="79"/>
      <c r="G239" s="76">
        <v>63924</v>
      </c>
      <c r="H239" s="74">
        <v>198.9140625</v>
      </c>
      <c r="I239" s="119">
        <v>0.5625</v>
      </c>
      <c r="K239" s="129">
        <f t="shared" si="31"/>
        <v>13.5</v>
      </c>
      <c r="L239" s="129" t="str">
        <f t="shared" si="32"/>
        <v/>
      </c>
      <c r="M239" s="76">
        <v>63924</v>
      </c>
      <c r="P239" s="74" t="s">
        <v>123</v>
      </c>
      <c r="Q239" s="74">
        <v>28.25</v>
      </c>
      <c r="R239" s="74">
        <v>180</v>
      </c>
      <c r="S239" s="84">
        <f t="shared" si="33"/>
        <v>5085</v>
      </c>
      <c r="T239" s="74">
        <v>67.768000000000001</v>
      </c>
      <c r="V239" s="74">
        <v>139</v>
      </c>
      <c r="AE239" s="74" t="e">
        <f>IF(OR(K239="",K239=0),"",VLOOKUP(E239,#REF!,17,FALSE))</f>
        <v>#REF!</v>
      </c>
      <c r="AR239" s="74">
        <f t="shared" si="34"/>
        <v>3</v>
      </c>
      <c r="AS239" s="74">
        <f t="shared" si="35"/>
        <v>2016</v>
      </c>
      <c r="AT239" s="94">
        <f t="shared" si="36"/>
        <v>10</v>
      </c>
      <c r="BB239" s="74">
        <f t="shared" si="37"/>
        <v>1</v>
      </c>
      <c r="BC239" s="74">
        <f t="shared" si="38"/>
        <v>0</v>
      </c>
      <c r="BD239" s="115" t="str">
        <f t="shared" si="39"/>
        <v/>
      </c>
      <c r="BE239" s="118"/>
      <c r="BF239" s="118"/>
      <c r="BH239" s="119"/>
    </row>
    <row r="240" spans="3:60" x14ac:dyDescent="0.2">
      <c r="C240" s="75">
        <v>42440</v>
      </c>
      <c r="D240" s="120">
        <f t="shared" si="30"/>
        <v>1</v>
      </c>
      <c r="E240" s="74" t="s">
        <v>288</v>
      </c>
      <c r="F240" s="79"/>
      <c r="G240" s="76">
        <v>49548</v>
      </c>
      <c r="H240" s="74">
        <v>68.234375</v>
      </c>
      <c r="I240" s="119">
        <v>0.22916666666666666</v>
      </c>
      <c r="K240" s="129">
        <f t="shared" si="31"/>
        <v>5.5</v>
      </c>
      <c r="L240" s="129" t="str">
        <f t="shared" si="32"/>
        <v/>
      </c>
      <c r="M240" s="76">
        <v>49548</v>
      </c>
      <c r="P240" s="74" t="s">
        <v>133</v>
      </c>
      <c r="Q240" s="74">
        <v>41</v>
      </c>
      <c r="R240" s="74">
        <v>180</v>
      </c>
      <c r="S240" s="84">
        <f t="shared" si="33"/>
        <v>7380</v>
      </c>
      <c r="T240" s="74">
        <v>204.95599999999999</v>
      </c>
      <c r="V240" s="74">
        <v>15</v>
      </c>
      <c r="AE240" s="74" t="e">
        <f>IF(OR(K240="",K240=0),"",VLOOKUP(E240,#REF!,17,FALSE))</f>
        <v>#REF!</v>
      </c>
      <c r="AR240" s="74">
        <f t="shared" si="34"/>
        <v>3</v>
      </c>
      <c r="AS240" s="74">
        <f t="shared" si="35"/>
        <v>2016</v>
      </c>
      <c r="AT240" s="94">
        <f t="shared" si="36"/>
        <v>10</v>
      </c>
      <c r="BB240" s="74">
        <f t="shared" si="37"/>
        <v>1</v>
      </c>
      <c r="BC240" s="74">
        <f t="shared" si="38"/>
        <v>0</v>
      </c>
      <c r="BD240" s="115" t="str">
        <f t="shared" si="39"/>
        <v/>
      </c>
      <c r="BE240" s="118"/>
      <c r="BF240" s="118"/>
      <c r="BH240" s="119"/>
    </row>
    <row r="241" spans="3:60" x14ac:dyDescent="0.2">
      <c r="C241" s="75">
        <v>42440</v>
      </c>
      <c r="D241" s="120">
        <f t="shared" si="30"/>
        <v>2</v>
      </c>
      <c r="E241" s="74" t="s">
        <v>288</v>
      </c>
      <c r="F241" s="79"/>
      <c r="H241" s="74">
        <v>0</v>
      </c>
      <c r="K241" s="129" t="str">
        <f t="shared" si="31"/>
        <v/>
      </c>
      <c r="L241" s="129" t="str">
        <f t="shared" si="32"/>
        <v/>
      </c>
      <c r="P241" s="74" t="s">
        <v>289</v>
      </c>
      <c r="Q241" s="74">
        <v>18.5</v>
      </c>
      <c r="R241" s="74">
        <v>180</v>
      </c>
      <c r="S241" s="84">
        <f t="shared" si="33"/>
        <v>3330</v>
      </c>
      <c r="AE241" s="74" t="str">
        <f>IF(OR(K241="",K241=0),"",VLOOKUP(E241,#REF!,17,FALSE))</f>
        <v/>
      </c>
      <c r="AR241" s="74">
        <f t="shared" si="34"/>
        <v>3</v>
      </c>
      <c r="AS241" s="74">
        <f t="shared" si="35"/>
        <v>2016</v>
      </c>
      <c r="AT241" s="94">
        <f t="shared" si="36"/>
        <v>10</v>
      </c>
      <c r="BB241" s="74">
        <f t="shared" si="37"/>
        <v>1</v>
      </c>
      <c r="BC241" s="74">
        <f t="shared" si="38"/>
        <v>0</v>
      </c>
      <c r="BD241" s="115" t="str">
        <f t="shared" si="39"/>
        <v/>
      </c>
      <c r="BE241" s="118"/>
      <c r="BF241" s="118"/>
      <c r="BH241" s="119"/>
    </row>
    <row r="242" spans="3:60" x14ac:dyDescent="0.2">
      <c r="C242" s="75">
        <v>42440</v>
      </c>
      <c r="D242" s="120">
        <f t="shared" si="30"/>
        <v>3</v>
      </c>
      <c r="E242" s="74" t="s">
        <v>290</v>
      </c>
      <c r="F242" s="79"/>
      <c r="H242" s="74">
        <v>37.21875</v>
      </c>
      <c r="I242" s="119">
        <v>0.125</v>
      </c>
      <c r="K242" s="129">
        <f t="shared" si="31"/>
        <v>3</v>
      </c>
      <c r="L242" s="129" t="str">
        <f t="shared" si="32"/>
        <v/>
      </c>
      <c r="P242" s="74" t="s">
        <v>263</v>
      </c>
      <c r="Q242" s="74">
        <v>0.25</v>
      </c>
      <c r="R242" s="74">
        <v>180</v>
      </c>
      <c r="S242" s="84">
        <f t="shared" si="33"/>
        <v>45</v>
      </c>
      <c r="T242" s="74">
        <v>109.51300000000001</v>
      </c>
      <c r="AE242" s="74" t="e">
        <f>IF(OR(K242="",K242=0),"",VLOOKUP(E242,#REF!,17,FALSE))</f>
        <v>#REF!</v>
      </c>
      <c r="AR242" s="74">
        <f t="shared" si="34"/>
        <v>3</v>
      </c>
      <c r="AS242" s="74">
        <f t="shared" si="35"/>
        <v>2016</v>
      </c>
      <c r="AT242" s="94">
        <f t="shared" si="36"/>
        <v>10</v>
      </c>
      <c r="BB242" s="74">
        <f t="shared" si="37"/>
        <v>1</v>
      </c>
      <c r="BC242" s="74">
        <f t="shared" si="38"/>
        <v>0</v>
      </c>
      <c r="BD242" s="115" t="str">
        <f t="shared" si="39"/>
        <v/>
      </c>
      <c r="BE242" s="118"/>
      <c r="BF242" s="118"/>
      <c r="BH242" s="119"/>
    </row>
    <row r="243" spans="3:60" x14ac:dyDescent="0.2">
      <c r="C243" s="75">
        <v>42440</v>
      </c>
      <c r="D243" s="120">
        <f t="shared" si="30"/>
        <v>4</v>
      </c>
      <c r="E243" s="74" t="s">
        <v>77</v>
      </c>
      <c r="F243" s="79"/>
      <c r="G243" s="76">
        <v>51096</v>
      </c>
      <c r="H243" s="74">
        <v>93.046875</v>
      </c>
      <c r="I243" s="119">
        <v>0.27083333333333331</v>
      </c>
      <c r="K243" s="129">
        <f t="shared" si="31"/>
        <v>6.5</v>
      </c>
      <c r="L243" s="129" t="str">
        <f t="shared" si="32"/>
        <v/>
      </c>
      <c r="M243" s="76">
        <v>51096</v>
      </c>
      <c r="P243" s="74" t="s">
        <v>263</v>
      </c>
      <c r="Q243" s="74">
        <v>44.25</v>
      </c>
      <c r="R243" s="74">
        <v>180</v>
      </c>
      <c r="S243" s="84">
        <f t="shared" si="33"/>
        <v>7965</v>
      </c>
      <c r="T243" s="74">
        <v>192.565</v>
      </c>
      <c r="V243" s="74">
        <v>4</v>
      </c>
      <c r="AE243" s="74" t="e">
        <f>IF(OR(K243="",K243=0),"",VLOOKUP(E243,#REF!,17,FALSE))</f>
        <v>#REF!</v>
      </c>
      <c r="AR243" s="74">
        <f t="shared" si="34"/>
        <v>3</v>
      </c>
      <c r="AS243" s="74">
        <f t="shared" si="35"/>
        <v>2016</v>
      </c>
      <c r="AT243" s="94">
        <f t="shared" si="36"/>
        <v>10</v>
      </c>
      <c r="BB243" s="74">
        <f t="shared" si="37"/>
        <v>1</v>
      </c>
      <c r="BC243" s="74">
        <f t="shared" si="38"/>
        <v>0</v>
      </c>
      <c r="BD243" s="115" t="str">
        <f t="shared" si="39"/>
        <v/>
      </c>
      <c r="BE243" s="118"/>
      <c r="BF243" s="118"/>
      <c r="BH243" s="119"/>
    </row>
    <row r="244" spans="3:60" x14ac:dyDescent="0.2">
      <c r="C244" s="75">
        <v>42440</v>
      </c>
      <c r="D244" s="120">
        <f t="shared" si="30"/>
        <v>5</v>
      </c>
      <c r="E244" s="74" t="s">
        <v>77</v>
      </c>
      <c r="F244" s="79"/>
      <c r="H244" s="74">
        <v>0</v>
      </c>
      <c r="K244" s="129" t="str">
        <f t="shared" si="31"/>
        <v/>
      </c>
      <c r="L244" s="129" t="str">
        <f t="shared" si="32"/>
        <v/>
      </c>
      <c r="P244" s="74" t="s">
        <v>291</v>
      </c>
      <c r="Q244" s="74">
        <v>6</v>
      </c>
      <c r="R244" s="74">
        <v>180</v>
      </c>
      <c r="S244" s="84">
        <f t="shared" si="33"/>
        <v>1080</v>
      </c>
      <c r="AE244" s="74" t="str">
        <f>IF(OR(K244="",K244=0),"",VLOOKUP(E244,#REF!,17,FALSE))</f>
        <v/>
      </c>
      <c r="AR244" s="74">
        <f t="shared" si="34"/>
        <v>3</v>
      </c>
      <c r="AS244" s="74">
        <f t="shared" si="35"/>
        <v>2016</v>
      </c>
      <c r="AT244" s="94">
        <f t="shared" si="36"/>
        <v>10</v>
      </c>
      <c r="BB244" s="74">
        <f t="shared" si="37"/>
        <v>1</v>
      </c>
      <c r="BC244" s="74">
        <f t="shared" si="38"/>
        <v>0</v>
      </c>
      <c r="BD244" s="115" t="str">
        <f t="shared" si="39"/>
        <v/>
      </c>
      <c r="BE244" s="118"/>
      <c r="BF244" s="118"/>
      <c r="BH244" s="119"/>
    </row>
    <row r="245" spans="3:60" x14ac:dyDescent="0.2">
      <c r="C245" s="75">
        <v>42440</v>
      </c>
      <c r="D245" s="120">
        <f t="shared" si="30"/>
        <v>6</v>
      </c>
      <c r="E245" s="74" t="s">
        <v>77</v>
      </c>
      <c r="F245" s="79"/>
      <c r="G245" s="76">
        <v>27216</v>
      </c>
      <c r="K245" s="129" t="str">
        <f t="shared" si="31"/>
        <v/>
      </c>
      <c r="L245" s="129" t="str">
        <f t="shared" si="32"/>
        <v/>
      </c>
      <c r="M245" s="76">
        <v>27216</v>
      </c>
      <c r="S245" s="84">
        <f t="shared" si="33"/>
        <v>0</v>
      </c>
      <c r="Z245" s="78" t="s">
        <v>293</v>
      </c>
      <c r="AE245" s="74" t="str">
        <f>IF(OR(K245="",K245=0),"",VLOOKUP(E245,#REF!,17,FALSE))</f>
        <v/>
      </c>
      <c r="AR245" s="74">
        <f t="shared" si="34"/>
        <v>3</v>
      </c>
      <c r="AS245" s="74">
        <f t="shared" si="35"/>
        <v>2016</v>
      </c>
      <c r="AT245" s="94">
        <f t="shared" si="36"/>
        <v>10</v>
      </c>
      <c r="BB245" s="74">
        <f t="shared" si="37"/>
        <v>1</v>
      </c>
      <c r="BC245" s="74">
        <f t="shared" si="38"/>
        <v>0</v>
      </c>
      <c r="BD245" s="115" t="str">
        <f t="shared" si="39"/>
        <v/>
      </c>
      <c r="BE245" s="118"/>
      <c r="BF245" s="118"/>
      <c r="BH245" s="119"/>
    </row>
    <row r="246" spans="3:60" x14ac:dyDescent="0.2">
      <c r="C246" s="75">
        <v>42443</v>
      </c>
      <c r="D246" s="120">
        <f t="shared" si="30"/>
        <v>1</v>
      </c>
      <c r="E246" s="74" t="s">
        <v>292</v>
      </c>
      <c r="F246" s="79"/>
      <c r="G246" s="76">
        <v>9612</v>
      </c>
      <c r="H246" s="74">
        <v>29.1875</v>
      </c>
      <c r="I246" s="119">
        <v>8.3333333333333329E-2</v>
      </c>
      <c r="K246" s="129">
        <f t="shared" si="31"/>
        <v>2</v>
      </c>
      <c r="L246" s="129" t="str">
        <f t="shared" si="32"/>
        <v/>
      </c>
      <c r="M246" s="76">
        <v>9612</v>
      </c>
      <c r="P246" s="74" t="s">
        <v>270</v>
      </c>
      <c r="Q246" s="74">
        <v>9</v>
      </c>
      <c r="R246" s="74">
        <v>180</v>
      </c>
      <c r="S246" s="84">
        <f t="shared" si="33"/>
        <v>1620</v>
      </c>
      <c r="T246" s="74">
        <v>373.91899999999998</v>
      </c>
      <c r="U246" s="74">
        <v>475</v>
      </c>
      <c r="V246" s="74">
        <v>4</v>
      </c>
      <c r="AE246" s="74" t="e">
        <f>IF(OR(K246="",K246=0),"",VLOOKUP(E246,#REF!,17,FALSE))</f>
        <v>#REF!</v>
      </c>
      <c r="AR246" s="74">
        <f t="shared" si="34"/>
        <v>3</v>
      </c>
      <c r="AS246" s="74">
        <f t="shared" si="35"/>
        <v>2016</v>
      </c>
      <c r="AT246" s="94">
        <f t="shared" si="36"/>
        <v>11</v>
      </c>
      <c r="BB246" s="74">
        <f t="shared" si="37"/>
        <v>1</v>
      </c>
      <c r="BC246" s="74">
        <f t="shared" si="38"/>
        <v>0</v>
      </c>
      <c r="BD246" s="115" t="str">
        <f t="shared" si="39"/>
        <v/>
      </c>
      <c r="BE246" s="118"/>
      <c r="BF246" s="118"/>
      <c r="BH246" s="119"/>
    </row>
    <row r="247" spans="3:60" x14ac:dyDescent="0.2">
      <c r="C247" s="75">
        <v>42443</v>
      </c>
      <c r="D247" s="120">
        <f t="shared" si="30"/>
        <v>2</v>
      </c>
      <c r="E247" s="74" t="s">
        <v>292</v>
      </c>
      <c r="F247" s="79"/>
      <c r="H247" s="74">
        <v>0</v>
      </c>
      <c r="K247" s="129" t="str">
        <f t="shared" si="31"/>
        <v/>
      </c>
      <c r="L247" s="129" t="str">
        <f t="shared" si="32"/>
        <v/>
      </c>
      <c r="P247" s="74" t="s">
        <v>294</v>
      </c>
      <c r="Q247" s="74">
        <v>9</v>
      </c>
      <c r="R247" s="74">
        <v>180</v>
      </c>
      <c r="S247" s="84">
        <f t="shared" si="33"/>
        <v>1620</v>
      </c>
      <c r="AE247" s="74" t="str">
        <f>IF(OR(K247="",K247=0),"",VLOOKUP(E247,#REF!,17,FALSE))</f>
        <v/>
      </c>
      <c r="AR247" s="74">
        <f t="shared" si="34"/>
        <v>3</v>
      </c>
      <c r="AS247" s="74">
        <f t="shared" si="35"/>
        <v>2016</v>
      </c>
      <c r="AT247" s="94">
        <f t="shared" si="36"/>
        <v>11</v>
      </c>
      <c r="BB247" s="74">
        <f t="shared" si="37"/>
        <v>1</v>
      </c>
      <c r="BC247" s="74">
        <f t="shared" si="38"/>
        <v>0</v>
      </c>
      <c r="BD247" s="115" t="str">
        <f t="shared" si="39"/>
        <v/>
      </c>
      <c r="BE247" s="118"/>
      <c r="BF247" s="118"/>
      <c r="BH247" s="119"/>
    </row>
    <row r="248" spans="3:60" x14ac:dyDescent="0.2">
      <c r="C248" s="75">
        <v>42443</v>
      </c>
      <c r="D248" s="120">
        <f t="shared" si="30"/>
        <v>3</v>
      </c>
      <c r="E248" s="74" t="s">
        <v>107</v>
      </c>
      <c r="F248" s="79"/>
      <c r="G248" s="76">
        <v>118992</v>
      </c>
      <c r="H248" s="74">
        <v>204.3125</v>
      </c>
      <c r="I248" s="119">
        <v>0.58333333333333337</v>
      </c>
      <c r="K248" s="129">
        <f t="shared" si="31"/>
        <v>14</v>
      </c>
      <c r="L248" s="129" t="str">
        <f t="shared" si="32"/>
        <v/>
      </c>
      <c r="M248" s="76">
        <v>118992</v>
      </c>
      <c r="P248" s="74" t="s">
        <v>275</v>
      </c>
      <c r="Q248" s="74">
        <v>13</v>
      </c>
      <c r="R248" s="74">
        <v>180</v>
      </c>
      <c r="S248" s="84">
        <f t="shared" si="33"/>
        <v>2340</v>
      </c>
      <c r="T248" s="74">
        <v>371.79199999999997</v>
      </c>
      <c r="U248" s="74">
        <v>2280</v>
      </c>
      <c r="V248" s="74">
        <v>9</v>
      </c>
      <c r="AE248" s="74" t="e">
        <f>IF(OR(K248="",K248=0),"",VLOOKUP(E248,#REF!,17,FALSE))</f>
        <v>#REF!</v>
      </c>
      <c r="AR248" s="74">
        <f t="shared" si="34"/>
        <v>3</v>
      </c>
      <c r="AS248" s="74">
        <f t="shared" si="35"/>
        <v>2016</v>
      </c>
      <c r="AT248" s="94">
        <f t="shared" si="36"/>
        <v>11</v>
      </c>
      <c r="BB248" s="74">
        <f t="shared" si="37"/>
        <v>1</v>
      </c>
      <c r="BC248" s="74">
        <f t="shared" si="38"/>
        <v>0</v>
      </c>
      <c r="BD248" s="115" t="str">
        <f t="shared" si="39"/>
        <v/>
      </c>
      <c r="BE248" s="118"/>
      <c r="BF248" s="118"/>
      <c r="BH248" s="119"/>
    </row>
    <row r="249" spans="3:60" x14ac:dyDescent="0.2">
      <c r="C249" s="75">
        <v>42443</v>
      </c>
      <c r="D249" s="120">
        <f t="shared" si="30"/>
        <v>4</v>
      </c>
      <c r="E249" s="74" t="s">
        <v>107</v>
      </c>
      <c r="F249" s="79"/>
      <c r="H249" s="74">
        <v>0</v>
      </c>
      <c r="K249" s="129" t="str">
        <f t="shared" si="31"/>
        <v/>
      </c>
      <c r="L249" s="129" t="str">
        <f t="shared" si="32"/>
        <v/>
      </c>
      <c r="P249" s="74" t="s">
        <v>295</v>
      </c>
      <c r="Q249" s="74">
        <v>80</v>
      </c>
      <c r="R249" s="74">
        <v>180</v>
      </c>
      <c r="S249" s="84">
        <f t="shared" si="33"/>
        <v>14400</v>
      </c>
      <c r="AE249" s="74" t="str">
        <f>IF(OR(K249="",K249=0),"",VLOOKUP(E249,#REF!,17,FALSE))</f>
        <v/>
      </c>
      <c r="AR249" s="74">
        <f t="shared" si="34"/>
        <v>3</v>
      </c>
      <c r="AS249" s="74">
        <f t="shared" si="35"/>
        <v>2016</v>
      </c>
      <c r="AT249" s="94">
        <f t="shared" si="36"/>
        <v>11</v>
      </c>
      <c r="BB249" s="74">
        <f t="shared" si="37"/>
        <v>1</v>
      </c>
      <c r="BC249" s="74">
        <f t="shared" si="38"/>
        <v>0</v>
      </c>
      <c r="BD249" s="115" t="str">
        <f t="shared" si="39"/>
        <v/>
      </c>
      <c r="BE249" s="118"/>
      <c r="BF249" s="118"/>
      <c r="BH249" s="119"/>
    </row>
    <row r="250" spans="3:60" x14ac:dyDescent="0.2">
      <c r="C250" s="75">
        <v>42443</v>
      </c>
      <c r="D250" s="120">
        <f t="shared" si="30"/>
        <v>5</v>
      </c>
      <c r="E250" s="74" t="s">
        <v>107</v>
      </c>
      <c r="F250" s="79"/>
      <c r="H250" s="74">
        <v>0</v>
      </c>
      <c r="K250" s="129" t="str">
        <f t="shared" si="31"/>
        <v/>
      </c>
      <c r="L250" s="129" t="str">
        <f t="shared" si="32"/>
        <v/>
      </c>
      <c r="P250" s="74" t="s">
        <v>296</v>
      </c>
      <c r="Q250" s="74">
        <v>80</v>
      </c>
      <c r="R250" s="74">
        <v>180</v>
      </c>
      <c r="S250" s="84">
        <f t="shared" si="33"/>
        <v>14400</v>
      </c>
      <c r="AE250" s="74" t="str">
        <f>IF(OR(K250="",K250=0),"",VLOOKUP(E250,#REF!,17,FALSE))</f>
        <v/>
      </c>
      <c r="AR250" s="74">
        <f t="shared" si="34"/>
        <v>3</v>
      </c>
      <c r="AS250" s="74">
        <f t="shared" si="35"/>
        <v>2016</v>
      </c>
      <c r="AT250" s="94">
        <f t="shared" si="36"/>
        <v>11</v>
      </c>
      <c r="BB250" s="74">
        <f t="shared" si="37"/>
        <v>1</v>
      </c>
      <c r="BC250" s="74">
        <f t="shared" si="38"/>
        <v>0</v>
      </c>
      <c r="BD250" s="115" t="str">
        <f t="shared" si="39"/>
        <v/>
      </c>
      <c r="BE250" s="118"/>
      <c r="BF250" s="118"/>
      <c r="BH250" s="119"/>
    </row>
    <row r="251" spans="3:60" x14ac:dyDescent="0.2">
      <c r="C251" s="75">
        <v>42443</v>
      </c>
      <c r="D251" s="120">
        <f t="shared" si="30"/>
        <v>6</v>
      </c>
      <c r="E251" s="74" t="s">
        <v>107</v>
      </c>
      <c r="F251" s="79"/>
      <c r="H251" s="74">
        <v>0</v>
      </c>
      <c r="K251" s="129" t="str">
        <f t="shared" si="31"/>
        <v/>
      </c>
      <c r="L251" s="129" t="str">
        <f t="shared" si="32"/>
        <v/>
      </c>
      <c r="P251" s="74" t="s">
        <v>297</v>
      </c>
      <c r="Q251" s="74">
        <v>59.25</v>
      </c>
      <c r="R251" s="74">
        <v>180</v>
      </c>
      <c r="S251" s="84">
        <f t="shared" si="33"/>
        <v>10665</v>
      </c>
      <c r="AE251" s="74" t="str">
        <f>IF(OR(K251="",K251=0),"",VLOOKUP(E251,#REF!,17,FALSE))</f>
        <v/>
      </c>
      <c r="AR251" s="74">
        <f t="shared" si="34"/>
        <v>3</v>
      </c>
      <c r="AS251" s="74">
        <f t="shared" si="35"/>
        <v>2016</v>
      </c>
      <c r="AT251" s="94">
        <f t="shared" si="36"/>
        <v>11</v>
      </c>
      <c r="BB251" s="74">
        <f t="shared" si="37"/>
        <v>1</v>
      </c>
      <c r="BC251" s="74">
        <f t="shared" si="38"/>
        <v>0</v>
      </c>
      <c r="BD251" s="115" t="str">
        <f t="shared" si="39"/>
        <v/>
      </c>
      <c r="BE251" s="118"/>
      <c r="BF251" s="118"/>
      <c r="BH251" s="119"/>
    </row>
    <row r="252" spans="3:60" x14ac:dyDescent="0.2">
      <c r="C252" s="75">
        <v>42444</v>
      </c>
      <c r="D252" s="120">
        <f t="shared" si="30"/>
        <v>1</v>
      </c>
      <c r="E252" s="74" t="s">
        <v>212</v>
      </c>
      <c r="F252" s="79"/>
      <c r="G252" s="76">
        <v>40512</v>
      </c>
      <c r="H252" s="74">
        <v>64.125</v>
      </c>
      <c r="I252" s="119">
        <v>0.1875</v>
      </c>
      <c r="K252" s="129">
        <f t="shared" si="31"/>
        <v>4.5</v>
      </c>
      <c r="L252" s="129" t="str">
        <f t="shared" si="32"/>
        <v/>
      </c>
      <c r="M252" s="76">
        <v>40512</v>
      </c>
      <c r="P252" s="74" t="s">
        <v>298</v>
      </c>
      <c r="Q252" s="74">
        <v>76</v>
      </c>
      <c r="R252" s="74">
        <v>180</v>
      </c>
      <c r="S252" s="84">
        <f t="shared" si="33"/>
        <v>13680</v>
      </c>
      <c r="T252" s="74">
        <v>370.95800000000003</v>
      </c>
      <c r="U252" s="74">
        <v>1045</v>
      </c>
      <c r="V252" s="74">
        <v>3</v>
      </c>
      <c r="AE252" s="74" t="e">
        <f>IF(OR(K252="",K252=0),"",VLOOKUP(E252,#REF!,17,FALSE))</f>
        <v>#REF!</v>
      </c>
      <c r="AR252" s="74">
        <f t="shared" si="34"/>
        <v>3</v>
      </c>
      <c r="AS252" s="74">
        <f t="shared" si="35"/>
        <v>2016</v>
      </c>
      <c r="AT252" s="94">
        <f t="shared" si="36"/>
        <v>11</v>
      </c>
      <c r="BB252" s="74">
        <f t="shared" si="37"/>
        <v>1</v>
      </c>
      <c r="BC252" s="74">
        <f t="shared" si="38"/>
        <v>0</v>
      </c>
      <c r="BD252" s="115" t="str">
        <f t="shared" si="39"/>
        <v/>
      </c>
      <c r="BE252" s="118"/>
      <c r="BF252" s="118"/>
      <c r="BH252" s="119"/>
    </row>
    <row r="253" spans="3:60" x14ac:dyDescent="0.2">
      <c r="C253" s="75">
        <v>42444</v>
      </c>
      <c r="D253" s="120">
        <f t="shared" si="30"/>
        <v>2</v>
      </c>
      <c r="E253" s="74" t="s">
        <v>216</v>
      </c>
      <c r="F253" s="79"/>
      <c r="G253" s="76">
        <v>29070</v>
      </c>
      <c r="H253" s="74">
        <v>42.75</v>
      </c>
      <c r="I253" s="119">
        <v>0.125</v>
      </c>
      <c r="K253" s="129">
        <f t="shared" si="31"/>
        <v>3</v>
      </c>
      <c r="L253" s="129" t="str">
        <f t="shared" si="32"/>
        <v/>
      </c>
      <c r="M253" s="76">
        <v>29070</v>
      </c>
      <c r="P253" s="74" t="s">
        <v>297</v>
      </c>
      <c r="Q253" s="74">
        <v>20.75</v>
      </c>
      <c r="R253" s="74">
        <v>180</v>
      </c>
      <c r="S253" s="84">
        <f t="shared" si="33"/>
        <v>3735</v>
      </c>
      <c r="T253" s="74">
        <v>372.22500000000002</v>
      </c>
      <c r="U253" s="74">
        <v>950</v>
      </c>
      <c r="V253" s="74">
        <v>2</v>
      </c>
      <c r="AE253" s="74" t="e">
        <f>IF(OR(K253="",K253=0),"",VLOOKUP(E253,#REF!,17,FALSE))</f>
        <v>#REF!</v>
      </c>
      <c r="AR253" s="74">
        <f t="shared" si="34"/>
        <v>3</v>
      </c>
      <c r="AS253" s="74">
        <f t="shared" si="35"/>
        <v>2016</v>
      </c>
      <c r="AT253" s="94">
        <f t="shared" si="36"/>
        <v>11</v>
      </c>
      <c r="BB253" s="74">
        <f t="shared" si="37"/>
        <v>1</v>
      </c>
      <c r="BC253" s="74">
        <f t="shared" si="38"/>
        <v>0</v>
      </c>
      <c r="BD253" s="115" t="str">
        <f t="shared" si="39"/>
        <v/>
      </c>
      <c r="BE253" s="118"/>
      <c r="BF253" s="118"/>
      <c r="BH253" s="119"/>
    </row>
    <row r="254" spans="3:60" x14ac:dyDescent="0.2">
      <c r="C254" s="75">
        <v>42444</v>
      </c>
      <c r="D254" s="120">
        <f t="shared" si="30"/>
        <v>3</v>
      </c>
      <c r="E254" s="74" t="s">
        <v>216</v>
      </c>
      <c r="F254" s="79"/>
      <c r="H254" s="74">
        <v>0</v>
      </c>
      <c r="K254" s="129" t="str">
        <f t="shared" si="31"/>
        <v/>
      </c>
      <c r="L254" s="129" t="str">
        <f t="shared" si="32"/>
        <v/>
      </c>
      <c r="P254" s="74" t="s">
        <v>299</v>
      </c>
      <c r="Q254" s="74">
        <v>37</v>
      </c>
      <c r="R254" s="74">
        <v>180</v>
      </c>
      <c r="S254" s="84">
        <f t="shared" si="33"/>
        <v>6660</v>
      </c>
      <c r="T254" s="74">
        <v>375.18200000000002</v>
      </c>
      <c r="AE254" s="74" t="str">
        <f>IF(OR(K254="",K254=0),"",VLOOKUP(E254,#REF!,17,FALSE))</f>
        <v/>
      </c>
      <c r="AR254" s="74">
        <f t="shared" si="34"/>
        <v>3</v>
      </c>
      <c r="AS254" s="74">
        <f t="shared" si="35"/>
        <v>2016</v>
      </c>
      <c r="AT254" s="94">
        <f t="shared" si="36"/>
        <v>11</v>
      </c>
      <c r="BB254" s="74">
        <f t="shared" si="37"/>
        <v>1</v>
      </c>
      <c r="BC254" s="74">
        <f t="shared" si="38"/>
        <v>0</v>
      </c>
      <c r="BD254" s="115" t="str">
        <f t="shared" si="39"/>
        <v/>
      </c>
      <c r="BE254" s="118"/>
      <c r="BF254" s="118"/>
      <c r="BH254" s="119"/>
    </row>
    <row r="255" spans="3:60" x14ac:dyDescent="0.2">
      <c r="C255" s="75">
        <v>42444</v>
      </c>
      <c r="D255" s="120">
        <f t="shared" si="30"/>
        <v>4</v>
      </c>
      <c r="E255" s="74" t="s">
        <v>157</v>
      </c>
      <c r="F255" s="79"/>
      <c r="G255" s="76">
        <v>70728</v>
      </c>
      <c r="H255" s="74">
        <v>121.125</v>
      </c>
      <c r="I255" s="119">
        <v>0.35416666666666669</v>
      </c>
      <c r="K255" s="129">
        <f t="shared" si="31"/>
        <v>8.5</v>
      </c>
      <c r="L255" s="129" t="str">
        <f t="shared" si="32"/>
        <v/>
      </c>
      <c r="M255" s="76">
        <v>70728</v>
      </c>
      <c r="P255" s="74" t="s">
        <v>299</v>
      </c>
      <c r="Q255" s="74">
        <v>43</v>
      </c>
      <c r="R255" s="74">
        <v>180</v>
      </c>
      <c r="S255" s="84">
        <f t="shared" si="33"/>
        <v>7740</v>
      </c>
      <c r="T255" s="74">
        <v>375.18200000000002</v>
      </c>
      <c r="U255" s="74">
        <v>1852.5</v>
      </c>
      <c r="V255" s="74">
        <v>6</v>
      </c>
      <c r="AE255" s="74" t="e">
        <f>IF(OR(K255="",K255=0),"",VLOOKUP(E255,#REF!,17,FALSE))</f>
        <v>#REF!</v>
      </c>
      <c r="AR255" s="74">
        <f t="shared" si="34"/>
        <v>3</v>
      </c>
      <c r="AS255" s="74">
        <f t="shared" si="35"/>
        <v>2016</v>
      </c>
      <c r="AT255" s="94">
        <f t="shared" si="36"/>
        <v>11</v>
      </c>
      <c r="BB255" s="74">
        <f t="shared" si="37"/>
        <v>1</v>
      </c>
      <c r="BC255" s="74">
        <f t="shared" si="38"/>
        <v>0</v>
      </c>
      <c r="BD255" s="115" t="str">
        <f t="shared" si="39"/>
        <v/>
      </c>
      <c r="BE255" s="118"/>
      <c r="BF255" s="118"/>
      <c r="BH255" s="119"/>
    </row>
    <row r="256" spans="3:60" x14ac:dyDescent="0.2">
      <c r="C256" s="75">
        <v>42444</v>
      </c>
      <c r="D256" s="120">
        <f t="shared" si="30"/>
        <v>5</v>
      </c>
      <c r="E256" s="74" t="s">
        <v>157</v>
      </c>
      <c r="F256" s="79"/>
      <c r="H256" s="74">
        <v>0</v>
      </c>
      <c r="K256" s="129" t="str">
        <f t="shared" si="31"/>
        <v/>
      </c>
      <c r="L256" s="129" t="str">
        <f t="shared" si="32"/>
        <v/>
      </c>
      <c r="P256" s="74" t="s">
        <v>300</v>
      </c>
      <c r="Q256" s="74">
        <v>80</v>
      </c>
      <c r="R256" s="74">
        <v>180</v>
      </c>
      <c r="S256" s="84">
        <f t="shared" si="33"/>
        <v>14400</v>
      </c>
      <c r="AE256" s="74" t="str">
        <f>IF(OR(K256="",K256=0),"",VLOOKUP(E256,#REF!,17,FALSE))</f>
        <v/>
      </c>
      <c r="AR256" s="74">
        <f t="shared" si="34"/>
        <v>3</v>
      </c>
      <c r="AS256" s="74">
        <f t="shared" si="35"/>
        <v>2016</v>
      </c>
      <c r="AT256" s="94">
        <f t="shared" si="36"/>
        <v>11</v>
      </c>
      <c r="BB256" s="74">
        <f t="shared" si="37"/>
        <v>1</v>
      </c>
      <c r="BC256" s="74">
        <f t="shared" si="38"/>
        <v>0</v>
      </c>
      <c r="BD256" s="115" t="str">
        <f t="shared" si="39"/>
        <v/>
      </c>
      <c r="BE256" s="118"/>
      <c r="BF256" s="118"/>
      <c r="BH256" s="119"/>
    </row>
    <row r="257" spans="3:60" x14ac:dyDescent="0.2">
      <c r="C257" s="75">
        <v>42444</v>
      </c>
      <c r="D257" s="120">
        <f t="shared" si="30"/>
        <v>6</v>
      </c>
      <c r="E257" s="74" t="s">
        <v>157</v>
      </c>
      <c r="F257" s="79"/>
      <c r="H257" s="74">
        <v>0</v>
      </c>
      <c r="K257" s="129" t="str">
        <f t="shared" si="31"/>
        <v/>
      </c>
      <c r="L257" s="129" t="str">
        <f t="shared" si="32"/>
        <v/>
      </c>
      <c r="P257" s="74" t="s">
        <v>301</v>
      </c>
      <c r="Q257" s="74">
        <v>11.5</v>
      </c>
      <c r="R257" s="74">
        <v>180</v>
      </c>
      <c r="S257" s="84">
        <f t="shared" si="33"/>
        <v>2070</v>
      </c>
      <c r="AE257" s="74" t="str">
        <f>IF(OR(K257="",K257=0),"",VLOOKUP(E257,#REF!,17,FALSE))</f>
        <v/>
      </c>
      <c r="AR257" s="74">
        <f t="shared" si="34"/>
        <v>3</v>
      </c>
      <c r="AS257" s="74">
        <f t="shared" si="35"/>
        <v>2016</v>
      </c>
      <c r="AT257" s="94">
        <f t="shared" si="36"/>
        <v>11</v>
      </c>
      <c r="BB257" s="74">
        <f t="shared" si="37"/>
        <v>1</v>
      </c>
      <c r="BC257" s="74">
        <f t="shared" si="38"/>
        <v>0</v>
      </c>
      <c r="BD257" s="115" t="str">
        <f t="shared" si="39"/>
        <v/>
      </c>
      <c r="BE257" s="118"/>
      <c r="BF257" s="118"/>
      <c r="BH257" s="119"/>
    </row>
    <row r="258" spans="3:60" x14ac:dyDescent="0.2">
      <c r="C258" s="75">
        <v>42445</v>
      </c>
      <c r="D258" s="120">
        <f t="shared" si="30"/>
        <v>1</v>
      </c>
      <c r="E258" s="74" t="s">
        <v>168</v>
      </c>
      <c r="F258" s="79"/>
      <c r="G258" s="76">
        <v>21024</v>
      </c>
      <c r="H258" s="74">
        <v>36.484375</v>
      </c>
      <c r="I258" s="119">
        <v>0.10416666666666667</v>
      </c>
      <c r="K258" s="129">
        <f t="shared" si="31"/>
        <v>2.5</v>
      </c>
      <c r="L258" s="129" t="str">
        <f t="shared" si="32"/>
        <v/>
      </c>
      <c r="M258" s="76">
        <v>21024</v>
      </c>
      <c r="P258" s="74" t="s">
        <v>287</v>
      </c>
      <c r="Q258" s="74">
        <v>28</v>
      </c>
      <c r="R258" s="74">
        <v>180</v>
      </c>
      <c r="S258" s="84">
        <f t="shared" si="33"/>
        <v>5040</v>
      </c>
      <c r="T258" s="74">
        <v>374.79599999999999</v>
      </c>
      <c r="U258" s="74">
        <v>807.5</v>
      </c>
      <c r="V258" s="74">
        <v>2</v>
      </c>
      <c r="AE258" s="74" t="e">
        <f>IF(OR(K258="",K258=0),"",VLOOKUP(E258,#REF!,17,FALSE))</f>
        <v>#REF!</v>
      </c>
      <c r="AR258" s="74">
        <f t="shared" si="34"/>
        <v>3</v>
      </c>
      <c r="AS258" s="74">
        <f t="shared" si="35"/>
        <v>2016</v>
      </c>
      <c r="AT258" s="94">
        <f t="shared" si="36"/>
        <v>11</v>
      </c>
      <c r="BB258" s="74">
        <f t="shared" si="37"/>
        <v>1</v>
      </c>
      <c r="BC258" s="74">
        <f t="shared" si="38"/>
        <v>0</v>
      </c>
      <c r="BD258" s="115" t="str">
        <f t="shared" si="39"/>
        <v/>
      </c>
      <c r="BE258" s="118"/>
      <c r="BF258" s="118"/>
      <c r="BH258" s="119"/>
    </row>
    <row r="259" spans="3:60" x14ac:dyDescent="0.2">
      <c r="C259" s="75">
        <v>42445</v>
      </c>
      <c r="D259" s="120">
        <f t="shared" ref="D259:D322" si="40">IF(C259&lt;&gt;C258,1,D258+1)</f>
        <v>2</v>
      </c>
      <c r="E259" s="74" t="s">
        <v>168</v>
      </c>
      <c r="F259" s="79"/>
      <c r="H259" s="74">
        <v>0</v>
      </c>
      <c r="K259" s="129" t="str">
        <f t="shared" ref="K259:K322" si="41">IF(I259="","",HOUR(I259)+MINUTE(I259)/60)</f>
        <v/>
      </c>
      <c r="L259" s="129" t="str">
        <f t="shared" ref="L259:L322" si="42">IF(J259="","",HOUR(J259)+MINUTE(J259)/60)</f>
        <v/>
      </c>
      <c r="P259" s="74" t="s">
        <v>302</v>
      </c>
      <c r="Q259" s="74">
        <v>12</v>
      </c>
      <c r="R259" s="74">
        <v>180</v>
      </c>
      <c r="S259" s="84">
        <f t="shared" ref="S259:S322" si="43">Q259*R259</f>
        <v>2160</v>
      </c>
      <c r="AE259" s="74" t="str">
        <f>IF(OR(K259="",K259=0),"",VLOOKUP(E259,#REF!,17,FALSE))</f>
        <v/>
      </c>
      <c r="AR259" s="74">
        <f t="shared" ref="AR259:AR322" si="44">MONTH(C259)</f>
        <v>3</v>
      </c>
      <c r="AS259" s="74">
        <f t="shared" ref="AS259:AS322" si="45">YEAR(C259)</f>
        <v>2016</v>
      </c>
      <c r="AT259" s="94">
        <f t="shared" ref="AT259:AT322" si="46">WEEKNUM(C259)-1</f>
        <v>11</v>
      </c>
      <c r="BB259" s="74">
        <f t="shared" ref="BB259:BB322" si="47">IF(K259=0,0,1)</f>
        <v>1</v>
      </c>
      <c r="BC259" s="74">
        <f t="shared" ref="BC259:BC322" si="48">IF( ISERROR(K259*AE259),0,K259*AE259)</f>
        <v>0</v>
      </c>
      <c r="BD259" s="115" t="str">
        <f t="shared" ref="BD259:BD322" si="49">IF(ISERROR(G259/(K259*AE259)),"",G259/(K259*AE259))</f>
        <v/>
      </c>
      <c r="BE259" s="118"/>
      <c r="BF259" s="118"/>
      <c r="BH259" s="119"/>
    </row>
    <row r="260" spans="3:60" x14ac:dyDescent="0.2">
      <c r="C260" s="75">
        <v>42445</v>
      </c>
      <c r="D260" s="120">
        <f t="shared" si="40"/>
        <v>3</v>
      </c>
      <c r="E260" s="74" t="s">
        <v>82</v>
      </c>
      <c r="F260" s="79"/>
      <c r="G260" s="76">
        <v>114828</v>
      </c>
      <c r="H260" s="74">
        <v>197.015625</v>
      </c>
      <c r="I260" s="119">
        <v>0.5625</v>
      </c>
      <c r="K260" s="129">
        <f t="shared" si="41"/>
        <v>13.5</v>
      </c>
      <c r="L260" s="129" t="str">
        <f t="shared" si="42"/>
        <v/>
      </c>
      <c r="M260" s="76">
        <v>114828</v>
      </c>
      <c r="P260" s="74" t="s">
        <v>303</v>
      </c>
      <c r="Q260" s="74">
        <v>74</v>
      </c>
      <c r="R260" s="74">
        <v>180</v>
      </c>
      <c r="S260" s="84">
        <f t="shared" si="43"/>
        <v>13320</v>
      </c>
      <c r="T260" s="74">
        <v>370.94200000000001</v>
      </c>
      <c r="U260" s="74">
        <v>3420</v>
      </c>
      <c r="V260" s="74">
        <v>9</v>
      </c>
      <c r="AE260" s="74" t="e">
        <f>IF(OR(K260="",K260=0),"",VLOOKUP(E260,#REF!,17,FALSE))</f>
        <v>#REF!</v>
      </c>
      <c r="AR260" s="74">
        <f t="shared" si="44"/>
        <v>3</v>
      </c>
      <c r="AS260" s="74">
        <f t="shared" si="45"/>
        <v>2016</v>
      </c>
      <c r="AT260" s="94">
        <f t="shared" si="46"/>
        <v>11</v>
      </c>
      <c r="BB260" s="74">
        <f t="shared" si="47"/>
        <v>1</v>
      </c>
      <c r="BC260" s="74">
        <f t="shared" si="48"/>
        <v>0</v>
      </c>
      <c r="BD260" s="115" t="str">
        <f t="shared" si="49"/>
        <v/>
      </c>
      <c r="BE260" s="118"/>
      <c r="BF260" s="118"/>
      <c r="BH260" s="119"/>
    </row>
    <row r="261" spans="3:60" x14ac:dyDescent="0.2">
      <c r="C261" s="75">
        <v>42445</v>
      </c>
      <c r="D261" s="120">
        <f t="shared" si="40"/>
        <v>4</v>
      </c>
      <c r="E261" s="74" t="s">
        <v>82</v>
      </c>
      <c r="F261" s="79"/>
      <c r="H261" s="74">
        <v>0</v>
      </c>
      <c r="K261" s="129" t="str">
        <f t="shared" si="41"/>
        <v/>
      </c>
      <c r="L261" s="129" t="str">
        <f t="shared" si="42"/>
        <v/>
      </c>
      <c r="P261" s="74" t="s">
        <v>301</v>
      </c>
      <c r="Q261" s="74">
        <v>62.5</v>
      </c>
      <c r="R261" s="74">
        <v>180</v>
      </c>
      <c r="S261" s="84">
        <f t="shared" si="43"/>
        <v>11250</v>
      </c>
      <c r="AE261" s="74" t="str">
        <f>IF(OR(K261="",K261=0),"",VLOOKUP(E261,#REF!,17,FALSE))</f>
        <v/>
      </c>
      <c r="AR261" s="74">
        <f t="shared" si="44"/>
        <v>3</v>
      </c>
      <c r="AS261" s="74">
        <f t="shared" si="45"/>
        <v>2016</v>
      </c>
      <c r="AT261" s="94">
        <f t="shared" si="46"/>
        <v>11</v>
      </c>
      <c r="BB261" s="74">
        <f t="shared" si="47"/>
        <v>1</v>
      </c>
      <c r="BC261" s="74">
        <f t="shared" si="48"/>
        <v>0</v>
      </c>
      <c r="BD261" s="115" t="str">
        <f t="shared" si="49"/>
        <v/>
      </c>
      <c r="BE261" s="118"/>
      <c r="BF261" s="118"/>
      <c r="BH261" s="119"/>
    </row>
    <row r="262" spans="3:60" x14ac:dyDescent="0.2">
      <c r="C262" s="75">
        <v>42445</v>
      </c>
      <c r="D262" s="120">
        <f t="shared" si="40"/>
        <v>5</v>
      </c>
      <c r="E262" s="74" t="s">
        <v>82</v>
      </c>
      <c r="F262" s="79"/>
      <c r="H262" s="74">
        <v>0</v>
      </c>
      <c r="K262" s="129" t="str">
        <f t="shared" si="41"/>
        <v/>
      </c>
      <c r="L262" s="129" t="str">
        <f t="shared" si="42"/>
        <v/>
      </c>
      <c r="P262" s="74" t="s">
        <v>304</v>
      </c>
      <c r="Q262" s="74">
        <v>77.5</v>
      </c>
      <c r="R262" s="74">
        <v>180</v>
      </c>
      <c r="S262" s="84">
        <f t="shared" si="43"/>
        <v>13950</v>
      </c>
      <c r="AE262" s="74" t="str">
        <f>IF(OR(K262="",K262=0),"",VLOOKUP(E262,#REF!,17,FALSE))</f>
        <v/>
      </c>
      <c r="AR262" s="74">
        <f t="shared" si="44"/>
        <v>3</v>
      </c>
      <c r="AS262" s="74">
        <f t="shared" si="45"/>
        <v>2016</v>
      </c>
      <c r="AT262" s="94">
        <f t="shared" si="46"/>
        <v>11</v>
      </c>
      <c r="BB262" s="74">
        <f t="shared" si="47"/>
        <v>1</v>
      </c>
      <c r="BC262" s="74">
        <f t="shared" si="48"/>
        <v>0</v>
      </c>
      <c r="BD262" s="115" t="str">
        <f t="shared" si="49"/>
        <v/>
      </c>
      <c r="BE262" s="118"/>
      <c r="BF262" s="118"/>
      <c r="BH262" s="119"/>
    </row>
    <row r="263" spans="3:60" x14ac:dyDescent="0.2">
      <c r="C263" s="75">
        <v>42446</v>
      </c>
      <c r="D263" s="120">
        <f t="shared" si="40"/>
        <v>1</v>
      </c>
      <c r="E263" s="74" t="s">
        <v>177</v>
      </c>
      <c r="F263" s="79"/>
      <c r="G263" s="76">
        <v>44443</v>
      </c>
      <c r="H263" s="74">
        <v>82.686440677966104</v>
      </c>
      <c r="I263" s="119">
        <v>0.22916666666666666</v>
      </c>
      <c r="K263" s="129">
        <f t="shared" si="41"/>
        <v>5.5</v>
      </c>
      <c r="L263" s="129" t="str">
        <f t="shared" si="42"/>
        <v/>
      </c>
      <c r="M263" s="76">
        <v>43294</v>
      </c>
      <c r="P263" s="74" t="s">
        <v>305</v>
      </c>
      <c r="Q263" s="74">
        <v>80</v>
      </c>
      <c r="R263" s="74">
        <v>180</v>
      </c>
      <c r="S263" s="84">
        <f t="shared" si="43"/>
        <v>14400</v>
      </c>
      <c r="T263" s="74">
        <v>378.596</v>
      </c>
      <c r="U263" s="74">
        <v>1330</v>
      </c>
      <c r="V263" s="74">
        <v>5</v>
      </c>
      <c r="Z263" s="74" t="e">
        <f>G2613720</f>
        <v>#NAME?</v>
      </c>
      <c r="AE263" s="74" t="e">
        <f>IF(OR(K263="",K263=0),"",VLOOKUP(E263,#REF!,17,FALSE))</f>
        <v>#REF!</v>
      </c>
      <c r="AR263" s="74">
        <f t="shared" si="44"/>
        <v>3</v>
      </c>
      <c r="AS263" s="74">
        <f t="shared" si="45"/>
        <v>2016</v>
      </c>
      <c r="AT263" s="94">
        <f t="shared" si="46"/>
        <v>11</v>
      </c>
      <c r="BB263" s="74">
        <f t="shared" si="47"/>
        <v>1</v>
      </c>
      <c r="BC263" s="74">
        <f t="shared" si="48"/>
        <v>0</v>
      </c>
      <c r="BD263" s="115" t="str">
        <f t="shared" si="49"/>
        <v/>
      </c>
      <c r="BE263" s="118"/>
      <c r="BF263" s="118"/>
      <c r="BH263" s="119"/>
    </row>
    <row r="264" spans="3:60" x14ac:dyDescent="0.2">
      <c r="C264" s="75">
        <v>42446</v>
      </c>
      <c r="D264" s="120">
        <f t="shared" si="40"/>
        <v>2</v>
      </c>
      <c r="E264" s="74" t="s">
        <v>177</v>
      </c>
      <c r="F264" s="79"/>
      <c r="H264" s="74">
        <v>0</v>
      </c>
      <c r="K264" s="129" t="str">
        <f t="shared" si="41"/>
        <v/>
      </c>
      <c r="L264" s="129" t="str">
        <f t="shared" si="42"/>
        <v/>
      </c>
      <c r="P264" s="74" t="s">
        <v>306</v>
      </c>
      <c r="Q264" s="74">
        <v>8</v>
      </c>
      <c r="R264" s="74">
        <v>180</v>
      </c>
      <c r="S264" s="84">
        <f t="shared" si="43"/>
        <v>1440</v>
      </c>
      <c r="AE264" s="74" t="str">
        <f>IF(OR(K264="",K264=0),"",VLOOKUP(E264,#REF!,17,FALSE))</f>
        <v/>
      </c>
      <c r="AR264" s="74">
        <f t="shared" si="44"/>
        <v>3</v>
      </c>
      <c r="AS264" s="74">
        <f t="shared" si="45"/>
        <v>2016</v>
      </c>
      <c r="AT264" s="94">
        <f t="shared" si="46"/>
        <v>11</v>
      </c>
      <c r="BB264" s="74">
        <f t="shared" si="47"/>
        <v>1</v>
      </c>
      <c r="BC264" s="74">
        <f t="shared" si="48"/>
        <v>0</v>
      </c>
      <c r="BD264" s="115" t="str">
        <f t="shared" si="49"/>
        <v/>
      </c>
      <c r="BE264" s="118"/>
      <c r="BF264" s="118"/>
      <c r="BH264" s="119"/>
    </row>
    <row r="265" spans="3:60" x14ac:dyDescent="0.2">
      <c r="C265" s="75">
        <v>42446</v>
      </c>
      <c r="D265" s="120">
        <f t="shared" si="40"/>
        <v>3</v>
      </c>
      <c r="E265" s="74" t="s">
        <v>307</v>
      </c>
      <c r="F265" s="79"/>
      <c r="G265" s="76">
        <v>3720</v>
      </c>
      <c r="H265" s="74">
        <v>18.792372881355931</v>
      </c>
      <c r="I265" s="119">
        <v>5.2083333333333336E-2</v>
      </c>
      <c r="K265" s="129">
        <f t="shared" si="41"/>
        <v>1.25</v>
      </c>
      <c r="L265" s="129" t="str">
        <f t="shared" si="42"/>
        <v/>
      </c>
      <c r="M265" s="76">
        <v>3720</v>
      </c>
      <c r="P265" s="74" t="s">
        <v>308</v>
      </c>
      <c r="Q265" s="74">
        <v>9</v>
      </c>
      <c r="R265" s="74">
        <v>180</v>
      </c>
      <c r="S265" s="84">
        <f t="shared" si="43"/>
        <v>1620</v>
      </c>
      <c r="T265" s="74">
        <v>401.42700000000002</v>
      </c>
      <c r="U265" s="74">
        <v>190</v>
      </c>
      <c r="AE265" s="74" t="e">
        <f>IF(OR(K265="",K265=0),"",VLOOKUP(E265,#REF!,17,FALSE))</f>
        <v>#REF!</v>
      </c>
      <c r="AR265" s="74">
        <f t="shared" si="44"/>
        <v>3</v>
      </c>
      <c r="AS265" s="74">
        <f t="shared" si="45"/>
        <v>2016</v>
      </c>
      <c r="AT265" s="94">
        <f t="shared" si="46"/>
        <v>11</v>
      </c>
      <c r="BB265" s="74">
        <f t="shared" si="47"/>
        <v>1</v>
      </c>
      <c r="BC265" s="74">
        <f t="shared" si="48"/>
        <v>0</v>
      </c>
      <c r="BD265" s="115" t="str">
        <f t="shared" si="49"/>
        <v/>
      </c>
      <c r="BE265" s="118"/>
      <c r="BF265" s="118"/>
      <c r="BH265" s="119"/>
    </row>
    <row r="266" spans="3:60" x14ac:dyDescent="0.2">
      <c r="C266" s="75">
        <v>42446</v>
      </c>
      <c r="D266" s="120">
        <f t="shared" si="40"/>
        <v>4</v>
      </c>
      <c r="E266" s="74" t="s">
        <v>104</v>
      </c>
      <c r="F266" s="79"/>
      <c r="G266" s="76">
        <v>71928</v>
      </c>
      <c r="H266" s="74">
        <v>120.27118644067797</v>
      </c>
      <c r="I266" s="119">
        <v>0.33333333333333331</v>
      </c>
      <c r="K266" s="129">
        <f t="shared" si="41"/>
        <v>8</v>
      </c>
      <c r="L266" s="129" t="str">
        <f t="shared" si="42"/>
        <v/>
      </c>
      <c r="M266" s="76">
        <v>71928</v>
      </c>
      <c r="P266" s="74" t="s">
        <v>308</v>
      </c>
      <c r="Q266" s="74">
        <v>71</v>
      </c>
      <c r="R266" s="74">
        <v>180</v>
      </c>
      <c r="S266" s="84">
        <f t="shared" si="43"/>
        <v>12780</v>
      </c>
      <c r="T266" s="74">
        <v>371.62400000000002</v>
      </c>
      <c r="U266" s="74">
        <v>1615</v>
      </c>
      <c r="V266" s="74">
        <v>14</v>
      </c>
      <c r="AE266" s="74" t="e">
        <f>IF(OR(K266="",K266=0),"",VLOOKUP(E266,#REF!,17,FALSE))</f>
        <v>#REF!</v>
      </c>
      <c r="AR266" s="74">
        <f t="shared" si="44"/>
        <v>3</v>
      </c>
      <c r="AS266" s="74">
        <f t="shared" si="45"/>
        <v>2016</v>
      </c>
      <c r="AT266" s="94">
        <f t="shared" si="46"/>
        <v>11</v>
      </c>
      <c r="BB266" s="74">
        <f t="shared" si="47"/>
        <v>1</v>
      </c>
      <c r="BC266" s="74">
        <f t="shared" si="48"/>
        <v>0</v>
      </c>
      <c r="BD266" s="115" t="str">
        <f t="shared" si="49"/>
        <v/>
      </c>
      <c r="BE266" s="118"/>
      <c r="BF266" s="118"/>
      <c r="BH266" s="119"/>
    </row>
    <row r="267" spans="3:60" x14ac:dyDescent="0.2">
      <c r="C267" s="75">
        <v>42446</v>
      </c>
      <c r="D267" s="120">
        <f t="shared" si="40"/>
        <v>5</v>
      </c>
      <c r="E267" s="74" t="s">
        <v>104</v>
      </c>
      <c r="F267" s="79"/>
      <c r="H267" s="74">
        <v>0</v>
      </c>
      <c r="K267" s="129" t="str">
        <f t="shared" si="41"/>
        <v/>
      </c>
      <c r="L267" s="129" t="str">
        <f t="shared" si="42"/>
        <v/>
      </c>
      <c r="P267" s="74" t="s">
        <v>309</v>
      </c>
      <c r="Q267" s="74">
        <v>62.5</v>
      </c>
      <c r="R267" s="74">
        <v>180</v>
      </c>
      <c r="S267" s="84">
        <f t="shared" si="43"/>
        <v>11250</v>
      </c>
      <c r="AE267" s="74" t="str">
        <f>IF(OR(K267="",K267=0),"",VLOOKUP(E267,#REF!,17,FALSE))</f>
        <v/>
      </c>
      <c r="AR267" s="74">
        <f t="shared" si="44"/>
        <v>3</v>
      </c>
      <c r="AS267" s="74">
        <f t="shared" si="45"/>
        <v>2016</v>
      </c>
      <c r="AT267" s="94">
        <f t="shared" si="46"/>
        <v>11</v>
      </c>
      <c r="BB267" s="74">
        <f t="shared" si="47"/>
        <v>1</v>
      </c>
      <c r="BC267" s="74">
        <f t="shared" si="48"/>
        <v>0</v>
      </c>
      <c r="BD267" s="115" t="str">
        <f t="shared" si="49"/>
        <v/>
      </c>
      <c r="BE267" s="118"/>
      <c r="BF267" s="118"/>
      <c r="BH267" s="119"/>
    </row>
    <row r="268" spans="3:60" x14ac:dyDescent="0.2">
      <c r="C268" s="75">
        <v>42447</v>
      </c>
      <c r="D268" s="120">
        <f t="shared" si="40"/>
        <v>1</v>
      </c>
      <c r="E268" s="74" t="s">
        <v>132</v>
      </c>
      <c r="F268" s="79"/>
      <c r="G268" s="76">
        <v>40548</v>
      </c>
      <c r="H268">
        <v>80.295801526717568</v>
      </c>
      <c r="I268" s="119">
        <v>0.1875</v>
      </c>
      <c r="J268"/>
      <c r="K268" s="129">
        <f t="shared" si="41"/>
        <v>4.5</v>
      </c>
      <c r="L268" s="129" t="str">
        <f t="shared" si="42"/>
        <v/>
      </c>
      <c r="M268" s="76">
        <v>40548</v>
      </c>
      <c r="P268" s="74" t="s">
        <v>289</v>
      </c>
      <c r="Q268" s="74">
        <v>47.5</v>
      </c>
      <c r="R268" s="74">
        <v>180</v>
      </c>
      <c r="S268" s="84">
        <f t="shared" si="43"/>
        <v>8550</v>
      </c>
      <c r="V268" s="74">
        <v>4</v>
      </c>
      <c r="AE268" s="74" t="e">
        <f>IF(OR(K268="",K268=0),"",VLOOKUP(E268,#REF!,17,FALSE))</f>
        <v>#REF!</v>
      </c>
      <c r="AR268" s="74">
        <f t="shared" si="44"/>
        <v>3</v>
      </c>
      <c r="AS268" s="74">
        <f t="shared" si="45"/>
        <v>2016</v>
      </c>
      <c r="AT268" s="94">
        <f t="shared" si="46"/>
        <v>11</v>
      </c>
      <c r="BB268" s="74">
        <f t="shared" si="47"/>
        <v>1</v>
      </c>
      <c r="BC268" s="74">
        <f t="shared" si="48"/>
        <v>0</v>
      </c>
      <c r="BD268" s="115" t="str">
        <f t="shared" si="49"/>
        <v/>
      </c>
      <c r="BE268" s="118"/>
      <c r="BF268" s="118"/>
      <c r="BH268" s="119"/>
    </row>
    <row r="269" spans="3:60" x14ac:dyDescent="0.2">
      <c r="C269" s="75">
        <v>42447</v>
      </c>
      <c r="D269" s="120">
        <f t="shared" si="40"/>
        <v>2</v>
      </c>
      <c r="E269" s="74" t="s">
        <v>310</v>
      </c>
      <c r="F269" s="79"/>
      <c r="G269" s="76">
        <v>9699</v>
      </c>
      <c r="H269">
        <v>26.765267175572518</v>
      </c>
      <c r="I269" s="119">
        <v>6.25E-2</v>
      </c>
      <c r="J269"/>
      <c r="K269" s="129">
        <f t="shared" si="41"/>
        <v>1.5</v>
      </c>
      <c r="L269" s="129" t="str">
        <f t="shared" si="42"/>
        <v/>
      </c>
      <c r="M269" s="76">
        <v>9699</v>
      </c>
      <c r="P269" s="78" t="s">
        <v>301</v>
      </c>
      <c r="Q269" s="74">
        <v>6</v>
      </c>
      <c r="R269" s="74">
        <v>180</v>
      </c>
      <c r="S269" s="84">
        <f t="shared" si="43"/>
        <v>1080</v>
      </c>
      <c r="T269" s="74">
        <v>117.7</v>
      </c>
      <c r="U269" s="74">
        <v>142.5</v>
      </c>
      <c r="V269" s="74">
        <v>2</v>
      </c>
      <c r="AE269" s="74" t="e">
        <f>IF(OR(K269="",K269=0),"",VLOOKUP(E269,#REF!,17,FALSE))</f>
        <v>#REF!</v>
      </c>
      <c r="AR269" s="74">
        <f t="shared" si="44"/>
        <v>3</v>
      </c>
      <c r="AS269" s="74">
        <f t="shared" si="45"/>
        <v>2016</v>
      </c>
      <c r="AT269" s="94">
        <f t="shared" si="46"/>
        <v>11</v>
      </c>
      <c r="BB269" s="74">
        <f t="shared" si="47"/>
        <v>1</v>
      </c>
      <c r="BC269" s="74">
        <f t="shared" si="48"/>
        <v>0</v>
      </c>
      <c r="BD269" s="115" t="str">
        <f t="shared" si="49"/>
        <v/>
      </c>
      <c r="BE269" s="118"/>
      <c r="BF269" s="118"/>
      <c r="BH269" s="119"/>
    </row>
    <row r="270" spans="3:60" x14ac:dyDescent="0.2">
      <c r="C270" s="75">
        <v>42447</v>
      </c>
      <c r="D270" s="120">
        <f t="shared" si="40"/>
        <v>3</v>
      </c>
      <c r="E270" s="74" t="s">
        <v>311</v>
      </c>
      <c r="F270" s="79"/>
      <c r="G270" s="76">
        <v>7563</v>
      </c>
      <c r="H270">
        <v>26.765267175572518</v>
      </c>
      <c r="I270" s="119">
        <v>6.25E-2</v>
      </c>
      <c r="J270"/>
      <c r="K270" s="129">
        <f t="shared" si="41"/>
        <v>1.5</v>
      </c>
      <c r="L270" s="129" t="str">
        <f t="shared" si="42"/>
        <v/>
      </c>
      <c r="M270" s="76">
        <v>7056</v>
      </c>
      <c r="P270" s="78" t="s">
        <v>309</v>
      </c>
      <c r="Q270" s="74">
        <v>4.5</v>
      </c>
      <c r="R270" s="74">
        <v>180</v>
      </c>
      <c r="S270" s="84">
        <f t="shared" si="43"/>
        <v>810</v>
      </c>
      <c r="T270" s="74">
        <v>117.25</v>
      </c>
      <c r="U270" s="74">
        <v>95</v>
      </c>
      <c r="V270" s="74">
        <v>2</v>
      </c>
      <c r="AE270" s="74" t="e">
        <f>IF(OR(K270="",K270=0),"",VLOOKUP(E270,#REF!,17,FALSE))</f>
        <v>#REF!</v>
      </c>
      <c r="AR270" s="74">
        <f t="shared" si="44"/>
        <v>3</v>
      </c>
      <c r="AS270" s="74">
        <f t="shared" si="45"/>
        <v>2016</v>
      </c>
      <c r="AT270" s="94">
        <f t="shared" si="46"/>
        <v>11</v>
      </c>
      <c r="BB270" s="74">
        <f t="shared" si="47"/>
        <v>1</v>
      </c>
      <c r="BC270" s="74">
        <f t="shared" si="48"/>
        <v>0</v>
      </c>
      <c r="BD270" s="115" t="str">
        <f t="shared" si="49"/>
        <v/>
      </c>
      <c r="BE270" s="118"/>
      <c r="BF270" s="118"/>
      <c r="BH270" s="119"/>
    </row>
    <row r="271" spans="3:60" x14ac:dyDescent="0.2">
      <c r="C271" s="75">
        <v>42447</v>
      </c>
      <c r="D271" s="120">
        <f t="shared" si="40"/>
        <v>4</v>
      </c>
      <c r="E271" s="74" t="s">
        <v>194</v>
      </c>
      <c r="F271" s="79"/>
      <c r="G271" s="76">
        <v>56100</v>
      </c>
      <c r="H271">
        <v>99.923664122137396</v>
      </c>
      <c r="I271" s="119">
        <v>0.23333333333333331</v>
      </c>
      <c r="J271"/>
      <c r="K271" s="129">
        <f t="shared" si="41"/>
        <v>5.6</v>
      </c>
      <c r="L271" s="129" t="str">
        <f t="shared" si="42"/>
        <v/>
      </c>
      <c r="M271" s="76">
        <v>56100</v>
      </c>
      <c r="P271" s="78" t="s">
        <v>309</v>
      </c>
      <c r="Q271" s="74">
        <v>12</v>
      </c>
      <c r="R271" s="74">
        <v>180</v>
      </c>
      <c r="S271" s="84">
        <f t="shared" si="43"/>
        <v>2160</v>
      </c>
      <c r="T271" s="74">
        <v>191.255</v>
      </c>
      <c r="U271" s="74">
        <v>522.5</v>
      </c>
      <c r="V271" s="74">
        <v>10</v>
      </c>
      <c r="AE271" s="74" t="e">
        <f>IF(OR(K271="",K271=0),"",VLOOKUP(E271,#REF!,17,FALSE))</f>
        <v>#REF!</v>
      </c>
      <c r="AR271" s="74">
        <f t="shared" si="44"/>
        <v>3</v>
      </c>
      <c r="AS271" s="74">
        <f t="shared" si="45"/>
        <v>2016</v>
      </c>
      <c r="AT271" s="94">
        <f t="shared" si="46"/>
        <v>11</v>
      </c>
      <c r="BB271" s="74">
        <f t="shared" si="47"/>
        <v>1</v>
      </c>
      <c r="BC271" s="74">
        <f t="shared" si="48"/>
        <v>0</v>
      </c>
      <c r="BD271" s="115" t="str">
        <f t="shared" si="49"/>
        <v/>
      </c>
      <c r="BE271" s="118"/>
      <c r="BF271" s="118"/>
      <c r="BH271" s="119"/>
    </row>
    <row r="272" spans="3:60" x14ac:dyDescent="0.2">
      <c r="C272" s="75">
        <v>42447</v>
      </c>
      <c r="D272" s="120">
        <f t="shared" si="40"/>
        <v>5</v>
      </c>
      <c r="E272" s="74" t="s">
        <v>194</v>
      </c>
      <c r="F272" s="79"/>
      <c r="H272">
        <v>0</v>
      </c>
      <c r="I272"/>
      <c r="J272"/>
      <c r="K272" s="129" t="str">
        <f t="shared" si="41"/>
        <v/>
      </c>
      <c r="L272" s="129" t="str">
        <f t="shared" si="42"/>
        <v/>
      </c>
      <c r="P272" s="78" t="s">
        <v>312</v>
      </c>
      <c r="Q272" s="74">
        <v>42</v>
      </c>
      <c r="R272" s="74">
        <v>180</v>
      </c>
      <c r="S272" s="84">
        <f t="shared" si="43"/>
        <v>7560</v>
      </c>
      <c r="AE272" s="74" t="str">
        <f>IF(OR(K272="",K272=0),"",VLOOKUP(E272,#REF!,17,FALSE))</f>
        <v/>
      </c>
      <c r="AR272" s="74">
        <f t="shared" si="44"/>
        <v>3</v>
      </c>
      <c r="AS272" s="74">
        <f t="shared" si="45"/>
        <v>2016</v>
      </c>
      <c r="AT272" s="94">
        <f t="shared" si="46"/>
        <v>11</v>
      </c>
      <c r="BB272" s="74">
        <f t="shared" si="47"/>
        <v>1</v>
      </c>
      <c r="BC272" s="74">
        <f t="shared" si="48"/>
        <v>0</v>
      </c>
      <c r="BD272" s="115" t="str">
        <f t="shared" si="49"/>
        <v/>
      </c>
      <c r="BE272" s="118"/>
      <c r="BF272" s="118"/>
      <c r="BH272" s="119"/>
    </row>
    <row r="273" spans="3:60" x14ac:dyDescent="0.2">
      <c r="C273" s="75">
        <v>42450</v>
      </c>
      <c r="D273" s="120">
        <f t="shared" si="40"/>
        <v>1</v>
      </c>
      <c r="E273" s="74" t="s">
        <v>313</v>
      </c>
      <c r="F273" s="79"/>
      <c r="G273" s="76">
        <v>28962</v>
      </c>
      <c r="H273" s="74">
        <v>52.008196721311478</v>
      </c>
      <c r="I273" s="119">
        <v>0.15625</v>
      </c>
      <c r="K273" s="129">
        <f t="shared" si="41"/>
        <v>3.75</v>
      </c>
      <c r="L273" s="129" t="str">
        <f t="shared" si="42"/>
        <v/>
      </c>
      <c r="M273" s="76">
        <v>28962</v>
      </c>
      <c r="P273" s="74" t="s">
        <v>314</v>
      </c>
      <c r="Q273" s="74">
        <v>30</v>
      </c>
      <c r="R273" s="74">
        <v>180</v>
      </c>
      <c r="S273" s="84">
        <f t="shared" si="43"/>
        <v>5400</v>
      </c>
      <c r="T273" s="74">
        <v>197.12</v>
      </c>
      <c r="U273" s="74">
        <v>332.5</v>
      </c>
      <c r="V273" s="74">
        <v>2</v>
      </c>
      <c r="AE273" s="74" t="e">
        <f>IF(OR(K273="",K273=0),"",VLOOKUP(E273,#REF!,17,FALSE))</f>
        <v>#REF!</v>
      </c>
      <c r="AR273" s="74">
        <f t="shared" si="44"/>
        <v>3</v>
      </c>
      <c r="AS273" s="74">
        <f t="shared" si="45"/>
        <v>2016</v>
      </c>
      <c r="AT273" s="94">
        <f t="shared" si="46"/>
        <v>12</v>
      </c>
      <c r="BB273" s="74">
        <f t="shared" si="47"/>
        <v>1</v>
      </c>
      <c r="BC273" s="74">
        <f t="shared" si="48"/>
        <v>0</v>
      </c>
      <c r="BD273" s="115" t="str">
        <f t="shared" si="49"/>
        <v/>
      </c>
      <c r="BE273" s="118"/>
      <c r="BF273" s="118"/>
      <c r="BH273" s="119"/>
    </row>
    <row r="274" spans="3:60" x14ac:dyDescent="0.2">
      <c r="C274" s="75">
        <v>42450</v>
      </c>
      <c r="D274" s="120">
        <f t="shared" si="40"/>
        <v>2</v>
      </c>
      <c r="E274" s="74" t="s">
        <v>78</v>
      </c>
      <c r="F274" s="79"/>
      <c r="G274" s="76">
        <v>91080</v>
      </c>
      <c r="H274" s="74">
        <v>159.49180327868851</v>
      </c>
      <c r="I274" s="119">
        <v>0.47916666666666669</v>
      </c>
      <c r="K274" s="129">
        <f t="shared" si="41"/>
        <v>11.5</v>
      </c>
      <c r="L274" s="129" t="str">
        <f t="shared" si="42"/>
        <v/>
      </c>
      <c r="M274" s="76">
        <v>91080</v>
      </c>
      <c r="P274" s="74" t="s">
        <v>315</v>
      </c>
      <c r="Q274" s="74">
        <v>80</v>
      </c>
      <c r="R274" s="74">
        <v>180</v>
      </c>
      <c r="S274" s="84">
        <f t="shared" si="43"/>
        <v>14400</v>
      </c>
      <c r="T274" s="74">
        <v>199.15600000000001</v>
      </c>
      <c r="V274" s="74">
        <v>2</v>
      </c>
      <c r="AE274" s="74" t="e">
        <f>IF(OR(K274="",K274=0),"",VLOOKUP(E274,#REF!,17,FALSE))</f>
        <v>#REF!</v>
      </c>
      <c r="AR274" s="74">
        <f t="shared" si="44"/>
        <v>3</v>
      </c>
      <c r="AS274" s="74">
        <f t="shared" si="45"/>
        <v>2016</v>
      </c>
      <c r="AT274" s="94">
        <f t="shared" si="46"/>
        <v>12</v>
      </c>
      <c r="BB274" s="74">
        <f t="shared" si="47"/>
        <v>1</v>
      </c>
      <c r="BC274" s="74">
        <f t="shared" si="48"/>
        <v>0</v>
      </c>
      <c r="BD274" s="115" t="str">
        <f t="shared" si="49"/>
        <v/>
      </c>
      <c r="BE274" s="118"/>
      <c r="BF274" s="118"/>
      <c r="BH274" s="119"/>
    </row>
    <row r="275" spans="3:60" x14ac:dyDescent="0.2">
      <c r="C275" s="75">
        <v>42450</v>
      </c>
      <c r="D275" s="120">
        <f t="shared" si="40"/>
        <v>3</v>
      </c>
      <c r="E275" s="74" t="s">
        <v>78</v>
      </c>
      <c r="F275" s="79"/>
      <c r="H275" s="74">
        <v>0</v>
      </c>
      <c r="K275" s="129" t="str">
        <f t="shared" si="41"/>
        <v/>
      </c>
      <c r="L275" s="129" t="str">
        <f t="shared" si="42"/>
        <v/>
      </c>
      <c r="P275" s="74" t="s">
        <v>316</v>
      </c>
      <c r="Q275" s="74">
        <v>23.5</v>
      </c>
      <c r="R275" s="74">
        <v>180</v>
      </c>
      <c r="S275" s="84">
        <f t="shared" si="43"/>
        <v>4230</v>
      </c>
      <c r="AE275" s="74" t="str">
        <f>IF(OR(K275="",K275=0),"",VLOOKUP(E275,#REF!,17,FALSE))</f>
        <v/>
      </c>
      <c r="AR275" s="74">
        <f t="shared" si="44"/>
        <v>3</v>
      </c>
      <c r="AS275" s="74">
        <f t="shared" si="45"/>
        <v>2016</v>
      </c>
      <c r="AT275" s="94">
        <f t="shared" si="46"/>
        <v>12</v>
      </c>
      <c r="BB275" s="74">
        <f t="shared" si="47"/>
        <v>1</v>
      </c>
      <c r="BC275" s="74">
        <f t="shared" si="48"/>
        <v>0</v>
      </c>
      <c r="BD275" s="115" t="str">
        <f t="shared" si="49"/>
        <v/>
      </c>
      <c r="BE275" s="118"/>
      <c r="BF275" s="118"/>
      <c r="BH275" s="119"/>
    </row>
    <row r="276" spans="3:60" x14ac:dyDescent="0.2">
      <c r="C276" s="75">
        <v>42451</v>
      </c>
      <c r="D276" s="120">
        <f t="shared" si="40"/>
        <v>1</v>
      </c>
      <c r="E276" s="74" t="s">
        <v>317</v>
      </c>
      <c r="F276" s="79"/>
      <c r="G276" s="76">
        <v>18264</v>
      </c>
      <c r="H276">
        <v>27.770491803278688</v>
      </c>
      <c r="I276" s="119">
        <v>7.2916666666666671E-2</v>
      </c>
      <c r="J276"/>
      <c r="K276" s="129">
        <f t="shared" si="41"/>
        <v>1.75</v>
      </c>
      <c r="L276" s="129" t="str">
        <f t="shared" si="42"/>
        <v/>
      </c>
      <c r="M276" s="76">
        <v>18264</v>
      </c>
      <c r="P276" s="74" t="s">
        <v>316</v>
      </c>
      <c r="Q276" s="74">
        <v>17.5</v>
      </c>
      <c r="R276" s="74">
        <v>180</v>
      </c>
      <c r="S276" s="84">
        <f t="shared" si="43"/>
        <v>3150</v>
      </c>
      <c r="T276" s="74">
        <v>190.78100000000001</v>
      </c>
      <c r="U276" s="74">
        <v>237.5</v>
      </c>
      <c r="V276" s="74">
        <v>1</v>
      </c>
      <c r="AE276" s="74" t="e">
        <f>IF(OR(K276="",K276=0),"",VLOOKUP(E276,#REF!,17,FALSE))</f>
        <v>#REF!</v>
      </c>
      <c r="AR276" s="74">
        <f t="shared" si="44"/>
        <v>3</v>
      </c>
      <c r="AS276" s="74">
        <f t="shared" si="45"/>
        <v>2016</v>
      </c>
      <c r="AT276" s="94">
        <f t="shared" si="46"/>
        <v>12</v>
      </c>
      <c r="BB276" s="74">
        <f t="shared" si="47"/>
        <v>1</v>
      </c>
      <c r="BC276" s="74">
        <f t="shared" si="48"/>
        <v>0</v>
      </c>
      <c r="BD276" s="115" t="str">
        <f t="shared" si="49"/>
        <v/>
      </c>
      <c r="BE276" s="118"/>
      <c r="BF276" s="118"/>
      <c r="BH276" s="119"/>
    </row>
    <row r="277" spans="3:60" x14ac:dyDescent="0.2">
      <c r="C277" s="75">
        <v>42451</v>
      </c>
      <c r="D277" s="120">
        <f t="shared" si="40"/>
        <v>2</v>
      </c>
      <c r="E277" s="74" t="s">
        <v>77</v>
      </c>
      <c r="F277" s="79"/>
      <c r="G277" s="76">
        <v>81108</v>
      </c>
      <c r="H277">
        <v>119.01639344262294</v>
      </c>
      <c r="I277" s="119">
        <v>0.3125</v>
      </c>
      <c r="J277"/>
      <c r="K277" s="129">
        <f t="shared" si="41"/>
        <v>7.5</v>
      </c>
      <c r="L277" s="129" t="str">
        <f t="shared" si="42"/>
        <v/>
      </c>
      <c r="M277" s="76">
        <v>81108</v>
      </c>
      <c r="P277" s="74" t="s">
        <v>312</v>
      </c>
      <c r="Q277" s="74">
        <v>37</v>
      </c>
      <c r="R277" s="74">
        <v>180</v>
      </c>
      <c r="S277" s="84">
        <f t="shared" si="43"/>
        <v>6660</v>
      </c>
      <c r="T277" s="74">
        <v>193.17699999999999</v>
      </c>
      <c r="U277" s="74">
        <v>1140</v>
      </c>
      <c r="V277" s="74">
        <v>6</v>
      </c>
      <c r="AE277" s="74" t="e">
        <f>IF(OR(K277="",K277=0),"",VLOOKUP(E277,#REF!,17,FALSE))</f>
        <v>#REF!</v>
      </c>
      <c r="AR277" s="74">
        <f t="shared" si="44"/>
        <v>3</v>
      </c>
      <c r="AS277" s="74">
        <f t="shared" si="45"/>
        <v>2016</v>
      </c>
      <c r="AT277" s="94">
        <f t="shared" si="46"/>
        <v>12</v>
      </c>
      <c r="BB277" s="74">
        <f t="shared" si="47"/>
        <v>1</v>
      </c>
      <c r="BC277" s="74">
        <f t="shared" si="48"/>
        <v>0</v>
      </c>
      <c r="BD277" s="115" t="str">
        <f t="shared" si="49"/>
        <v/>
      </c>
      <c r="BE277" s="118"/>
      <c r="BF277" s="118"/>
      <c r="BH277" s="119"/>
    </row>
    <row r="278" spans="3:60" x14ac:dyDescent="0.2">
      <c r="C278" s="75">
        <v>42451</v>
      </c>
      <c r="D278" s="120">
        <f t="shared" si="40"/>
        <v>3</v>
      </c>
      <c r="E278" s="74" t="s">
        <v>77</v>
      </c>
      <c r="F278" s="79"/>
      <c r="H278">
        <v>0</v>
      </c>
      <c r="I278"/>
      <c r="J278"/>
      <c r="K278" s="129" t="str">
        <f t="shared" si="41"/>
        <v/>
      </c>
      <c r="L278" s="129" t="str">
        <f t="shared" si="42"/>
        <v/>
      </c>
      <c r="P278" s="74" t="s">
        <v>318</v>
      </c>
      <c r="Q278" s="74">
        <v>41</v>
      </c>
      <c r="R278" s="74">
        <v>180</v>
      </c>
      <c r="S278" s="84">
        <f t="shared" si="43"/>
        <v>7380</v>
      </c>
      <c r="AE278" s="74" t="str">
        <f>IF(OR(K278="",K278=0),"",VLOOKUP(E278,#REF!,17,FALSE))</f>
        <v/>
      </c>
      <c r="AR278" s="74">
        <f t="shared" si="44"/>
        <v>3</v>
      </c>
      <c r="AS278" s="74">
        <f t="shared" si="45"/>
        <v>2016</v>
      </c>
      <c r="AT278" s="94">
        <f t="shared" si="46"/>
        <v>12</v>
      </c>
      <c r="BB278" s="74">
        <f t="shared" si="47"/>
        <v>1</v>
      </c>
      <c r="BC278" s="74">
        <f t="shared" si="48"/>
        <v>0</v>
      </c>
      <c r="BD278" s="115" t="str">
        <f t="shared" si="49"/>
        <v/>
      </c>
      <c r="BE278" s="118"/>
      <c r="BF278" s="118"/>
      <c r="BH278" s="119"/>
    </row>
    <row r="279" spans="3:60" x14ac:dyDescent="0.2">
      <c r="C279" s="75">
        <v>42451</v>
      </c>
      <c r="D279" s="120">
        <f t="shared" si="40"/>
        <v>4</v>
      </c>
      <c r="E279" s="74" t="s">
        <v>201</v>
      </c>
      <c r="F279" s="79"/>
      <c r="G279" s="76">
        <v>54492</v>
      </c>
      <c r="H279">
        <v>95.213114754098356</v>
      </c>
      <c r="I279" s="119">
        <v>0.25</v>
      </c>
      <c r="J279"/>
      <c r="K279" s="129">
        <f t="shared" si="41"/>
        <v>6</v>
      </c>
      <c r="L279" s="129" t="str">
        <f t="shared" si="42"/>
        <v/>
      </c>
      <c r="M279" s="76">
        <v>54492</v>
      </c>
      <c r="P279" s="74" t="s">
        <v>319</v>
      </c>
      <c r="Q279" s="74">
        <v>14</v>
      </c>
      <c r="R279" s="74">
        <v>180</v>
      </c>
      <c r="S279" s="84">
        <f t="shared" si="43"/>
        <v>2520</v>
      </c>
      <c r="T279" s="74">
        <v>190.71700000000001</v>
      </c>
      <c r="U279" s="74">
        <v>475</v>
      </c>
      <c r="V279" s="74">
        <v>3</v>
      </c>
      <c r="AE279" s="74" t="e">
        <f>IF(OR(K279="",K279=0),"",VLOOKUP(E279,#REF!,17,FALSE))</f>
        <v>#REF!</v>
      </c>
      <c r="AR279" s="74">
        <f t="shared" si="44"/>
        <v>3</v>
      </c>
      <c r="AS279" s="74">
        <f t="shared" si="45"/>
        <v>2016</v>
      </c>
      <c r="AT279" s="94">
        <f t="shared" si="46"/>
        <v>12</v>
      </c>
      <c r="BB279" s="74">
        <f t="shared" si="47"/>
        <v>1</v>
      </c>
      <c r="BC279" s="74">
        <f t="shared" si="48"/>
        <v>0</v>
      </c>
      <c r="BD279" s="115" t="str">
        <f t="shared" si="49"/>
        <v/>
      </c>
      <c r="BE279" s="118"/>
      <c r="BF279" s="118"/>
      <c r="BH279" s="119"/>
    </row>
    <row r="280" spans="3:60" x14ac:dyDescent="0.2">
      <c r="C280" s="75">
        <v>42451</v>
      </c>
      <c r="D280" s="120">
        <f t="shared" si="40"/>
        <v>5</v>
      </c>
      <c r="E280" s="74" t="s">
        <v>201</v>
      </c>
      <c r="F280" s="79"/>
      <c r="H280">
        <v>0</v>
      </c>
      <c r="I280"/>
      <c r="J280"/>
      <c r="K280" s="129" t="str">
        <f t="shared" si="41"/>
        <v/>
      </c>
      <c r="L280" s="129" t="str">
        <f t="shared" si="42"/>
        <v/>
      </c>
      <c r="P280" s="74" t="s">
        <v>316</v>
      </c>
      <c r="Q280" s="74">
        <v>39</v>
      </c>
      <c r="R280" s="74">
        <v>180</v>
      </c>
      <c r="S280" s="84">
        <f t="shared" si="43"/>
        <v>7020</v>
      </c>
      <c r="AE280" s="74" t="str">
        <f>IF(OR(K280="",K280=0),"",VLOOKUP(E280,#REF!,17,FALSE))</f>
        <v/>
      </c>
      <c r="AR280" s="74">
        <f t="shared" si="44"/>
        <v>3</v>
      </c>
      <c r="AS280" s="74">
        <f t="shared" si="45"/>
        <v>2016</v>
      </c>
      <c r="AT280" s="94">
        <f t="shared" si="46"/>
        <v>12</v>
      </c>
      <c r="BB280" s="74">
        <f t="shared" si="47"/>
        <v>1</v>
      </c>
      <c r="BC280" s="74">
        <f t="shared" si="48"/>
        <v>0</v>
      </c>
      <c r="BD280" s="115" t="str">
        <f t="shared" si="49"/>
        <v/>
      </c>
      <c r="BE280" s="118"/>
      <c r="BF280" s="118"/>
      <c r="BH280" s="119"/>
    </row>
    <row r="281" spans="3:60" x14ac:dyDescent="0.2">
      <c r="C281" s="75">
        <v>42452</v>
      </c>
      <c r="D281" s="120">
        <f t="shared" si="40"/>
        <v>1</v>
      </c>
      <c r="E281" s="74" t="s">
        <v>152</v>
      </c>
      <c r="F281" s="79"/>
      <c r="G281" s="76">
        <v>72372</v>
      </c>
      <c r="H281" s="74">
        <v>121.54838709677419</v>
      </c>
      <c r="I281" s="119">
        <v>0.33333333333333331</v>
      </c>
      <c r="K281" s="129">
        <f t="shared" si="41"/>
        <v>8</v>
      </c>
      <c r="L281" s="129" t="str">
        <f t="shared" si="42"/>
        <v/>
      </c>
      <c r="M281" s="76">
        <v>72372</v>
      </c>
      <c r="P281" s="74" t="s">
        <v>304</v>
      </c>
      <c r="Q281" s="74">
        <v>2.5</v>
      </c>
      <c r="R281" s="74">
        <v>180</v>
      </c>
      <c r="S281" s="84">
        <f t="shared" si="43"/>
        <v>450</v>
      </c>
      <c r="T281" s="74">
        <v>370.26</v>
      </c>
      <c r="U281" s="74">
        <v>1805</v>
      </c>
      <c r="V281" s="74">
        <v>3</v>
      </c>
      <c r="AE281" s="74" t="e">
        <f>IF(OR(K281="",K281=0),"",VLOOKUP(E281,#REF!,17,FALSE))</f>
        <v>#REF!</v>
      </c>
      <c r="AR281" s="74">
        <f t="shared" si="44"/>
        <v>3</v>
      </c>
      <c r="AS281" s="74">
        <f t="shared" si="45"/>
        <v>2016</v>
      </c>
      <c r="AT281" s="94">
        <f t="shared" si="46"/>
        <v>12</v>
      </c>
      <c r="BB281" s="74">
        <f t="shared" si="47"/>
        <v>1</v>
      </c>
      <c r="BC281" s="74">
        <f t="shared" si="48"/>
        <v>0</v>
      </c>
      <c r="BD281" s="115" t="str">
        <f t="shared" si="49"/>
        <v/>
      </c>
      <c r="BE281" s="118"/>
      <c r="BF281" s="118"/>
      <c r="BH281" s="119"/>
    </row>
    <row r="282" spans="3:60" x14ac:dyDescent="0.2">
      <c r="C282" s="75">
        <v>42452</v>
      </c>
      <c r="D282" s="120">
        <f t="shared" si="40"/>
        <v>2</v>
      </c>
      <c r="E282" s="74" t="s">
        <v>152</v>
      </c>
      <c r="F282" s="79"/>
      <c r="H282" s="74">
        <v>0</v>
      </c>
      <c r="K282" s="129" t="str">
        <f t="shared" si="41"/>
        <v/>
      </c>
      <c r="L282" s="129" t="str">
        <f t="shared" si="42"/>
        <v/>
      </c>
      <c r="P282" s="74" t="s">
        <v>314</v>
      </c>
      <c r="Q282" s="74">
        <v>50</v>
      </c>
      <c r="R282" s="74">
        <v>180</v>
      </c>
      <c r="S282" s="84">
        <f t="shared" si="43"/>
        <v>9000</v>
      </c>
      <c r="AE282" s="74" t="str">
        <f>IF(OR(K282="",K282=0),"",VLOOKUP(E282,#REF!,17,FALSE))</f>
        <v/>
      </c>
      <c r="AR282" s="74">
        <f t="shared" si="44"/>
        <v>3</v>
      </c>
      <c r="AS282" s="74">
        <f t="shared" si="45"/>
        <v>2016</v>
      </c>
      <c r="AT282" s="94">
        <f t="shared" si="46"/>
        <v>12</v>
      </c>
      <c r="BB282" s="74">
        <f t="shared" si="47"/>
        <v>1</v>
      </c>
      <c r="BC282" s="74">
        <f t="shared" si="48"/>
        <v>0</v>
      </c>
      <c r="BD282" s="115" t="str">
        <f t="shared" si="49"/>
        <v/>
      </c>
      <c r="BE282" s="118"/>
      <c r="BF282" s="118"/>
      <c r="BH282" s="119"/>
    </row>
    <row r="283" spans="3:60" x14ac:dyDescent="0.2">
      <c r="C283" s="75">
        <v>42452</v>
      </c>
      <c r="D283" s="120">
        <f t="shared" si="40"/>
        <v>3</v>
      </c>
      <c r="E283" s="74" t="s">
        <v>152</v>
      </c>
      <c r="F283" s="79"/>
      <c r="H283" s="74">
        <v>0</v>
      </c>
      <c r="K283" s="129" t="str">
        <f t="shared" si="41"/>
        <v/>
      </c>
      <c r="L283" s="129" t="str">
        <f t="shared" si="42"/>
        <v/>
      </c>
      <c r="P283" s="74" t="s">
        <v>320</v>
      </c>
      <c r="Q283" s="74">
        <v>80</v>
      </c>
      <c r="R283" s="74">
        <v>180</v>
      </c>
      <c r="S283" s="84">
        <f t="shared" si="43"/>
        <v>14400</v>
      </c>
      <c r="AE283" s="74" t="str">
        <f>IF(OR(K283="",K283=0),"",VLOOKUP(E283,#REF!,17,FALSE))</f>
        <v/>
      </c>
      <c r="AR283" s="74">
        <f t="shared" si="44"/>
        <v>3</v>
      </c>
      <c r="AS283" s="74">
        <f t="shared" si="45"/>
        <v>2016</v>
      </c>
      <c r="AT283" s="94">
        <f t="shared" si="46"/>
        <v>12</v>
      </c>
      <c r="BB283" s="74">
        <f t="shared" si="47"/>
        <v>1</v>
      </c>
      <c r="BC283" s="74">
        <f t="shared" si="48"/>
        <v>0</v>
      </c>
      <c r="BD283" s="115" t="str">
        <f t="shared" si="49"/>
        <v/>
      </c>
      <c r="BE283" s="118"/>
      <c r="BF283" s="118"/>
      <c r="BH283" s="119"/>
    </row>
    <row r="284" spans="3:60" x14ac:dyDescent="0.2">
      <c r="C284" s="75">
        <v>42452</v>
      </c>
      <c r="D284" s="120">
        <f t="shared" si="40"/>
        <v>4</v>
      </c>
      <c r="E284" s="74" t="s">
        <v>152</v>
      </c>
      <c r="F284" s="79"/>
      <c r="H284" s="74">
        <v>0</v>
      </c>
      <c r="K284" s="129" t="str">
        <f t="shared" si="41"/>
        <v/>
      </c>
      <c r="L284" s="129" t="str">
        <f t="shared" si="42"/>
        <v/>
      </c>
      <c r="P284" s="74" t="s">
        <v>319</v>
      </c>
      <c r="Q284" s="74">
        <v>6</v>
      </c>
      <c r="R284" s="74">
        <v>180</v>
      </c>
      <c r="S284" s="84">
        <f t="shared" si="43"/>
        <v>1080</v>
      </c>
      <c r="AE284" s="74" t="str">
        <f>IF(OR(K284="",K284=0),"",VLOOKUP(E284,#REF!,17,FALSE))</f>
        <v/>
      </c>
      <c r="AR284" s="74">
        <f t="shared" si="44"/>
        <v>3</v>
      </c>
      <c r="AS284" s="74">
        <f t="shared" si="45"/>
        <v>2016</v>
      </c>
      <c r="AT284" s="94">
        <f t="shared" si="46"/>
        <v>12</v>
      </c>
      <c r="BB284" s="74">
        <f t="shared" si="47"/>
        <v>1</v>
      </c>
      <c r="BC284" s="74">
        <f t="shared" si="48"/>
        <v>0</v>
      </c>
      <c r="BD284" s="115" t="str">
        <f t="shared" si="49"/>
        <v/>
      </c>
      <c r="BE284" s="118"/>
      <c r="BF284" s="118"/>
      <c r="BH284" s="119"/>
    </row>
    <row r="285" spans="3:60" x14ac:dyDescent="0.2">
      <c r="C285" s="75">
        <v>42452</v>
      </c>
      <c r="D285" s="120">
        <f t="shared" si="40"/>
        <v>5</v>
      </c>
      <c r="E285" s="74" t="s">
        <v>104</v>
      </c>
      <c r="F285" s="79"/>
      <c r="G285" s="76">
        <v>80160</v>
      </c>
      <c r="H285" s="74">
        <v>113.95161290322581</v>
      </c>
      <c r="I285" s="119">
        <v>0.3125</v>
      </c>
      <c r="K285" s="129">
        <f t="shared" si="41"/>
        <v>7.5</v>
      </c>
      <c r="L285" s="129" t="str">
        <f t="shared" si="42"/>
        <v/>
      </c>
      <c r="M285" s="76">
        <v>80160</v>
      </c>
      <c r="P285" s="74" t="s">
        <v>318</v>
      </c>
      <c r="Q285" s="74">
        <v>39</v>
      </c>
      <c r="R285" s="74">
        <v>180</v>
      </c>
      <c r="S285" s="84">
        <f t="shared" si="43"/>
        <v>7020</v>
      </c>
      <c r="T285" s="74">
        <v>373.00700000000001</v>
      </c>
      <c r="U285" s="74">
        <v>1520</v>
      </c>
      <c r="V285" s="74">
        <v>4</v>
      </c>
      <c r="AE285" s="74" t="e">
        <f>IF(OR(K285="",K285=0),"",VLOOKUP(E285,#REF!,17,FALSE))</f>
        <v>#REF!</v>
      </c>
      <c r="AR285" s="74">
        <f t="shared" si="44"/>
        <v>3</v>
      </c>
      <c r="AS285" s="74">
        <f t="shared" si="45"/>
        <v>2016</v>
      </c>
      <c r="AT285" s="94">
        <f t="shared" si="46"/>
        <v>12</v>
      </c>
      <c r="BB285" s="74">
        <f t="shared" si="47"/>
        <v>1</v>
      </c>
      <c r="BC285" s="74">
        <f t="shared" si="48"/>
        <v>0</v>
      </c>
      <c r="BD285" s="115" t="str">
        <f t="shared" si="49"/>
        <v/>
      </c>
      <c r="BE285" s="118"/>
      <c r="BF285" s="118"/>
      <c r="BH285" s="119"/>
    </row>
    <row r="286" spans="3:60" x14ac:dyDescent="0.2">
      <c r="C286" s="75">
        <v>42452</v>
      </c>
      <c r="D286" s="120">
        <f t="shared" si="40"/>
        <v>6</v>
      </c>
      <c r="E286" s="74" t="s">
        <v>104</v>
      </c>
      <c r="F286" s="79"/>
      <c r="H286" s="74">
        <v>0</v>
      </c>
      <c r="K286" s="129" t="str">
        <f t="shared" si="41"/>
        <v/>
      </c>
      <c r="L286" s="129" t="str">
        <f t="shared" si="42"/>
        <v/>
      </c>
      <c r="P286" s="74" t="s">
        <v>321</v>
      </c>
      <c r="Q286" s="74">
        <v>70</v>
      </c>
      <c r="R286" s="74">
        <v>180</v>
      </c>
      <c r="S286" s="84">
        <f t="shared" si="43"/>
        <v>12600</v>
      </c>
      <c r="AE286" s="74" t="str">
        <f>IF(OR(K286="",K286=0),"",VLOOKUP(E286,#REF!,17,FALSE))</f>
        <v/>
      </c>
      <c r="AR286" s="74">
        <f t="shared" si="44"/>
        <v>3</v>
      </c>
      <c r="AS286" s="74">
        <f t="shared" si="45"/>
        <v>2016</v>
      </c>
      <c r="AT286" s="94">
        <f t="shared" si="46"/>
        <v>12</v>
      </c>
      <c r="BB286" s="74">
        <f t="shared" si="47"/>
        <v>1</v>
      </c>
      <c r="BC286" s="74">
        <f t="shared" si="48"/>
        <v>0</v>
      </c>
      <c r="BD286" s="115" t="str">
        <f t="shared" si="49"/>
        <v/>
      </c>
      <c r="BE286" s="118"/>
      <c r="BF286" s="118"/>
      <c r="BH286" s="119"/>
    </row>
    <row r="287" spans="3:60" x14ac:dyDescent="0.2">
      <c r="C287" s="75">
        <v>42452</v>
      </c>
      <c r="D287" s="120">
        <f t="shared" si="40"/>
        <v>7</v>
      </c>
      <c r="E287" s="74" t="s">
        <v>104</v>
      </c>
      <c r="F287" s="79"/>
      <c r="H287" s="74">
        <v>0</v>
      </c>
      <c r="K287" s="129" t="str">
        <f t="shared" si="41"/>
        <v/>
      </c>
      <c r="L287" s="129" t="str">
        <f t="shared" si="42"/>
        <v/>
      </c>
      <c r="P287" s="74" t="s">
        <v>322</v>
      </c>
      <c r="Q287" s="74">
        <v>41</v>
      </c>
      <c r="R287" s="74">
        <v>180</v>
      </c>
      <c r="S287" s="84">
        <f t="shared" si="43"/>
        <v>7380</v>
      </c>
      <c r="AE287" s="74" t="str">
        <f>IF(OR(K287="",K287=0),"",VLOOKUP(E287,#REF!,17,FALSE))</f>
        <v/>
      </c>
      <c r="AR287" s="74">
        <f t="shared" si="44"/>
        <v>3</v>
      </c>
      <c r="AS287" s="74">
        <f t="shared" si="45"/>
        <v>2016</v>
      </c>
      <c r="AT287" s="94">
        <f t="shared" si="46"/>
        <v>12</v>
      </c>
      <c r="BB287" s="74">
        <f t="shared" si="47"/>
        <v>1</v>
      </c>
      <c r="BC287" s="74">
        <f t="shared" si="48"/>
        <v>0</v>
      </c>
      <c r="BD287" s="115" t="str">
        <f t="shared" si="49"/>
        <v/>
      </c>
      <c r="BE287" s="118"/>
      <c r="BF287" s="118"/>
      <c r="BH287" s="119"/>
    </row>
    <row r="288" spans="3:60" x14ac:dyDescent="0.2">
      <c r="C288" s="75">
        <v>42453</v>
      </c>
      <c r="D288" s="120">
        <f t="shared" si="40"/>
        <v>1</v>
      </c>
      <c r="E288" s="74" t="s">
        <v>138</v>
      </c>
      <c r="F288" s="79"/>
      <c r="G288" s="76">
        <v>17676</v>
      </c>
      <c r="H288" s="74">
        <v>62.470588235294116</v>
      </c>
      <c r="I288" s="119">
        <v>0.125</v>
      </c>
      <c r="K288" s="129">
        <f t="shared" si="41"/>
        <v>3</v>
      </c>
      <c r="L288" s="129" t="str">
        <f t="shared" si="42"/>
        <v/>
      </c>
      <c r="M288" s="76">
        <v>17676</v>
      </c>
      <c r="P288" s="74" t="s">
        <v>298</v>
      </c>
      <c r="Q288" s="74">
        <v>4</v>
      </c>
      <c r="R288" s="74">
        <v>180</v>
      </c>
      <c r="S288" s="84">
        <f t="shared" si="43"/>
        <v>720</v>
      </c>
      <c r="T288" s="74">
        <v>394.803</v>
      </c>
      <c r="U288" s="74">
        <v>332.5</v>
      </c>
      <c r="V288" s="74">
        <v>3</v>
      </c>
      <c r="AE288" s="74" t="e">
        <f>IF(OR(K288="",K288=0),"",VLOOKUP(E288,#REF!,17,FALSE))</f>
        <v>#REF!</v>
      </c>
      <c r="AR288" s="74">
        <f t="shared" si="44"/>
        <v>3</v>
      </c>
      <c r="AS288" s="74">
        <f t="shared" si="45"/>
        <v>2016</v>
      </c>
      <c r="AT288" s="94">
        <f t="shared" si="46"/>
        <v>12</v>
      </c>
      <c r="BB288" s="74">
        <f t="shared" si="47"/>
        <v>1</v>
      </c>
      <c r="BC288" s="74">
        <f t="shared" si="48"/>
        <v>0</v>
      </c>
      <c r="BD288" s="115" t="str">
        <f t="shared" si="49"/>
        <v/>
      </c>
      <c r="BE288" s="118"/>
      <c r="BF288" s="118"/>
      <c r="BH288" s="119"/>
    </row>
    <row r="289" spans="3:60" x14ac:dyDescent="0.2">
      <c r="C289" s="75">
        <v>42453</v>
      </c>
      <c r="D289" s="120">
        <f t="shared" si="40"/>
        <v>2</v>
      </c>
      <c r="E289" s="74" t="s">
        <v>138</v>
      </c>
      <c r="F289" s="79"/>
      <c r="H289" s="74">
        <v>0</v>
      </c>
      <c r="K289" s="129" t="str">
        <f t="shared" si="41"/>
        <v/>
      </c>
      <c r="L289" s="129" t="str">
        <f t="shared" si="42"/>
        <v/>
      </c>
      <c r="P289" s="74" t="s">
        <v>323</v>
      </c>
      <c r="Q289" s="74">
        <v>32</v>
      </c>
      <c r="R289" s="74">
        <v>180</v>
      </c>
      <c r="S289" s="84">
        <f t="shared" si="43"/>
        <v>5760</v>
      </c>
      <c r="AE289" s="74" t="str">
        <f>IF(OR(K289="",K289=0),"",VLOOKUP(E289,#REF!,17,FALSE))</f>
        <v/>
      </c>
      <c r="AR289" s="74">
        <f t="shared" si="44"/>
        <v>3</v>
      </c>
      <c r="AS289" s="74">
        <f t="shared" si="45"/>
        <v>2016</v>
      </c>
      <c r="AT289" s="94">
        <f t="shared" si="46"/>
        <v>12</v>
      </c>
      <c r="BB289" s="74">
        <f t="shared" si="47"/>
        <v>1</v>
      </c>
      <c r="BC289" s="74">
        <f t="shared" si="48"/>
        <v>0</v>
      </c>
      <c r="BD289" s="115" t="str">
        <f t="shared" si="49"/>
        <v/>
      </c>
      <c r="BE289" s="118"/>
      <c r="BF289" s="118"/>
      <c r="BH289" s="119"/>
    </row>
    <row r="290" spans="3:60" x14ac:dyDescent="0.2">
      <c r="C290" s="75">
        <v>42453</v>
      </c>
      <c r="D290" s="120">
        <f t="shared" si="40"/>
        <v>3</v>
      </c>
      <c r="E290" s="74" t="s">
        <v>141</v>
      </c>
      <c r="F290" s="79"/>
      <c r="G290" s="76">
        <v>24024</v>
      </c>
      <c r="H290" s="74">
        <v>78.088235294117652</v>
      </c>
      <c r="I290" s="119">
        <v>0.15625</v>
      </c>
      <c r="K290" s="129">
        <f t="shared" si="41"/>
        <v>3.75</v>
      </c>
      <c r="L290" s="129" t="str">
        <f t="shared" si="42"/>
        <v/>
      </c>
      <c r="M290" s="76">
        <v>24024</v>
      </c>
      <c r="P290" s="74" t="s">
        <v>324</v>
      </c>
      <c r="Q290" s="74">
        <v>46</v>
      </c>
      <c r="R290" s="74">
        <v>180</v>
      </c>
      <c r="S290" s="84">
        <f t="shared" si="43"/>
        <v>8280</v>
      </c>
      <c r="T290" s="74">
        <v>371.90499999999997</v>
      </c>
      <c r="U290" s="74">
        <v>427.5</v>
      </c>
      <c r="V290" s="74">
        <v>4</v>
      </c>
      <c r="AE290" s="74" t="e">
        <f>IF(OR(K290="",K290=0),"",VLOOKUP(E290,#REF!,17,FALSE))</f>
        <v>#REF!</v>
      </c>
      <c r="AR290" s="74">
        <f t="shared" si="44"/>
        <v>3</v>
      </c>
      <c r="AS290" s="74">
        <f t="shared" si="45"/>
        <v>2016</v>
      </c>
      <c r="AT290" s="94">
        <f t="shared" si="46"/>
        <v>12</v>
      </c>
      <c r="BB290" s="74">
        <f t="shared" si="47"/>
        <v>1</v>
      </c>
      <c r="BC290" s="74">
        <f t="shared" si="48"/>
        <v>0</v>
      </c>
      <c r="BD290" s="115" t="str">
        <f t="shared" si="49"/>
        <v/>
      </c>
      <c r="BE290" s="118"/>
      <c r="BF290" s="118"/>
      <c r="BH290" s="119"/>
    </row>
    <row r="291" spans="3:60" x14ac:dyDescent="0.2">
      <c r="C291" s="75">
        <v>42453</v>
      </c>
      <c r="D291" s="120">
        <f t="shared" si="40"/>
        <v>4</v>
      </c>
      <c r="E291" s="74" t="s">
        <v>325</v>
      </c>
      <c r="F291" s="79"/>
      <c r="G291" s="76">
        <v>30468</v>
      </c>
      <c r="H291" s="74">
        <v>88.5</v>
      </c>
      <c r="I291" s="119">
        <v>0.17708333333333334</v>
      </c>
      <c r="K291" s="129">
        <f t="shared" si="41"/>
        <v>4.25</v>
      </c>
      <c r="L291" s="129" t="str">
        <f t="shared" si="42"/>
        <v/>
      </c>
      <c r="M291" s="76">
        <v>30468</v>
      </c>
      <c r="P291" s="74" t="s">
        <v>324</v>
      </c>
      <c r="Q291" s="74">
        <v>34</v>
      </c>
      <c r="R291" s="74">
        <v>180</v>
      </c>
      <c r="S291" s="84">
        <f t="shared" si="43"/>
        <v>6120</v>
      </c>
      <c r="T291" s="74">
        <v>382.54500000000002</v>
      </c>
      <c r="V291" s="74">
        <v>4</v>
      </c>
      <c r="Z291" s="74" t="s">
        <v>327</v>
      </c>
      <c r="AE291" s="74" t="e">
        <f>IF(OR(K291="",K291=0),"",VLOOKUP(E291,#REF!,17,FALSE))</f>
        <v>#REF!</v>
      </c>
      <c r="AR291" s="74">
        <f t="shared" si="44"/>
        <v>3</v>
      </c>
      <c r="AS291" s="74">
        <f t="shared" si="45"/>
        <v>2016</v>
      </c>
      <c r="AT291" s="94">
        <f t="shared" si="46"/>
        <v>12</v>
      </c>
      <c r="BB291" s="74">
        <f t="shared" si="47"/>
        <v>1</v>
      </c>
      <c r="BC291" s="74">
        <f t="shared" si="48"/>
        <v>0</v>
      </c>
      <c r="BD291" s="115" t="str">
        <f t="shared" si="49"/>
        <v/>
      </c>
      <c r="BE291" s="118"/>
      <c r="BF291" s="118"/>
      <c r="BH291" s="119"/>
    </row>
    <row r="292" spans="3:60" x14ac:dyDescent="0.2">
      <c r="C292" s="75">
        <v>42453</v>
      </c>
      <c r="D292" s="120">
        <f t="shared" si="40"/>
        <v>5</v>
      </c>
      <c r="E292" s="74" t="s">
        <v>325</v>
      </c>
      <c r="F292" s="79"/>
      <c r="K292" s="129" t="str">
        <f t="shared" si="41"/>
        <v/>
      </c>
      <c r="L292" s="129" t="str">
        <f t="shared" si="42"/>
        <v/>
      </c>
      <c r="P292" s="74" t="s">
        <v>326</v>
      </c>
      <c r="Q292" s="74">
        <v>11</v>
      </c>
      <c r="R292" s="74">
        <v>180</v>
      </c>
      <c r="S292" s="84">
        <f t="shared" si="43"/>
        <v>1980</v>
      </c>
      <c r="AE292" s="74" t="str">
        <f>IF(OR(K292="",K292=0),"",VLOOKUP(E292,#REF!,17,FALSE))</f>
        <v/>
      </c>
      <c r="AR292" s="74">
        <f t="shared" si="44"/>
        <v>3</v>
      </c>
      <c r="AS292" s="74">
        <f t="shared" si="45"/>
        <v>2016</v>
      </c>
      <c r="AT292" s="94">
        <f t="shared" si="46"/>
        <v>12</v>
      </c>
      <c r="BB292" s="74">
        <f t="shared" si="47"/>
        <v>1</v>
      </c>
      <c r="BC292" s="74">
        <f t="shared" si="48"/>
        <v>0</v>
      </c>
      <c r="BD292" s="115" t="str">
        <f t="shared" si="49"/>
        <v/>
      </c>
      <c r="BE292" s="118"/>
      <c r="BF292" s="118"/>
      <c r="BH292" s="119"/>
    </row>
    <row r="293" spans="3:60" x14ac:dyDescent="0.2">
      <c r="C293" s="75">
        <v>42453</v>
      </c>
      <c r="D293" s="120">
        <f t="shared" si="40"/>
        <v>6</v>
      </c>
      <c r="E293" s="74" t="s">
        <v>325</v>
      </c>
      <c r="F293" s="79"/>
      <c r="K293" s="129" t="str">
        <f t="shared" si="41"/>
        <v/>
      </c>
      <c r="L293" s="129" t="str">
        <f t="shared" si="42"/>
        <v/>
      </c>
      <c r="P293" s="74" t="s">
        <v>289</v>
      </c>
      <c r="Q293" s="74">
        <v>20</v>
      </c>
      <c r="R293" s="74">
        <v>180</v>
      </c>
      <c r="S293" s="84">
        <f t="shared" si="43"/>
        <v>3600</v>
      </c>
      <c r="AE293" s="74" t="str">
        <f>IF(OR(K293="",K293=0),"",VLOOKUP(E293,#REF!,17,FALSE))</f>
        <v/>
      </c>
      <c r="AR293" s="74">
        <f t="shared" si="44"/>
        <v>3</v>
      </c>
      <c r="AS293" s="74">
        <f t="shared" si="45"/>
        <v>2016</v>
      </c>
      <c r="AT293" s="94">
        <f t="shared" si="46"/>
        <v>12</v>
      </c>
      <c r="BB293" s="74">
        <f t="shared" si="47"/>
        <v>1</v>
      </c>
      <c r="BC293" s="74">
        <f t="shared" si="48"/>
        <v>0</v>
      </c>
      <c r="BD293" s="115" t="str">
        <f t="shared" si="49"/>
        <v/>
      </c>
      <c r="BE293" s="118"/>
      <c r="BF293" s="118"/>
      <c r="BH293" s="119"/>
    </row>
    <row r="294" spans="3:60" x14ac:dyDescent="0.2">
      <c r="C294" s="75">
        <v>42453</v>
      </c>
      <c r="D294" s="120">
        <f t="shared" si="40"/>
        <v>7</v>
      </c>
      <c r="E294" s="74" t="s">
        <v>142</v>
      </c>
      <c r="F294" s="79"/>
      <c r="G294" s="76">
        <v>19128</v>
      </c>
      <c r="H294" s="74">
        <v>36.441176470588239</v>
      </c>
      <c r="I294" s="119">
        <v>7.2916666666666671E-2</v>
      </c>
      <c r="K294" s="129">
        <f t="shared" si="41"/>
        <v>1.75</v>
      </c>
      <c r="L294" s="129" t="str">
        <f t="shared" si="42"/>
        <v/>
      </c>
      <c r="M294" s="76">
        <v>19128</v>
      </c>
      <c r="P294" s="74" t="s">
        <v>326</v>
      </c>
      <c r="Q294" s="74">
        <v>33</v>
      </c>
      <c r="R294" s="74">
        <v>180</v>
      </c>
      <c r="S294" s="84">
        <f t="shared" si="43"/>
        <v>5940</v>
      </c>
      <c r="T294" s="74">
        <v>373.35599999999999</v>
      </c>
      <c r="U294" s="74">
        <v>617.5</v>
      </c>
      <c r="V294" s="74">
        <v>2</v>
      </c>
      <c r="AE294" s="74" t="e">
        <f>IF(OR(K294="",K294=0),"",VLOOKUP(E294,#REF!,17,FALSE))</f>
        <v>#REF!</v>
      </c>
      <c r="AR294" s="74">
        <f t="shared" si="44"/>
        <v>3</v>
      </c>
      <c r="AS294" s="74">
        <f t="shared" si="45"/>
        <v>2016</v>
      </c>
      <c r="AT294" s="94">
        <f t="shared" si="46"/>
        <v>12</v>
      </c>
      <c r="BB294" s="74">
        <f t="shared" si="47"/>
        <v>1</v>
      </c>
      <c r="BC294" s="74">
        <f t="shared" si="48"/>
        <v>0</v>
      </c>
      <c r="BD294" s="115" t="str">
        <f t="shared" si="49"/>
        <v/>
      </c>
      <c r="BE294" s="118"/>
      <c r="BF294" s="118"/>
      <c r="BH294" s="119"/>
    </row>
    <row r="295" spans="3:60" x14ac:dyDescent="0.2">
      <c r="C295" s="75">
        <v>42454</v>
      </c>
      <c r="D295" s="120">
        <f t="shared" si="40"/>
        <v>1</v>
      </c>
      <c r="E295" s="74" t="s">
        <v>136</v>
      </c>
      <c r="F295" s="79"/>
      <c r="G295" s="76">
        <v>18840</v>
      </c>
      <c r="H295">
        <v>80.193750000000009</v>
      </c>
      <c r="I295" s="119">
        <v>0.13541666666666666</v>
      </c>
      <c r="J295"/>
      <c r="K295" s="129">
        <f t="shared" si="41"/>
        <v>3.25</v>
      </c>
      <c r="L295" s="129" t="str">
        <f t="shared" si="42"/>
        <v/>
      </c>
      <c r="M295" s="76">
        <v>18840</v>
      </c>
      <c r="P295" s="74" t="s">
        <v>323</v>
      </c>
      <c r="Q295" s="74">
        <v>19</v>
      </c>
      <c r="R295" s="74">
        <v>180</v>
      </c>
      <c r="S295" s="84">
        <f t="shared" si="43"/>
        <v>3420</v>
      </c>
      <c r="T295" s="74">
        <v>195.60400000000001</v>
      </c>
      <c r="V295" s="74">
        <v>3</v>
      </c>
      <c r="Z295" s="78" t="s">
        <v>330</v>
      </c>
      <c r="AE295" s="74" t="e">
        <f>IF(OR(K295="",K295=0),"",VLOOKUP(E295,#REF!,17,FALSE))</f>
        <v>#REF!</v>
      </c>
      <c r="AR295" s="74">
        <f t="shared" si="44"/>
        <v>3</v>
      </c>
      <c r="AS295" s="74">
        <f t="shared" si="45"/>
        <v>2016</v>
      </c>
      <c r="AT295" s="94">
        <f t="shared" si="46"/>
        <v>12</v>
      </c>
      <c r="BB295" s="74">
        <f t="shared" si="47"/>
        <v>1</v>
      </c>
      <c r="BC295" s="74">
        <f t="shared" si="48"/>
        <v>0</v>
      </c>
      <c r="BD295" s="115" t="str">
        <f t="shared" si="49"/>
        <v/>
      </c>
      <c r="BE295" s="118"/>
      <c r="BF295" s="118"/>
      <c r="BH295" s="119"/>
    </row>
    <row r="296" spans="3:60" x14ac:dyDescent="0.2">
      <c r="C296" s="75">
        <v>42454</v>
      </c>
      <c r="D296" s="120">
        <f t="shared" si="40"/>
        <v>2</v>
      </c>
      <c r="E296" s="74" t="s">
        <v>328</v>
      </c>
      <c r="F296" s="79"/>
      <c r="G296" s="76">
        <v>10740</v>
      </c>
      <c r="H296">
        <v>49.35</v>
      </c>
      <c r="I296" s="119">
        <v>8.3333333333333329E-2</v>
      </c>
      <c r="J296"/>
      <c r="K296" s="129">
        <f t="shared" si="41"/>
        <v>2</v>
      </c>
      <c r="L296" s="129" t="str">
        <f t="shared" si="42"/>
        <v/>
      </c>
      <c r="M296" s="76">
        <v>10740</v>
      </c>
      <c r="P296" s="74" t="s">
        <v>323</v>
      </c>
      <c r="Q296" s="74">
        <v>10.75</v>
      </c>
      <c r="R296" s="74">
        <v>180</v>
      </c>
      <c r="S296" s="84">
        <f t="shared" si="43"/>
        <v>1935</v>
      </c>
      <c r="T296" s="74">
        <v>191.26400000000001</v>
      </c>
      <c r="V296" s="74">
        <v>4</v>
      </c>
      <c r="Z296" s="78" t="s">
        <v>331</v>
      </c>
      <c r="AE296" s="74" t="e">
        <f>IF(OR(K296="",K296=0),"",VLOOKUP(E296,#REF!,17,FALSE))</f>
        <v>#REF!</v>
      </c>
      <c r="AR296" s="74">
        <f t="shared" si="44"/>
        <v>3</v>
      </c>
      <c r="AS296" s="74">
        <f t="shared" si="45"/>
        <v>2016</v>
      </c>
      <c r="AT296" s="94">
        <f t="shared" si="46"/>
        <v>12</v>
      </c>
      <c r="BB296" s="74">
        <f t="shared" si="47"/>
        <v>1</v>
      </c>
      <c r="BC296" s="74">
        <f t="shared" si="48"/>
        <v>0</v>
      </c>
      <c r="BD296" s="115" t="str">
        <f t="shared" si="49"/>
        <v/>
      </c>
      <c r="BE296" s="118"/>
      <c r="BF296" s="118"/>
      <c r="BH296" s="119"/>
    </row>
    <row r="297" spans="3:60" x14ac:dyDescent="0.2">
      <c r="C297" s="75">
        <v>42454</v>
      </c>
      <c r="D297" s="120">
        <f t="shared" si="40"/>
        <v>3</v>
      </c>
      <c r="E297" s="74" t="s">
        <v>268</v>
      </c>
      <c r="F297" s="79"/>
      <c r="G297" s="76">
        <v>32400</v>
      </c>
      <c r="H297">
        <v>117.20625</v>
      </c>
      <c r="I297" s="119">
        <v>0.19791666666666666</v>
      </c>
      <c r="J297"/>
      <c r="K297" s="129">
        <f t="shared" si="41"/>
        <v>4.75</v>
      </c>
      <c r="L297" s="129" t="str">
        <f t="shared" si="42"/>
        <v/>
      </c>
      <c r="M297" s="76">
        <v>32400</v>
      </c>
      <c r="P297" s="74" t="s">
        <v>329</v>
      </c>
      <c r="Q297" s="74">
        <v>31</v>
      </c>
      <c r="R297" s="74">
        <v>180</v>
      </c>
      <c r="S297" s="84">
        <f t="shared" si="43"/>
        <v>5580</v>
      </c>
      <c r="T297" s="74">
        <v>191.863</v>
      </c>
      <c r="U297" s="74">
        <v>570</v>
      </c>
      <c r="V297" s="74">
        <v>4</v>
      </c>
      <c r="AE297" s="74" t="e">
        <f>IF(OR(K297="",K297=0),"",VLOOKUP(E297,#REF!,17,FALSE))</f>
        <v>#REF!</v>
      </c>
      <c r="AR297" s="74">
        <f t="shared" si="44"/>
        <v>3</v>
      </c>
      <c r="AS297" s="74">
        <f t="shared" si="45"/>
        <v>2016</v>
      </c>
      <c r="AT297" s="94">
        <f t="shared" si="46"/>
        <v>12</v>
      </c>
      <c r="BB297" s="74">
        <f t="shared" si="47"/>
        <v>1</v>
      </c>
      <c r="BC297" s="74">
        <f t="shared" si="48"/>
        <v>0</v>
      </c>
      <c r="BD297" s="115" t="str">
        <f t="shared" si="49"/>
        <v/>
      </c>
      <c r="BE297" s="118"/>
      <c r="BF297" s="118"/>
      <c r="BH297" s="119"/>
    </row>
    <row r="298" spans="3:60" x14ac:dyDescent="0.2">
      <c r="C298" s="75">
        <v>42454</v>
      </c>
      <c r="D298" s="120">
        <f t="shared" si="40"/>
        <v>4</v>
      </c>
      <c r="E298" s="74" t="s">
        <v>134</v>
      </c>
      <c r="F298" s="79"/>
      <c r="H298">
        <v>0</v>
      </c>
      <c r="I298"/>
      <c r="J298"/>
      <c r="K298" s="129" t="str">
        <f t="shared" si="41"/>
        <v/>
      </c>
      <c r="L298" s="129" t="str">
        <f t="shared" si="42"/>
        <v/>
      </c>
      <c r="S298" s="84">
        <f t="shared" si="43"/>
        <v>0</v>
      </c>
      <c r="Z298" s="78" t="s">
        <v>332</v>
      </c>
      <c r="AE298" s="74" t="str">
        <f>IF(OR(K298="",K298=0),"",VLOOKUP(E298,#REF!,17,FALSE))</f>
        <v/>
      </c>
      <c r="AR298" s="74">
        <f t="shared" si="44"/>
        <v>3</v>
      </c>
      <c r="AS298" s="74">
        <f t="shared" si="45"/>
        <v>2016</v>
      </c>
      <c r="AT298" s="94">
        <f t="shared" si="46"/>
        <v>12</v>
      </c>
      <c r="BB298" s="74">
        <f t="shared" si="47"/>
        <v>1</v>
      </c>
      <c r="BC298" s="74">
        <f t="shared" si="48"/>
        <v>0</v>
      </c>
      <c r="BD298" s="115" t="str">
        <f t="shared" si="49"/>
        <v/>
      </c>
      <c r="BE298" s="118"/>
      <c r="BF298" s="118"/>
      <c r="BH298" s="119"/>
    </row>
    <row r="299" spans="3:60" x14ac:dyDescent="0.2">
      <c r="C299" s="75">
        <v>42458</v>
      </c>
      <c r="D299" s="120">
        <f t="shared" si="40"/>
        <v>1</v>
      </c>
      <c r="E299" s="74" t="s">
        <v>185</v>
      </c>
      <c r="F299" s="79"/>
      <c r="G299" s="76">
        <v>25072</v>
      </c>
      <c r="H299" s="74">
        <v>52.983870967741936</v>
      </c>
      <c r="I299" s="119">
        <v>0.1875</v>
      </c>
      <c r="K299" s="129">
        <f t="shared" si="41"/>
        <v>4.5</v>
      </c>
      <c r="L299" s="129" t="str">
        <f t="shared" si="42"/>
        <v/>
      </c>
      <c r="M299" s="76">
        <v>25072</v>
      </c>
      <c r="P299" s="74" t="s">
        <v>333</v>
      </c>
      <c r="Q299" s="74">
        <v>4</v>
      </c>
      <c r="R299" s="74">
        <v>180</v>
      </c>
      <c r="S299" s="84">
        <f t="shared" si="43"/>
        <v>720</v>
      </c>
      <c r="T299" s="74">
        <v>547.60500000000002</v>
      </c>
      <c r="U299" s="74">
        <v>807.5</v>
      </c>
      <c r="V299" s="74">
        <v>2</v>
      </c>
      <c r="AE299" s="74" t="e">
        <f>IF(OR(K299="",K299=0),"",VLOOKUP(E299,#REF!,17,FALSE))</f>
        <v>#REF!</v>
      </c>
      <c r="AR299" s="74">
        <f t="shared" si="44"/>
        <v>3</v>
      </c>
      <c r="AS299" s="74">
        <f t="shared" si="45"/>
        <v>2016</v>
      </c>
      <c r="AT299" s="94">
        <f t="shared" si="46"/>
        <v>13</v>
      </c>
      <c r="BB299" s="74">
        <f t="shared" si="47"/>
        <v>1</v>
      </c>
      <c r="BC299" s="74">
        <f t="shared" si="48"/>
        <v>0</v>
      </c>
      <c r="BD299" s="115" t="str">
        <f t="shared" si="49"/>
        <v/>
      </c>
      <c r="BE299" s="118"/>
      <c r="BF299" s="118"/>
      <c r="BH299" s="119"/>
    </row>
    <row r="300" spans="3:60" x14ac:dyDescent="0.2">
      <c r="C300" s="75">
        <v>42458</v>
      </c>
      <c r="D300" s="120">
        <f t="shared" si="40"/>
        <v>2</v>
      </c>
      <c r="E300" s="74" t="s">
        <v>185</v>
      </c>
      <c r="F300" s="79"/>
      <c r="H300" s="74">
        <v>63.580645161290327</v>
      </c>
      <c r="K300" s="129" t="str">
        <f t="shared" si="41"/>
        <v/>
      </c>
      <c r="L300" s="129" t="str">
        <f t="shared" si="42"/>
        <v/>
      </c>
      <c r="P300" s="74" t="s">
        <v>319</v>
      </c>
      <c r="Q300" s="74">
        <v>60</v>
      </c>
      <c r="R300" s="74">
        <v>180</v>
      </c>
      <c r="S300" s="84">
        <f t="shared" si="43"/>
        <v>10800</v>
      </c>
      <c r="AE300" s="74" t="str">
        <f>IF(OR(K300="",K300=0),"",VLOOKUP(E300,#REF!,17,FALSE))</f>
        <v/>
      </c>
      <c r="AR300" s="74">
        <f t="shared" si="44"/>
        <v>3</v>
      </c>
      <c r="AS300" s="74">
        <f t="shared" si="45"/>
        <v>2016</v>
      </c>
      <c r="AT300" s="94">
        <f t="shared" si="46"/>
        <v>13</v>
      </c>
      <c r="BB300" s="74">
        <f t="shared" si="47"/>
        <v>1</v>
      </c>
      <c r="BC300" s="74">
        <f t="shared" si="48"/>
        <v>0</v>
      </c>
      <c r="BD300" s="115" t="str">
        <f t="shared" si="49"/>
        <v/>
      </c>
      <c r="BE300" s="118"/>
      <c r="BF300" s="118"/>
      <c r="BH300" s="119"/>
    </row>
    <row r="301" spans="3:60" x14ac:dyDescent="0.2">
      <c r="C301" s="75">
        <v>42458</v>
      </c>
      <c r="D301" s="120">
        <f t="shared" si="40"/>
        <v>3</v>
      </c>
      <c r="E301" s="74" t="s">
        <v>185</v>
      </c>
      <c r="F301" s="79"/>
      <c r="H301" s="74">
        <v>0</v>
      </c>
      <c r="K301" s="129" t="str">
        <f t="shared" si="41"/>
        <v/>
      </c>
      <c r="L301" s="129" t="str">
        <f t="shared" si="42"/>
        <v/>
      </c>
      <c r="P301" s="74" t="s">
        <v>329</v>
      </c>
      <c r="Q301" s="74">
        <v>8.5</v>
      </c>
      <c r="R301" s="74">
        <v>180</v>
      </c>
      <c r="S301" s="84">
        <f t="shared" si="43"/>
        <v>1530</v>
      </c>
      <c r="AE301" s="74" t="str">
        <f>IF(OR(K301="",K301=0),"",VLOOKUP(E301,#REF!,17,FALSE))</f>
        <v/>
      </c>
      <c r="AR301" s="74">
        <f t="shared" si="44"/>
        <v>3</v>
      </c>
      <c r="AS301" s="74">
        <f t="shared" si="45"/>
        <v>2016</v>
      </c>
      <c r="AT301" s="94">
        <f t="shared" si="46"/>
        <v>13</v>
      </c>
      <c r="BB301" s="74">
        <f t="shared" si="47"/>
        <v>1</v>
      </c>
      <c r="BC301" s="74">
        <f t="shared" si="48"/>
        <v>0</v>
      </c>
      <c r="BD301" s="115" t="str">
        <f t="shared" si="49"/>
        <v/>
      </c>
      <c r="BE301" s="118"/>
      <c r="BF301" s="118"/>
      <c r="BH301" s="119"/>
    </row>
    <row r="302" spans="3:60" x14ac:dyDescent="0.2">
      <c r="C302" s="75">
        <v>42458</v>
      </c>
      <c r="D302" s="120">
        <f t="shared" si="40"/>
        <v>4</v>
      </c>
      <c r="E302" s="74" t="s">
        <v>242</v>
      </c>
      <c r="F302" s="79"/>
      <c r="G302" s="76">
        <v>18016</v>
      </c>
      <c r="H302" s="74">
        <v>0</v>
      </c>
      <c r="I302" s="119">
        <v>0.14583333333333334</v>
      </c>
      <c r="K302" s="129">
        <f t="shared" si="41"/>
        <v>3.5</v>
      </c>
      <c r="L302" s="129" t="str">
        <f t="shared" si="42"/>
        <v/>
      </c>
      <c r="M302" s="76">
        <v>18016</v>
      </c>
      <c r="P302" s="74" t="s">
        <v>329</v>
      </c>
      <c r="Q302" s="74">
        <v>40.5</v>
      </c>
      <c r="R302" s="74">
        <v>180</v>
      </c>
      <c r="S302" s="84">
        <f t="shared" si="43"/>
        <v>7290</v>
      </c>
      <c r="T302" s="74">
        <v>548.05200000000002</v>
      </c>
      <c r="U302" s="74">
        <v>570</v>
      </c>
      <c r="V302" s="74">
        <v>4</v>
      </c>
      <c r="AE302" s="74" t="e">
        <f>IF(OR(K302="",K302=0),"",VLOOKUP(E302,#REF!,17,FALSE))</f>
        <v>#REF!</v>
      </c>
      <c r="AR302" s="74">
        <f t="shared" si="44"/>
        <v>3</v>
      </c>
      <c r="AS302" s="74">
        <f t="shared" si="45"/>
        <v>2016</v>
      </c>
      <c r="AT302" s="94">
        <f t="shared" si="46"/>
        <v>13</v>
      </c>
      <c r="BB302" s="74">
        <f t="shared" si="47"/>
        <v>1</v>
      </c>
      <c r="BC302" s="74">
        <f t="shared" si="48"/>
        <v>0</v>
      </c>
      <c r="BD302" s="115" t="str">
        <f t="shared" si="49"/>
        <v/>
      </c>
      <c r="BE302" s="118"/>
      <c r="BF302" s="118"/>
      <c r="BH302" s="119"/>
    </row>
    <row r="303" spans="3:60" x14ac:dyDescent="0.2">
      <c r="C303" s="75">
        <v>42458</v>
      </c>
      <c r="D303" s="120">
        <f t="shared" si="40"/>
        <v>5</v>
      </c>
      <c r="E303" s="74" t="s">
        <v>242</v>
      </c>
      <c r="F303" s="79"/>
      <c r="H303" s="74">
        <v>49.451612903225808</v>
      </c>
      <c r="K303" s="129" t="str">
        <f t="shared" si="41"/>
        <v/>
      </c>
      <c r="L303" s="129" t="str">
        <f t="shared" si="42"/>
        <v/>
      </c>
      <c r="P303" s="74" t="s">
        <v>334</v>
      </c>
      <c r="Q303" s="74">
        <v>10</v>
      </c>
      <c r="R303" s="74">
        <v>180</v>
      </c>
      <c r="S303" s="84">
        <f t="shared" si="43"/>
        <v>1800</v>
      </c>
      <c r="AE303" s="74" t="str">
        <f>IF(OR(K303="",K303=0),"",VLOOKUP(E303,#REF!,17,FALSE))</f>
        <v/>
      </c>
      <c r="AR303" s="74">
        <f t="shared" si="44"/>
        <v>3</v>
      </c>
      <c r="AS303" s="74">
        <f t="shared" si="45"/>
        <v>2016</v>
      </c>
      <c r="AT303" s="94">
        <f t="shared" si="46"/>
        <v>13</v>
      </c>
      <c r="BB303" s="74">
        <f t="shared" si="47"/>
        <v>1</v>
      </c>
      <c r="BC303" s="74">
        <f t="shared" si="48"/>
        <v>0</v>
      </c>
      <c r="BD303" s="115" t="str">
        <f t="shared" si="49"/>
        <v/>
      </c>
      <c r="BE303" s="118"/>
      <c r="BF303" s="118"/>
      <c r="BH303" s="119"/>
    </row>
    <row r="304" spans="3:60" x14ac:dyDescent="0.2">
      <c r="C304" s="75">
        <v>42458</v>
      </c>
      <c r="D304" s="120">
        <f t="shared" si="40"/>
        <v>6</v>
      </c>
      <c r="E304" s="74" t="s">
        <v>92</v>
      </c>
      <c r="F304" s="79"/>
      <c r="G304" s="76">
        <v>20176</v>
      </c>
      <c r="H304" s="74">
        <v>0</v>
      </c>
      <c r="I304" s="119">
        <v>0.15625</v>
      </c>
      <c r="K304" s="129">
        <f t="shared" si="41"/>
        <v>3.75</v>
      </c>
      <c r="L304" s="129" t="str">
        <f t="shared" si="42"/>
        <v/>
      </c>
      <c r="M304" s="76">
        <v>20176</v>
      </c>
      <c r="P304" s="74" t="s">
        <v>322</v>
      </c>
      <c r="Q304" s="74">
        <v>39</v>
      </c>
      <c r="R304" s="74">
        <v>180</v>
      </c>
      <c r="S304" s="84">
        <f t="shared" si="43"/>
        <v>7020</v>
      </c>
      <c r="T304" s="74">
        <v>560.73299999999995</v>
      </c>
      <c r="U304" s="74">
        <v>380</v>
      </c>
      <c r="V304" s="74">
        <v>4</v>
      </c>
      <c r="Z304" s="74" t="s">
        <v>336</v>
      </c>
      <c r="AE304" s="74" t="e">
        <f>IF(OR(K304="",K304=0),"",VLOOKUP(E304,#REF!,17,FALSE))</f>
        <v>#REF!</v>
      </c>
      <c r="AR304" s="74">
        <f t="shared" si="44"/>
        <v>3</v>
      </c>
      <c r="AS304" s="74">
        <f t="shared" si="45"/>
        <v>2016</v>
      </c>
      <c r="AT304" s="94">
        <f t="shared" si="46"/>
        <v>13</v>
      </c>
      <c r="BB304" s="74">
        <f t="shared" si="47"/>
        <v>1</v>
      </c>
      <c r="BC304" s="74">
        <f t="shared" si="48"/>
        <v>0</v>
      </c>
      <c r="BD304" s="115" t="str">
        <f t="shared" si="49"/>
        <v/>
      </c>
      <c r="BE304" s="118"/>
      <c r="BF304" s="118"/>
      <c r="BH304" s="119"/>
    </row>
    <row r="305" spans="1:60" x14ac:dyDescent="0.2">
      <c r="C305" s="75">
        <v>42458</v>
      </c>
      <c r="D305" s="120">
        <f t="shared" si="40"/>
        <v>7</v>
      </c>
      <c r="E305" s="74" t="s">
        <v>92</v>
      </c>
      <c r="F305" s="79"/>
      <c r="H305" s="74">
        <v>52.983870967741936</v>
      </c>
      <c r="K305" s="129" t="str">
        <f t="shared" si="41"/>
        <v/>
      </c>
      <c r="L305" s="129" t="str">
        <f t="shared" si="42"/>
        <v/>
      </c>
      <c r="P305" s="74" t="s">
        <v>335</v>
      </c>
      <c r="Q305" s="74">
        <v>18</v>
      </c>
      <c r="R305" s="74">
        <v>180</v>
      </c>
      <c r="S305" s="84">
        <f t="shared" si="43"/>
        <v>3240</v>
      </c>
      <c r="AE305" s="74" t="str">
        <f>IF(OR(K305="",K305=0),"",VLOOKUP(E305,#REF!,17,FALSE))</f>
        <v/>
      </c>
      <c r="AR305" s="74">
        <f t="shared" si="44"/>
        <v>3</v>
      </c>
      <c r="AS305" s="74">
        <f t="shared" si="45"/>
        <v>2016</v>
      </c>
      <c r="AT305" s="94">
        <f t="shared" si="46"/>
        <v>13</v>
      </c>
      <c r="BB305" s="74">
        <f t="shared" si="47"/>
        <v>1</v>
      </c>
      <c r="BC305" s="74">
        <f t="shared" si="48"/>
        <v>0</v>
      </c>
      <c r="BD305" s="115" t="str">
        <f t="shared" si="49"/>
        <v/>
      </c>
      <c r="BE305" s="118"/>
      <c r="BF305" s="118"/>
      <c r="BH305" s="119"/>
    </row>
    <row r="306" spans="1:60" x14ac:dyDescent="0.2">
      <c r="C306" s="75">
        <v>42458</v>
      </c>
      <c r="D306" s="120">
        <f t="shared" si="40"/>
        <v>8</v>
      </c>
      <c r="E306" s="74" t="s">
        <v>188</v>
      </c>
      <c r="F306" s="79"/>
      <c r="G306" s="76">
        <v>22232</v>
      </c>
      <c r="H306" s="74">
        <v>0</v>
      </c>
      <c r="I306" s="119">
        <v>0.15625</v>
      </c>
      <c r="K306" s="129">
        <f t="shared" si="41"/>
        <v>3.75</v>
      </c>
      <c r="L306" s="129" t="str">
        <f t="shared" si="42"/>
        <v/>
      </c>
      <c r="M306" s="76">
        <v>22232</v>
      </c>
      <c r="P306" s="74" t="s">
        <v>334</v>
      </c>
      <c r="Q306" s="74">
        <v>64.75</v>
      </c>
      <c r="R306" s="74">
        <v>180</v>
      </c>
      <c r="S306" s="84">
        <f t="shared" si="43"/>
        <v>11655</v>
      </c>
      <c r="T306" s="74">
        <v>569.01800000000003</v>
      </c>
      <c r="U306" s="74">
        <v>760</v>
      </c>
      <c r="V306" s="74">
        <v>3</v>
      </c>
      <c r="AE306" s="74" t="e">
        <f>IF(OR(K306="",K306=0),"",VLOOKUP(E306,#REF!,17,FALSE))</f>
        <v>#REF!</v>
      </c>
      <c r="AR306" s="74">
        <f t="shared" si="44"/>
        <v>3</v>
      </c>
      <c r="AS306" s="74">
        <f t="shared" si="45"/>
        <v>2016</v>
      </c>
      <c r="AT306" s="94">
        <f t="shared" si="46"/>
        <v>13</v>
      </c>
      <c r="BB306" s="74">
        <f t="shared" si="47"/>
        <v>1</v>
      </c>
      <c r="BC306" s="74">
        <f t="shared" si="48"/>
        <v>0</v>
      </c>
      <c r="BD306" s="115" t="str">
        <f t="shared" si="49"/>
        <v/>
      </c>
      <c r="BE306" s="118"/>
      <c r="BF306" s="118"/>
      <c r="BH306" s="119"/>
    </row>
    <row r="307" spans="1:60" x14ac:dyDescent="0.2">
      <c r="C307" s="75">
        <v>42459</v>
      </c>
      <c r="D307" s="120">
        <f t="shared" si="40"/>
        <v>1</v>
      </c>
      <c r="E307" s="74" t="s">
        <v>341</v>
      </c>
      <c r="F307" s="79"/>
      <c r="G307" s="76">
        <v>10200</v>
      </c>
      <c r="H307" s="74">
        <v>24.711864406779661</v>
      </c>
      <c r="I307" s="119">
        <v>6.25E-2</v>
      </c>
      <c r="K307" s="129">
        <f t="shared" si="41"/>
        <v>1.5</v>
      </c>
      <c r="L307" s="129" t="str">
        <f t="shared" si="42"/>
        <v/>
      </c>
      <c r="M307" s="76">
        <v>10200</v>
      </c>
      <c r="P307" s="74" t="s">
        <v>97</v>
      </c>
      <c r="Q307" s="74">
        <v>10</v>
      </c>
      <c r="R307" s="74">
        <v>180</v>
      </c>
      <c r="S307" s="84">
        <f t="shared" si="43"/>
        <v>1800</v>
      </c>
      <c r="T307" s="74">
        <v>207.547</v>
      </c>
      <c r="V307" s="74">
        <v>4</v>
      </c>
      <c r="AE307" s="74" t="e">
        <f>IF(OR(K307="",K307=0),"",VLOOKUP(E307,#REF!,17,FALSE))</f>
        <v>#REF!</v>
      </c>
      <c r="AR307" s="74">
        <f t="shared" si="44"/>
        <v>3</v>
      </c>
      <c r="AS307" s="74">
        <f t="shared" si="45"/>
        <v>2016</v>
      </c>
      <c r="AT307" s="94">
        <f t="shared" si="46"/>
        <v>13</v>
      </c>
      <c r="BB307" s="74">
        <f t="shared" si="47"/>
        <v>1</v>
      </c>
      <c r="BC307" s="74">
        <f t="shared" si="48"/>
        <v>0</v>
      </c>
      <c r="BD307" s="115" t="str">
        <f t="shared" si="49"/>
        <v/>
      </c>
      <c r="BE307" s="118"/>
      <c r="BF307" s="118"/>
      <c r="BH307" s="119"/>
    </row>
    <row r="308" spans="1:60" x14ac:dyDescent="0.2">
      <c r="C308" s="75">
        <v>42459</v>
      </c>
      <c r="D308" s="120">
        <f t="shared" si="40"/>
        <v>2</v>
      </c>
      <c r="E308" s="74" t="s">
        <v>341</v>
      </c>
      <c r="F308" s="79"/>
      <c r="H308" s="74">
        <v>0</v>
      </c>
      <c r="K308" s="129" t="str">
        <f t="shared" si="41"/>
        <v/>
      </c>
      <c r="L308" s="129" t="str">
        <f t="shared" si="42"/>
        <v/>
      </c>
      <c r="P308" s="74" t="s">
        <v>340</v>
      </c>
      <c r="Q308" s="74">
        <v>3</v>
      </c>
      <c r="R308" s="74">
        <v>180</v>
      </c>
      <c r="S308" s="84">
        <f t="shared" si="43"/>
        <v>540</v>
      </c>
      <c r="T308" s="74">
        <v>191.58199999999999</v>
      </c>
      <c r="U308" s="74">
        <v>190</v>
      </c>
      <c r="V308" s="74">
        <v>1</v>
      </c>
      <c r="AE308" s="74" t="str">
        <f>IF(OR(K308="",K308=0),"",VLOOKUP(E308,#REF!,17,FALSE))</f>
        <v/>
      </c>
      <c r="AR308" s="74">
        <f t="shared" si="44"/>
        <v>3</v>
      </c>
      <c r="AS308" s="74">
        <f t="shared" si="45"/>
        <v>2016</v>
      </c>
      <c r="AT308" s="94">
        <f t="shared" si="46"/>
        <v>13</v>
      </c>
      <c r="BB308" s="74">
        <f t="shared" si="47"/>
        <v>1</v>
      </c>
      <c r="BC308" s="74">
        <f t="shared" si="48"/>
        <v>0</v>
      </c>
      <c r="BD308" s="115" t="str">
        <f t="shared" si="49"/>
        <v/>
      </c>
      <c r="BE308" s="118"/>
      <c r="BF308" s="118"/>
      <c r="BH308" s="119"/>
    </row>
    <row r="309" spans="1:60" x14ac:dyDescent="0.2">
      <c r="C309" s="75">
        <v>42459</v>
      </c>
      <c r="D309" s="120">
        <f t="shared" si="40"/>
        <v>3</v>
      </c>
      <c r="E309" s="74" t="s">
        <v>337</v>
      </c>
      <c r="F309" s="79"/>
      <c r="G309" s="76">
        <v>16212</v>
      </c>
      <c r="H309" s="74">
        <v>32.949152542372879</v>
      </c>
      <c r="I309" s="119">
        <v>8.3333333333333329E-2</v>
      </c>
      <c r="K309" s="129">
        <f t="shared" si="41"/>
        <v>2</v>
      </c>
      <c r="L309" s="129" t="str">
        <f t="shared" si="42"/>
        <v/>
      </c>
      <c r="M309" s="76">
        <v>16212</v>
      </c>
      <c r="P309" s="74" t="s">
        <v>334</v>
      </c>
      <c r="Q309" s="74">
        <v>5.25</v>
      </c>
      <c r="R309" s="74">
        <v>180</v>
      </c>
      <c r="S309" s="84">
        <f t="shared" si="43"/>
        <v>945</v>
      </c>
      <c r="T309" s="74">
        <v>191.58199999999999</v>
      </c>
      <c r="U309" s="74">
        <v>190</v>
      </c>
      <c r="V309" s="74">
        <v>1</v>
      </c>
      <c r="AE309" s="74" t="e">
        <f>IF(OR(K309="",K309=0),"",VLOOKUP(E309,#REF!,17,FALSE))</f>
        <v>#REF!</v>
      </c>
      <c r="AR309" s="74">
        <f t="shared" si="44"/>
        <v>3</v>
      </c>
      <c r="AS309" s="74">
        <f t="shared" si="45"/>
        <v>2016</v>
      </c>
      <c r="AT309" s="94">
        <f t="shared" si="46"/>
        <v>13</v>
      </c>
      <c r="BB309" s="74">
        <f t="shared" si="47"/>
        <v>1</v>
      </c>
      <c r="BC309" s="74">
        <f t="shared" si="48"/>
        <v>0</v>
      </c>
      <c r="BD309" s="115" t="str">
        <f t="shared" si="49"/>
        <v/>
      </c>
      <c r="BE309" s="118"/>
      <c r="BF309" s="118"/>
      <c r="BH309" s="119"/>
    </row>
    <row r="310" spans="1:60" x14ac:dyDescent="0.2">
      <c r="C310" s="75">
        <v>42459</v>
      </c>
      <c r="D310" s="120">
        <f t="shared" si="40"/>
        <v>4</v>
      </c>
      <c r="E310" s="74" t="s">
        <v>337</v>
      </c>
      <c r="F310" s="79"/>
      <c r="H310" s="74">
        <v>0</v>
      </c>
      <c r="K310" s="129" t="str">
        <f t="shared" si="41"/>
        <v/>
      </c>
      <c r="L310" s="129" t="str">
        <f t="shared" si="42"/>
        <v/>
      </c>
      <c r="P310" s="74" t="s">
        <v>338</v>
      </c>
      <c r="Q310" s="74">
        <v>11</v>
      </c>
      <c r="R310" s="74">
        <v>180</v>
      </c>
      <c r="S310" s="84">
        <f t="shared" si="43"/>
        <v>1980</v>
      </c>
      <c r="AE310" s="74" t="str">
        <f>IF(OR(K310="",K310=0),"",VLOOKUP(E310,#REF!,17,FALSE))</f>
        <v/>
      </c>
      <c r="AR310" s="74">
        <f t="shared" si="44"/>
        <v>3</v>
      </c>
      <c r="AS310" s="74">
        <f t="shared" si="45"/>
        <v>2016</v>
      </c>
      <c r="AT310" s="94">
        <f t="shared" si="46"/>
        <v>13</v>
      </c>
      <c r="BB310" s="74">
        <f t="shared" si="47"/>
        <v>1</v>
      </c>
      <c r="BC310" s="74">
        <f t="shared" si="48"/>
        <v>0</v>
      </c>
      <c r="BD310" s="115" t="str">
        <f t="shared" si="49"/>
        <v/>
      </c>
      <c r="BE310" s="118"/>
      <c r="BF310" s="118"/>
      <c r="BH310" s="119"/>
    </row>
    <row r="311" spans="1:60" x14ac:dyDescent="0.2">
      <c r="C311" s="75">
        <v>42459</v>
      </c>
      <c r="D311" s="120">
        <f t="shared" si="40"/>
        <v>5</v>
      </c>
      <c r="E311" s="74" t="s">
        <v>77</v>
      </c>
      <c r="F311" s="79"/>
      <c r="G311" s="76">
        <v>121944</v>
      </c>
      <c r="H311" s="74">
        <v>185.33898305084745</v>
      </c>
      <c r="I311" s="119">
        <v>0.46875</v>
      </c>
      <c r="K311" s="129">
        <f t="shared" si="41"/>
        <v>11.25</v>
      </c>
      <c r="L311" s="129" t="str">
        <f t="shared" si="42"/>
        <v/>
      </c>
      <c r="M311" s="76">
        <v>121944</v>
      </c>
      <c r="P311" s="74" t="s">
        <v>335</v>
      </c>
      <c r="Q311" s="74">
        <v>61</v>
      </c>
      <c r="R311" s="74">
        <v>180</v>
      </c>
      <c r="S311" s="84">
        <f t="shared" si="43"/>
        <v>10980</v>
      </c>
      <c r="T311" s="74">
        <v>193.34100000000001</v>
      </c>
      <c r="U311" s="74">
        <v>1140</v>
      </c>
      <c r="V311" s="74">
        <v>5</v>
      </c>
      <c r="AE311" s="74" t="e">
        <f>IF(OR(K311="",K311=0),"",VLOOKUP(E311,#REF!,17,FALSE))</f>
        <v>#REF!</v>
      </c>
      <c r="AR311" s="74">
        <f t="shared" si="44"/>
        <v>3</v>
      </c>
      <c r="AS311" s="74">
        <f t="shared" si="45"/>
        <v>2016</v>
      </c>
      <c r="AT311" s="94">
        <f t="shared" si="46"/>
        <v>13</v>
      </c>
      <c r="BB311" s="74">
        <f t="shared" si="47"/>
        <v>1</v>
      </c>
      <c r="BC311" s="74">
        <f t="shared" si="48"/>
        <v>0</v>
      </c>
      <c r="BD311" s="115" t="str">
        <f t="shared" si="49"/>
        <v/>
      </c>
      <c r="BE311" s="118"/>
      <c r="BF311" s="118"/>
      <c r="BH311" s="119"/>
    </row>
    <row r="312" spans="1:60" x14ac:dyDescent="0.2">
      <c r="C312" s="75">
        <v>42459</v>
      </c>
      <c r="D312" s="120">
        <f t="shared" si="40"/>
        <v>6</v>
      </c>
      <c r="E312" s="74" t="s">
        <v>77</v>
      </c>
      <c r="F312" s="79"/>
      <c r="H312" s="74">
        <v>0</v>
      </c>
      <c r="K312" s="129" t="str">
        <f t="shared" si="41"/>
        <v/>
      </c>
      <c r="L312" s="129" t="str">
        <f t="shared" si="42"/>
        <v/>
      </c>
      <c r="P312" s="74" t="s">
        <v>339</v>
      </c>
      <c r="Q312" s="74">
        <v>57</v>
      </c>
      <c r="R312" s="74">
        <v>180</v>
      </c>
      <c r="S312" s="84">
        <f t="shared" si="43"/>
        <v>10260</v>
      </c>
      <c r="AE312" s="74" t="str">
        <f>IF(OR(K312="",K312=0),"",VLOOKUP(E312,#REF!,17,FALSE))</f>
        <v/>
      </c>
      <c r="AR312" s="74">
        <f t="shared" si="44"/>
        <v>3</v>
      </c>
      <c r="AS312" s="74">
        <f t="shared" si="45"/>
        <v>2016</v>
      </c>
      <c r="AT312" s="94">
        <f t="shared" si="46"/>
        <v>13</v>
      </c>
      <c r="BB312" s="74">
        <f t="shared" si="47"/>
        <v>1</v>
      </c>
      <c r="BC312" s="74">
        <f t="shared" si="48"/>
        <v>0</v>
      </c>
      <c r="BD312" s="115" t="str">
        <f t="shared" si="49"/>
        <v/>
      </c>
      <c r="BE312" s="118"/>
      <c r="BF312" s="118"/>
      <c r="BH312" s="119"/>
    </row>
    <row r="313" spans="1:60" x14ac:dyDescent="0.2">
      <c r="C313" s="75">
        <v>42459</v>
      </c>
      <c r="D313" s="120">
        <f t="shared" si="40"/>
        <v>7</v>
      </c>
      <c r="E313" s="74" t="s">
        <v>134</v>
      </c>
      <c r="F313" s="79"/>
      <c r="H313" s="74">
        <v>0</v>
      </c>
      <c r="K313" s="129" t="str">
        <f t="shared" si="41"/>
        <v/>
      </c>
      <c r="L313" s="129" t="str">
        <f t="shared" si="42"/>
        <v/>
      </c>
      <c r="S313" s="84">
        <f t="shared" si="43"/>
        <v>0</v>
      </c>
      <c r="Z313" s="74" t="s">
        <v>342</v>
      </c>
      <c r="AE313" s="74" t="str">
        <f>IF(OR(K313="",K313=0),"",VLOOKUP(E313,#REF!,17,FALSE))</f>
        <v/>
      </c>
      <c r="AR313" s="74">
        <f t="shared" si="44"/>
        <v>3</v>
      </c>
      <c r="AS313" s="74">
        <f t="shared" si="45"/>
        <v>2016</v>
      </c>
      <c r="AT313" s="94">
        <f t="shared" si="46"/>
        <v>13</v>
      </c>
      <c r="BB313" s="74">
        <f t="shared" si="47"/>
        <v>1</v>
      </c>
      <c r="BC313" s="74">
        <f t="shared" si="48"/>
        <v>0</v>
      </c>
      <c r="BD313" s="115" t="str">
        <f t="shared" si="49"/>
        <v/>
      </c>
      <c r="BE313" s="118"/>
      <c r="BF313" s="118"/>
      <c r="BH313" s="119"/>
    </row>
    <row r="314" spans="1:60" x14ac:dyDescent="0.2">
      <c r="C314" s="75">
        <v>42460</v>
      </c>
      <c r="D314" s="120">
        <f t="shared" si="40"/>
        <v>1</v>
      </c>
      <c r="E314" s="74" t="s">
        <v>73</v>
      </c>
      <c r="F314" s="79"/>
      <c r="G314" s="76">
        <v>21936</v>
      </c>
      <c r="H314">
        <v>42.234375</v>
      </c>
      <c r="I314" s="119">
        <v>0.125</v>
      </c>
      <c r="J314"/>
      <c r="K314" s="129">
        <f t="shared" si="41"/>
        <v>3</v>
      </c>
      <c r="L314" s="129" t="str">
        <f t="shared" si="42"/>
        <v/>
      </c>
      <c r="M314" s="76">
        <v>21936</v>
      </c>
      <c r="P314" s="78" t="s">
        <v>326</v>
      </c>
      <c r="Q314" s="74">
        <v>12.5</v>
      </c>
      <c r="R314" s="74">
        <v>180</v>
      </c>
      <c r="S314" s="84">
        <f t="shared" si="43"/>
        <v>2250</v>
      </c>
      <c r="T314" s="74">
        <v>117.17100000000001</v>
      </c>
      <c r="U314" s="74">
        <v>95</v>
      </c>
      <c r="V314" s="74">
        <v>2</v>
      </c>
      <c r="AE314" s="74" t="e">
        <f>IF(OR(K314="",K314=0),"",VLOOKUP(E314,#REF!,17,FALSE))</f>
        <v>#REF!</v>
      </c>
      <c r="AR314" s="74">
        <f t="shared" si="44"/>
        <v>3</v>
      </c>
      <c r="AS314" s="74">
        <f t="shared" si="45"/>
        <v>2016</v>
      </c>
      <c r="AT314" s="94">
        <f t="shared" si="46"/>
        <v>13</v>
      </c>
      <c r="BB314" s="74">
        <f t="shared" si="47"/>
        <v>1</v>
      </c>
      <c r="BC314" s="74">
        <f t="shared" si="48"/>
        <v>0</v>
      </c>
      <c r="BD314" s="115" t="str">
        <f t="shared" si="49"/>
        <v/>
      </c>
      <c r="BE314" s="118"/>
      <c r="BF314" s="118"/>
      <c r="BH314" s="119"/>
    </row>
    <row r="315" spans="1:60" x14ac:dyDescent="0.2">
      <c r="A315" s="91"/>
      <c r="B315" s="91"/>
      <c r="C315" s="92">
        <v>42460</v>
      </c>
      <c r="D315" s="120">
        <f t="shared" si="40"/>
        <v>2</v>
      </c>
      <c r="E315" s="91" t="s">
        <v>89</v>
      </c>
      <c r="F315" s="121"/>
      <c r="G315" s="93">
        <v>70608</v>
      </c>
      <c r="H315">
        <v>147.8203125</v>
      </c>
      <c r="I315" s="119">
        <v>0.4375</v>
      </c>
      <c r="J315"/>
      <c r="K315" s="129">
        <f t="shared" si="41"/>
        <v>10.5</v>
      </c>
      <c r="L315" s="129" t="str">
        <f t="shared" si="42"/>
        <v/>
      </c>
      <c r="M315" s="93">
        <v>70608</v>
      </c>
      <c r="P315" s="103" t="s">
        <v>338</v>
      </c>
      <c r="Q315" s="91">
        <v>69</v>
      </c>
      <c r="R315" s="91">
        <v>180</v>
      </c>
      <c r="S315" s="84">
        <f t="shared" si="43"/>
        <v>12420</v>
      </c>
      <c r="T315" s="91">
        <v>191.27199999999999</v>
      </c>
      <c r="U315" s="91">
        <v>855</v>
      </c>
      <c r="V315" s="91">
        <v>7</v>
      </c>
      <c r="W315" s="91"/>
      <c r="X315" s="91"/>
      <c r="Y315" s="91"/>
      <c r="Z315" s="91"/>
      <c r="AE315" s="74" t="e">
        <f>IF(OR(K315="",K315=0),"",VLOOKUP(E315,#REF!,17,FALSE))</f>
        <v>#REF!</v>
      </c>
      <c r="AR315" s="74">
        <f t="shared" si="44"/>
        <v>3</v>
      </c>
      <c r="AS315" s="74">
        <f t="shared" si="45"/>
        <v>2016</v>
      </c>
      <c r="AT315" s="94">
        <f t="shared" si="46"/>
        <v>13</v>
      </c>
      <c r="BB315" s="74">
        <f t="shared" si="47"/>
        <v>1</v>
      </c>
      <c r="BC315" s="74">
        <f t="shared" si="48"/>
        <v>0</v>
      </c>
      <c r="BD315" s="115" t="str">
        <f t="shared" si="49"/>
        <v/>
      </c>
      <c r="BE315" s="118"/>
      <c r="BF315" s="118"/>
      <c r="BH315" s="119"/>
    </row>
    <row r="316" spans="1:60" x14ac:dyDescent="0.2">
      <c r="A316" s="91"/>
      <c r="B316" s="91"/>
      <c r="C316" s="92">
        <v>42460</v>
      </c>
      <c r="D316" s="120">
        <f t="shared" si="40"/>
        <v>3</v>
      </c>
      <c r="E316" s="91" t="s">
        <v>268</v>
      </c>
      <c r="F316" s="121"/>
      <c r="G316" s="93">
        <v>16104</v>
      </c>
      <c r="H316">
        <v>35.1953125</v>
      </c>
      <c r="I316" s="119">
        <v>0.10416666666666667</v>
      </c>
      <c r="J316"/>
      <c r="K316" s="129">
        <f t="shared" si="41"/>
        <v>2.5</v>
      </c>
      <c r="L316" s="129" t="str">
        <f t="shared" si="42"/>
        <v/>
      </c>
      <c r="M316" s="93">
        <v>16104</v>
      </c>
      <c r="P316" s="103" t="s">
        <v>343</v>
      </c>
      <c r="Q316" s="91">
        <v>13.75</v>
      </c>
      <c r="R316" s="91">
        <v>180</v>
      </c>
      <c r="S316" s="84">
        <f t="shared" si="43"/>
        <v>2475</v>
      </c>
      <c r="T316" s="91">
        <v>191.09200000000001</v>
      </c>
      <c r="U316" s="91">
        <v>237.5</v>
      </c>
      <c r="V316" s="91">
        <v>2</v>
      </c>
      <c r="W316" s="91"/>
      <c r="X316" s="91"/>
      <c r="Y316" s="91"/>
      <c r="Z316" s="91"/>
      <c r="AE316" s="74" t="e">
        <f>IF(OR(K316="",K316=0),"",VLOOKUP(E316,#REF!,17,FALSE))</f>
        <v>#REF!</v>
      </c>
      <c r="AR316" s="74">
        <f t="shared" si="44"/>
        <v>3</v>
      </c>
      <c r="AS316" s="74">
        <f t="shared" si="45"/>
        <v>2016</v>
      </c>
      <c r="AT316" s="94">
        <f t="shared" si="46"/>
        <v>13</v>
      </c>
      <c r="BB316" s="74">
        <f t="shared" si="47"/>
        <v>1</v>
      </c>
      <c r="BC316" s="74">
        <f t="shared" si="48"/>
        <v>0</v>
      </c>
      <c r="BD316" s="115" t="str">
        <f t="shared" si="49"/>
        <v/>
      </c>
      <c r="BE316" s="118"/>
      <c r="BF316" s="118"/>
      <c r="BH316" s="119"/>
    </row>
    <row r="317" spans="1:60" x14ac:dyDescent="0.2">
      <c r="D317" s="120">
        <f t="shared" si="40"/>
        <v>1</v>
      </c>
      <c r="F317" s="79"/>
      <c r="K317" s="129" t="str">
        <f t="shared" si="41"/>
        <v/>
      </c>
      <c r="L317" s="129" t="str">
        <f t="shared" si="42"/>
        <v/>
      </c>
      <c r="S317" s="84">
        <f t="shared" si="43"/>
        <v>0</v>
      </c>
      <c r="AE317" s="74" t="str">
        <f>IF(OR(K317="",K317=0),"",VLOOKUP(E317,#REF!,17,FALSE))</f>
        <v/>
      </c>
      <c r="AR317" s="74">
        <f t="shared" si="44"/>
        <v>1</v>
      </c>
      <c r="AS317" s="74">
        <f t="shared" si="45"/>
        <v>1900</v>
      </c>
      <c r="AT317" s="94">
        <f t="shared" si="46"/>
        <v>-1</v>
      </c>
      <c r="BB317" s="74">
        <f t="shared" si="47"/>
        <v>1</v>
      </c>
      <c r="BC317" s="74">
        <f t="shared" si="48"/>
        <v>0</v>
      </c>
      <c r="BD317" s="115" t="str">
        <f t="shared" si="49"/>
        <v/>
      </c>
      <c r="BE317" s="118"/>
      <c r="BF317" s="118"/>
      <c r="BH317" s="119"/>
    </row>
    <row r="318" spans="1:60" x14ac:dyDescent="0.2">
      <c r="D318" s="120">
        <f t="shared" si="40"/>
        <v>2</v>
      </c>
      <c r="F318" s="79"/>
      <c r="K318" s="129" t="str">
        <f t="shared" si="41"/>
        <v/>
      </c>
      <c r="L318" s="129" t="str">
        <f t="shared" si="42"/>
        <v/>
      </c>
      <c r="S318" s="84">
        <f t="shared" si="43"/>
        <v>0</v>
      </c>
      <c r="AE318" s="74" t="str">
        <f>IF(OR(K318="",K318=0),"",VLOOKUP(E318,#REF!,17,FALSE))</f>
        <v/>
      </c>
      <c r="AR318" s="74">
        <f t="shared" si="44"/>
        <v>1</v>
      </c>
      <c r="AS318" s="74">
        <f t="shared" si="45"/>
        <v>1900</v>
      </c>
      <c r="AT318" s="94">
        <f t="shared" si="46"/>
        <v>-1</v>
      </c>
      <c r="BB318" s="74">
        <f t="shared" si="47"/>
        <v>1</v>
      </c>
      <c r="BC318" s="74">
        <f t="shared" si="48"/>
        <v>0</v>
      </c>
      <c r="BD318" s="115" t="str">
        <f t="shared" si="49"/>
        <v/>
      </c>
      <c r="BE318" s="118"/>
      <c r="BF318" s="118"/>
      <c r="BH318" s="119"/>
    </row>
    <row r="319" spans="1:60" x14ac:dyDescent="0.2">
      <c r="D319" s="120">
        <f t="shared" si="40"/>
        <v>3</v>
      </c>
      <c r="F319" s="79"/>
      <c r="K319" s="129" t="str">
        <f t="shared" si="41"/>
        <v/>
      </c>
      <c r="L319" s="129" t="str">
        <f t="shared" si="42"/>
        <v/>
      </c>
      <c r="S319" s="84">
        <f t="shared" si="43"/>
        <v>0</v>
      </c>
      <c r="AE319" s="74" t="str">
        <f>IF(OR(K319="",K319=0),"",VLOOKUP(E319,#REF!,17,FALSE))</f>
        <v/>
      </c>
      <c r="AR319" s="74">
        <f t="shared" si="44"/>
        <v>1</v>
      </c>
      <c r="AS319" s="74">
        <f t="shared" si="45"/>
        <v>1900</v>
      </c>
      <c r="AT319" s="94">
        <f t="shared" si="46"/>
        <v>-1</v>
      </c>
      <c r="BB319" s="74">
        <f t="shared" si="47"/>
        <v>1</v>
      </c>
      <c r="BC319" s="74">
        <f t="shared" si="48"/>
        <v>0</v>
      </c>
      <c r="BD319" s="115" t="str">
        <f t="shared" si="49"/>
        <v/>
      </c>
      <c r="BE319" s="118"/>
      <c r="BF319" s="118"/>
      <c r="BH319" s="119"/>
    </row>
    <row r="320" spans="1:60" ht="13.5" thickBot="1" x14ac:dyDescent="0.25">
      <c r="A320" s="104"/>
      <c r="B320" s="104"/>
      <c r="C320" s="105"/>
      <c r="D320" s="120">
        <f t="shared" si="40"/>
        <v>4</v>
      </c>
      <c r="E320" s="104"/>
      <c r="F320" s="124"/>
      <c r="G320" s="106"/>
      <c r="H320" s="104"/>
      <c r="I320" s="104"/>
      <c r="J320" s="104"/>
      <c r="K320" s="129" t="str">
        <f t="shared" si="41"/>
        <v/>
      </c>
      <c r="L320" s="129" t="str">
        <f t="shared" si="42"/>
        <v/>
      </c>
      <c r="M320" s="106"/>
      <c r="P320" s="104"/>
      <c r="Q320" s="104"/>
      <c r="R320" s="104"/>
      <c r="S320" s="84">
        <f t="shared" si="43"/>
        <v>0</v>
      </c>
      <c r="T320" s="104"/>
      <c r="U320" s="104"/>
      <c r="V320" s="104"/>
      <c r="W320" s="104"/>
      <c r="X320" s="104"/>
      <c r="Y320" s="104"/>
      <c r="Z320" s="104"/>
      <c r="AE320" s="74" t="str">
        <f>IF(OR(K320="",K320=0),"",VLOOKUP(E320,#REF!,17,FALSE))</f>
        <v/>
      </c>
      <c r="AR320" s="74">
        <f t="shared" si="44"/>
        <v>1</v>
      </c>
      <c r="AS320" s="74">
        <f t="shared" si="45"/>
        <v>1900</v>
      </c>
      <c r="AT320" s="94">
        <f t="shared" si="46"/>
        <v>-1</v>
      </c>
      <c r="BB320" s="74">
        <f t="shared" si="47"/>
        <v>1</v>
      </c>
      <c r="BC320" s="74">
        <f t="shared" si="48"/>
        <v>0</v>
      </c>
      <c r="BD320" s="115" t="str">
        <f t="shared" si="49"/>
        <v/>
      </c>
      <c r="BE320" s="118"/>
      <c r="BF320" s="118"/>
      <c r="BH320" s="119"/>
    </row>
    <row r="321" spans="3:60" ht="13.5" thickTop="1" x14ac:dyDescent="0.2">
      <c r="D321" s="120">
        <f t="shared" si="40"/>
        <v>5</v>
      </c>
      <c r="F321" s="79"/>
      <c r="K321" s="129" t="str">
        <f t="shared" si="41"/>
        <v/>
      </c>
      <c r="L321" s="129" t="str">
        <f t="shared" si="42"/>
        <v/>
      </c>
      <c r="S321" s="84">
        <f t="shared" si="43"/>
        <v>0</v>
      </c>
      <c r="AE321" s="74" t="str">
        <f>IF(OR(K321="",K321=0),"",VLOOKUP(E321,#REF!,17,FALSE))</f>
        <v/>
      </c>
      <c r="AR321" s="74">
        <f t="shared" si="44"/>
        <v>1</v>
      </c>
      <c r="AS321" s="74">
        <f t="shared" si="45"/>
        <v>1900</v>
      </c>
      <c r="AT321" s="94">
        <f t="shared" si="46"/>
        <v>-1</v>
      </c>
      <c r="BB321" s="74">
        <f t="shared" si="47"/>
        <v>1</v>
      </c>
      <c r="BC321" s="74">
        <f t="shared" si="48"/>
        <v>0</v>
      </c>
      <c r="BD321" s="115" t="str">
        <f t="shared" si="49"/>
        <v/>
      </c>
      <c r="BE321" s="118"/>
      <c r="BF321" s="118"/>
      <c r="BH321" s="119"/>
    </row>
    <row r="322" spans="3:60" x14ac:dyDescent="0.2">
      <c r="C322" s="75">
        <v>42461</v>
      </c>
      <c r="D322" s="120">
        <f t="shared" si="40"/>
        <v>1</v>
      </c>
      <c r="E322" s="74" t="s">
        <v>200</v>
      </c>
      <c r="F322" s="79"/>
      <c r="G322" s="76">
        <v>151488</v>
      </c>
      <c r="H322" s="74">
        <v>249.75</v>
      </c>
      <c r="I322" s="119">
        <v>0.66666666666666663</v>
      </c>
      <c r="K322" s="129">
        <f t="shared" si="41"/>
        <v>16</v>
      </c>
      <c r="L322" s="129" t="str">
        <f t="shared" si="42"/>
        <v/>
      </c>
      <c r="M322" s="76">
        <v>151488</v>
      </c>
      <c r="P322" s="74" t="s">
        <v>343</v>
      </c>
      <c r="Q322" s="74">
        <v>66.25</v>
      </c>
      <c r="R322" s="74">
        <v>180</v>
      </c>
      <c r="S322" s="84">
        <f t="shared" si="43"/>
        <v>11925</v>
      </c>
      <c r="T322" s="74">
        <v>192.81299999999999</v>
      </c>
      <c r="U322" s="74">
        <v>2137.5</v>
      </c>
      <c r="V322" s="74">
        <v>10</v>
      </c>
      <c r="AE322" s="74" t="e">
        <f>IF(OR(K322="",K322=0),"",VLOOKUP(E322,#REF!,17,FALSE))</f>
        <v>#REF!</v>
      </c>
      <c r="AR322" s="74">
        <f t="shared" si="44"/>
        <v>4</v>
      </c>
      <c r="AS322" s="74">
        <f t="shared" si="45"/>
        <v>2016</v>
      </c>
      <c r="AT322" s="94">
        <f t="shared" si="46"/>
        <v>13</v>
      </c>
      <c r="BB322" s="74">
        <f t="shared" si="47"/>
        <v>1</v>
      </c>
      <c r="BC322" s="74">
        <f t="shared" si="48"/>
        <v>0</v>
      </c>
      <c r="BD322" s="115" t="str">
        <f t="shared" si="49"/>
        <v/>
      </c>
      <c r="BE322" s="118"/>
      <c r="BF322" s="118"/>
      <c r="BH322" s="119"/>
    </row>
    <row r="323" spans="3:60" x14ac:dyDescent="0.2">
      <c r="C323" s="75">
        <v>42461</v>
      </c>
      <c r="D323" s="120">
        <f t="shared" ref="D323:D386" si="50">IF(C323&lt;&gt;C322,1,D322+1)</f>
        <v>2</v>
      </c>
      <c r="E323" s="74" t="s">
        <v>200</v>
      </c>
      <c r="F323" s="79"/>
      <c r="K323" s="129" t="str">
        <f t="shared" ref="K323:K386" si="51">IF(I323="","",HOUR(I323)+MINUTE(I323)/60)</f>
        <v/>
      </c>
      <c r="L323" s="129" t="str">
        <f t="shared" ref="L323:L386" si="52">IF(J323="","",HOUR(J323)+MINUTE(J323)/60)</f>
        <v/>
      </c>
      <c r="P323" s="74" t="s">
        <v>344</v>
      </c>
      <c r="Q323" s="74">
        <v>80</v>
      </c>
      <c r="R323" s="74">
        <v>180</v>
      </c>
      <c r="S323" s="84">
        <f t="shared" ref="S323:S347" si="53">Q323*R323</f>
        <v>14400</v>
      </c>
      <c r="AE323" s="74" t="str">
        <f>IF(OR(K323="",K323=0),"",VLOOKUP(E323,#REF!,17,FALSE))</f>
        <v/>
      </c>
      <c r="AR323" s="74">
        <f t="shared" ref="AR323:AR386" si="54">MONTH(C323)</f>
        <v>4</v>
      </c>
      <c r="AS323" s="74">
        <f t="shared" ref="AS323:AS386" si="55">YEAR(C323)</f>
        <v>2016</v>
      </c>
      <c r="AT323" s="94">
        <f t="shared" ref="AT323:AT386" si="56">WEEKNUM(C323)-1</f>
        <v>13</v>
      </c>
      <c r="BB323" s="74">
        <f t="shared" ref="BB323:BB386" si="57">IF(K323=0,0,1)</f>
        <v>1</v>
      </c>
      <c r="BC323" s="74">
        <f t="shared" ref="BC323:BC386" si="58">IF( ISERROR(K323*AE323),0,K323*AE323)</f>
        <v>0</v>
      </c>
      <c r="BD323" s="115" t="str">
        <f t="shared" ref="BD323:BD386" si="59">IF(ISERROR(G323/(K323*AE323)),"",G323/(K323*AE323))</f>
        <v/>
      </c>
      <c r="BE323" s="118"/>
      <c r="BF323" s="118"/>
      <c r="BH323" s="119"/>
    </row>
    <row r="324" spans="3:60" x14ac:dyDescent="0.2">
      <c r="C324" s="75">
        <v>42461</v>
      </c>
      <c r="D324" s="120">
        <f t="shared" si="50"/>
        <v>3</v>
      </c>
      <c r="E324" s="74" t="s">
        <v>200</v>
      </c>
      <c r="F324" s="79"/>
      <c r="K324" s="129" t="str">
        <f t="shared" si="51"/>
        <v/>
      </c>
      <c r="L324" s="129" t="str">
        <f t="shared" si="52"/>
        <v/>
      </c>
      <c r="P324" s="74" t="s">
        <v>345</v>
      </c>
      <c r="Q324" s="74">
        <v>4.75</v>
      </c>
      <c r="R324" s="74">
        <v>180</v>
      </c>
      <c r="S324" s="84">
        <f t="shared" si="53"/>
        <v>855</v>
      </c>
      <c r="AE324" s="74" t="str">
        <f>IF(OR(K324="",K324=0),"",VLOOKUP(E324,#REF!,17,FALSE))</f>
        <v/>
      </c>
      <c r="AR324" s="74">
        <f t="shared" si="54"/>
        <v>4</v>
      </c>
      <c r="AS324" s="74">
        <f t="shared" si="55"/>
        <v>2016</v>
      </c>
      <c r="AT324" s="94">
        <f t="shared" si="56"/>
        <v>13</v>
      </c>
      <c r="BB324" s="74">
        <f t="shared" si="57"/>
        <v>1</v>
      </c>
      <c r="BC324" s="74">
        <f t="shared" si="58"/>
        <v>0</v>
      </c>
      <c r="BD324" s="115" t="str">
        <f t="shared" si="59"/>
        <v/>
      </c>
      <c r="BE324" s="118"/>
      <c r="BF324" s="118"/>
      <c r="BH324" s="119"/>
    </row>
    <row r="325" spans="3:60" x14ac:dyDescent="0.2">
      <c r="C325" s="75">
        <v>42464</v>
      </c>
      <c r="D325" s="120">
        <f t="shared" si="50"/>
        <v>1</v>
      </c>
      <c r="E325" s="74" t="s">
        <v>198</v>
      </c>
      <c r="F325" s="79"/>
      <c r="G325" s="76">
        <v>46716</v>
      </c>
      <c r="H325" s="74">
        <v>110.09375</v>
      </c>
      <c r="I325" s="119">
        <v>0.27083333333333331</v>
      </c>
      <c r="K325" s="129">
        <f t="shared" si="51"/>
        <v>6.5</v>
      </c>
      <c r="L325" s="129" t="str">
        <f t="shared" si="52"/>
        <v/>
      </c>
      <c r="M325" s="76">
        <v>46716</v>
      </c>
      <c r="P325" s="74" t="s">
        <v>346</v>
      </c>
      <c r="Q325" s="74">
        <v>2</v>
      </c>
      <c r="R325" s="74">
        <v>180</v>
      </c>
      <c r="S325" s="84">
        <f t="shared" si="53"/>
        <v>360</v>
      </c>
      <c r="T325" s="74">
        <v>197.04599999999999</v>
      </c>
      <c r="U325" s="74">
        <v>475</v>
      </c>
      <c r="V325" s="74">
        <v>8</v>
      </c>
      <c r="AE325" s="74" t="e">
        <f>IF(OR(K325="",K325=0),"",VLOOKUP(E325,#REF!,17,FALSE))</f>
        <v>#REF!</v>
      </c>
      <c r="AR325" s="74">
        <f t="shared" si="54"/>
        <v>4</v>
      </c>
      <c r="AS325" s="74">
        <f t="shared" si="55"/>
        <v>2016</v>
      </c>
      <c r="AT325" s="94">
        <f t="shared" si="56"/>
        <v>14</v>
      </c>
      <c r="BB325" s="74">
        <f t="shared" si="57"/>
        <v>1</v>
      </c>
      <c r="BC325" s="74">
        <f t="shared" si="58"/>
        <v>0</v>
      </c>
      <c r="BD325" s="115" t="str">
        <f t="shared" si="59"/>
        <v/>
      </c>
      <c r="BE325" s="118"/>
      <c r="BF325" s="118"/>
      <c r="BH325" s="119"/>
    </row>
    <row r="326" spans="3:60" x14ac:dyDescent="0.2">
      <c r="C326" s="75">
        <v>42464</v>
      </c>
      <c r="D326" s="120">
        <f t="shared" si="50"/>
        <v>2</v>
      </c>
      <c r="E326" s="74" t="s">
        <v>198</v>
      </c>
      <c r="F326" s="79"/>
      <c r="H326" s="74">
        <v>0</v>
      </c>
      <c r="K326" s="129" t="str">
        <f t="shared" si="51"/>
        <v/>
      </c>
      <c r="L326" s="129" t="str">
        <f t="shared" si="52"/>
        <v/>
      </c>
      <c r="P326" s="74" t="s">
        <v>347</v>
      </c>
      <c r="Q326" s="74">
        <v>46</v>
      </c>
      <c r="R326" s="74">
        <v>180</v>
      </c>
      <c r="S326" s="84">
        <f t="shared" si="53"/>
        <v>8280</v>
      </c>
      <c r="AE326" s="74" t="str">
        <f>IF(OR(K326="",K326=0),"",VLOOKUP(E326,#REF!,17,FALSE))</f>
        <v/>
      </c>
      <c r="AR326" s="74">
        <f t="shared" si="54"/>
        <v>4</v>
      </c>
      <c r="AS326" s="74">
        <f t="shared" si="55"/>
        <v>2016</v>
      </c>
      <c r="AT326" s="94">
        <f t="shared" si="56"/>
        <v>14</v>
      </c>
      <c r="BB326" s="74">
        <f t="shared" si="57"/>
        <v>1</v>
      </c>
      <c r="BC326" s="74">
        <f t="shared" si="58"/>
        <v>0</v>
      </c>
      <c r="BD326" s="115" t="str">
        <f t="shared" si="59"/>
        <v/>
      </c>
      <c r="BE326" s="118"/>
      <c r="BF326" s="118"/>
      <c r="BH326" s="119"/>
    </row>
    <row r="327" spans="3:60" x14ac:dyDescent="0.2">
      <c r="C327" s="75">
        <v>42464</v>
      </c>
      <c r="D327" s="120">
        <f t="shared" si="50"/>
        <v>3</v>
      </c>
      <c r="E327" s="74" t="s">
        <v>134</v>
      </c>
      <c r="F327" s="79"/>
      <c r="G327" s="76">
        <v>20304</v>
      </c>
      <c r="H327" s="74">
        <v>67.75</v>
      </c>
      <c r="I327" s="119">
        <v>0.16666666666666666</v>
      </c>
      <c r="K327" s="129">
        <f t="shared" si="51"/>
        <v>4</v>
      </c>
      <c r="L327" s="129" t="str">
        <f t="shared" si="52"/>
        <v/>
      </c>
      <c r="M327" s="76">
        <v>20304</v>
      </c>
      <c r="P327" s="74" t="s">
        <v>346</v>
      </c>
      <c r="Q327" s="74">
        <v>1</v>
      </c>
      <c r="R327" s="74">
        <v>180</v>
      </c>
      <c r="S327" s="84">
        <f t="shared" si="53"/>
        <v>180</v>
      </c>
      <c r="T327" s="74">
        <v>192.09399999999999</v>
      </c>
      <c r="V327" s="74">
        <v>2</v>
      </c>
      <c r="AE327" s="74" t="e">
        <f>IF(OR(K327="",K327=0),"",VLOOKUP(E327,#REF!,17,FALSE))</f>
        <v>#REF!</v>
      </c>
      <c r="AR327" s="74">
        <f t="shared" si="54"/>
        <v>4</v>
      </c>
      <c r="AS327" s="74">
        <f t="shared" si="55"/>
        <v>2016</v>
      </c>
      <c r="AT327" s="94">
        <f t="shared" si="56"/>
        <v>14</v>
      </c>
      <c r="BB327" s="74">
        <f t="shared" si="57"/>
        <v>1</v>
      </c>
      <c r="BC327" s="74">
        <f t="shared" si="58"/>
        <v>0</v>
      </c>
      <c r="BD327" s="115" t="str">
        <f t="shared" si="59"/>
        <v/>
      </c>
      <c r="BE327" s="118"/>
      <c r="BF327" s="118"/>
      <c r="BH327" s="119"/>
    </row>
    <row r="328" spans="3:60" x14ac:dyDescent="0.2">
      <c r="C328" s="75">
        <v>42464</v>
      </c>
      <c r="D328" s="120">
        <f t="shared" si="50"/>
        <v>4</v>
      </c>
      <c r="E328" s="74" t="s">
        <v>134</v>
      </c>
      <c r="F328" s="79"/>
      <c r="H328" s="74">
        <v>0</v>
      </c>
      <c r="K328" s="129" t="str">
        <f t="shared" si="51"/>
        <v/>
      </c>
      <c r="L328" s="129" t="str">
        <f t="shared" si="52"/>
        <v/>
      </c>
      <c r="P328" s="74" t="s">
        <v>323</v>
      </c>
      <c r="Q328" s="74">
        <v>18.25</v>
      </c>
      <c r="R328" s="74">
        <v>180</v>
      </c>
      <c r="S328" s="84">
        <f t="shared" si="53"/>
        <v>3285</v>
      </c>
      <c r="AE328" s="74" t="str">
        <f>IF(OR(K328="",K328=0),"",VLOOKUP(E328,#REF!,17,FALSE))</f>
        <v/>
      </c>
      <c r="AR328" s="74">
        <f t="shared" si="54"/>
        <v>4</v>
      </c>
      <c r="AS328" s="74">
        <f t="shared" si="55"/>
        <v>2016</v>
      </c>
      <c r="AT328" s="94">
        <f t="shared" si="56"/>
        <v>14</v>
      </c>
      <c r="BB328" s="74">
        <f t="shared" si="57"/>
        <v>1</v>
      </c>
      <c r="BC328" s="74">
        <f t="shared" si="58"/>
        <v>0</v>
      </c>
      <c r="BD328" s="115" t="str">
        <f t="shared" si="59"/>
        <v/>
      </c>
      <c r="BE328" s="118"/>
      <c r="BF328" s="118"/>
      <c r="BH328" s="119"/>
    </row>
    <row r="329" spans="3:60" x14ac:dyDescent="0.2">
      <c r="C329" s="75">
        <v>42464</v>
      </c>
      <c r="D329" s="120">
        <f t="shared" si="50"/>
        <v>5</v>
      </c>
      <c r="E329" s="74" t="s">
        <v>328</v>
      </c>
      <c r="F329" s="79"/>
      <c r="G329" s="76">
        <v>16404</v>
      </c>
      <c r="H329" s="74">
        <v>59.28125</v>
      </c>
      <c r="I329" s="119">
        <v>0.14583333333333334</v>
      </c>
      <c r="K329" s="129">
        <f t="shared" si="51"/>
        <v>3.5</v>
      </c>
      <c r="L329" s="129" t="str">
        <f t="shared" si="52"/>
        <v/>
      </c>
      <c r="M329" s="76">
        <v>16404</v>
      </c>
      <c r="P329" s="74" t="s">
        <v>346</v>
      </c>
      <c r="Q329" s="74">
        <v>18.25</v>
      </c>
      <c r="R329" s="74">
        <v>180</v>
      </c>
      <c r="S329" s="84">
        <f t="shared" si="53"/>
        <v>3285</v>
      </c>
      <c r="T329" s="74">
        <v>193.21</v>
      </c>
      <c r="V329" s="74">
        <v>2</v>
      </c>
      <c r="AE329" s="74" t="e">
        <f>IF(OR(K329="",K329=0),"",VLOOKUP(E329,#REF!,17,FALSE))</f>
        <v>#REF!</v>
      </c>
      <c r="AR329" s="74">
        <f t="shared" si="54"/>
        <v>4</v>
      </c>
      <c r="AS329" s="74">
        <f t="shared" si="55"/>
        <v>2016</v>
      </c>
      <c r="AT329" s="94">
        <f t="shared" si="56"/>
        <v>14</v>
      </c>
      <c r="BB329" s="74">
        <f t="shared" si="57"/>
        <v>1</v>
      </c>
      <c r="BC329" s="74">
        <f t="shared" si="58"/>
        <v>0</v>
      </c>
      <c r="BD329" s="115" t="str">
        <f t="shared" si="59"/>
        <v/>
      </c>
      <c r="BE329" s="118"/>
      <c r="BF329" s="118"/>
      <c r="BH329" s="119"/>
    </row>
    <row r="330" spans="3:60" x14ac:dyDescent="0.2">
      <c r="C330" s="75">
        <v>42464</v>
      </c>
      <c r="D330" s="120">
        <f t="shared" si="50"/>
        <v>6</v>
      </c>
      <c r="E330" s="74" t="s">
        <v>82</v>
      </c>
      <c r="F330" s="79"/>
      <c r="G330" s="76">
        <v>9540</v>
      </c>
      <c r="H330" s="74">
        <v>33.875</v>
      </c>
      <c r="I330" s="119">
        <v>8.3333333333333329E-2</v>
      </c>
      <c r="K330" s="129">
        <f t="shared" si="51"/>
        <v>2</v>
      </c>
      <c r="L330" s="129" t="str">
        <f t="shared" si="52"/>
        <v/>
      </c>
      <c r="M330" s="76">
        <v>9540</v>
      </c>
      <c r="P330" s="74" t="s">
        <v>348</v>
      </c>
      <c r="Q330" s="74">
        <v>1</v>
      </c>
      <c r="R330" s="74">
        <v>180</v>
      </c>
      <c r="S330" s="84">
        <f t="shared" si="53"/>
        <v>180</v>
      </c>
      <c r="T330" s="74">
        <v>373.26</v>
      </c>
      <c r="U330" s="74">
        <v>190</v>
      </c>
      <c r="V330" s="74">
        <v>2</v>
      </c>
      <c r="Z330" s="74" t="s">
        <v>351</v>
      </c>
      <c r="AE330" s="74" t="e">
        <f>IF(OR(K330="",K330=0),"",VLOOKUP(E330,#REF!,17,FALSE))</f>
        <v>#REF!</v>
      </c>
      <c r="AR330" s="74">
        <f t="shared" si="54"/>
        <v>4</v>
      </c>
      <c r="AS330" s="74">
        <f t="shared" si="55"/>
        <v>2016</v>
      </c>
      <c r="AT330" s="94">
        <f t="shared" si="56"/>
        <v>14</v>
      </c>
      <c r="BB330" s="74">
        <f t="shared" si="57"/>
        <v>1</v>
      </c>
      <c r="BC330" s="74">
        <f t="shared" si="58"/>
        <v>0</v>
      </c>
      <c r="BD330" s="115" t="str">
        <f t="shared" si="59"/>
        <v/>
      </c>
      <c r="BE330" s="118"/>
      <c r="BF330" s="118"/>
      <c r="BH330" s="119"/>
    </row>
    <row r="331" spans="3:60" x14ac:dyDescent="0.2">
      <c r="C331" s="75">
        <v>42464</v>
      </c>
      <c r="D331" s="120">
        <f t="shared" si="50"/>
        <v>7</v>
      </c>
      <c r="E331" s="74" t="s">
        <v>82</v>
      </c>
      <c r="F331" s="79"/>
      <c r="H331" s="74">
        <v>0</v>
      </c>
      <c r="K331" s="129" t="str">
        <f t="shared" si="51"/>
        <v/>
      </c>
      <c r="L331" s="129" t="str">
        <f t="shared" si="52"/>
        <v/>
      </c>
      <c r="P331" s="74" t="s">
        <v>349</v>
      </c>
      <c r="Q331" s="74">
        <v>4</v>
      </c>
      <c r="R331" s="74">
        <v>180</v>
      </c>
      <c r="S331" s="84">
        <f t="shared" si="53"/>
        <v>720</v>
      </c>
      <c r="AE331" s="74" t="str">
        <f>IF(OR(K331="",K331=0),"",VLOOKUP(E331,#REF!,17,FALSE))</f>
        <v/>
      </c>
      <c r="AR331" s="74">
        <f t="shared" si="54"/>
        <v>4</v>
      </c>
      <c r="AS331" s="74">
        <f t="shared" si="55"/>
        <v>2016</v>
      </c>
      <c r="AT331" s="94">
        <f t="shared" si="56"/>
        <v>14</v>
      </c>
      <c r="BB331" s="74">
        <f t="shared" si="57"/>
        <v>1</v>
      </c>
      <c r="BC331" s="74">
        <f t="shared" si="58"/>
        <v>0</v>
      </c>
      <c r="BD331" s="115" t="str">
        <f t="shared" si="59"/>
        <v/>
      </c>
      <c r="BE331" s="118"/>
      <c r="BF331" s="118"/>
      <c r="BH331" s="119"/>
    </row>
    <row r="332" spans="3:60" x14ac:dyDescent="0.2">
      <c r="C332" s="75">
        <v>42464</v>
      </c>
      <c r="D332" s="120">
        <f t="shared" si="50"/>
        <v>8</v>
      </c>
      <c r="E332" s="74" t="s">
        <v>82</v>
      </c>
      <c r="F332" s="79"/>
      <c r="K332" s="129" t="str">
        <f t="shared" si="51"/>
        <v/>
      </c>
      <c r="L332" s="129" t="str">
        <f t="shared" si="52"/>
        <v/>
      </c>
      <c r="P332" s="74" t="s">
        <v>345</v>
      </c>
      <c r="Q332" s="74">
        <v>13</v>
      </c>
      <c r="R332" s="74">
        <v>180</v>
      </c>
      <c r="S332" s="84">
        <f t="shared" si="53"/>
        <v>2340</v>
      </c>
      <c r="AE332" s="74" t="str">
        <f>IF(OR(K332="",K332=0),"",VLOOKUP(E332,#REF!,17,FALSE))</f>
        <v/>
      </c>
      <c r="AR332" s="74">
        <f t="shared" si="54"/>
        <v>4</v>
      </c>
      <c r="AS332" s="74">
        <f t="shared" si="55"/>
        <v>2016</v>
      </c>
      <c r="AT332" s="94">
        <f t="shared" si="56"/>
        <v>14</v>
      </c>
      <c r="BB332" s="74">
        <f t="shared" si="57"/>
        <v>1</v>
      </c>
      <c r="BC332" s="74">
        <f t="shared" si="58"/>
        <v>0</v>
      </c>
      <c r="BD332" s="115" t="str">
        <f t="shared" si="59"/>
        <v/>
      </c>
      <c r="BE332" s="118"/>
      <c r="BF332" s="118"/>
      <c r="BH332" s="119"/>
    </row>
    <row r="333" spans="3:60" x14ac:dyDescent="0.2">
      <c r="C333" s="75">
        <v>42464</v>
      </c>
      <c r="D333" s="120">
        <f t="shared" si="50"/>
        <v>9</v>
      </c>
      <c r="E333" s="74" t="s">
        <v>328</v>
      </c>
      <c r="F333" s="79"/>
      <c r="K333" s="129" t="str">
        <f t="shared" si="51"/>
        <v/>
      </c>
      <c r="L333" s="129" t="str">
        <f t="shared" si="52"/>
        <v/>
      </c>
      <c r="S333" s="84">
        <f t="shared" si="53"/>
        <v>0</v>
      </c>
      <c r="Z333" s="74" t="s">
        <v>350</v>
      </c>
      <c r="AE333" s="74" t="str">
        <f>IF(OR(K333="",K333=0),"",VLOOKUP(E333,#REF!,17,FALSE))</f>
        <v/>
      </c>
      <c r="AR333" s="74">
        <f t="shared" si="54"/>
        <v>4</v>
      </c>
      <c r="AS333" s="74">
        <f t="shared" si="55"/>
        <v>2016</v>
      </c>
      <c r="AT333" s="94">
        <f t="shared" si="56"/>
        <v>14</v>
      </c>
      <c r="BB333" s="74">
        <f t="shared" si="57"/>
        <v>1</v>
      </c>
      <c r="BC333" s="74">
        <f t="shared" si="58"/>
        <v>0</v>
      </c>
      <c r="BD333" s="115" t="str">
        <f t="shared" si="59"/>
        <v/>
      </c>
      <c r="BE333" s="118"/>
      <c r="BF333" s="118"/>
      <c r="BH333" s="119"/>
    </row>
    <row r="334" spans="3:60" x14ac:dyDescent="0.2">
      <c r="C334" s="75">
        <v>42465</v>
      </c>
      <c r="D334" s="120">
        <f t="shared" si="50"/>
        <v>1</v>
      </c>
      <c r="E334" s="74" t="s">
        <v>147</v>
      </c>
      <c r="F334" s="79"/>
      <c r="G334" s="76">
        <v>15444</v>
      </c>
      <c r="H334">
        <v>41.25</v>
      </c>
      <c r="I334" s="119">
        <v>8.3333333333333329E-2</v>
      </c>
      <c r="J334"/>
      <c r="K334" s="129">
        <f t="shared" si="51"/>
        <v>2</v>
      </c>
      <c r="L334" s="129" t="str">
        <f t="shared" si="52"/>
        <v/>
      </c>
      <c r="M334" s="76">
        <v>15444</v>
      </c>
      <c r="P334" s="74" t="s">
        <v>346</v>
      </c>
      <c r="Q334" s="74">
        <v>16.75</v>
      </c>
      <c r="R334" s="74">
        <v>180</v>
      </c>
      <c r="S334" s="84">
        <f t="shared" si="53"/>
        <v>3015</v>
      </c>
      <c r="T334" s="74">
        <v>216.40799999999999</v>
      </c>
      <c r="U334" s="74">
        <v>315</v>
      </c>
      <c r="V334" s="74">
        <v>3</v>
      </c>
      <c r="Z334" s="74" t="s">
        <v>352</v>
      </c>
      <c r="AE334" s="74" t="e">
        <f>IF(OR(K334="",K334=0),"",VLOOKUP(E334,#REF!,17,FALSE))</f>
        <v>#REF!</v>
      </c>
      <c r="AR334" s="74">
        <f t="shared" si="54"/>
        <v>4</v>
      </c>
      <c r="AS334" s="74">
        <f t="shared" si="55"/>
        <v>2016</v>
      </c>
      <c r="AT334" s="94">
        <f t="shared" si="56"/>
        <v>14</v>
      </c>
      <c r="BB334" s="74">
        <f t="shared" si="57"/>
        <v>1</v>
      </c>
      <c r="BC334" s="74">
        <f t="shared" si="58"/>
        <v>0</v>
      </c>
      <c r="BD334" s="115" t="str">
        <f t="shared" si="59"/>
        <v/>
      </c>
      <c r="BE334" s="118"/>
      <c r="BF334" s="118"/>
      <c r="BH334" s="119"/>
    </row>
    <row r="335" spans="3:60" x14ac:dyDescent="0.2">
      <c r="C335" s="75">
        <v>42465</v>
      </c>
      <c r="D335" s="120">
        <f t="shared" si="50"/>
        <v>2</v>
      </c>
      <c r="E335" s="74" t="s">
        <v>82</v>
      </c>
      <c r="F335" s="79"/>
      <c r="G335" s="76">
        <v>15564</v>
      </c>
      <c r="H335">
        <v>61.875</v>
      </c>
      <c r="I335" s="119">
        <v>0.125</v>
      </c>
      <c r="J335"/>
      <c r="K335" s="129">
        <f t="shared" si="51"/>
        <v>3</v>
      </c>
      <c r="L335" s="129" t="str">
        <f t="shared" si="52"/>
        <v/>
      </c>
      <c r="M335" s="76">
        <v>15564</v>
      </c>
      <c r="P335" s="74" t="s">
        <v>345</v>
      </c>
      <c r="Q335" s="74">
        <v>29.25</v>
      </c>
      <c r="R335" s="74">
        <v>180</v>
      </c>
      <c r="S335" s="84">
        <f t="shared" si="53"/>
        <v>5265</v>
      </c>
      <c r="T335" s="74">
        <v>372.803</v>
      </c>
      <c r="U335" s="74">
        <v>332.5</v>
      </c>
      <c r="V335" s="74">
        <v>2</v>
      </c>
      <c r="Z335" s="74" t="s">
        <v>351</v>
      </c>
      <c r="AE335" s="74" t="e">
        <f>IF(OR(K335="",K335=0),"",VLOOKUP(E335,#REF!,17,FALSE))</f>
        <v>#REF!</v>
      </c>
      <c r="AR335" s="74">
        <f t="shared" si="54"/>
        <v>4</v>
      </c>
      <c r="AS335" s="74">
        <f t="shared" si="55"/>
        <v>2016</v>
      </c>
      <c r="AT335" s="94">
        <f t="shared" si="56"/>
        <v>14</v>
      </c>
      <c r="BB335" s="74">
        <f t="shared" si="57"/>
        <v>1</v>
      </c>
      <c r="BC335" s="74">
        <f t="shared" si="58"/>
        <v>0</v>
      </c>
      <c r="BD335" s="115" t="str">
        <f t="shared" si="59"/>
        <v/>
      </c>
      <c r="BE335" s="118"/>
      <c r="BF335" s="118"/>
      <c r="BH335" s="119"/>
    </row>
    <row r="336" spans="3:60" x14ac:dyDescent="0.2">
      <c r="C336" s="75">
        <v>42465</v>
      </c>
      <c r="D336" s="120">
        <f t="shared" si="50"/>
        <v>3</v>
      </c>
      <c r="E336" s="74" t="s">
        <v>159</v>
      </c>
      <c r="F336" s="79"/>
      <c r="G336" s="76">
        <v>47100</v>
      </c>
      <c r="H336">
        <v>144.375</v>
      </c>
      <c r="I336" s="119">
        <v>0.29166666666666669</v>
      </c>
      <c r="J336"/>
      <c r="K336" s="129">
        <f t="shared" si="51"/>
        <v>7</v>
      </c>
      <c r="L336" s="129" t="str">
        <f t="shared" si="52"/>
        <v/>
      </c>
      <c r="M336" s="76">
        <v>47100</v>
      </c>
      <c r="P336" s="74" t="s">
        <v>353</v>
      </c>
      <c r="Q336" s="74">
        <v>60</v>
      </c>
      <c r="R336" s="74">
        <v>180</v>
      </c>
      <c r="S336" s="84">
        <f t="shared" si="53"/>
        <v>10800</v>
      </c>
      <c r="T336" s="74">
        <v>373.02800000000002</v>
      </c>
      <c r="U336" s="74">
        <v>665</v>
      </c>
      <c r="V336" s="74">
        <v>2</v>
      </c>
      <c r="AE336" s="74" t="e">
        <f>IF(OR(K336="",K336=0),"",VLOOKUP(E336,#REF!,17,FALSE))</f>
        <v>#REF!</v>
      </c>
      <c r="AR336" s="74">
        <f t="shared" si="54"/>
        <v>4</v>
      </c>
      <c r="AS336" s="74">
        <f t="shared" si="55"/>
        <v>2016</v>
      </c>
      <c r="AT336" s="94">
        <f t="shared" si="56"/>
        <v>14</v>
      </c>
      <c r="BB336" s="74">
        <f t="shared" si="57"/>
        <v>1</v>
      </c>
      <c r="BC336" s="74">
        <f t="shared" si="58"/>
        <v>0</v>
      </c>
      <c r="BD336" s="115" t="str">
        <f t="shared" si="59"/>
        <v/>
      </c>
      <c r="BE336" s="118"/>
      <c r="BF336" s="118"/>
      <c r="BH336" s="119"/>
    </row>
    <row r="337" spans="3:60" x14ac:dyDescent="0.2">
      <c r="C337" s="75">
        <v>42465</v>
      </c>
      <c r="D337" s="120">
        <f t="shared" si="50"/>
        <v>4</v>
      </c>
      <c r="E337" s="74" t="s">
        <v>159</v>
      </c>
      <c r="F337" s="79"/>
      <c r="H337">
        <v>0</v>
      </c>
      <c r="I337"/>
      <c r="J337"/>
      <c r="K337" s="129" t="str">
        <f t="shared" si="51"/>
        <v/>
      </c>
      <c r="L337" s="129" t="str">
        <f t="shared" si="52"/>
        <v/>
      </c>
      <c r="P337" s="74" t="s">
        <v>345</v>
      </c>
      <c r="Q337" s="74">
        <v>33</v>
      </c>
      <c r="R337" s="74">
        <v>180</v>
      </c>
      <c r="S337" s="84">
        <f t="shared" si="53"/>
        <v>5940</v>
      </c>
      <c r="AE337" s="74" t="str">
        <f>IF(OR(K337="",K337=0),"",VLOOKUP(E337,#REF!,17,FALSE))</f>
        <v/>
      </c>
      <c r="AR337" s="74">
        <f t="shared" si="54"/>
        <v>4</v>
      </c>
      <c r="AS337" s="74">
        <f t="shared" si="55"/>
        <v>2016</v>
      </c>
      <c r="AT337" s="94">
        <f t="shared" si="56"/>
        <v>14</v>
      </c>
      <c r="BB337" s="74">
        <f t="shared" si="57"/>
        <v>1</v>
      </c>
      <c r="BC337" s="74">
        <f t="shared" si="58"/>
        <v>0</v>
      </c>
      <c r="BD337" s="115" t="str">
        <f t="shared" si="59"/>
        <v/>
      </c>
      <c r="BE337" s="118"/>
      <c r="BF337" s="118"/>
      <c r="BH337" s="119"/>
    </row>
    <row r="338" spans="3:60" x14ac:dyDescent="0.2">
      <c r="C338" s="75">
        <v>42465</v>
      </c>
      <c r="D338" s="120">
        <f t="shared" si="50"/>
        <v>5</v>
      </c>
      <c r="E338" s="74" t="s">
        <v>142</v>
      </c>
      <c r="F338" s="79"/>
      <c r="H338">
        <v>0</v>
      </c>
      <c r="I338"/>
      <c r="J338"/>
      <c r="K338" s="129" t="str">
        <f t="shared" si="51"/>
        <v/>
      </c>
      <c r="L338" s="129" t="str">
        <f t="shared" si="52"/>
        <v/>
      </c>
      <c r="S338" s="84">
        <f t="shared" si="53"/>
        <v>0</v>
      </c>
      <c r="Z338" s="74" t="s">
        <v>354</v>
      </c>
      <c r="AE338" s="74" t="str">
        <f>IF(OR(K338="",K338=0),"",VLOOKUP(E338,#REF!,17,FALSE))</f>
        <v/>
      </c>
      <c r="AR338" s="74">
        <f t="shared" si="54"/>
        <v>4</v>
      </c>
      <c r="AS338" s="74">
        <f t="shared" si="55"/>
        <v>2016</v>
      </c>
      <c r="AT338" s="94">
        <f t="shared" si="56"/>
        <v>14</v>
      </c>
      <c r="BB338" s="74">
        <f t="shared" si="57"/>
        <v>1</v>
      </c>
      <c r="BC338" s="74">
        <f t="shared" si="58"/>
        <v>0</v>
      </c>
      <c r="BD338" s="115" t="str">
        <f t="shared" si="59"/>
        <v/>
      </c>
      <c r="BE338" s="118"/>
      <c r="BF338" s="118"/>
      <c r="BH338" s="119"/>
    </row>
    <row r="339" spans="3:60" x14ac:dyDescent="0.2">
      <c r="C339" s="75">
        <v>42465</v>
      </c>
      <c r="D339" s="120">
        <f t="shared" si="50"/>
        <v>6</v>
      </c>
      <c r="E339" s="74" t="s">
        <v>141</v>
      </c>
      <c r="F339" s="79"/>
      <c r="H339">
        <v>0</v>
      </c>
      <c r="I339"/>
      <c r="J339"/>
      <c r="K339" s="129" t="str">
        <f t="shared" si="51"/>
        <v/>
      </c>
      <c r="L339" s="129" t="str">
        <f t="shared" si="52"/>
        <v/>
      </c>
      <c r="S339" s="84">
        <f t="shared" si="53"/>
        <v>0</v>
      </c>
      <c r="Z339" s="74" t="s">
        <v>355</v>
      </c>
      <c r="AE339" s="74" t="str">
        <f>IF(OR(K339="",K339=0),"",VLOOKUP(E339,#REF!,17,FALSE))</f>
        <v/>
      </c>
      <c r="AR339" s="74">
        <f t="shared" si="54"/>
        <v>4</v>
      </c>
      <c r="AS339" s="74">
        <f t="shared" si="55"/>
        <v>2016</v>
      </c>
      <c r="AT339" s="94">
        <f t="shared" si="56"/>
        <v>14</v>
      </c>
      <c r="BB339" s="74">
        <f t="shared" si="57"/>
        <v>1</v>
      </c>
      <c r="BC339" s="74">
        <f t="shared" si="58"/>
        <v>0</v>
      </c>
      <c r="BD339" s="115" t="str">
        <f t="shared" si="59"/>
        <v/>
      </c>
      <c r="BE339" s="118"/>
      <c r="BF339" s="118"/>
      <c r="BH339" s="119"/>
    </row>
    <row r="340" spans="3:60" x14ac:dyDescent="0.2">
      <c r="C340" s="75">
        <v>42466</v>
      </c>
      <c r="D340" s="120">
        <f t="shared" si="50"/>
        <v>1</v>
      </c>
      <c r="E340" s="74" t="s">
        <v>104</v>
      </c>
      <c r="F340" s="79"/>
      <c r="G340" s="76">
        <v>164304</v>
      </c>
      <c r="H340" s="74">
        <v>259.25</v>
      </c>
      <c r="I340" s="119">
        <v>0.66666666666666663</v>
      </c>
      <c r="K340" s="129">
        <f t="shared" si="51"/>
        <v>16</v>
      </c>
      <c r="L340" s="129" t="str">
        <f t="shared" si="52"/>
        <v/>
      </c>
      <c r="M340" s="76">
        <v>164304</v>
      </c>
      <c r="P340" s="74" t="s">
        <v>326</v>
      </c>
      <c r="Q340" s="74">
        <v>23.5</v>
      </c>
      <c r="R340" s="74">
        <v>180</v>
      </c>
      <c r="S340" s="84">
        <f t="shared" si="53"/>
        <v>4230</v>
      </c>
      <c r="T340" s="74">
        <v>371.43799999999999</v>
      </c>
      <c r="U340" s="74">
        <v>3657.5</v>
      </c>
      <c r="V340" s="74">
        <v>5</v>
      </c>
      <c r="AE340" s="74" t="e">
        <f>IF(OR(K340="",K340=0),"",VLOOKUP(E340,#REF!,17,FALSE))</f>
        <v>#REF!</v>
      </c>
      <c r="AR340" s="74">
        <f t="shared" si="54"/>
        <v>4</v>
      </c>
      <c r="AS340" s="74">
        <f t="shared" si="55"/>
        <v>2016</v>
      </c>
      <c r="AT340" s="94">
        <f t="shared" si="56"/>
        <v>14</v>
      </c>
      <c r="BB340" s="74">
        <f t="shared" si="57"/>
        <v>1</v>
      </c>
      <c r="BC340" s="74">
        <f t="shared" si="58"/>
        <v>0</v>
      </c>
      <c r="BD340" s="115" t="str">
        <f t="shared" si="59"/>
        <v/>
      </c>
      <c r="BE340" s="118"/>
      <c r="BF340" s="118"/>
      <c r="BH340" s="119"/>
    </row>
    <row r="341" spans="3:60" x14ac:dyDescent="0.2">
      <c r="C341" s="75">
        <v>42466</v>
      </c>
      <c r="D341" s="120">
        <f t="shared" si="50"/>
        <v>2</v>
      </c>
      <c r="E341" s="74" t="s">
        <v>104</v>
      </c>
      <c r="F341" s="79"/>
      <c r="K341" s="129" t="str">
        <f t="shared" si="51"/>
        <v/>
      </c>
      <c r="L341" s="129" t="str">
        <f t="shared" si="52"/>
        <v/>
      </c>
      <c r="P341" s="74" t="s">
        <v>356</v>
      </c>
      <c r="Q341" s="74">
        <v>80</v>
      </c>
      <c r="R341" s="74">
        <v>180</v>
      </c>
      <c r="S341" s="84">
        <f t="shared" si="53"/>
        <v>14400</v>
      </c>
      <c r="AE341" s="74" t="str">
        <f>IF(OR(K341="",K341=0),"",VLOOKUP(E341,#REF!,17,FALSE))</f>
        <v/>
      </c>
      <c r="AR341" s="74">
        <f t="shared" si="54"/>
        <v>4</v>
      </c>
      <c r="AS341" s="74">
        <f t="shared" si="55"/>
        <v>2016</v>
      </c>
      <c r="AT341" s="94">
        <f t="shared" si="56"/>
        <v>14</v>
      </c>
      <c r="BB341" s="74">
        <f t="shared" si="57"/>
        <v>1</v>
      </c>
      <c r="BC341" s="74">
        <f t="shared" si="58"/>
        <v>0</v>
      </c>
      <c r="BD341" s="115" t="str">
        <f t="shared" si="59"/>
        <v/>
      </c>
      <c r="BE341" s="118"/>
      <c r="BF341" s="118"/>
      <c r="BH341" s="119"/>
    </row>
    <row r="342" spans="3:60" x14ac:dyDescent="0.2">
      <c r="C342" s="75">
        <v>42466</v>
      </c>
      <c r="D342" s="120">
        <f t="shared" si="50"/>
        <v>3</v>
      </c>
      <c r="E342" s="74" t="s">
        <v>104</v>
      </c>
      <c r="F342" s="79"/>
      <c r="K342" s="129" t="str">
        <f t="shared" si="51"/>
        <v/>
      </c>
      <c r="L342" s="129" t="str">
        <f t="shared" si="52"/>
        <v/>
      </c>
      <c r="P342" s="74" t="s">
        <v>357</v>
      </c>
      <c r="Q342" s="74">
        <v>76</v>
      </c>
      <c r="R342" s="74">
        <v>180</v>
      </c>
      <c r="S342" s="84">
        <f t="shared" si="53"/>
        <v>13680</v>
      </c>
      <c r="AE342" s="74" t="str">
        <f>IF(OR(K342="",K342=0),"",VLOOKUP(E342,#REF!,17,FALSE))</f>
        <v/>
      </c>
      <c r="AR342" s="74">
        <f t="shared" si="54"/>
        <v>4</v>
      </c>
      <c r="AS342" s="74">
        <f t="shared" si="55"/>
        <v>2016</v>
      </c>
      <c r="AT342" s="94">
        <f t="shared" si="56"/>
        <v>14</v>
      </c>
      <c r="BB342" s="74">
        <f t="shared" si="57"/>
        <v>1</v>
      </c>
      <c r="BC342" s="74">
        <f t="shared" si="58"/>
        <v>0</v>
      </c>
      <c r="BD342" s="115" t="str">
        <f t="shared" si="59"/>
        <v/>
      </c>
      <c r="BE342" s="118"/>
      <c r="BF342" s="118"/>
      <c r="BH342" s="119"/>
    </row>
    <row r="343" spans="3:60" x14ac:dyDescent="0.2">
      <c r="C343" s="75">
        <v>42466</v>
      </c>
      <c r="D343" s="120">
        <f t="shared" si="50"/>
        <v>4</v>
      </c>
      <c r="E343" s="74" t="s">
        <v>104</v>
      </c>
      <c r="F343" s="79"/>
      <c r="K343" s="129" t="str">
        <f t="shared" si="51"/>
        <v/>
      </c>
      <c r="L343" s="129" t="str">
        <f t="shared" si="52"/>
        <v/>
      </c>
      <c r="P343" s="74" t="s">
        <v>358</v>
      </c>
      <c r="Q343" s="74">
        <v>49</v>
      </c>
      <c r="R343" s="74">
        <v>180</v>
      </c>
      <c r="S343" s="84">
        <f t="shared" si="53"/>
        <v>8820</v>
      </c>
      <c r="AE343" s="74" t="str">
        <f>IF(OR(K343="",K343=0),"",VLOOKUP(E343,#REF!,17,FALSE))</f>
        <v/>
      </c>
      <c r="AR343" s="74">
        <f t="shared" si="54"/>
        <v>4</v>
      </c>
      <c r="AS343" s="74">
        <f t="shared" si="55"/>
        <v>2016</v>
      </c>
      <c r="AT343" s="94">
        <f t="shared" si="56"/>
        <v>14</v>
      </c>
      <c r="BB343" s="74">
        <f t="shared" si="57"/>
        <v>1</v>
      </c>
      <c r="BC343" s="74">
        <f t="shared" si="58"/>
        <v>0</v>
      </c>
      <c r="BD343" s="115" t="str">
        <f t="shared" si="59"/>
        <v/>
      </c>
      <c r="BE343" s="118"/>
      <c r="BF343" s="118"/>
      <c r="BH343" s="119"/>
    </row>
    <row r="344" spans="3:60" x14ac:dyDescent="0.2">
      <c r="C344" s="75">
        <v>42466</v>
      </c>
      <c r="D344" s="120">
        <f t="shared" si="50"/>
        <v>5</v>
      </c>
      <c r="E344" s="74" t="s">
        <v>104</v>
      </c>
      <c r="F344" s="79"/>
      <c r="K344" s="129" t="str">
        <f t="shared" si="51"/>
        <v/>
      </c>
      <c r="L344" s="129" t="str">
        <f t="shared" si="52"/>
        <v/>
      </c>
      <c r="P344" s="74" t="s">
        <v>359</v>
      </c>
      <c r="Q344" s="74">
        <v>79</v>
      </c>
      <c r="R344" s="74">
        <v>180</v>
      </c>
      <c r="S344" s="84">
        <f t="shared" si="53"/>
        <v>14220</v>
      </c>
      <c r="AE344" s="74" t="str">
        <f>IF(OR(K344="",K344=0),"",VLOOKUP(E344,#REF!,17,FALSE))</f>
        <v/>
      </c>
      <c r="AR344" s="74">
        <f t="shared" si="54"/>
        <v>4</v>
      </c>
      <c r="AS344" s="74">
        <f t="shared" si="55"/>
        <v>2016</v>
      </c>
      <c r="AT344" s="94">
        <f t="shared" si="56"/>
        <v>14</v>
      </c>
      <c r="BB344" s="74">
        <f t="shared" si="57"/>
        <v>1</v>
      </c>
      <c r="BC344" s="74">
        <f t="shared" si="58"/>
        <v>0</v>
      </c>
      <c r="BD344" s="115" t="str">
        <f t="shared" si="59"/>
        <v/>
      </c>
      <c r="BE344" s="118"/>
      <c r="BF344" s="118"/>
      <c r="BH344" s="119"/>
    </row>
    <row r="345" spans="3:60" x14ac:dyDescent="0.2">
      <c r="C345" s="75">
        <v>42466</v>
      </c>
      <c r="D345" s="120">
        <f t="shared" si="50"/>
        <v>6</v>
      </c>
      <c r="E345" s="74" t="s">
        <v>82</v>
      </c>
      <c r="F345" s="79"/>
      <c r="K345" s="129" t="str">
        <f t="shared" si="51"/>
        <v/>
      </c>
      <c r="L345" s="129" t="str">
        <f t="shared" si="52"/>
        <v/>
      </c>
      <c r="S345" s="84">
        <f t="shared" si="53"/>
        <v>0</v>
      </c>
      <c r="Z345" s="74" t="s">
        <v>360</v>
      </c>
      <c r="AE345" s="74" t="str">
        <f>IF(OR(K345="",K345=0),"",VLOOKUP(E345,#REF!,17,FALSE))</f>
        <v/>
      </c>
      <c r="AR345" s="74">
        <f t="shared" si="54"/>
        <v>4</v>
      </c>
      <c r="AS345" s="74">
        <f t="shared" si="55"/>
        <v>2016</v>
      </c>
      <c r="AT345" s="94">
        <f t="shared" si="56"/>
        <v>14</v>
      </c>
      <c r="BB345" s="74">
        <f t="shared" si="57"/>
        <v>1</v>
      </c>
      <c r="BC345" s="74">
        <f t="shared" si="58"/>
        <v>0</v>
      </c>
      <c r="BD345" s="115" t="str">
        <f t="shared" si="59"/>
        <v/>
      </c>
      <c r="BE345" s="118"/>
      <c r="BF345" s="118"/>
      <c r="BH345" s="119"/>
    </row>
    <row r="346" spans="3:60" x14ac:dyDescent="0.2">
      <c r="C346" s="75">
        <v>42466</v>
      </c>
      <c r="D346" s="120">
        <f t="shared" si="50"/>
        <v>7</v>
      </c>
      <c r="E346" s="74" t="s">
        <v>363</v>
      </c>
      <c r="F346" s="79"/>
      <c r="K346" s="129" t="str">
        <f t="shared" si="51"/>
        <v/>
      </c>
      <c r="L346" s="129" t="str">
        <f t="shared" si="52"/>
        <v/>
      </c>
      <c r="S346" s="84">
        <f t="shared" si="53"/>
        <v>0</v>
      </c>
      <c r="Z346" s="74" t="s">
        <v>366</v>
      </c>
      <c r="AE346" s="74" t="str">
        <f>IF(OR(K346="",K346=0),"",VLOOKUP(E346,#REF!,17,FALSE))</f>
        <v/>
      </c>
      <c r="AR346" s="74">
        <f t="shared" si="54"/>
        <v>4</v>
      </c>
      <c r="AS346" s="74">
        <f t="shared" si="55"/>
        <v>2016</v>
      </c>
      <c r="AT346" s="94">
        <f t="shared" si="56"/>
        <v>14</v>
      </c>
      <c r="BB346" s="74">
        <f t="shared" si="57"/>
        <v>1</v>
      </c>
      <c r="BC346" s="74">
        <f t="shared" si="58"/>
        <v>0</v>
      </c>
      <c r="BD346" s="115" t="str">
        <f t="shared" si="59"/>
        <v/>
      </c>
      <c r="BE346" s="118"/>
      <c r="BF346" s="118"/>
      <c r="BH346" s="119"/>
    </row>
    <row r="347" spans="3:60" x14ac:dyDescent="0.2">
      <c r="C347" s="75">
        <v>42466</v>
      </c>
      <c r="D347" s="120">
        <f t="shared" si="50"/>
        <v>8</v>
      </c>
      <c r="E347" s="74" t="s">
        <v>363</v>
      </c>
      <c r="F347" s="79"/>
      <c r="K347" s="129" t="str">
        <f t="shared" si="51"/>
        <v/>
      </c>
      <c r="L347" s="129" t="str">
        <f t="shared" si="52"/>
        <v/>
      </c>
      <c r="S347" s="84">
        <f t="shared" si="53"/>
        <v>0</v>
      </c>
      <c r="Z347" s="74" t="s">
        <v>367</v>
      </c>
      <c r="AE347" s="74" t="str">
        <f>IF(OR(K347="",K347=0),"",VLOOKUP(E347,#REF!,17,FALSE))</f>
        <v/>
      </c>
      <c r="AR347" s="74">
        <f t="shared" si="54"/>
        <v>4</v>
      </c>
      <c r="AS347" s="74">
        <f t="shared" si="55"/>
        <v>2016</v>
      </c>
      <c r="AT347" s="94">
        <f t="shared" si="56"/>
        <v>14</v>
      </c>
      <c r="BB347" s="74">
        <f t="shared" si="57"/>
        <v>1</v>
      </c>
      <c r="BC347" s="74">
        <f t="shared" si="58"/>
        <v>0</v>
      </c>
      <c r="BD347" s="115" t="str">
        <f t="shared" si="59"/>
        <v/>
      </c>
      <c r="BE347" s="118"/>
      <c r="BF347" s="118"/>
      <c r="BH347" s="119"/>
    </row>
    <row r="348" spans="3:60" x14ac:dyDescent="0.2">
      <c r="C348" s="75">
        <v>42467</v>
      </c>
      <c r="D348" s="120">
        <f t="shared" si="50"/>
        <v>1</v>
      </c>
      <c r="E348" s="74" t="s">
        <v>169</v>
      </c>
      <c r="F348" s="79"/>
      <c r="G348" s="76">
        <v>30924</v>
      </c>
      <c r="H348" s="74">
        <v>188.77118644067795</v>
      </c>
      <c r="I348" s="119">
        <v>0.14583333333333334</v>
      </c>
      <c r="K348" s="129">
        <f t="shared" si="51"/>
        <v>3.5</v>
      </c>
      <c r="L348" s="129" t="str">
        <f t="shared" si="52"/>
        <v/>
      </c>
      <c r="M348" s="76">
        <v>30924</v>
      </c>
      <c r="P348" s="74" t="s">
        <v>294</v>
      </c>
      <c r="Q348" s="74">
        <v>59</v>
      </c>
      <c r="R348" s="74">
        <v>180</v>
      </c>
      <c r="S348" s="84">
        <f t="shared" ref="S348:S392" si="60">Q348*R348</f>
        <v>10620</v>
      </c>
      <c r="T348" s="74">
        <v>376.92500000000001</v>
      </c>
      <c r="U348" s="74">
        <v>807.5</v>
      </c>
      <c r="V348" s="74">
        <v>4</v>
      </c>
      <c r="AE348" s="74" t="e">
        <f>IF(OR(K348="",K348=0),"",VLOOKUP(E348,#REF!,17,FALSE))</f>
        <v>#REF!</v>
      </c>
      <c r="AR348" s="74">
        <f t="shared" si="54"/>
        <v>4</v>
      </c>
      <c r="AS348" s="74">
        <f t="shared" si="55"/>
        <v>2016</v>
      </c>
      <c r="AT348" s="94">
        <f t="shared" si="56"/>
        <v>14</v>
      </c>
      <c r="BB348" s="74">
        <f t="shared" si="57"/>
        <v>1</v>
      </c>
      <c r="BC348" s="74">
        <f t="shared" si="58"/>
        <v>0</v>
      </c>
      <c r="BD348" s="115" t="str">
        <f t="shared" si="59"/>
        <v/>
      </c>
      <c r="BE348" s="118"/>
      <c r="BF348" s="118"/>
      <c r="BH348" s="119"/>
    </row>
    <row r="349" spans="3:60" x14ac:dyDescent="0.2">
      <c r="C349" s="75">
        <v>42467</v>
      </c>
      <c r="D349" s="120">
        <f t="shared" si="50"/>
        <v>2</v>
      </c>
      <c r="E349" s="74" t="s">
        <v>82</v>
      </c>
      <c r="F349" s="79"/>
      <c r="G349" s="76">
        <v>89364</v>
      </c>
      <c r="H349" s="74">
        <v>58.728813559322035</v>
      </c>
      <c r="I349" s="119">
        <v>0.46875</v>
      </c>
      <c r="K349" s="129">
        <f t="shared" si="51"/>
        <v>11.25</v>
      </c>
      <c r="L349" s="129" t="str">
        <f t="shared" si="52"/>
        <v/>
      </c>
      <c r="M349" s="76">
        <v>89364</v>
      </c>
      <c r="P349" s="74" t="s">
        <v>353</v>
      </c>
      <c r="Q349" s="74">
        <v>20</v>
      </c>
      <c r="R349" s="74">
        <v>180</v>
      </c>
      <c r="S349" s="84">
        <f t="shared" si="60"/>
        <v>3600</v>
      </c>
      <c r="T349" s="74">
        <v>371.03300000000002</v>
      </c>
      <c r="U349" s="74">
        <v>2280</v>
      </c>
      <c r="V349" s="74">
        <v>8</v>
      </c>
      <c r="Z349" s="74" t="s">
        <v>351</v>
      </c>
      <c r="AE349" s="74" t="e">
        <f>IF(OR(K349="",K349=0),"",VLOOKUP(E349,#REF!,17,FALSE))</f>
        <v>#REF!</v>
      </c>
      <c r="AR349" s="74">
        <f t="shared" si="54"/>
        <v>4</v>
      </c>
      <c r="AS349" s="74">
        <f t="shared" si="55"/>
        <v>2016</v>
      </c>
      <c r="AT349" s="94">
        <f t="shared" si="56"/>
        <v>14</v>
      </c>
      <c r="BB349" s="74">
        <f t="shared" si="57"/>
        <v>1</v>
      </c>
      <c r="BC349" s="74">
        <f t="shared" si="58"/>
        <v>0</v>
      </c>
      <c r="BD349" s="115" t="str">
        <f t="shared" si="59"/>
        <v/>
      </c>
      <c r="BE349" s="118"/>
      <c r="BF349" s="118"/>
      <c r="BH349" s="119"/>
    </row>
    <row r="350" spans="3:60" x14ac:dyDescent="0.2">
      <c r="C350" s="75">
        <v>42467</v>
      </c>
      <c r="D350" s="120">
        <f t="shared" si="50"/>
        <v>3</v>
      </c>
      <c r="E350" s="74" t="s">
        <v>82</v>
      </c>
      <c r="F350" s="79"/>
      <c r="H350" s="74">
        <v>0</v>
      </c>
      <c r="K350" s="129" t="str">
        <f t="shared" si="51"/>
        <v/>
      </c>
      <c r="L350" s="129" t="str">
        <f t="shared" si="52"/>
        <v/>
      </c>
      <c r="P350" s="74" t="s">
        <v>361</v>
      </c>
      <c r="Q350" s="74">
        <v>80</v>
      </c>
      <c r="R350" s="74">
        <v>180</v>
      </c>
      <c r="S350" s="84">
        <f t="shared" si="60"/>
        <v>14400</v>
      </c>
      <c r="AE350" s="74" t="str">
        <f>IF(OR(K350="",K350=0),"",VLOOKUP(E350,#REF!,17,FALSE))</f>
        <v/>
      </c>
      <c r="AR350" s="74">
        <f t="shared" si="54"/>
        <v>4</v>
      </c>
      <c r="AS350" s="74">
        <f t="shared" si="55"/>
        <v>2016</v>
      </c>
      <c r="AT350" s="94">
        <f t="shared" si="56"/>
        <v>14</v>
      </c>
      <c r="BB350" s="74">
        <f t="shared" si="57"/>
        <v>1</v>
      </c>
      <c r="BC350" s="74">
        <f t="shared" si="58"/>
        <v>0</v>
      </c>
      <c r="BD350" s="115" t="str">
        <f t="shared" si="59"/>
        <v/>
      </c>
      <c r="BE350" s="118"/>
      <c r="BF350" s="118"/>
      <c r="BH350" s="119"/>
    </row>
    <row r="351" spans="3:60" x14ac:dyDescent="0.2">
      <c r="C351" s="75">
        <v>42467</v>
      </c>
      <c r="D351" s="120">
        <f t="shared" si="50"/>
        <v>4</v>
      </c>
      <c r="E351" s="74" t="s">
        <v>82</v>
      </c>
      <c r="F351" s="79"/>
      <c r="K351" s="129" t="str">
        <f t="shared" si="51"/>
        <v/>
      </c>
      <c r="L351" s="129" t="str">
        <f t="shared" si="52"/>
        <v/>
      </c>
      <c r="P351" s="74" t="s">
        <v>362</v>
      </c>
      <c r="Q351" s="74">
        <v>69.75</v>
      </c>
      <c r="R351" s="74">
        <v>180</v>
      </c>
      <c r="S351" s="84">
        <f t="shared" si="60"/>
        <v>12555</v>
      </c>
      <c r="AE351" s="74" t="str">
        <f>IF(OR(K351="",K351=0),"",VLOOKUP(E351,#REF!,17,FALSE))</f>
        <v/>
      </c>
      <c r="AR351" s="74">
        <f t="shared" si="54"/>
        <v>4</v>
      </c>
      <c r="AS351" s="74">
        <f t="shared" si="55"/>
        <v>2016</v>
      </c>
      <c r="AT351" s="94">
        <f t="shared" si="56"/>
        <v>14</v>
      </c>
      <c r="BB351" s="74">
        <f t="shared" si="57"/>
        <v>1</v>
      </c>
      <c r="BC351" s="74">
        <f t="shared" si="58"/>
        <v>0</v>
      </c>
      <c r="BD351" s="115" t="str">
        <f t="shared" si="59"/>
        <v/>
      </c>
      <c r="BE351" s="118"/>
      <c r="BF351" s="118"/>
      <c r="BH351" s="119"/>
    </row>
    <row r="352" spans="3:60" x14ac:dyDescent="0.2">
      <c r="C352" s="75">
        <v>42467</v>
      </c>
      <c r="D352" s="120">
        <f t="shared" si="50"/>
        <v>5</v>
      </c>
      <c r="E352" s="74" t="s">
        <v>363</v>
      </c>
      <c r="F352" s="79"/>
      <c r="K352" s="129" t="str">
        <f t="shared" si="51"/>
        <v/>
      </c>
      <c r="L352" s="129" t="str">
        <f t="shared" si="52"/>
        <v/>
      </c>
      <c r="S352" s="84">
        <f t="shared" si="60"/>
        <v>0</v>
      </c>
      <c r="Z352" s="74" t="s">
        <v>364</v>
      </c>
      <c r="AE352" s="74" t="str">
        <f>IF(OR(K352="",K352=0),"",VLOOKUP(E352,#REF!,17,FALSE))</f>
        <v/>
      </c>
      <c r="AR352" s="74">
        <f t="shared" si="54"/>
        <v>4</v>
      </c>
      <c r="AS352" s="74">
        <f t="shared" si="55"/>
        <v>2016</v>
      </c>
      <c r="AT352" s="94">
        <f t="shared" si="56"/>
        <v>14</v>
      </c>
      <c r="BB352" s="74">
        <f t="shared" si="57"/>
        <v>1</v>
      </c>
      <c r="BC352" s="74">
        <f t="shared" si="58"/>
        <v>0</v>
      </c>
      <c r="BD352" s="115" t="str">
        <f t="shared" si="59"/>
        <v/>
      </c>
      <c r="BE352" s="118"/>
      <c r="BF352" s="118"/>
      <c r="BH352" s="119"/>
    </row>
    <row r="353" spans="3:60" x14ac:dyDescent="0.2">
      <c r="C353" s="75">
        <v>42467</v>
      </c>
      <c r="D353" s="120">
        <f t="shared" si="50"/>
        <v>6</v>
      </c>
      <c r="E353" s="74" t="s">
        <v>363</v>
      </c>
      <c r="F353" s="79"/>
      <c r="K353" s="129" t="str">
        <f t="shared" si="51"/>
        <v/>
      </c>
      <c r="L353" s="129" t="str">
        <f t="shared" si="52"/>
        <v/>
      </c>
      <c r="S353" s="84">
        <f t="shared" si="60"/>
        <v>0</v>
      </c>
      <c r="Z353" s="74" t="s">
        <v>365</v>
      </c>
      <c r="AE353" s="74" t="str">
        <f>IF(OR(K353="",K353=0),"",VLOOKUP(E353,#REF!,17,FALSE))</f>
        <v/>
      </c>
      <c r="AR353" s="74">
        <f t="shared" si="54"/>
        <v>4</v>
      </c>
      <c r="AS353" s="74">
        <f t="shared" si="55"/>
        <v>2016</v>
      </c>
      <c r="AT353" s="94">
        <f t="shared" si="56"/>
        <v>14</v>
      </c>
      <c r="BB353" s="74">
        <f t="shared" si="57"/>
        <v>1</v>
      </c>
      <c r="BC353" s="74">
        <f t="shared" si="58"/>
        <v>0</v>
      </c>
      <c r="BD353" s="115" t="str">
        <f t="shared" si="59"/>
        <v/>
      </c>
      <c r="BE353" s="118"/>
      <c r="BF353" s="118"/>
      <c r="BH353" s="119"/>
    </row>
    <row r="354" spans="3:60" x14ac:dyDescent="0.2">
      <c r="C354" s="75">
        <v>42468</v>
      </c>
      <c r="D354" s="120">
        <f t="shared" si="50"/>
        <v>1</v>
      </c>
      <c r="E354" s="74" t="s">
        <v>142</v>
      </c>
      <c r="F354" s="79"/>
      <c r="G354" s="76">
        <v>46506</v>
      </c>
      <c r="H354" s="74">
        <v>116.25</v>
      </c>
      <c r="I354" s="119">
        <v>0.3125</v>
      </c>
      <c r="K354" s="129">
        <f t="shared" si="51"/>
        <v>7.5</v>
      </c>
      <c r="L354" s="129" t="str">
        <f t="shared" si="52"/>
        <v/>
      </c>
      <c r="M354" s="76">
        <v>46506</v>
      </c>
      <c r="P354" s="74" t="s">
        <v>368</v>
      </c>
      <c r="Q354" s="74">
        <v>80</v>
      </c>
      <c r="R354" s="74">
        <v>180</v>
      </c>
      <c r="S354" s="84">
        <f t="shared" si="60"/>
        <v>14400</v>
      </c>
      <c r="T354" s="74">
        <v>372.99700000000001</v>
      </c>
      <c r="U354" s="74">
        <v>1330</v>
      </c>
      <c r="V354" s="74">
        <v>4</v>
      </c>
      <c r="AE354" s="74" t="e">
        <f>IF(OR(K354="",K354=0),"",VLOOKUP(E354,#REF!,17,FALSE))</f>
        <v>#REF!</v>
      </c>
      <c r="AR354" s="74">
        <f t="shared" si="54"/>
        <v>4</v>
      </c>
      <c r="AS354" s="74">
        <f t="shared" si="55"/>
        <v>2016</v>
      </c>
      <c r="AT354" s="94">
        <f t="shared" si="56"/>
        <v>14</v>
      </c>
      <c r="BB354" s="74">
        <f t="shared" si="57"/>
        <v>1</v>
      </c>
      <c r="BC354" s="74">
        <f t="shared" si="58"/>
        <v>0</v>
      </c>
      <c r="BD354" s="115" t="str">
        <f t="shared" si="59"/>
        <v/>
      </c>
      <c r="BE354" s="118"/>
      <c r="BF354" s="118"/>
      <c r="BH354" s="119"/>
    </row>
    <row r="355" spans="3:60" x14ac:dyDescent="0.2">
      <c r="C355" s="75">
        <v>42468</v>
      </c>
      <c r="D355" s="120">
        <f t="shared" si="50"/>
        <v>2</v>
      </c>
      <c r="E355" s="74" t="s">
        <v>142</v>
      </c>
      <c r="F355" s="79"/>
      <c r="H355" s="74">
        <v>0</v>
      </c>
      <c r="K355" s="129" t="str">
        <f t="shared" si="51"/>
        <v/>
      </c>
      <c r="L355" s="129" t="str">
        <f t="shared" si="52"/>
        <v/>
      </c>
      <c r="P355" s="74" t="s">
        <v>362</v>
      </c>
      <c r="Q355" s="74">
        <v>10.25</v>
      </c>
      <c r="R355" s="74">
        <v>180</v>
      </c>
      <c r="S355" s="84">
        <f t="shared" si="60"/>
        <v>1845</v>
      </c>
      <c r="AE355" s="74" t="str">
        <f>IF(OR(K355="",K355=0),"",VLOOKUP(E355,#REF!,17,FALSE))</f>
        <v/>
      </c>
      <c r="AR355" s="74">
        <f t="shared" si="54"/>
        <v>4</v>
      </c>
      <c r="AS355" s="74">
        <f t="shared" si="55"/>
        <v>2016</v>
      </c>
      <c r="AT355" s="94">
        <f t="shared" si="56"/>
        <v>14</v>
      </c>
      <c r="BB355" s="74">
        <f t="shared" si="57"/>
        <v>1</v>
      </c>
      <c r="BC355" s="74">
        <f t="shared" si="58"/>
        <v>0</v>
      </c>
      <c r="BD355" s="115" t="str">
        <f t="shared" si="59"/>
        <v/>
      </c>
      <c r="BE355" s="118"/>
      <c r="BF355" s="118"/>
      <c r="BH355" s="119"/>
    </row>
    <row r="356" spans="3:60" x14ac:dyDescent="0.2">
      <c r="C356" s="75">
        <v>42468</v>
      </c>
      <c r="D356" s="120">
        <f t="shared" si="50"/>
        <v>3</v>
      </c>
      <c r="E356" s="74" t="s">
        <v>141</v>
      </c>
      <c r="F356" s="79"/>
      <c r="G356" s="76">
        <v>28298</v>
      </c>
      <c r="H356" s="74">
        <v>69.75</v>
      </c>
      <c r="I356" s="119">
        <v>0.1875</v>
      </c>
      <c r="K356" s="129">
        <f t="shared" si="51"/>
        <v>4.5</v>
      </c>
      <c r="L356" s="129" t="str">
        <f t="shared" si="52"/>
        <v/>
      </c>
      <c r="M356" s="76">
        <v>28298</v>
      </c>
      <c r="P356" s="74" t="s">
        <v>369</v>
      </c>
      <c r="Q356" s="74">
        <v>24</v>
      </c>
      <c r="R356" s="74">
        <v>180</v>
      </c>
      <c r="S356" s="84">
        <f t="shared" si="60"/>
        <v>4320</v>
      </c>
      <c r="T356" s="74">
        <v>373.08600000000001</v>
      </c>
      <c r="U356" s="74">
        <v>617.5</v>
      </c>
      <c r="V356" s="74">
        <v>3</v>
      </c>
      <c r="AE356" s="74" t="e">
        <f>IF(OR(K356="",K356=0),"",VLOOKUP(E356,#REF!,17,FALSE))</f>
        <v>#REF!</v>
      </c>
      <c r="AR356" s="74">
        <f t="shared" si="54"/>
        <v>4</v>
      </c>
      <c r="AS356" s="74">
        <f t="shared" si="55"/>
        <v>2016</v>
      </c>
      <c r="AT356" s="94">
        <f t="shared" si="56"/>
        <v>14</v>
      </c>
      <c r="BB356" s="74">
        <f t="shared" si="57"/>
        <v>1</v>
      </c>
      <c r="BC356" s="74">
        <f t="shared" si="58"/>
        <v>0</v>
      </c>
      <c r="BD356" s="115" t="str">
        <f t="shared" si="59"/>
        <v/>
      </c>
      <c r="BE356" s="118"/>
      <c r="BF356" s="118"/>
      <c r="BH356" s="119"/>
    </row>
    <row r="357" spans="3:60" x14ac:dyDescent="0.2">
      <c r="C357" s="75">
        <v>42468</v>
      </c>
      <c r="D357" s="120">
        <f t="shared" si="50"/>
        <v>4</v>
      </c>
      <c r="E357" s="74" t="s">
        <v>363</v>
      </c>
      <c r="F357" s="79"/>
      <c r="H357" s="74">
        <v>0</v>
      </c>
      <c r="K357" s="129" t="str">
        <f t="shared" si="51"/>
        <v/>
      </c>
      <c r="L357" s="129" t="str">
        <f t="shared" si="52"/>
        <v/>
      </c>
      <c r="S357" s="84">
        <f t="shared" si="60"/>
        <v>0</v>
      </c>
      <c r="Z357" s="74" t="s">
        <v>374</v>
      </c>
      <c r="AE357" s="74" t="str">
        <f>IF(OR(K357="",K357=0),"",VLOOKUP(E357,#REF!,17,FALSE))</f>
        <v/>
      </c>
      <c r="AR357" s="74">
        <f t="shared" si="54"/>
        <v>4</v>
      </c>
      <c r="AS357" s="74">
        <f t="shared" si="55"/>
        <v>2016</v>
      </c>
      <c r="AT357" s="94">
        <f t="shared" si="56"/>
        <v>14</v>
      </c>
      <c r="BB357" s="74">
        <f t="shared" si="57"/>
        <v>1</v>
      </c>
      <c r="BC357" s="74">
        <f t="shared" si="58"/>
        <v>0</v>
      </c>
      <c r="BD357" s="115" t="str">
        <f t="shared" si="59"/>
        <v/>
      </c>
      <c r="BE357" s="118"/>
      <c r="BF357" s="118"/>
      <c r="BH357" s="119"/>
    </row>
    <row r="358" spans="3:60" x14ac:dyDescent="0.2">
      <c r="C358" s="75">
        <v>42471</v>
      </c>
      <c r="D358" s="120">
        <f t="shared" si="50"/>
        <v>1</v>
      </c>
      <c r="E358" s="74" t="s">
        <v>226</v>
      </c>
      <c r="F358" s="79"/>
      <c r="G358" s="76">
        <v>13051</v>
      </c>
      <c r="H358" s="74">
        <v>81.666666666666671</v>
      </c>
      <c r="I358" s="119">
        <v>0.20833333333333334</v>
      </c>
      <c r="K358" s="129">
        <f t="shared" si="51"/>
        <v>5</v>
      </c>
      <c r="L358" s="129" t="str">
        <f t="shared" si="52"/>
        <v/>
      </c>
      <c r="M358" s="76">
        <v>13051</v>
      </c>
      <c r="P358" s="74" t="s">
        <v>370</v>
      </c>
      <c r="Q358" s="74">
        <v>66</v>
      </c>
      <c r="R358" s="74">
        <v>180</v>
      </c>
      <c r="S358" s="84">
        <f t="shared" si="60"/>
        <v>11880</v>
      </c>
      <c r="T358" s="74">
        <v>980.899</v>
      </c>
      <c r="U358" s="74">
        <v>950</v>
      </c>
      <c r="V358" s="74">
        <v>3</v>
      </c>
      <c r="AE358" s="74" t="e">
        <f>IF(OR(K358="",K358=0),"",VLOOKUP(E358,#REF!,17,FALSE))</f>
        <v>#REF!</v>
      </c>
      <c r="AR358" s="74">
        <f t="shared" si="54"/>
        <v>4</v>
      </c>
      <c r="AS358" s="74">
        <f t="shared" si="55"/>
        <v>2016</v>
      </c>
      <c r="AT358" s="94">
        <f t="shared" si="56"/>
        <v>15</v>
      </c>
      <c r="BB358" s="74">
        <f t="shared" si="57"/>
        <v>1</v>
      </c>
      <c r="BC358" s="74">
        <f t="shared" si="58"/>
        <v>0</v>
      </c>
      <c r="BD358" s="115" t="str">
        <f t="shared" si="59"/>
        <v/>
      </c>
      <c r="BE358" s="118"/>
      <c r="BF358" s="118"/>
      <c r="BH358" s="119"/>
    </row>
    <row r="359" spans="3:60" x14ac:dyDescent="0.2">
      <c r="C359" s="75">
        <v>42471</v>
      </c>
      <c r="D359" s="120">
        <f t="shared" si="50"/>
        <v>2</v>
      </c>
      <c r="E359" s="74" t="s">
        <v>222</v>
      </c>
      <c r="F359" s="79"/>
      <c r="G359" s="76">
        <v>6399</v>
      </c>
      <c r="H359" s="74">
        <v>28.583333333333332</v>
      </c>
      <c r="I359" s="119">
        <v>7.2916666666666671E-2</v>
      </c>
      <c r="K359" s="129">
        <f t="shared" si="51"/>
        <v>1.75</v>
      </c>
      <c r="L359" s="129" t="str">
        <f t="shared" si="52"/>
        <v/>
      </c>
      <c r="M359" s="76">
        <v>6399</v>
      </c>
      <c r="P359" s="74" t="s">
        <v>347</v>
      </c>
      <c r="Q359" s="74">
        <v>16</v>
      </c>
      <c r="R359" s="74">
        <v>180</v>
      </c>
      <c r="S359" s="84">
        <f t="shared" si="60"/>
        <v>2880</v>
      </c>
      <c r="T359" s="74">
        <v>926.03</v>
      </c>
      <c r="U359" s="74">
        <v>380</v>
      </c>
      <c r="V359" s="74">
        <v>9</v>
      </c>
      <c r="AE359" s="74" t="e">
        <f>IF(OR(K359="",K359=0),"",VLOOKUP(E359,#REF!,17,FALSE))</f>
        <v>#REF!</v>
      </c>
      <c r="AR359" s="74">
        <f t="shared" si="54"/>
        <v>4</v>
      </c>
      <c r="AS359" s="74">
        <f t="shared" si="55"/>
        <v>2016</v>
      </c>
      <c r="AT359" s="94">
        <f t="shared" si="56"/>
        <v>15</v>
      </c>
      <c r="BB359" s="74">
        <f t="shared" si="57"/>
        <v>1</v>
      </c>
      <c r="BC359" s="74">
        <f t="shared" si="58"/>
        <v>0</v>
      </c>
      <c r="BD359" s="115" t="str">
        <f t="shared" si="59"/>
        <v/>
      </c>
      <c r="BE359" s="118"/>
      <c r="BF359" s="118"/>
      <c r="BH359" s="119"/>
    </row>
    <row r="360" spans="3:60" x14ac:dyDescent="0.2">
      <c r="C360" s="75">
        <v>42471</v>
      </c>
      <c r="D360" s="120">
        <f t="shared" si="50"/>
        <v>3</v>
      </c>
      <c r="E360" s="74" t="s">
        <v>222</v>
      </c>
      <c r="F360" s="79"/>
      <c r="H360" s="74">
        <v>0</v>
      </c>
      <c r="K360" s="129" t="str">
        <f t="shared" si="51"/>
        <v/>
      </c>
      <c r="L360" s="129" t="str">
        <f t="shared" si="52"/>
        <v/>
      </c>
      <c r="P360" s="74" t="s">
        <v>370</v>
      </c>
      <c r="Q360" s="74">
        <v>14</v>
      </c>
      <c r="R360" s="74">
        <v>180</v>
      </c>
      <c r="S360" s="84">
        <f t="shared" si="60"/>
        <v>2520</v>
      </c>
      <c r="AE360" s="74" t="str">
        <f>IF(OR(K360="",K360=0),"",VLOOKUP(E360,#REF!,17,FALSE))</f>
        <v/>
      </c>
      <c r="AR360" s="74">
        <f t="shared" si="54"/>
        <v>4</v>
      </c>
      <c r="AS360" s="74">
        <f t="shared" si="55"/>
        <v>2016</v>
      </c>
      <c r="AT360" s="94">
        <f t="shared" si="56"/>
        <v>15</v>
      </c>
      <c r="BB360" s="74">
        <f t="shared" si="57"/>
        <v>1</v>
      </c>
      <c r="BC360" s="74">
        <f t="shared" si="58"/>
        <v>0</v>
      </c>
      <c r="BD360" s="115" t="str">
        <f t="shared" si="59"/>
        <v/>
      </c>
      <c r="BE360" s="118"/>
      <c r="BF360" s="118"/>
      <c r="BH360" s="119"/>
    </row>
    <row r="361" spans="3:60" x14ac:dyDescent="0.2">
      <c r="C361" s="75">
        <v>42471</v>
      </c>
      <c r="D361" s="120">
        <f t="shared" si="50"/>
        <v>4</v>
      </c>
      <c r="E361" s="74" t="s">
        <v>224</v>
      </c>
      <c r="F361" s="79"/>
      <c r="G361" s="76">
        <v>7331</v>
      </c>
      <c r="H361" s="74">
        <v>36.75</v>
      </c>
      <c r="I361" s="119">
        <v>9.375E-2</v>
      </c>
      <c r="K361" s="129">
        <f t="shared" si="51"/>
        <v>2.25</v>
      </c>
      <c r="L361" s="129" t="str">
        <f t="shared" si="52"/>
        <v/>
      </c>
      <c r="M361" s="76">
        <v>7331</v>
      </c>
      <c r="P361" s="74" t="s">
        <v>371</v>
      </c>
      <c r="Q361" s="74">
        <v>20</v>
      </c>
      <c r="R361" s="74">
        <v>180</v>
      </c>
      <c r="S361" s="84">
        <f t="shared" si="60"/>
        <v>3600</v>
      </c>
      <c r="T361" s="74">
        <v>997.11800000000005</v>
      </c>
      <c r="U361" s="74">
        <v>190</v>
      </c>
      <c r="V361" s="74">
        <v>2</v>
      </c>
      <c r="AE361" s="74" t="e">
        <f>IF(OR(K361="",K361=0),"",VLOOKUP(E361,#REF!,17,FALSE))</f>
        <v>#REF!</v>
      </c>
      <c r="AR361" s="74">
        <f t="shared" si="54"/>
        <v>4</v>
      </c>
      <c r="AS361" s="74">
        <f t="shared" si="55"/>
        <v>2016</v>
      </c>
      <c r="AT361" s="94">
        <f t="shared" si="56"/>
        <v>15</v>
      </c>
      <c r="BB361" s="74">
        <f t="shared" si="57"/>
        <v>1</v>
      </c>
      <c r="BC361" s="74">
        <f t="shared" si="58"/>
        <v>0</v>
      </c>
      <c r="BD361" s="115" t="str">
        <f t="shared" si="59"/>
        <v/>
      </c>
      <c r="BE361" s="118"/>
      <c r="BF361" s="118"/>
      <c r="BH361" s="119"/>
    </row>
    <row r="362" spans="3:60" x14ac:dyDescent="0.2">
      <c r="C362" s="75">
        <v>42471</v>
      </c>
      <c r="D362" s="120">
        <f t="shared" si="50"/>
        <v>5</v>
      </c>
      <c r="E362" s="74" t="s">
        <v>224</v>
      </c>
      <c r="F362" s="79"/>
      <c r="H362" s="74">
        <v>0</v>
      </c>
      <c r="K362" s="129" t="str">
        <f t="shared" si="51"/>
        <v/>
      </c>
      <c r="L362" s="129" t="str">
        <f t="shared" si="52"/>
        <v/>
      </c>
      <c r="P362" s="74" t="s">
        <v>372</v>
      </c>
      <c r="Q362" s="74">
        <v>18</v>
      </c>
      <c r="R362" s="74">
        <v>180</v>
      </c>
      <c r="S362" s="84">
        <f t="shared" si="60"/>
        <v>3240</v>
      </c>
      <c r="AE362" s="74" t="str">
        <f>IF(OR(K362="",K362=0),"",VLOOKUP(E362,#REF!,17,FALSE))</f>
        <v/>
      </c>
      <c r="AR362" s="74">
        <f t="shared" si="54"/>
        <v>4</v>
      </c>
      <c r="AS362" s="74">
        <f t="shared" si="55"/>
        <v>2016</v>
      </c>
      <c r="AT362" s="94">
        <f t="shared" si="56"/>
        <v>15</v>
      </c>
      <c r="BB362" s="74">
        <f t="shared" si="57"/>
        <v>1</v>
      </c>
      <c r="BC362" s="74">
        <f t="shared" si="58"/>
        <v>0</v>
      </c>
      <c r="BD362" s="115" t="str">
        <f t="shared" si="59"/>
        <v/>
      </c>
      <c r="BE362" s="118"/>
      <c r="BF362" s="118"/>
      <c r="BH362" s="119"/>
    </row>
    <row r="363" spans="3:60" x14ac:dyDescent="0.2">
      <c r="C363" s="75">
        <v>42471</v>
      </c>
      <c r="D363" s="120">
        <f t="shared" si="50"/>
        <v>6</v>
      </c>
      <c r="E363" s="74" t="s">
        <v>363</v>
      </c>
      <c r="F363" s="79"/>
      <c r="H363" s="74">
        <v>0</v>
      </c>
      <c r="K363" s="129" t="str">
        <f t="shared" si="51"/>
        <v/>
      </c>
      <c r="L363" s="129" t="str">
        <f t="shared" si="52"/>
        <v/>
      </c>
      <c r="S363" s="84">
        <f t="shared" si="60"/>
        <v>0</v>
      </c>
      <c r="Z363" s="74" t="s">
        <v>373</v>
      </c>
      <c r="AE363" s="74" t="str">
        <f>IF(OR(K363="",K363=0),"",VLOOKUP(E363,#REF!,17,FALSE))</f>
        <v/>
      </c>
      <c r="AR363" s="74">
        <f t="shared" si="54"/>
        <v>4</v>
      </c>
      <c r="AS363" s="74">
        <f t="shared" si="55"/>
        <v>2016</v>
      </c>
      <c r="AT363" s="94">
        <f t="shared" si="56"/>
        <v>15</v>
      </c>
      <c r="BB363" s="74">
        <f t="shared" si="57"/>
        <v>1</v>
      </c>
      <c r="BC363" s="74">
        <f t="shared" si="58"/>
        <v>0</v>
      </c>
      <c r="BD363" s="115" t="str">
        <f t="shared" si="59"/>
        <v/>
      </c>
      <c r="BE363" s="118"/>
      <c r="BF363" s="118"/>
      <c r="BH363" s="119"/>
    </row>
    <row r="364" spans="3:60" x14ac:dyDescent="0.2">
      <c r="C364" s="75">
        <v>42472</v>
      </c>
      <c r="D364" s="120">
        <f t="shared" si="50"/>
        <v>1</v>
      </c>
      <c r="E364" s="74" t="s">
        <v>87</v>
      </c>
      <c r="F364" s="79"/>
      <c r="G364" s="76">
        <v>44757</v>
      </c>
      <c r="H364" s="74">
        <v>80.659722222222214</v>
      </c>
      <c r="I364" s="119">
        <v>0.23958333333333334</v>
      </c>
      <c r="K364" s="129">
        <f t="shared" si="51"/>
        <v>5.75</v>
      </c>
      <c r="L364" s="129" t="str">
        <f t="shared" si="52"/>
        <v/>
      </c>
      <c r="M364" s="76">
        <v>44757</v>
      </c>
      <c r="P364" s="74" t="s">
        <v>369</v>
      </c>
      <c r="Q364" s="74">
        <v>27</v>
      </c>
      <c r="R364" s="74">
        <v>180</v>
      </c>
      <c r="S364" s="84">
        <f t="shared" si="60"/>
        <v>4860</v>
      </c>
      <c r="T364" s="74">
        <v>198.31899999999999</v>
      </c>
      <c r="U364" s="74">
        <f>3*190</f>
        <v>570</v>
      </c>
      <c r="V364" s="74">
        <v>0</v>
      </c>
      <c r="AE364" s="74" t="e">
        <f>IF(OR(K364="",K364=0),"",VLOOKUP(E364,#REF!,17,FALSE))</f>
        <v>#REF!</v>
      </c>
      <c r="AR364" s="74">
        <f t="shared" si="54"/>
        <v>4</v>
      </c>
      <c r="AS364" s="74">
        <f t="shared" si="55"/>
        <v>2016</v>
      </c>
      <c r="AT364" s="94">
        <f t="shared" si="56"/>
        <v>15</v>
      </c>
      <c r="BB364" s="74">
        <f t="shared" si="57"/>
        <v>1</v>
      </c>
      <c r="BC364" s="74">
        <f t="shared" si="58"/>
        <v>0</v>
      </c>
      <c r="BD364" s="115" t="str">
        <f t="shared" si="59"/>
        <v/>
      </c>
      <c r="BE364" s="118"/>
      <c r="BF364" s="118"/>
      <c r="BH364" s="119"/>
    </row>
    <row r="365" spans="3:60" x14ac:dyDescent="0.2">
      <c r="C365" s="75">
        <v>42472</v>
      </c>
      <c r="D365" s="120">
        <f t="shared" si="50"/>
        <v>2</v>
      </c>
      <c r="E365" s="74" t="s">
        <v>87</v>
      </c>
      <c r="F365" s="79"/>
      <c r="H365" s="74">
        <v>0</v>
      </c>
      <c r="K365" s="129" t="str">
        <f t="shared" si="51"/>
        <v/>
      </c>
      <c r="L365" s="129" t="str">
        <f t="shared" si="52"/>
        <v/>
      </c>
      <c r="P365" s="74" t="s">
        <v>375</v>
      </c>
      <c r="Q365" s="74">
        <v>20</v>
      </c>
      <c r="R365" s="74">
        <v>180</v>
      </c>
      <c r="S365" s="84">
        <f t="shared" si="60"/>
        <v>3600</v>
      </c>
      <c r="AE365" s="74" t="str">
        <f>IF(OR(K365="",K365=0),"",VLOOKUP(E365,#REF!,17,FALSE))</f>
        <v/>
      </c>
      <c r="AR365" s="74">
        <f t="shared" si="54"/>
        <v>4</v>
      </c>
      <c r="AS365" s="74">
        <f t="shared" si="55"/>
        <v>2016</v>
      </c>
      <c r="AT365" s="94">
        <f t="shared" si="56"/>
        <v>15</v>
      </c>
      <c r="BB365" s="74">
        <f t="shared" si="57"/>
        <v>1</v>
      </c>
      <c r="BC365" s="74">
        <f t="shared" si="58"/>
        <v>0</v>
      </c>
      <c r="BD365" s="115" t="str">
        <f t="shared" si="59"/>
        <v/>
      </c>
      <c r="BE365" s="118"/>
      <c r="BF365" s="118"/>
      <c r="BH365" s="119"/>
    </row>
    <row r="366" spans="3:60" x14ac:dyDescent="0.2">
      <c r="C366" s="75">
        <v>42472</v>
      </c>
      <c r="D366" s="120">
        <f t="shared" si="50"/>
        <v>3</v>
      </c>
      <c r="E366" s="74" t="s">
        <v>127</v>
      </c>
      <c r="F366" s="79"/>
      <c r="G366" s="76">
        <v>26811</v>
      </c>
      <c r="H366" s="74">
        <v>45.590277777777779</v>
      </c>
      <c r="I366" s="119">
        <v>0.13541666666666666</v>
      </c>
      <c r="K366" s="129">
        <f t="shared" si="51"/>
        <v>3.25</v>
      </c>
      <c r="L366" s="129" t="str">
        <f t="shared" si="52"/>
        <v/>
      </c>
      <c r="M366" s="76">
        <v>26811</v>
      </c>
      <c r="P366" s="74" t="s">
        <v>376</v>
      </c>
      <c r="Q366" s="74">
        <v>27</v>
      </c>
      <c r="R366" s="74">
        <v>180</v>
      </c>
      <c r="S366" s="84">
        <f t="shared" si="60"/>
        <v>4860</v>
      </c>
      <c r="T366" s="74">
        <v>193.809</v>
      </c>
      <c r="U366" s="74">
        <f>1.75*190</f>
        <v>332.5</v>
      </c>
      <c r="V366" s="74">
        <v>7</v>
      </c>
      <c r="AE366" s="74" t="e">
        <f>IF(OR(K366="",K366=0),"",VLOOKUP(E366,#REF!,17,FALSE))</f>
        <v>#REF!</v>
      </c>
      <c r="AR366" s="74">
        <f t="shared" si="54"/>
        <v>4</v>
      </c>
      <c r="AS366" s="74">
        <f t="shared" si="55"/>
        <v>2016</v>
      </c>
      <c r="AT366" s="94">
        <f t="shared" si="56"/>
        <v>15</v>
      </c>
      <c r="BB366" s="74">
        <f t="shared" si="57"/>
        <v>1</v>
      </c>
      <c r="BC366" s="74">
        <f t="shared" si="58"/>
        <v>0</v>
      </c>
      <c r="BD366" s="115" t="str">
        <f t="shared" si="59"/>
        <v/>
      </c>
      <c r="BE366" s="118"/>
      <c r="BF366" s="118"/>
      <c r="BH366" s="119"/>
    </row>
    <row r="367" spans="3:60" x14ac:dyDescent="0.2">
      <c r="C367" s="75">
        <v>42472</v>
      </c>
      <c r="D367" s="120">
        <f t="shared" si="50"/>
        <v>4</v>
      </c>
      <c r="E367" s="74" t="s">
        <v>363</v>
      </c>
      <c r="F367" s="79"/>
      <c r="H367" s="74">
        <v>0</v>
      </c>
      <c r="K367" s="129" t="str">
        <f t="shared" si="51"/>
        <v/>
      </c>
      <c r="L367" s="129" t="str">
        <f t="shared" si="52"/>
        <v/>
      </c>
      <c r="S367" s="84">
        <f t="shared" si="60"/>
        <v>0</v>
      </c>
      <c r="Z367" s="74" t="s">
        <v>377</v>
      </c>
      <c r="AE367" s="74" t="str">
        <f>IF(OR(K367="",K367=0),"",VLOOKUP(E367,#REF!,17,FALSE))</f>
        <v/>
      </c>
      <c r="AR367" s="74">
        <f t="shared" si="54"/>
        <v>4</v>
      </c>
      <c r="AS367" s="74">
        <f t="shared" si="55"/>
        <v>2016</v>
      </c>
      <c r="AT367" s="94">
        <f t="shared" si="56"/>
        <v>15</v>
      </c>
      <c r="BB367" s="74">
        <f t="shared" si="57"/>
        <v>1</v>
      </c>
      <c r="BC367" s="74">
        <f t="shared" si="58"/>
        <v>0</v>
      </c>
      <c r="BD367" s="115" t="str">
        <f t="shared" si="59"/>
        <v/>
      </c>
      <c r="BE367" s="118"/>
      <c r="BF367" s="118"/>
      <c r="BH367" s="119"/>
    </row>
    <row r="368" spans="3:60" x14ac:dyDescent="0.2">
      <c r="C368" s="75">
        <v>42473</v>
      </c>
      <c r="D368" s="120">
        <f t="shared" si="50"/>
        <v>1</v>
      </c>
      <c r="E368" s="74" t="s">
        <v>134</v>
      </c>
      <c r="F368" s="79"/>
      <c r="G368" s="76">
        <v>5616</v>
      </c>
      <c r="H368" s="74">
        <v>22.98833981121599</v>
      </c>
      <c r="I368" s="119">
        <v>6.7361111111111108E-2</v>
      </c>
      <c r="K368" s="129">
        <f t="shared" si="51"/>
        <v>1.6166666666666667</v>
      </c>
      <c r="L368" s="129" t="str">
        <f t="shared" si="52"/>
        <v/>
      </c>
      <c r="M368" s="76">
        <v>5616</v>
      </c>
      <c r="P368" s="74" t="s">
        <v>346</v>
      </c>
      <c r="Q368" s="74">
        <v>4</v>
      </c>
      <c r="R368" s="74">
        <v>180</v>
      </c>
      <c r="S368" s="84">
        <f t="shared" si="60"/>
        <v>720</v>
      </c>
      <c r="T368" s="74">
        <v>193.45599999999999</v>
      </c>
      <c r="V368" s="74">
        <v>3</v>
      </c>
      <c r="AE368" s="74" t="e">
        <f>IF(OR(K368="",K368=0),"",VLOOKUP(E368,#REF!,17,FALSE))</f>
        <v>#REF!</v>
      </c>
      <c r="AR368" s="74">
        <f t="shared" si="54"/>
        <v>4</v>
      </c>
      <c r="AS368" s="74">
        <f t="shared" si="55"/>
        <v>2016</v>
      </c>
      <c r="AT368" s="94">
        <f t="shared" si="56"/>
        <v>15</v>
      </c>
      <c r="BB368" s="74">
        <f t="shared" si="57"/>
        <v>1</v>
      </c>
      <c r="BC368" s="74">
        <f t="shared" si="58"/>
        <v>0</v>
      </c>
      <c r="BD368" s="115" t="str">
        <f t="shared" si="59"/>
        <v/>
      </c>
      <c r="BE368" s="118"/>
      <c r="BF368" s="118"/>
      <c r="BH368" s="119"/>
    </row>
    <row r="369" spans="3:60" x14ac:dyDescent="0.2">
      <c r="C369" s="75">
        <v>42473</v>
      </c>
      <c r="D369" s="120">
        <f t="shared" si="50"/>
        <v>2</v>
      </c>
      <c r="E369" s="74" t="s">
        <v>134</v>
      </c>
      <c r="F369" s="79"/>
      <c r="H369" s="74">
        <v>0</v>
      </c>
      <c r="K369" s="129" t="str">
        <f t="shared" si="51"/>
        <v/>
      </c>
      <c r="L369" s="129" t="str">
        <f t="shared" si="52"/>
        <v/>
      </c>
      <c r="P369" s="74" t="s">
        <v>375</v>
      </c>
      <c r="Q369" s="74">
        <v>2</v>
      </c>
      <c r="R369" s="74">
        <v>180</v>
      </c>
      <c r="S369" s="84">
        <f t="shared" si="60"/>
        <v>360</v>
      </c>
      <c r="AE369" s="74" t="str">
        <f>IF(OR(K369="",K369=0),"",VLOOKUP(E369,#REF!,17,FALSE))</f>
        <v/>
      </c>
      <c r="AR369" s="74">
        <f t="shared" si="54"/>
        <v>4</v>
      </c>
      <c r="AS369" s="74">
        <f t="shared" si="55"/>
        <v>2016</v>
      </c>
      <c r="AT369" s="94">
        <f t="shared" si="56"/>
        <v>15</v>
      </c>
      <c r="BB369" s="74">
        <f t="shared" si="57"/>
        <v>1</v>
      </c>
      <c r="BC369" s="74">
        <f t="shared" si="58"/>
        <v>0</v>
      </c>
      <c r="BD369" s="115" t="str">
        <f t="shared" si="59"/>
        <v/>
      </c>
      <c r="BE369" s="118"/>
      <c r="BF369" s="118"/>
      <c r="BH369" s="119"/>
    </row>
    <row r="370" spans="3:60" x14ac:dyDescent="0.2">
      <c r="C370" s="75">
        <v>42473</v>
      </c>
      <c r="D370" s="120">
        <f t="shared" si="50"/>
        <v>3</v>
      </c>
      <c r="E370" s="74" t="s">
        <v>201</v>
      </c>
      <c r="F370" s="79"/>
      <c r="G370" s="76">
        <v>60348</v>
      </c>
      <c r="H370" s="74">
        <v>104.01166018878402</v>
      </c>
      <c r="I370" s="119">
        <v>0.30694444444444441</v>
      </c>
      <c r="K370" s="129">
        <f t="shared" si="51"/>
        <v>7.3666666666666663</v>
      </c>
      <c r="L370" s="129" t="str">
        <f t="shared" si="52"/>
        <v/>
      </c>
      <c r="M370" s="76">
        <v>60348</v>
      </c>
      <c r="P370" s="74" t="s">
        <v>375</v>
      </c>
      <c r="Q370" s="74">
        <v>58</v>
      </c>
      <c r="R370" s="74">
        <v>180</v>
      </c>
      <c r="S370" s="84">
        <f t="shared" si="60"/>
        <v>10440</v>
      </c>
      <c r="T370" s="74">
        <v>192.75800000000001</v>
      </c>
      <c r="U370" s="74">
        <f>3.75*190</f>
        <v>712.5</v>
      </c>
      <c r="V370" s="74">
        <v>6</v>
      </c>
      <c r="AE370" s="74" t="e">
        <f>IF(OR(K370="",K370=0),"",VLOOKUP(E370,#REF!,17,FALSE))</f>
        <v>#REF!</v>
      </c>
      <c r="AR370" s="74">
        <f t="shared" si="54"/>
        <v>4</v>
      </c>
      <c r="AS370" s="74">
        <f t="shared" si="55"/>
        <v>2016</v>
      </c>
      <c r="AT370" s="94">
        <f t="shared" si="56"/>
        <v>15</v>
      </c>
      <c r="BB370" s="74">
        <f t="shared" si="57"/>
        <v>1</v>
      </c>
      <c r="BC370" s="74">
        <f t="shared" si="58"/>
        <v>0</v>
      </c>
      <c r="BD370" s="115" t="str">
        <f t="shared" si="59"/>
        <v/>
      </c>
      <c r="BE370" s="118"/>
      <c r="BF370" s="118"/>
      <c r="BH370" s="119"/>
    </row>
    <row r="371" spans="3:60" x14ac:dyDescent="0.2">
      <c r="C371" s="75">
        <v>42473</v>
      </c>
      <c r="D371" s="120">
        <f t="shared" si="50"/>
        <v>4</v>
      </c>
      <c r="E371" s="74" t="s">
        <v>201</v>
      </c>
      <c r="F371" s="79"/>
      <c r="H371" s="74">
        <v>0</v>
      </c>
      <c r="K371" s="129" t="str">
        <f t="shared" si="51"/>
        <v/>
      </c>
      <c r="L371" s="129" t="str">
        <f t="shared" si="52"/>
        <v/>
      </c>
      <c r="P371" s="74" t="s">
        <v>378</v>
      </c>
      <c r="Q371" s="74">
        <v>2</v>
      </c>
      <c r="R371" s="74">
        <v>180</v>
      </c>
      <c r="S371" s="84">
        <f t="shared" si="60"/>
        <v>360</v>
      </c>
      <c r="AE371" s="74" t="str">
        <f>IF(OR(K371="",K371=0),"",VLOOKUP(E371,#REF!,17,FALSE))</f>
        <v/>
      </c>
      <c r="AR371" s="74">
        <f t="shared" si="54"/>
        <v>4</v>
      </c>
      <c r="AS371" s="74">
        <f t="shared" si="55"/>
        <v>2016</v>
      </c>
      <c r="AT371" s="94">
        <f t="shared" si="56"/>
        <v>15</v>
      </c>
      <c r="BB371" s="74">
        <f t="shared" si="57"/>
        <v>1</v>
      </c>
      <c r="BC371" s="74">
        <f t="shared" si="58"/>
        <v>0</v>
      </c>
      <c r="BD371" s="115" t="str">
        <f t="shared" si="59"/>
        <v/>
      </c>
      <c r="BE371" s="118"/>
      <c r="BF371" s="118"/>
      <c r="BH371" s="119"/>
    </row>
    <row r="372" spans="3:60" x14ac:dyDescent="0.2">
      <c r="C372" s="75">
        <v>42473</v>
      </c>
      <c r="D372" s="120">
        <f t="shared" si="50"/>
        <v>5</v>
      </c>
      <c r="E372" s="74" t="s">
        <v>363</v>
      </c>
      <c r="F372" s="79"/>
      <c r="H372" s="74">
        <v>0</v>
      </c>
      <c r="K372" s="129" t="str">
        <f t="shared" si="51"/>
        <v/>
      </c>
      <c r="L372" s="129" t="str">
        <f t="shared" si="52"/>
        <v/>
      </c>
      <c r="S372" s="84">
        <f t="shared" si="60"/>
        <v>0</v>
      </c>
      <c r="Z372" s="74" t="s">
        <v>379</v>
      </c>
      <c r="AE372" s="74" t="str">
        <f>IF(OR(K372="",K372=0),"",VLOOKUP(E372,#REF!,17,FALSE))</f>
        <v/>
      </c>
      <c r="AR372" s="74">
        <f t="shared" si="54"/>
        <v>4</v>
      </c>
      <c r="AS372" s="74">
        <f t="shared" si="55"/>
        <v>2016</v>
      </c>
      <c r="AT372" s="94">
        <f t="shared" si="56"/>
        <v>15</v>
      </c>
      <c r="BB372" s="74">
        <f t="shared" si="57"/>
        <v>1</v>
      </c>
      <c r="BC372" s="74">
        <f t="shared" si="58"/>
        <v>0</v>
      </c>
      <c r="BD372" s="115" t="str">
        <f t="shared" si="59"/>
        <v/>
      </c>
      <c r="BE372" s="118"/>
      <c r="BF372" s="118"/>
      <c r="BH372" s="119"/>
    </row>
    <row r="373" spans="3:60" x14ac:dyDescent="0.2">
      <c r="C373" s="75">
        <v>42474</v>
      </c>
      <c r="D373" s="120">
        <f t="shared" si="50"/>
        <v>1</v>
      </c>
      <c r="E373" s="74" t="s">
        <v>77</v>
      </c>
      <c r="F373" s="79"/>
      <c r="G373" s="76">
        <v>93416</v>
      </c>
      <c r="H373" s="74">
        <v>131</v>
      </c>
      <c r="I373" s="119">
        <v>0.375</v>
      </c>
      <c r="K373" s="129">
        <f t="shared" si="51"/>
        <v>9</v>
      </c>
      <c r="L373" s="129" t="str">
        <f t="shared" si="52"/>
        <v/>
      </c>
      <c r="M373" s="76">
        <v>93416</v>
      </c>
      <c r="P373" s="74" t="s">
        <v>380</v>
      </c>
      <c r="Q373" s="74">
        <v>21</v>
      </c>
      <c r="R373" s="74">
        <v>180</v>
      </c>
      <c r="S373" s="84">
        <f t="shared" si="60"/>
        <v>3780</v>
      </c>
      <c r="T373" s="74">
        <v>192.57300000000001</v>
      </c>
      <c r="U373" s="74">
        <v>1092.5</v>
      </c>
      <c r="V373" s="74">
        <v>6</v>
      </c>
      <c r="AE373" s="74" t="e">
        <f>IF(OR(K373="",K373=0),"",VLOOKUP(E373,#REF!,17,FALSE))</f>
        <v>#REF!</v>
      </c>
      <c r="AR373" s="74">
        <f t="shared" si="54"/>
        <v>4</v>
      </c>
      <c r="AS373" s="74">
        <f t="shared" si="55"/>
        <v>2016</v>
      </c>
      <c r="AT373" s="94">
        <f t="shared" si="56"/>
        <v>15</v>
      </c>
      <c r="BB373" s="74">
        <f t="shared" si="57"/>
        <v>1</v>
      </c>
      <c r="BC373" s="74">
        <f t="shared" si="58"/>
        <v>0</v>
      </c>
      <c r="BD373" s="115" t="str">
        <f t="shared" si="59"/>
        <v/>
      </c>
      <c r="BE373" s="118"/>
      <c r="BF373" s="118"/>
      <c r="BH373" s="119"/>
    </row>
    <row r="374" spans="3:60" x14ac:dyDescent="0.2">
      <c r="C374" s="75">
        <v>42474</v>
      </c>
      <c r="D374" s="120">
        <f t="shared" si="50"/>
        <v>2</v>
      </c>
      <c r="E374" s="74" t="s">
        <v>77</v>
      </c>
      <c r="F374" s="79"/>
      <c r="H374" s="74">
        <v>0</v>
      </c>
      <c r="K374" s="129" t="str">
        <f t="shared" si="51"/>
        <v/>
      </c>
      <c r="L374" s="129" t="str">
        <f t="shared" si="52"/>
        <v/>
      </c>
      <c r="P374" s="74" t="s">
        <v>381</v>
      </c>
      <c r="Q374" s="74">
        <v>75</v>
      </c>
      <c r="R374" s="74">
        <v>180</v>
      </c>
      <c r="S374" s="84">
        <f t="shared" si="60"/>
        <v>13500</v>
      </c>
      <c r="AE374" s="74" t="str">
        <f>IF(OR(K374="",K374=0),"",VLOOKUP(E374,#REF!,17,FALSE))</f>
        <v/>
      </c>
      <c r="AR374" s="74">
        <f t="shared" si="54"/>
        <v>4</v>
      </c>
      <c r="AS374" s="74">
        <f t="shared" si="55"/>
        <v>2016</v>
      </c>
      <c r="AT374" s="94">
        <f t="shared" si="56"/>
        <v>15</v>
      </c>
      <c r="BB374" s="74">
        <f t="shared" si="57"/>
        <v>1</v>
      </c>
      <c r="BC374" s="74">
        <f t="shared" si="58"/>
        <v>0</v>
      </c>
      <c r="BD374" s="115" t="str">
        <f t="shared" si="59"/>
        <v/>
      </c>
      <c r="BE374" s="118"/>
      <c r="BF374" s="118"/>
      <c r="BH374" s="119"/>
    </row>
    <row r="375" spans="3:60" x14ac:dyDescent="0.2">
      <c r="C375" s="75">
        <v>42474</v>
      </c>
      <c r="D375" s="120">
        <f t="shared" si="50"/>
        <v>3</v>
      </c>
      <c r="E375" s="74" t="s">
        <v>363</v>
      </c>
      <c r="F375" s="79"/>
      <c r="H375" s="74">
        <v>0</v>
      </c>
      <c r="K375" s="129" t="str">
        <f t="shared" si="51"/>
        <v/>
      </c>
      <c r="L375" s="129" t="str">
        <f t="shared" si="52"/>
        <v/>
      </c>
      <c r="S375" s="84">
        <f t="shared" si="60"/>
        <v>0</v>
      </c>
      <c r="Z375" s="74" t="s">
        <v>382</v>
      </c>
      <c r="AE375" s="74" t="str">
        <f>IF(OR(K375="",K375=0),"",VLOOKUP(E375,#REF!,17,FALSE))</f>
        <v/>
      </c>
      <c r="AR375" s="74">
        <f t="shared" si="54"/>
        <v>4</v>
      </c>
      <c r="AS375" s="74">
        <f t="shared" si="55"/>
        <v>2016</v>
      </c>
      <c r="AT375" s="94">
        <f t="shared" si="56"/>
        <v>15</v>
      </c>
      <c r="BB375" s="74">
        <f t="shared" si="57"/>
        <v>1</v>
      </c>
      <c r="BC375" s="74">
        <f t="shared" si="58"/>
        <v>0</v>
      </c>
      <c r="BD375" s="115" t="str">
        <f t="shared" si="59"/>
        <v/>
      </c>
      <c r="BE375" s="118"/>
      <c r="BF375" s="118"/>
      <c r="BH375" s="119"/>
    </row>
    <row r="376" spans="3:60" x14ac:dyDescent="0.2">
      <c r="C376" s="75">
        <v>42475</v>
      </c>
      <c r="D376" s="120">
        <f t="shared" si="50"/>
        <v>1</v>
      </c>
      <c r="E376" s="74" t="s">
        <v>188</v>
      </c>
      <c r="F376" s="79"/>
      <c r="G376" s="76">
        <v>56708</v>
      </c>
      <c r="H376" s="74">
        <v>113</v>
      </c>
      <c r="I376" s="119">
        <v>0.33333333333333331</v>
      </c>
      <c r="K376" s="129">
        <f t="shared" si="51"/>
        <v>8</v>
      </c>
      <c r="L376" s="129" t="str">
        <f t="shared" si="52"/>
        <v/>
      </c>
      <c r="M376" s="76">
        <v>56708</v>
      </c>
      <c r="P376" s="74" t="s">
        <v>378</v>
      </c>
      <c r="Q376" s="74">
        <v>78</v>
      </c>
      <c r="R376" s="74">
        <v>180</v>
      </c>
      <c r="S376" s="84">
        <f t="shared" si="60"/>
        <v>14040</v>
      </c>
      <c r="T376" s="74">
        <v>568.18200000000002</v>
      </c>
      <c r="U376" s="74">
        <v>1567.5</v>
      </c>
      <c r="V376" s="74">
        <v>10</v>
      </c>
      <c r="AE376" s="74" t="e">
        <f>IF(OR(K376="",K376=0),"",VLOOKUP(E376,#REF!,17,FALSE))</f>
        <v>#REF!</v>
      </c>
      <c r="AR376" s="74">
        <f t="shared" si="54"/>
        <v>4</v>
      </c>
      <c r="AS376" s="74">
        <f t="shared" si="55"/>
        <v>2016</v>
      </c>
      <c r="AT376" s="94">
        <f t="shared" si="56"/>
        <v>15</v>
      </c>
      <c r="BB376" s="74">
        <f t="shared" si="57"/>
        <v>1</v>
      </c>
      <c r="BC376" s="74">
        <f t="shared" si="58"/>
        <v>0</v>
      </c>
      <c r="BD376" s="115" t="str">
        <f t="shared" si="59"/>
        <v/>
      </c>
      <c r="BE376" s="118"/>
      <c r="BF376" s="118"/>
      <c r="BH376" s="119"/>
    </row>
    <row r="377" spans="3:60" x14ac:dyDescent="0.2">
      <c r="C377" s="75">
        <v>42475</v>
      </c>
      <c r="D377" s="120">
        <f t="shared" si="50"/>
        <v>2</v>
      </c>
      <c r="E377" s="74" t="s">
        <v>188</v>
      </c>
      <c r="F377" s="79"/>
      <c r="H377" s="74">
        <v>0</v>
      </c>
      <c r="K377" s="129" t="str">
        <f t="shared" si="51"/>
        <v/>
      </c>
      <c r="L377" s="129" t="str">
        <f t="shared" si="52"/>
        <v/>
      </c>
      <c r="P377" s="74" t="s">
        <v>384</v>
      </c>
      <c r="Q377" s="74">
        <v>80</v>
      </c>
      <c r="R377" s="74">
        <v>180</v>
      </c>
      <c r="S377" s="84">
        <f t="shared" si="60"/>
        <v>14400</v>
      </c>
      <c r="AE377" s="74" t="str">
        <f>IF(OR(K377="",K377=0),"",VLOOKUP(E377,#REF!,17,FALSE))</f>
        <v/>
      </c>
      <c r="AR377" s="74">
        <f t="shared" si="54"/>
        <v>4</v>
      </c>
      <c r="AS377" s="74">
        <f t="shared" si="55"/>
        <v>2016</v>
      </c>
      <c r="AT377" s="94">
        <f t="shared" si="56"/>
        <v>15</v>
      </c>
      <c r="BB377" s="74">
        <f t="shared" si="57"/>
        <v>1</v>
      </c>
      <c r="BC377" s="74">
        <f t="shared" si="58"/>
        <v>0</v>
      </c>
      <c r="BD377" s="115" t="str">
        <f t="shared" si="59"/>
        <v/>
      </c>
      <c r="BE377" s="118"/>
      <c r="BF377" s="118"/>
      <c r="BH377" s="119"/>
    </row>
    <row r="378" spans="3:60" x14ac:dyDescent="0.2">
      <c r="C378" s="75">
        <v>42475</v>
      </c>
      <c r="D378" s="120">
        <f t="shared" si="50"/>
        <v>3</v>
      </c>
      <c r="E378" s="74" t="s">
        <v>188</v>
      </c>
      <c r="F378" s="79"/>
      <c r="H378" s="74">
        <v>0</v>
      </c>
      <c r="K378" s="129" t="str">
        <f t="shared" si="51"/>
        <v/>
      </c>
      <c r="L378" s="129" t="str">
        <f t="shared" si="52"/>
        <v/>
      </c>
      <c r="P378" s="74" t="s">
        <v>385</v>
      </c>
      <c r="Q378" s="74">
        <v>10</v>
      </c>
      <c r="R378" s="74">
        <v>180</v>
      </c>
      <c r="S378" s="84">
        <f t="shared" si="60"/>
        <v>1800</v>
      </c>
      <c r="AE378" s="74" t="str">
        <f>IF(OR(K378="",K378=0),"",VLOOKUP(E378,#REF!,17,FALSE))</f>
        <v/>
      </c>
      <c r="AR378" s="74">
        <f t="shared" si="54"/>
        <v>4</v>
      </c>
      <c r="AS378" s="74">
        <f t="shared" si="55"/>
        <v>2016</v>
      </c>
      <c r="AT378" s="94">
        <f t="shared" si="56"/>
        <v>15</v>
      </c>
      <c r="BB378" s="74">
        <f t="shared" si="57"/>
        <v>1</v>
      </c>
      <c r="BC378" s="74">
        <f t="shared" si="58"/>
        <v>0</v>
      </c>
      <c r="BD378" s="115" t="str">
        <f t="shared" si="59"/>
        <v/>
      </c>
      <c r="BE378" s="118"/>
      <c r="BF378" s="118"/>
      <c r="BH378" s="119"/>
    </row>
    <row r="379" spans="3:60" x14ac:dyDescent="0.2">
      <c r="C379" s="75">
        <v>42475</v>
      </c>
      <c r="D379" s="120">
        <f t="shared" si="50"/>
        <v>4</v>
      </c>
      <c r="E379" s="74" t="s">
        <v>363</v>
      </c>
      <c r="F379" s="79"/>
      <c r="H379" s="74">
        <v>0</v>
      </c>
      <c r="K379" s="129" t="str">
        <f t="shared" si="51"/>
        <v/>
      </c>
      <c r="L379" s="129" t="str">
        <f t="shared" si="52"/>
        <v/>
      </c>
      <c r="S379" s="84">
        <f t="shared" si="60"/>
        <v>0</v>
      </c>
      <c r="Z379" s="74" t="s">
        <v>383</v>
      </c>
      <c r="AE379" s="74" t="str">
        <f>IF(OR(K379="",K379=0),"",VLOOKUP(E379,#REF!,17,FALSE))</f>
        <v/>
      </c>
      <c r="AR379" s="74">
        <f t="shared" si="54"/>
        <v>4</v>
      </c>
      <c r="AS379" s="74">
        <f t="shared" si="55"/>
        <v>2016</v>
      </c>
      <c r="AT379" s="94">
        <f t="shared" si="56"/>
        <v>15</v>
      </c>
      <c r="BB379" s="74">
        <f t="shared" si="57"/>
        <v>1</v>
      </c>
      <c r="BC379" s="74">
        <f t="shared" si="58"/>
        <v>0</v>
      </c>
      <c r="BD379" s="115" t="str">
        <f t="shared" si="59"/>
        <v/>
      </c>
      <c r="BE379" s="118"/>
      <c r="BF379" s="118"/>
      <c r="BH379" s="119"/>
    </row>
    <row r="380" spans="3:60" x14ac:dyDescent="0.2">
      <c r="C380" s="75">
        <v>42478</v>
      </c>
      <c r="D380" s="120">
        <f t="shared" si="50"/>
        <v>1</v>
      </c>
      <c r="E380" s="74" t="s">
        <v>177</v>
      </c>
      <c r="F380" s="79"/>
      <c r="G380" s="76">
        <v>61572</v>
      </c>
      <c r="H380" s="74">
        <v>94.608870967741936</v>
      </c>
      <c r="I380" s="119">
        <v>0.28125</v>
      </c>
      <c r="K380" s="129">
        <f t="shared" si="51"/>
        <v>6.75</v>
      </c>
      <c r="L380" s="129" t="str">
        <f t="shared" si="52"/>
        <v/>
      </c>
      <c r="M380" s="76">
        <v>61572</v>
      </c>
      <c r="P380" s="74" t="s">
        <v>306</v>
      </c>
      <c r="Q380" s="74">
        <v>72</v>
      </c>
      <c r="R380" s="74">
        <v>180</v>
      </c>
      <c r="S380" s="84">
        <f t="shared" si="60"/>
        <v>12960</v>
      </c>
      <c r="T380" s="74">
        <v>373.00900000000001</v>
      </c>
      <c r="U380" s="74">
        <v>1520</v>
      </c>
      <c r="AE380" s="74" t="e">
        <f>IF(OR(K380="",K380=0),"",VLOOKUP(E380,#REF!,17,FALSE))</f>
        <v>#REF!</v>
      </c>
      <c r="AR380" s="74">
        <f t="shared" si="54"/>
        <v>4</v>
      </c>
      <c r="AS380" s="74">
        <f t="shared" si="55"/>
        <v>2016</v>
      </c>
      <c r="AT380" s="94">
        <f t="shared" si="56"/>
        <v>16</v>
      </c>
      <c r="BB380" s="74">
        <f t="shared" si="57"/>
        <v>1</v>
      </c>
      <c r="BC380" s="74">
        <f t="shared" si="58"/>
        <v>0</v>
      </c>
      <c r="BD380" s="115" t="str">
        <f t="shared" si="59"/>
        <v/>
      </c>
      <c r="BE380" s="118"/>
      <c r="BF380" s="118"/>
      <c r="BH380" s="119"/>
    </row>
    <row r="381" spans="3:60" x14ac:dyDescent="0.2">
      <c r="C381" s="75">
        <v>42478</v>
      </c>
      <c r="D381" s="120">
        <f t="shared" si="50"/>
        <v>2</v>
      </c>
      <c r="E381" s="74" t="s">
        <v>177</v>
      </c>
      <c r="F381" s="79"/>
      <c r="H381" s="74">
        <v>0</v>
      </c>
      <c r="K381" s="129" t="str">
        <f t="shared" si="51"/>
        <v/>
      </c>
      <c r="L381" s="129" t="str">
        <f t="shared" si="52"/>
        <v/>
      </c>
      <c r="P381" s="74" t="s">
        <v>285</v>
      </c>
      <c r="Q381" s="74">
        <v>47</v>
      </c>
      <c r="R381" s="74">
        <v>180</v>
      </c>
      <c r="S381" s="84">
        <f t="shared" si="60"/>
        <v>8460</v>
      </c>
      <c r="AE381" s="74" t="str">
        <f>IF(OR(K381="",K381=0),"",VLOOKUP(E381,#REF!,17,FALSE))</f>
        <v/>
      </c>
      <c r="AR381" s="74">
        <f t="shared" si="54"/>
        <v>4</v>
      </c>
      <c r="AS381" s="74">
        <f t="shared" si="55"/>
        <v>2016</v>
      </c>
      <c r="AT381" s="94">
        <f t="shared" si="56"/>
        <v>16</v>
      </c>
      <c r="BB381" s="74">
        <f t="shared" si="57"/>
        <v>1</v>
      </c>
      <c r="BC381" s="74">
        <f t="shared" si="58"/>
        <v>0</v>
      </c>
      <c r="BD381" s="115" t="str">
        <f t="shared" si="59"/>
        <v/>
      </c>
      <c r="BE381" s="118"/>
      <c r="BF381" s="118"/>
      <c r="BH381" s="119"/>
    </row>
    <row r="382" spans="3:60" x14ac:dyDescent="0.2">
      <c r="C382" s="75">
        <v>42478</v>
      </c>
      <c r="D382" s="120">
        <f t="shared" si="50"/>
        <v>3</v>
      </c>
      <c r="E382" s="74" t="s">
        <v>168</v>
      </c>
      <c r="F382" s="79"/>
      <c r="G382" s="76">
        <v>25944</v>
      </c>
      <c r="H382" s="74">
        <v>35.04032258064516</v>
      </c>
      <c r="I382" s="119">
        <v>0.10416666666666667</v>
      </c>
      <c r="K382" s="129">
        <f t="shared" si="51"/>
        <v>2.5</v>
      </c>
      <c r="L382" s="129" t="str">
        <f t="shared" si="52"/>
        <v/>
      </c>
      <c r="M382" s="76">
        <v>25944</v>
      </c>
      <c r="P382" s="74" t="s">
        <v>371</v>
      </c>
      <c r="Q382" s="74">
        <v>50</v>
      </c>
      <c r="R382" s="74">
        <v>180</v>
      </c>
      <c r="S382" s="84">
        <f t="shared" si="60"/>
        <v>9000</v>
      </c>
      <c r="T382" s="74">
        <v>370.78699999999998</v>
      </c>
      <c r="U382" s="74">
        <v>475</v>
      </c>
      <c r="V382" s="74">
        <v>2</v>
      </c>
      <c r="AE382" s="74" t="e">
        <f>IF(OR(K382="",K382=0),"",VLOOKUP(E382,#REF!,17,FALSE))</f>
        <v>#REF!</v>
      </c>
      <c r="AR382" s="74">
        <f t="shared" si="54"/>
        <v>4</v>
      </c>
      <c r="AS382" s="74">
        <f t="shared" si="55"/>
        <v>2016</v>
      </c>
      <c r="AT382" s="94">
        <f t="shared" si="56"/>
        <v>16</v>
      </c>
      <c r="BB382" s="74">
        <f t="shared" si="57"/>
        <v>1</v>
      </c>
      <c r="BC382" s="74">
        <f t="shared" si="58"/>
        <v>0</v>
      </c>
      <c r="BD382" s="115" t="str">
        <f t="shared" si="59"/>
        <v/>
      </c>
      <c r="BE382" s="118"/>
      <c r="BF382" s="118"/>
      <c r="BH382" s="119"/>
    </row>
    <row r="383" spans="3:60" x14ac:dyDescent="0.2">
      <c r="C383" s="75">
        <v>42478</v>
      </c>
      <c r="D383" s="120">
        <f t="shared" si="50"/>
        <v>4</v>
      </c>
      <c r="E383" s="74" t="s">
        <v>215</v>
      </c>
      <c r="F383" s="79"/>
      <c r="G383" s="76">
        <v>37908</v>
      </c>
      <c r="H383" s="74">
        <v>63.072580645161295</v>
      </c>
      <c r="I383" s="119">
        <v>0.1875</v>
      </c>
      <c r="K383" s="129">
        <f t="shared" si="51"/>
        <v>4.5</v>
      </c>
      <c r="L383" s="129" t="str">
        <f t="shared" si="52"/>
        <v/>
      </c>
      <c r="M383" s="76">
        <v>37908</v>
      </c>
      <c r="P383" s="74" t="s">
        <v>285</v>
      </c>
      <c r="Q383" s="74">
        <v>15</v>
      </c>
      <c r="R383" s="74">
        <v>180</v>
      </c>
      <c r="S383" s="84">
        <f t="shared" si="60"/>
        <v>2700</v>
      </c>
      <c r="T383" s="74">
        <v>374.60500000000002</v>
      </c>
      <c r="U383" s="74">
        <v>190</v>
      </c>
      <c r="V383" s="74">
        <v>3</v>
      </c>
      <c r="AE383" s="74" t="e">
        <f>IF(OR(K383="",K383=0),"",VLOOKUP(E383,#REF!,17,FALSE))</f>
        <v>#REF!</v>
      </c>
      <c r="AR383" s="74">
        <f t="shared" si="54"/>
        <v>4</v>
      </c>
      <c r="AS383" s="74">
        <f t="shared" si="55"/>
        <v>2016</v>
      </c>
      <c r="AT383" s="94">
        <f t="shared" si="56"/>
        <v>16</v>
      </c>
      <c r="BB383" s="74">
        <f t="shared" si="57"/>
        <v>1</v>
      </c>
      <c r="BC383" s="74">
        <f t="shared" si="58"/>
        <v>0</v>
      </c>
      <c r="BD383" s="115" t="str">
        <f t="shared" si="59"/>
        <v/>
      </c>
      <c r="BE383" s="118"/>
      <c r="BF383" s="118"/>
      <c r="BH383" s="119"/>
    </row>
    <row r="384" spans="3:60" x14ac:dyDescent="0.2">
      <c r="C384" s="75">
        <v>42478</v>
      </c>
      <c r="D384" s="120">
        <f t="shared" si="50"/>
        <v>5</v>
      </c>
      <c r="E384" s="74" t="s">
        <v>215</v>
      </c>
      <c r="F384" s="79"/>
      <c r="H384" s="74">
        <v>0</v>
      </c>
      <c r="K384" s="129" t="str">
        <f t="shared" si="51"/>
        <v/>
      </c>
      <c r="L384" s="129" t="str">
        <f t="shared" si="52"/>
        <v/>
      </c>
      <c r="P384" s="74" t="s">
        <v>386</v>
      </c>
      <c r="Q384" s="74">
        <v>57</v>
      </c>
      <c r="R384" s="74">
        <v>180</v>
      </c>
      <c r="S384" s="84">
        <f t="shared" si="60"/>
        <v>10260</v>
      </c>
      <c r="AE384" s="74" t="str">
        <f>IF(OR(K384="",K384=0),"",VLOOKUP(E384,#REF!,17,FALSE))</f>
        <v/>
      </c>
      <c r="AR384" s="74">
        <f t="shared" si="54"/>
        <v>4</v>
      </c>
      <c r="AS384" s="74">
        <f t="shared" si="55"/>
        <v>2016</v>
      </c>
      <c r="AT384" s="94">
        <f t="shared" si="56"/>
        <v>16</v>
      </c>
      <c r="BB384" s="74">
        <f t="shared" si="57"/>
        <v>1</v>
      </c>
      <c r="BC384" s="74">
        <f t="shared" si="58"/>
        <v>0</v>
      </c>
      <c r="BD384" s="115" t="str">
        <f t="shared" si="59"/>
        <v/>
      </c>
      <c r="BE384" s="118"/>
      <c r="BF384" s="118"/>
      <c r="BH384" s="119"/>
    </row>
    <row r="385" spans="3:60" x14ac:dyDescent="0.2">
      <c r="C385" s="75">
        <v>42478</v>
      </c>
      <c r="D385" s="120">
        <f t="shared" si="50"/>
        <v>6</v>
      </c>
      <c r="E385" s="74" t="s">
        <v>209</v>
      </c>
      <c r="F385" s="79"/>
      <c r="G385" s="76">
        <v>9540</v>
      </c>
      <c r="H385" s="74">
        <v>24.528225806451612</v>
      </c>
      <c r="I385" s="119">
        <v>7.2916666666666671E-2</v>
      </c>
      <c r="K385" s="129">
        <f t="shared" si="51"/>
        <v>1.75</v>
      </c>
      <c r="L385" s="129" t="str">
        <f t="shared" si="52"/>
        <v/>
      </c>
      <c r="M385" s="76">
        <v>9540</v>
      </c>
      <c r="P385" s="74" t="s">
        <v>386</v>
      </c>
      <c r="Q385" s="74">
        <v>19</v>
      </c>
      <c r="R385" s="74">
        <v>180</v>
      </c>
      <c r="S385" s="84">
        <f t="shared" si="60"/>
        <v>3420</v>
      </c>
      <c r="T385" s="74">
        <v>377.28100000000001</v>
      </c>
      <c r="U385" s="74">
        <v>142.5</v>
      </c>
      <c r="V385" s="74">
        <v>8</v>
      </c>
      <c r="AE385" s="74" t="e">
        <f>IF(OR(K385="",K385=0),"",VLOOKUP(E385,#REF!,17,FALSE))</f>
        <v>#REF!</v>
      </c>
      <c r="AR385" s="74">
        <f t="shared" si="54"/>
        <v>4</v>
      </c>
      <c r="AS385" s="74">
        <f t="shared" si="55"/>
        <v>2016</v>
      </c>
      <c r="AT385" s="94">
        <f t="shared" si="56"/>
        <v>16</v>
      </c>
      <c r="BB385" s="74">
        <f t="shared" si="57"/>
        <v>1</v>
      </c>
      <c r="BC385" s="74">
        <f t="shared" si="58"/>
        <v>0</v>
      </c>
      <c r="BD385" s="115" t="str">
        <f t="shared" si="59"/>
        <v/>
      </c>
      <c r="BE385" s="118"/>
      <c r="BF385" s="118"/>
      <c r="BH385" s="119"/>
    </row>
    <row r="386" spans="3:60" x14ac:dyDescent="0.2">
      <c r="C386" s="75">
        <v>42479</v>
      </c>
      <c r="D386" s="120">
        <f t="shared" si="50"/>
        <v>1</v>
      </c>
      <c r="E386" s="74" t="s">
        <v>387</v>
      </c>
      <c r="F386" s="79"/>
      <c r="G386" s="76">
        <v>15456</v>
      </c>
      <c r="H386" s="74">
        <v>21.421875</v>
      </c>
      <c r="I386" s="119">
        <v>6.25E-2</v>
      </c>
      <c r="K386" s="129">
        <f t="shared" si="51"/>
        <v>1.5</v>
      </c>
      <c r="L386" s="129" t="str">
        <f t="shared" si="52"/>
        <v/>
      </c>
      <c r="M386" s="76">
        <v>15456</v>
      </c>
      <c r="P386" s="74" t="s">
        <v>376</v>
      </c>
      <c r="Q386" s="74">
        <v>30.75</v>
      </c>
      <c r="R386" s="74">
        <v>180</v>
      </c>
      <c r="S386" s="84">
        <f t="shared" si="60"/>
        <v>5535</v>
      </c>
      <c r="T386" s="74">
        <v>371.41899999999998</v>
      </c>
      <c r="U386" s="74">
        <v>237.5</v>
      </c>
      <c r="V386" s="74">
        <v>3</v>
      </c>
      <c r="AE386" s="74" t="e">
        <f>IF(OR(K386="",K386=0),"",VLOOKUP(E386,#REF!,17,FALSE))</f>
        <v>#REF!</v>
      </c>
      <c r="AR386" s="74">
        <f t="shared" si="54"/>
        <v>4</v>
      </c>
      <c r="AS386" s="74">
        <f t="shared" si="55"/>
        <v>2016</v>
      </c>
      <c r="AT386" s="94">
        <f t="shared" si="56"/>
        <v>16</v>
      </c>
      <c r="BB386" s="74">
        <f t="shared" si="57"/>
        <v>1</v>
      </c>
      <c r="BC386" s="74">
        <f t="shared" si="58"/>
        <v>0</v>
      </c>
      <c r="BD386" s="115" t="str">
        <f t="shared" si="59"/>
        <v/>
      </c>
      <c r="BE386" s="118"/>
      <c r="BF386" s="118"/>
      <c r="BH386" s="119"/>
    </row>
    <row r="387" spans="3:60" x14ac:dyDescent="0.2">
      <c r="C387" s="75">
        <v>42479</v>
      </c>
      <c r="D387" s="120">
        <f t="shared" ref="D387:D450" si="61">IF(C387&lt;&gt;C386,1,D386+1)</f>
        <v>2</v>
      </c>
      <c r="E387" s="74" t="s">
        <v>152</v>
      </c>
      <c r="F387" s="79"/>
      <c r="G387" s="76">
        <v>78036</v>
      </c>
      <c r="H387" s="74">
        <v>107.109375</v>
      </c>
      <c r="I387" s="119">
        <v>0.3125</v>
      </c>
      <c r="K387" s="129">
        <f t="shared" ref="K387:K450" si="62">IF(I387="","",HOUR(I387)+MINUTE(I387)/60)</f>
        <v>7.5</v>
      </c>
      <c r="L387" s="129" t="str">
        <f t="shared" ref="L387:L450" si="63">IF(J387="","",HOUR(J387)+MINUTE(J387)/60)</f>
        <v/>
      </c>
      <c r="M387" s="76">
        <v>78036</v>
      </c>
      <c r="P387" s="74" t="s">
        <v>385</v>
      </c>
      <c r="Q387" s="74">
        <v>70</v>
      </c>
      <c r="R387" s="74">
        <v>180</v>
      </c>
      <c r="S387" s="84">
        <f t="shared" si="60"/>
        <v>12600</v>
      </c>
      <c r="T387" s="74">
        <v>373.53500000000003</v>
      </c>
      <c r="U387" s="74">
        <v>1710</v>
      </c>
      <c r="V387" s="74">
        <v>3</v>
      </c>
      <c r="AE387" s="74" t="e">
        <f>IF(OR(K387="",K387=0),"",VLOOKUP(E387,#REF!,17,FALSE))</f>
        <v>#REF!</v>
      </c>
      <c r="AR387" s="74">
        <f t="shared" ref="AR387:AR450" si="64">MONTH(C387)</f>
        <v>4</v>
      </c>
      <c r="AS387" s="74">
        <f t="shared" ref="AS387:AS450" si="65">YEAR(C387)</f>
        <v>2016</v>
      </c>
      <c r="AT387" s="94">
        <f t="shared" ref="AT387:AT450" si="66">WEEKNUM(C387)-1</f>
        <v>16</v>
      </c>
      <c r="BB387" s="74">
        <f t="shared" ref="BB387:BB450" si="67">IF(K387=0,0,1)</f>
        <v>1</v>
      </c>
      <c r="BC387" s="74">
        <f t="shared" ref="BC387:BC450" si="68">IF( ISERROR(K387*AE387),0,K387*AE387)</f>
        <v>0</v>
      </c>
      <c r="BD387" s="115" t="str">
        <f t="shared" ref="BD387:BD450" si="69">IF(ISERROR(G387/(K387*AE387)),"",G387/(K387*AE387))</f>
        <v/>
      </c>
      <c r="BE387" s="118"/>
      <c r="BF387" s="118"/>
      <c r="BH387" s="119"/>
    </row>
    <row r="388" spans="3:60" x14ac:dyDescent="0.2">
      <c r="C388" s="75">
        <v>42479</v>
      </c>
      <c r="D388" s="120">
        <f t="shared" si="61"/>
        <v>3</v>
      </c>
      <c r="E388" s="74" t="s">
        <v>152</v>
      </c>
      <c r="F388" s="79"/>
      <c r="H388" s="74">
        <v>0</v>
      </c>
      <c r="K388" s="129" t="str">
        <f t="shared" si="62"/>
        <v/>
      </c>
      <c r="L388" s="129" t="str">
        <f t="shared" si="63"/>
        <v/>
      </c>
      <c r="P388" s="74" t="s">
        <v>389</v>
      </c>
      <c r="Q388" s="74">
        <v>80</v>
      </c>
      <c r="R388" s="74">
        <v>180</v>
      </c>
      <c r="S388" s="84">
        <f t="shared" si="60"/>
        <v>14400</v>
      </c>
      <c r="AE388" s="74" t="str">
        <f>IF(OR(K388="",K388=0),"",VLOOKUP(E388,#REF!,17,FALSE))</f>
        <v/>
      </c>
      <c r="AR388" s="74">
        <f t="shared" si="64"/>
        <v>4</v>
      </c>
      <c r="AS388" s="74">
        <f t="shared" si="65"/>
        <v>2016</v>
      </c>
      <c r="AT388" s="94">
        <f t="shared" si="66"/>
        <v>16</v>
      </c>
      <c r="BB388" s="74">
        <f t="shared" si="67"/>
        <v>1</v>
      </c>
      <c r="BC388" s="74">
        <f t="shared" si="68"/>
        <v>0</v>
      </c>
      <c r="BD388" s="115" t="str">
        <f t="shared" si="69"/>
        <v/>
      </c>
      <c r="BE388" s="118"/>
      <c r="BF388" s="118"/>
      <c r="BH388" s="119"/>
    </row>
    <row r="389" spans="3:60" x14ac:dyDescent="0.2">
      <c r="C389" s="75">
        <v>42479</v>
      </c>
      <c r="D389" s="120">
        <f t="shared" si="61"/>
        <v>4</v>
      </c>
      <c r="E389" s="74" t="s">
        <v>152</v>
      </c>
      <c r="F389" s="79"/>
      <c r="H389" s="74">
        <v>0</v>
      </c>
      <c r="K389" s="129" t="str">
        <f t="shared" si="62"/>
        <v/>
      </c>
      <c r="L389" s="129" t="str">
        <f t="shared" si="63"/>
        <v/>
      </c>
      <c r="P389" s="74" t="s">
        <v>388</v>
      </c>
      <c r="Q389" s="74">
        <v>6</v>
      </c>
      <c r="R389" s="74">
        <v>180</v>
      </c>
      <c r="S389" s="84">
        <f t="shared" si="60"/>
        <v>1080</v>
      </c>
      <c r="AE389" s="74" t="str">
        <f>IF(OR(K389="",K389=0),"",VLOOKUP(E389,#REF!,17,FALSE))</f>
        <v/>
      </c>
      <c r="AR389" s="74">
        <f t="shared" si="64"/>
        <v>4</v>
      </c>
      <c r="AS389" s="74">
        <f t="shared" si="65"/>
        <v>2016</v>
      </c>
      <c r="AT389" s="94">
        <f t="shared" si="66"/>
        <v>16</v>
      </c>
      <c r="BB389" s="74">
        <f t="shared" si="67"/>
        <v>1</v>
      </c>
      <c r="BC389" s="74">
        <f t="shared" si="68"/>
        <v>0</v>
      </c>
      <c r="BD389" s="115" t="str">
        <f t="shared" si="69"/>
        <v/>
      </c>
      <c r="BE389" s="118"/>
      <c r="BF389" s="118"/>
      <c r="BH389" s="119"/>
    </row>
    <row r="390" spans="3:60" x14ac:dyDescent="0.2">
      <c r="C390" s="75">
        <v>42479</v>
      </c>
      <c r="D390" s="120">
        <f t="shared" si="61"/>
        <v>5</v>
      </c>
      <c r="E390" s="74" t="s">
        <v>159</v>
      </c>
      <c r="F390" s="79"/>
      <c r="G390" s="76">
        <v>58056</v>
      </c>
      <c r="H390" s="74">
        <v>99.96875</v>
      </c>
      <c r="I390" s="119">
        <v>0.29166666666666669</v>
      </c>
      <c r="K390" s="129">
        <f t="shared" si="62"/>
        <v>7</v>
      </c>
      <c r="L390" s="129" t="str">
        <f t="shared" si="63"/>
        <v/>
      </c>
      <c r="M390" s="76">
        <v>58056</v>
      </c>
      <c r="P390" s="74" t="s">
        <v>388</v>
      </c>
      <c r="Q390" s="74">
        <v>74</v>
      </c>
      <c r="R390" s="74">
        <v>180</v>
      </c>
      <c r="S390" s="84">
        <v>13320</v>
      </c>
      <c r="T390" s="74">
        <v>372.589</v>
      </c>
      <c r="U390" s="74">
        <v>1330</v>
      </c>
      <c r="V390" s="74">
        <v>3</v>
      </c>
      <c r="AE390" s="74" t="e">
        <f>IF(OR(K390="",K390=0),"",VLOOKUP(E390,#REF!,17,FALSE))</f>
        <v>#REF!</v>
      </c>
      <c r="AR390" s="74">
        <f t="shared" si="64"/>
        <v>4</v>
      </c>
      <c r="AS390" s="74">
        <f t="shared" si="65"/>
        <v>2016</v>
      </c>
      <c r="AT390" s="94">
        <f t="shared" si="66"/>
        <v>16</v>
      </c>
      <c r="BB390" s="74">
        <f t="shared" si="67"/>
        <v>1</v>
      </c>
      <c r="BC390" s="74">
        <f t="shared" si="68"/>
        <v>0</v>
      </c>
      <c r="BD390" s="115" t="str">
        <f t="shared" si="69"/>
        <v/>
      </c>
      <c r="BE390" s="118"/>
      <c r="BF390" s="118"/>
      <c r="BH390" s="119"/>
    </row>
    <row r="391" spans="3:60" x14ac:dyDescent="0.2">
      <c r="C391" s="75">
        <v>42479</v>
      </c>
      <c r="D391" s="120">
        <f t="shared" si="61"/>
        <v>6</v>
      </c>
      <c r="E391" s="74" t="s">
        <v>159</v>
      </c>
      <c r="F391" s="79"/>
      <c r="H391" s="74">
        <v>0</v>
      </c>
      <c r="K391" s="129" t="str">
        <f t="shared" si="62"/>
        <v/>
      </c>
      <c r="L391" s="129" t="str">
        <f t="shared" si="63"/>
        <v/>
      </c>
      <c r="P391" s="74" t="s">
        <v>333</v>
      </c>
      <c r="Q391" s="74">
        <v>37</v>
      </c>
      <c r="R391" s="74">
        <v>180</v>
      </c>
      <c r="S391" s="84">
        <v>6660</v>
      </c>
      <c r="AE391" s="74" t="str">
        <f>IF(OR(K391="",K391=0),"",VLOOKUP(E391,#REF!,17,FALSE))</f>
        <v/>
      </c>
      <c r="AR391" s="74">
        <f t="shared" si="64"/>
        <v>4</v>
      </c>
      <c r="AS391" s="74">
        <f t="shared" si="65"/>
        <v>2016</v>
      </c>
      <c r="AT391" s="94">
        <f t="shared" si="66"/>
        <v>16</v>
      </c>
      <c r="BB391" s="74">
        <f t="shared" si="67"/>
        <v>1</v>
      </c>
      <c r="BC391" s="74">
        <f t="shared" si="68"/>
        <v>0</v>
      </c>
      <c r="BD391" s="115" t="str">
        <f t="shared" si="69"/>
        <v/>
      </c>
      <c r="BE391" s="118"/>
      <c r="BF391" s="118"/>
      <c r="BH391" s="119"/>
    </row>
    <row r="392" spans="3:60" x14ac:dyDescent="0.2">
      <c r="C392" s="75">
        <v>42480</v>
      </c>
      <c r="D392" s="120">
        <f t="shared" si="61"/>
        <v>1</v>
      </c>
      <c r="E392" s="74" t="s">
        <v>268</v>
      </c>
      <c r="F392" s="79"/>
      <c r="G392" s="76">
        <v>49932</v>
      </c>
      <c r="H392" s="74">
        <v>82.7578125</v>
      </c>
      <c r="I392" s="119">
        <v>0.22916666666666666</v>
      </c>
      <c r="K392" s="129">
        <f t="shared" si="62"/>
        <v>5.5</v>
      </c>
      <c r="L392" s="129" t="str">
        <f t="shared" si="63"/>
        <v/>
      </c>
      <c r="M392" s="76">
        <v>49932</v>
      </c>
      <c r="P392" s="74" t="s">
        <v>333</v>
      </c>
      <c r="Q392" s="74">
        <v>39</v>
      </c>
      <c r="R392" s="74">
        <v>180</v>
      </c>
      <c r="S392" s="84">
        <f t="shared" si="60"/>
        <v>7020</v>
      </c>
      <c r="T392" s="74">
        <v>192.99600000000001</v>
      </c>
      <c r="U392" s="74">
        <v>760</v>
      </c>
      <c r="V392" s="74">
        <v>4</v>
      </c>
      <c r="AE392" s="74" t="e">
        <f>IF(OR(K392="",K392=0),"",VLOOKUP(E392,#REF!,17,FALSE))</f>
        <v>#REF!</v>
      </c>
      <c r="AR392" s="74">
        <f t="shared" si="64"/>
        <v>4</v>
      </c>
      <c r="AS392" s="74">
        <f t="shared" si="65"/>
        <v>2016</v>
      </c>
      <c r="AT392" s="94">
        <f t="shared" si="66"/>
        <v>16</v>
      </c>
      <c r="BB392" s="74">
        <f t="shared" si="67"/>
        <v>1</v>
      </c>
      <c r="BC392" s="74">
        <f t="shared" si="68"/>
        <v>0</v>
      </c>
      <c r="BD392" s="115" t="str">
        <f t="shared" si="69"/>
        <v/>
      </c>
      <c r="BE392" s="118"/>
      <c r="BF392" s="118"/>
      <c r="BH392" s="119"/>
    </row>
    <row r="393" spans="3:60" x14ac:dyDescent="0.2">
      <c r="C393" s="75">
        <v>42480</v>
      </c>
      <c r="D393" s="120">
        <f t="shared" si="61"/>
        <v>2</v>
      </c>
      <c r="E393" s="74" t="s">
        <v>268</v>
      </c>
      <c r="F393" s="79"/>
      <c r="H393" s="74">
        <v>0</v>
      </c>
      <c r="K393" s="129" t="str">
        <f t="shared" si="62"/>
        <v/>
      </c>
      <c r="L393" s="129" t="str">
        <f t="shared" si="63"/>
        <v/>
      </c>
      <c r="P393" s="74" t="s">
        <v>390</v>
      </c>
      <c r="Q393" s="74">
        <v>12</v>
      </c>
      <c r="R393" s="74">
        <v>180</v>
      </c>
      <c r="S393" s="84">
        <f t="shared" ref="S393:S458" si="70">Q393*R393</f>
        <v>2160</v>
      </c>
      <c r="AE393" s="74" t="str">
        <f>IF(OR(K393="",K393=0),"",VLOOKUP(E393,#REF!,17,FALSE))</f>
        <v/>
      </c>
      <c r="AR393" s="74">
        <f t="shared" si="64"/>
        <v>4</v>
      </c>
      <c r="AS393" s="74">
        <f t="shared" si="65"/>
        <v>2016</v>
      </c>
      <c r="AT393" s="94">
        <f t="shared" si="66"/>
        <v>16</v>
      </c>
      <c r="BB393" s="74">
        <f t="shared" si="67"/>
        <v>1</v>
      </c>
      <c r="BC393" s="74">
        <f t="shared" si="68"/>
        <v>0</v>
      </c>
      <c r="BD393" s="115" t="str">
        <f t="shared" si="69"/>
        <v/>
      </c>
      <c r="BE393" s="118"/>
      <c r="BF393" s="118"/>
      <c r="BH393" s="119"/>
    </row>
    <row r="394" spans="3:60" x14ac:dyDescent="0.2">
      <c r="C394" s="75">
        <v>42480</v>
      </c>
      <c r="D394" s="120">
        <f t="shared" si="61"/>
        <v>3</v>
      </c>
      <c r="E394" s="74" t="s">
        <v>201</v>
      </c>
      <c r="F394" s="79"/>
      <c r="G394" s="76">
        <v>108336</v>
      </c>
      <c r="H394" s="74">
        <v>157.9921875</v>
      </c>
      <c r="I394" s="119">
        <v>0.4375</v>
      </c>
      <c r="K394" s="129">
        <f t="shared" si="62"/>
        <v>10.5</v>
      </c>
      <c r="L394" s="129" t="str">
        <f t="shared" si="63"/>
        <v/>
      </c>
      <c r="M394" s="76">
        <v>108336</v>
      </c>
      <c r="P394" s="74" t="s">
        <v>390</v>
      </c>
      <c r="Q394" s="74">
        <v>68</v>
      </c>
      <c r="R394" s="74">
        <v>180</v>
      </c>
      <c r="S394" s="84">
        <f t="shared" si="70"/>
        <v>12240</v>
      </c>
      <c r="T394" s="74">
        <v>194.43700000000001</v>
      </c>
      <c r="U394" s="74">
        <v>1140</v>
      </c>
      <c r="V394" s="74">
        <v>3</v>
      </c>
      <c r="AE394" s="74" t="e">
        <f>IF(OR(K394="",K394=0),"",VLOOKUP(E394,#REF!,17,FALSE))</f>
        <v>#REF!</v>
      </c>
      <c r="AR394" s="74">
        <f t="shared" si="64"/>
        <v>4</v>
      </c>
      <c r="AS394" s="74">
        <f t="shared" si="65"/>
        <v>2016</v>
      </c>
      <c r="AT394" s="94">
        <f t="shared" si="66"/>
        <v>16</v>
      </c>
      <c r="BB394" s="74">
        <f t="shared" si="67"/>
        <v>1</v>
      </c>
      <c r="BC394" s="74">
        <f t="shared" si="68"/>
        <v>0</v>
      </c>
      <c r="BD394" s="115" t="str">
        <f t="shared" si="69"/>
        <v/>
      </c>
      <c r="BE394" s="118"/>
      <c r="BF394" s="118"/>
      <c r="BH394" s="119"/>
    </row>
    <row r="395" spans="3:60" x14ac:dyDescent="0.2">
      <c r="C395" s="75">
        <v>42480</v>
      </c>
      <c r="D395" s="120">
        <f t="shared" si="61"/>
        <v>4</v>
      </c>
      <c r="E395" s="74" t="s">
        <v>201</v>
      </c>
      <c r="F395" s="79"/>
      <c r="H395" s="74">
        <v>0</v>
      </c>
      <c r="K395" s="129" t="str">
        <f t="shared" si="62"/>
        <v/>
      </c>
      <c r="L395" s="129" t="str">
        <f t="shared" si="63"/>
        <v/>
      </c>
      <c r="P395" s="74" t="s">
        <v>391</v>
      </c>
      <c r="Q395" s="74">
        <v>38</v>
      </c>
      <c r="R395" s="74">
        <v>180</v>
      </c>
      <c r="S395" s="84">
        <f t="shared" si="70"/>
        <v>6840</v>
      </c>
      <c r="AE395" s="74" t="str">
        <f>IF(OR(K395="",K395=0),"",VLOOKUP(E395,#REF!,17,FALSE))</f>
        <v/>
      </c>
      <c r="AR395" s="74">
        <f t="shared" si="64"/>
        <v>4</v>
      </c>
      <c r="AS395" s="74">
        <f t="shared" si="65"/>
        <v>2016</v>
      </c>
      <c r="AT395" s="94">
        <f t="shared" si="66"/>
        <v>16</v>
      </c>
      <c r="BB395" s="74">
        <f t="shared" si="67"/>
        <v>1</v>
      </c>
      <c r="BC395" s="74">
        <f t="shared" si="68"/>
        <v>0</v>
      </c>
      <c r="BD395" s="115" t="str">
        <f t="shared" si="69"/>
        <v/>
      </c>
      <c r="BE395" s="118"/>
      <c r="BF395" s="118"/>
      <c r="BH395" s="119"/>
    </row>
    <row r="396" spans="3:60" x14ac:dyDescent="0.2">
      <c r="C396" s="75">
        <v>42481</v>
      </c>
      <c r="D396" s="120">
        <f t="shared" si="61"/>
        <v>1</v>
      </c>
      <c r="E396" s="74" t="s">
        <v>392</v>
      </c>
      <c r="F396" s="79"/>
      <c r="G396" s="76">
        <v>42576</v>
      </c>
      <c r="H396" s="74">
        <v>68.99609375</v>
      </c>
      <c r="I396" s="119">
        <v>0.17708333333333334</v>
      </c>
      <c r="K396" s="129">
        <f t="shared" si="62"/>
        <v>4.25</v>
      </c>
      <c r="L396" s="129" t="str">
        <f t="shared" si="63"/>
        <v/>
      </c>
      <c r="M396" s="76">
        <v>42576</v>
      </c>
      <c r="P396" s="74" t="s">
        <v>371</v>
      </c>
      <c r="Q396" s="74">
        <v>10</v>
      </c>
      <c r="R396" s="74">
        <v>180</v>
      </c>
      <c r="S396" s="84">
        <f t="shared" si="70"/>
        <v>1800</v>
      </c>
      <c r="T396" s="74">
        <v>196.76</v>
      </c>
      <c r="U396" s="74">
        <v>190</v>
      </c>
      <c r="V396" s="74">
        <v>5</v>
      </c>
      <c r="AE396" s="74" t="e">
        <f>IF(OR(K396="",K396=0),"",VLOOKUP(E396,#REF!,17,FALSE))</f>
        <v>#REF!</v>
      </c>
      <c r="AR396" s="74">
        <f t="shared" si="64"/>
        <v>4</v>
      </c>
      <c r="AS396" s="74">
        <f t="shared" si="65"/>
        <v>2016</v>
      </c>
      <c r="AT396" s="94">
        <f t="shared" si="66"/>
        <v>16</v>
      </c>
      <c r="BB396" s="74">
        <f t="shared" si="67"/>
        <v>1</v>
      </c>
      <c r="BC396" s="74">
        <f t="shared" si="68"/>
        <v>0</v>
      </c>
      <c r="BD396" s="115" t="str">
        <f t="shared" si="69"/>
        <v/>
      </c>
      <c r="BE396" s="118"/>
      <c r="BF396" s="118"/>
      <c r="BH396" s="119"/>
    </row>
    <row r="397" spans="3:60" x14ac:dyDescent="0.2">
      <c r="C397" s="75">
        <v>42481</v>
      </c>
      <c r="D397" s="120">
        <f t="shared" si="61"/>
        <v>2</v>
      </c>
      <c r="E397" s="74" t="s">
        <v>392</v>
      </c>
      <c r="F397" s="79"/>
      <c r="H397" s="74">
        <v>0</v>
      </c>
      <c r="K397" s="129" t="str">
        <f t="shared" si="62"/>
        <v/>
      </c>
      <c r="L397" s="129" t="str">
        <f t="shared" si="63"/>
        <v/>
      </c>
      <c r="P397" s="74" t="s">
        <v>395</v>
      </c>
      <c r="Q397" s="74">
        <v>34.5</v>
      </c>
      <c r="R397" s="74">
        <v>180</v>
      </c>
      <c r="S397" s="84">
        <f t="shared" si="70"/>
        <v>6210</v>
      </c>
      <c r="AE397" s="74" t="str">
        <f>IF(OR(K397="",K397=0),"",VLOOKUP(E397,#REF!,17,FALSE))</f>
        <v/>
      </c>
      <c r="AR397" s="74">
        <f t="shared" si="64"/>
        <v>4</v>
      </c>
      <c r="AS397" s="74">
        <f t="shared" si="65"/>
        <v>2016</v>
      </c>
      <c r="AT397" s="94">
        <f t="shared" si="66"/>
        <v>16</v>
      </c>
      <c r="BB397" s="74">
        <f t="shared" si="67"/>
        <v>1</v>
      </c>
      <c r="BC397" s="74">
        <f t="shared" si="68"/>
        <v>0</v>
      </c>
      <c r="BD397" s="115" t="str">
        <f t="shared" si="69"/>
        <v/>
      </c>
      <c r="BE397" s="118"/>
      <c r="BF397" s="118"/>
      <c r="BH397" s="119"/>
    </row>
    <row r="398" spans="3:60" x14ac:dyDescent="0.2">
      <c r="C398" s="75">
        <v>42481</v>
      </c>
      <c r="D398" s="120">
        <f t="shared" si="61"/>
        <v>3</v>
      </c>
      <c r="E398" s="74" t="s">
        <v>393</v>
      </c>
      <c r="F398" s="79"/>
      <c r="G398" s="76">
        <v>16812</v>
      </c>
      <c r="H398" s="74">
        <v>52.76171875</v>
      </c>
      <c r="I398" s="119">
        <v>0.13541666666666666</v>
      </c>
      <c r="K398" s="129">
        <f t="shared" si="62"/>
        <v>3.25</v>
      </c>
      <c r="L398" s="129" t="str">
        <f t="shared" si="63"/>
        <v/>
      </c>
      <c r="M398" s="76">
        <v>16812</v>
      </c>
      <c r="P398" s="74" t="s">
        <v>394</v>
      </c>
      <c r="Q398" s="74">
        <v>16</v>
      </c>
      <c r="R398" s="74">
        <v>180</v>
      </c>
      <c r="S398" s="84">
        <v>2880</v>
      </c>
      <c r="T398" s="74">
        <v>194.041</v>
      </c>
      <c r="U398" s="74">
        <v>190</v>
      </c>
      <c r="V398" s="74">
        <v>3</v>
      </c>
      <c r="AE398" s="74" t="e">
        <f>IF(OR(K398="",K398=0),"",VLOOKUP(E398,#REF!,17,FALSE))</f>
        <v>#REF!</v>
      </c>
      <c r="AR398" s="74">
        <f t="shared" si="64"/>
        <v>4</v>
      </c>
      <c r="AS398" s="74">
        <f t="shared" si="65"/>
        <v>2016</v>
      </c>
      <c r="AT398" s="94">
        <f t="shared" si="66"/>
        <v>16</v>
      </c>
      <c r="BB398" s="74">
        <f t="shared" si="67"/>
        <v>1</v>
      </c>
      <c r="BC398" s="74">
        <f t="shared" si="68"/>
        <v>0</v>
      </c>
      <c r="BD398" s="115" t="str">
        <f t="shared" si="69"/>
        <v/>
      </c>
      <c r="BE398" s="118"/>
      <c r="BF398" s="118"/>
      <c r="BH398" s="119"/>
    </row>
    <row r="399" spans="3:60" x14ac:dyDescent="0.2">
      <c r="C399" s="75">
        <v>42481</v>
      </c>
      <c r="D399" s="120">
        <f t="shared" si="61"/>
        <v>4</v>
      </c>
      <c r="E399" s="74" t="s">
        <v>134</v>
      </c>
      <c r="F399" s="79"/>
      <c r="G399" s="76">
        <v>36648</v>
      </c>
      <c r="H399" s="74">
        <v>81.171875</v>
      </c>
      <c r="I399" s="119">
        <v>0.20833333333333334</v>
      </c>
      <c r="K399" s="129">
        <f t="shared" si="62"/>
        <v>5</v>
      </c>
      <c r="L399" s="129" t="str">
        <f t="shared" si="63"/>
        <v/>
      </c>
      <c r="M399" s="76">
        <v>36648</v>
      </c>
      <c r="P399" s="74" t="s">
        <v>394</v>
      </c>
      <c r="Q399" s="74">
        <v>38</v>
      </c>
      <c r="R399" s="74">
        <v>180</v>
      </c>
      <c r="S399" s="84">
        <f t="shared" si="70"/>
        <v>6840</v>
      </c>
      <c r="T399" s="74">
        <v>190.864</v>
      </c>
      <c r="V399" s="74">
        <v>3</v>
      </c>
      <c r="Z399" s="74" t="s">
        <v>396</v>
      </c>
      <c r="AE399" s="74" t="e">
        <f>IF(OR(K399="",K399=0),"",VLOOKUP(E399,#REF!,17,FALSE))</f>
        <v>#REF!</v>
      </c>
      <c r="AR399" s="74">
        <f t="shared" si="64"/>
        <v>4</v>
      </c>
      <c r="AS399" s="74">
        <f t="shared" si="65"/>
        <v>2016</v>
      </c>
      <c r="AT399" s="94">
        <f t="shared" si="66"/>
        <v>16</v>
      </c>
      <c r="BB399" s="74">
        <f t="shared" si="67"/>
        <v>1</v>
      </c>
      <c r="BC399" s="74">
        <f t="shared" si="68"/>
        <v>0</v>
      </c>
      <c r="BD399" s="115" t="str">
        <f t="shared" si="69"/>
        <v/>
      </c>
      <c r="BE399" s="118"/>
      <c r="BF399" s="118"/>
      <c r="BH399" s="119"/>
    </row>
    <row r="400" spans="3:60" x14ac:dyDescent="0.2">
      <c r="C400" s="75">
        <v>42481</v>
      </c>
      <c r="D400" s="120">
        <f t="shared" si="61"/>
        <v>5</v>
      </c>
      <c r="E400" s="74" t="s">
        <v>136</v>
      </c>
      <c r="F400" s="79"/>
      <c r="G400" s="76">
        <v>17268</v>
      </c>
      <c r="H400" s="74">
        <v>56.8203125</v>
      </c>
      <c r="I400" s="119">
        <v>0.14583333333333334</v>
      </c>
      <c r="K400" s="129">
        <f t="shared" si="62"/>
        <v>3.5</v>
      </c>
      <c r="L400" s="129" t="str">
        <f t="shared" si="63"/>
        <v/>
      </c>
      <c r="M400" s="76">
        <v>17268</v>
      </c>
      <c r="P400" s="74" t="s">
        <v>394</v>
      </c>
      <c r="Q400" s="74">
        <v>17</v>
      </c>
      <c r="R400" s="74">
        <v>180</v>
      </c>
      <c r="S400" s="84">
        <f t="shared" si="70"/>
        <v>3060</v>
      </c>
      <c r="T400" s="74">
        <v>190.339</v>
      </c>
      <c r="V400" s="74">
        <v>2</v>
      </c>
      <c r="Z400" s="74" t="s">
        <v>397</v>
      </c>
      <c r="AE400" s="74" t="e">
        <f>IF(OR(K400="",K400=0),"",VLOOKUP(E400,#REF!,17,FALSE))</f>
        <v>#REF!</v>
      </c>
      <c r="AR400" s="74">
        <f t="shared" si="64"/>
        <v>4</v>
      </c>
      <c r="AS400" s="74">
        <f t="shared" si="65"/>
        <v>2016</v>
      </c>
      <c r="AT400" s="94">
        <f t="shared" si="66"/>
        <v>16</v>
      </c>
      <c r="BB400" s="74">
        <f t="shared" si="67"/>
        <v>1</v>
      </c>
      <c r="BC400" s="74">
        <f t="shared" si="68"/>
        <v>0</v>
      </c>
      <c r="BD400" s="115" t="str">
        <f t="shared" si="69"/>
        <v/>
      </c>
      <c r="BE400" s="118"/>
      <c r="BF400" s="118"/>
      <c r="BH400" s="119"/>
    </row>
    <row r="401" spans="3:60" x14ac:dyDescent="0.2">
      <c r="C401" s="75">
        <v>42482</v>
      </c>
      <c r="D401" s="120">
        <f t="shared" si="61"/>
        <v>1</v>
      </c>
      <c r="E401" s="74" t="s">
        <v>191</v>
      </c>
      <c r="F401" s="79"/>
      <c r="G401" s="76">
        <v>63216</v>
      </c>
      <c r="H401" s="74">
        <v>218</v>
      </c>
      <c r="I401" s="119">
        <v>0.66666666666666663</v>
      </c>
      <c r="K401" s="129">
        <f t="shared" si="62"/>
        <v>16</v>
      </c>
      <c r="L401" s="129" t="str">
        <f t="shared" si="63"/>
        <v/>
      </c>
      <c r="M401" s="76">
        <v>63216</v>
      </c>
      <c r="P401" s="74" t="s">
        <v>123</v>
      </c>
      <c r="Q401" s="74">
        <v>27</v>
      </c>
      <c r="R401" s="74">
        <v>180</v>
      </c>
      <c r="S401" s="84">
        <f t="shared" si="70"/>
        <v>4860</v>
      </c>
      <c r="T401" s="74">
        <v>66.893000000000001</v>
      </c>
      <c r="V401" s="74">
        <v>34</v>
      </c>
      <c r="AE401" s="74" t="e">
        <f>IF(OR(K401="",K401=0),"",VLOOKUP(E401,#REF!,17,FALSE))</f>
        <v>#REF!</v>
      </c>
      <c r="AR401" s="74">
        <f t="shared" si="64"/>
        <v>4</v>
      </c>
      <c r="AS401" s="74">
        <f t="shared" si="65"/>
        <v>2016</v>
      </c>
      <c r="AT401" s="94">
        <f t="shared" si="66"/>
        <v>16</v>
      </c>
      <c r="BB401" s="74">
        <f t="shared" si="67"/>
        <v>1</v>
      </c>
      <c r="BC401" s="74">
        <f t="shared" si="68"/>
        <v>0</v>
      </c>
      <c r="BD401" s="115" t="str">
        <f t="shared" si="69"/>
        <v/>
      </c>
      <c r="BE401" s="118"/>
      <c r="BF401" s="118"/>
      <c r="BH401" s="119"/>
    </row>
    <row r="402" spans="3:60" x14ac:dyDescent="0.2">
      <c r="C402" s="75">
        <v>42485</v>
      </c>
      <c r="D402" s="120">
        <f t="shared" si="61"/>
        <v>1</v>
      </c>
      <c r="E402" s="78" t="s">
        <v>469</v>
      </c>
      <c r="F402" s="79"/>
      <c r="G402" s="76">
        <v>15976</v>
      </c>
      <c r="H402" s="74">
        <v>67.795299938157072</v>
      </c>
      <c r="I402" s="119">
        <v>0.20833333333333334</v>
      </c>
      <c r="K402" s="129">
        <f t="shared" si="62"/>
        <v>5</v>
      </c>
      <c r="L402" s="129" t="str">
        <f t="shared" si="63"/>
        <v/>
      </c>
      <c r="M402" s="76">
        <v>15976</v>
      </c>
      <c r="P402" s="74" t="s">
        <v>348</v>
      </c>
      <c r="Q402" s="74">
        <v>47</v>
      </c>
      <c r="R402" s="74">
        <v>180</v>
      </c>
      <c r="S402" s="84">
        <f t="shared" si="70"/>
        <v>8460</v>
      </c>
      <c r="T402" s="74">
        <v>550.15099999999995</v>
      </c>
      <c r="U402" s="74">
        <v>570</v>
      </c>
      <c r="V402" s="74">
        <v>2</v>
      </c>
      <c r="AE402" s="74" t="e">
        <f>IF(OR(K402="",K402=0),"",VLOOKUP(E402,#REF!,17,FALSE))</f>
        <v>#REF!</v>
      </c>
      <c r="AR402" s="74">
        <f t="shared" si="64"/>
        <v>4</v>
      </c>
      <c r="AS402" s="74">
        <f t="shared" si="65"/>
        <v>2016</v>
      </c>
      <c r="AT402" s="94">
        <f t="shared" si="66"/>
        <v>17</v>
      </c>
      <c r="BB402" s="74">
        <f t="shared" si="67"/>
        <v>1</v>
      </c>
      <c r="BC402" s="74">
        <f t="shared" si="68"/>
        <v>0</v>
      </c>
      <c r="BD402" s="115" t="str">
        <f t="shared" si="69"/>
        <v/>
      </c>
      <c r="BE402" s="118"/>
      <c r="BF402" s="118"/>
      <c r="BH402" s="119"/>
    </row>
    <row r="403" spans="3:60" x14ac:dyDescent="0.2">
      <c r="C403" s="75">
        <v>42485</v>
      </c>
      <c r="D403" s="120">
        <f t="shared" si="61"/>
        <v>2</v>
      </c>
      <c r="E403" s="78" t="s">
        <v>467</v>
      </c>
      <c r="F403" s="79"/>
      <c r="G403" s="76">
        <v>32664</v>
      </c>
      <c r="H403" s="74">
        <v>67.795299938157072</v>
      </c>
      <c r="I403" s="119">
        <v>0.20833333333333334</v>
      </c>
      <c r="K403" s="129">
        <f t="shared" si="62"/>
        <v>5</v>
      </c>
      <c r="L403" s="129" t="str">
        <f t="shared" si="63"/>
        <v/>
      </c>
      <c r="M403" s="76">
        <v>32664</v>
      </c>
      <c r="P403" s="74" t="s">
        <v>376</v>
      </c>
      <c r="Q403" s="74">
        <v>22.25</v>
      </c>
      <c r="R403" s="74">
        <v>180</v>
      </c>
      <c r="S403" s="84">
        <f t="shared" si="70"/>
        <v>4005</v>
      </c>
      <c r="T403" s="74">
        <v>550.70699999999999</v>
      </c>
      <c r="U403" s="74">
        <v>760</v>
      </c>
      <c r="V403" s="74">
        <v>2</v>
      </c>
      <c r="AE403" s="74" t="e">
        <f>IF(OR(K403="",K403=0),"",VLOOKUP(E403,#REF!,17,FALSE))</f>
        <v>#REF!</v>
      </c>
      <c r="AR403" s="74">
        <f t="shared" si="64"/>
        <v>4</v>
      </c>
      <c r="AS403" s="74">
        <f t="shared" si="65"/>
        <v>2016</v>
      </c>
      <c r="AT403" s="94">
        <f t="shared" si="66"/>
        <v>17</v>
      </c>
      <c r="BB403" s="74">
        <f t="shared" si="67"/>
        <v>1</v>
      </c>
      <c r="BC403" s="74">
        <f t="shared" si="68"/>
        <v>0</v>
      </c>
      <c r="BD403" s="115" t="str">
        <f t="shared" si="69"/>
        <v/>
      </c>
      <c r="BE403" s="118"/>
      <c r="BF403" s="118"/>
      <c r="BH403" s="119"/>
    </row>
    <row r="404" spans="3:60" x14ac:dyDescent="0.2">
      <c r="C404" s="75">
        <v>42485</v>
      </c>
      <c r="D404" s="120">
        <f t="shared" si="61"/>
        <v>3</v>
      </c>
      <c r="E404" s="78" t="s">
        <v>467</v>
      </c>
      <c r="F404" s="79"/>
      <c r="H404" s="74">
        <v>0</v>
      </c>
      <c r="K404" s="129" t="str">
        <f t="shared" si="62"/>
        <v/>
      </c>
      <c r="L404" s="129" t="str">
        <f t="shared" si="63"/>
        <v/>
      </c>
      <c r="P404" s="74" t="s">
        <v>398</v>
      </c>
      <c r="Q404" s="74">
        <v>76</v>
      </c>
      <c r="R404" s="74">
        <v>180</v>
      </c>
      <c r="S404" s="84">
        <f t="shared" si="70"/>
        <v>13680</v>
      </c>
      <c r="AE404" s="74" t="str">
        <f>IF(OR(K404="",K404=0),"",VLOOKUP(E404,#REF!,17,FALSE))</f>
        <v/>
      </c>
      <c r="AR404" s="74">
        <f t="shared" si="64"/>
        <v>4</v>
      </c>
      <c r="AS404" s="74">
        <f t="shared" si="65"/>
        <v>2016</v>
      </c>
      <c r="AT404" s="94">
        <f t="shared" si="66"/>
        <v>17</v>
      </c>
      <c r="BB404" s="74">
        <f t="shared" si="67"/>
        <v>1</v>
      </c>
      <c r="BC404" s="74">
        <f t="shared" si="68"/>
        <v>0</v>
      </c>
      <c r="BD404" s="115" t="str">
        <f t="shared" si="69"/>
        <v/>
      </c>
      <c r="BE404" s="118"/>
      <c r="BF404" s="118"/>
      <c r="BH404" s="119"/>
    </row>
    <row r="405" spans="3:60" x14ac:dyDescent="0.2">
      <c r="C405" s="75">
        <v>42485</v>
      </c>
      <c r="D405" s="120">
        <f t="shared" si="61"/>
        <v>4</v>
      </c>
      <c r="E405" s="74" t="s">
        <v>242</v>
      </c>
      <c r="F405" s="79"/>
      <c r="G405" s="76">
        <v>15944</v>
      </c>
      <c r="H405" s="74">
        <v>33.897649969078536</v>
      </c>
      <c r="I405" s="119">
        <v>0.10416666666666667</v>
      </c>
      <c r="K405" s="129">
        <f t="shared" si="62"/>
        <v>2.5</v>
      </c>
      <c r="L405" s="129" t="str">
        <f t="shared" si="63"/>
        <v/>
      </c>
      <c r="M405" s="76">
        <v>15944</v>
      </c>
      <c r="P405" s="74" t="s">
        <v>348</v>
      </c>
      <c r="Q405" s="74">
        <v>32</v>
      </c>
      <c r="R405" s="74">
        <v>180</v>
      </c>
      <c r="S405" s="84">
        <f t="shared" si="70"/>
        <v>5760</v>
      </c>
      <c r="T405" s="74">
        <v>554.43299999999999</v>
      </c>
      <c r="U405" s="74">
        <v>570</v>
      </c>
      <c r="V405" s="74">
        <v>2</v>
      </c>
      <c r="AE405" s="74" t="e">
        <f>IF(OR(K405="",K405=0),"",VLOOKUP(E405,#REF!,17,FALSE))</f>
        <v>#REF!</v>
      </c>
      <c r="AR405" s="74">
        <f t="shared" si="64"/>
        <v>4</v>
      </c>
      <c r="AS405" s="74">
        <f t="shared" si="65"/>
        <v>2016</v>
      </c>
      <c r="AT405" s="94">
        <f t="shared" si="66"/>
        <v>17</v>
      </c>
      <c r="BB405" s="74">
        <f t="shared" si="67"/>
        <v>1</v>
      </c>
      <c r="BC405" s="74">
        <f t="shared" si="68"/>
        <v>0</v>
      </c>
      <c r="BD405" s="115" t="str">
        <f t="shared" si="69"/>
        <v/>
      </c>
      <c r="BE405" s="118"/>
      <c r="BF405" s="118"/>
      <c r="BH405" s="119"/>
    </row>
    <row r="406" spans="3:60" x14ac:dyDescent="0.2">
      <c r="C406" s="75">
        <v>42485</v>
      </c>
      <c r="D406" s="120">
        <f t="shared" si="61"/>
        <v>5</v>
      </c>
      <c r="E406" s="74" t="s">
        <v>242</v>
      </c>
      <c r="F406" s="79"/>
      <c r="H406" s="74">
        <v>0</v>
      </c>
      <c r="K406" s="129" t="str">
        <f t="shared" si="62"/>
        <v/>
      </c>
      <c r="L406" s="129" t="str">
        <f t="shared" si="63"/>
        <v/>
      </c>
      <c r="P406" s="74" t="s">
        <v>391</v>
      </c>
      <c r="Q406" s="74">
        <v>14</v>
      </c>
      <c r="R406" s="74">
        <v>180</v>
      </c>
      <c r="S406" s="84">
        <f t="shared" si="70"/>
        <v>2520</v>
      </c>
      <c r="AE406" s="74" t="str">
        <f>IF(OR(K406="",K406=0),"",VLOOKUP(E406,#REF!,17,FALSE))</f>
        <v/>
      </c>
      <c r="AR406" s="74">
        <f t="shared" si="64"/>
        <v>4</v>
      </c>
      <c r="AS406" s="74">
        <f t="shared" si="65"/>
        <v>2016</v>
      </c>
      <c r="AT406" s="94">
        <f t="shared" si="66"/>
        <v>17</v>
      </c>
      <c r="BB406" s="74">
        <f t="shared" si="67"/>
        <v>1</v>
      </c>
      <c r="BC406" s="74">
        <f t="shared" si="68"/>
        <v>0</v>
      </c>
      <c r="BD406" s="115" t="str">
        <f t="shared" si="69"/>
        <v/>
      </c>
      <c r="BE406" s="118"/>
      <c r="BF406" s="118"/>
      <c r="BH406" s="119"/>
    </row>
    <row r="407" spans="3:60" x14ac:dyDescent="0.2">
      <c r="C407" s="75">
        <v>42485</v>
      </c>
      <c r="D407" s="120">
        <f t="shared" si="61"/>
        <v>6</v>
      </c>
      <c r="E407" s="74" t="s">
        <v>92</v>
      </c>
      <c r="F407" s="79"/>
      <c r="G407" s="76">
        <v>19176</v>
      </c>
      <c r="H407" s="74">
        <v>49.761750154607292</v>
      </c>
      <c r="I407" s="119">
        <v>0.15277777777777776</v>
      </c>
      <c r="K407" s="129">
        <f t="shared" si="62"/>
        <v>3.6666666666666665</v>
      </c>
      <c r="L407" s="129" t="str">
        <f t="shared" si="63"/>
        <v/>
      </c>
      <c r="M407" s="76">
        <v>19176</v>
      </c>
      <c r="P407" s="74" t="s">
        <v>399</v>
      </c>
      <c r="Q407" s="74">
        <v>1</v>
      </c>
      <c r="R407" s="74">
        <v>180</v>
      </c>
      <c r="S407" s="84">
        <f t="shared" si="70"/>
        <v>180</v>
      </c>
      <c r="T407" s="74">
        <v>563.68700000000001</v>
      </c>
      <c r="U407" s="74">
        <v>760</v>
      </c>
      <c r="V407" s="74">
        <v>7</v>
      </c>
      <c r="AE407" s="74" t="e">
        <f>IF(OR(K407="",K407=0),"",VLOOKUP(E407,#REF!,17,FALSE))</f>
        <v>#REF!</v>
      </c>
      <c r="AR407" s="74">
        <f t="shared" si="64"/>
        <v>4</v>
      </c>
      <c r="AS407" s="74">
        <f t="shared" si="65"/>
        <v>2016</v>
      </c>
      <c r="AT407" s="94">
        <f t="shared" si="66"/>
        <v>17</v>
      </c>
      <c r="BB407" s="74">
        <f t="shared" si="67"/>
        <v>1</v>
      </c>
      <c r="BC407" s="74">
        <f t="shared" si="68"/>
        <v>0</v>
      </c>
      <c r="BD407" s="115" t="str">
        <f t="shared" si="69"/>
        <v/>
      </c>
      <c r="BE407" s="118"/>
      <c r="BF407" s="118"/>
      <c r="BH407" s="119"/>
    </row>
    <row r="408" spans="3:60" x14ac:dyDescent="0.2">
      <c r="C408" s="75">
        <v>42485</v>
      </c>
      <c r="D408" s="120">
        <f t="shared" si="61"/>
        <v>7</v>
      </c>
      <c r="E408" s="74" t="s">
        <v>92</v>
      </c>
      <c r="F408" s="79"/>
      <c r="H408" s="74">
        <v>0</v>
      </c>
      <c r="K408" s="129" t="str">
        <f t="shared" si="62"/>
        <v/>
      </c>
      <c r="L408" s="129" t="str">
        <f t="shared" si="63"/>
        <v/>
      </c>
      <c r="P408" s="74" t="s">
        <v>358</v>
      </c>
      <c r="Q408" s="74">
        <v>31</v>
      </c>
      <c r="R408" s="74">
        <v>180</v>
      </c>
      <c r="S408" s="84">
        <f t="shared" si="70"/>
        <v>5580</v>
      </c>
      <c r="AE408" s="74" t="str">
        <f>IF(OR(K408="",K408=0),"",VLOOKUP(E408,#REF!,17,FALSE))</f>
        <v/>
      </c>
      <c r="AR408" s="74">
        <f t="shared" si="64"/>
        <v>4</v>
      </c>
      <c r="AS408" s="74">
        <f t="shared" si="65"/>
        <v>2016</v>
      </c>
      <c r="AT408" s="94">
        <f t="shared" si="66"/>
        <v>17</v>
      </c>
      <c r="BB408" s="74">
        <f t="shared" si="67"/>
        <v>1</v>
      </c>
      <c r="BC408" s="74">
        <f t="shared" si="68"/>
        <v>0</v>
      </c>
      <c r="BD408" s="115" t="str">
        <f t="shared" si="69"/>
        <v/>
      </c>
      <c r="BE408" s="118"/>
      <c r="BF408" s="118"/>
      <c r="BH408" s="119"/>
    </row>
    <row r="409" spans="3:60" x14ac:dyDescent="0.2">
      <c r="C409" s="75">
        <v>42485</v>
      </c>
      <c r="D409" s="120">
        <f t="shared" si="61"/>
        <v>8</v>
      </c>
      <c r="E409" s="74" t="s">
        <v>92</v>
      </c>
      <c r="F409" s="79"/>
      <c r="H409" s="74">
        <v>0</v>
      </c>
      <c r="K409" s="129" t="str">
        <f t="shared" si="62"/>
        <v/>
      </c>
      <c r="L409" s="129" t="str">
        <f t="shared" si="63"/>
        <v/>
      </c>
      <c r="P409" s="74" t="s">
        <v>140</v>
      </c>
      <c r="Q409" s="74">
        <v>14</v>
      </c>
      <c r="R409" s="74">
        <v>180</v>
      </c>
      <c r="S409" s="84">
        <f t="shared" si="70"/>
        <v>2520</v>
      </c>
      <c r="AE409" s="74" t="str">
        <f>IF(OR(K409="",K409=0),"",VLOOKUP(E409,#REF!,17,FALSE))</f>
        <v/>
      </c>
      <c r="AR409" s="74">
        <f t="shared" si="64"/>
        <v>4</v>
      </c>
      <c r="AS409" s="74">
        <f t="shared" si="65"/>
        <v>2016</v>
      </c>
      <c r="AT409" s="94">
        <f t="shared" si="66"/>
        <v>17</v>
      </c>
      <c r="BB409" s="74">
        <f t="shared" si="67"/>
        <v>1</v>
      </c>
      <c r="BC409" s="74">
        <f t="shared" si="68"/>
        <v>0</v>
      </c>
      <c r="BD409" s="115" t="str">
        <f t="shared" si="69"/>
        <v/>
      </c>
      <c r="BE409" s="118"/>
      <c r="BF409" s="118"/>
      <c r="BH409" s="119"/>
    </row>
    <row r="410" spans="3:60" x14ac:dyDescent="0.2">
      <c r="C410" s="75">
        <v>42485</v>
      </c>
      <c r="D410" s="120">
        <f t="shared" si="61"/>
        <v>9</v>
      </c>
      <c r="E410" s="74" t="s">
        <v>92</v>
      </c>
      <c r="F410" s="79"/>
      <c r="H410" s="74">
        <v>0</v>
      </c>
      <c r="K410" s="129" t="str">
        <f t="shared" si="62"/>
        <v/>
      </c>
      <c r="L410" s="129" t="str">
        <f t="shared" si="63"/>
        <v/>
      </c>
      <c r="P410" s="74" t="s">
        <v>400</v>
      </c>
      <c r="Q410" s="74">
        <v>8</v>
      </c>
      <c r="R410" s="74">
        <v>180</v>
      </c>
      <c r="S410" s="84">
        <f t="shared" si="70"/>
        <v>1440</v>
      </c>
      <c r="AE410" s="74" t="str">
        <f>IF(OR(K410="",K410=0),"",VLOOKUP(E410,#REF!,17,FALSE))</f>
        <v/>
      </c>
      <c r="AR410" s="74">
        <f t="shared" si="64"/>
        <v>4</v>
      </c>
      <c r="AS410" s="74">
        <f t="shared" si="65"/>
        <v>2016</v>
      </c>
      <c r="AT410" s="94">
        <f t="shared" si="66"/>
        <v>17</v>
      </c>
      <c r="BB410" s="74">
        <f t="shared" si="67"/>
        <v>1</v>
      </c>
      <c r="BC410" s="74">
        <f t="shared" si="68"/>
        <v>0</v>
      </c>
      <c r="BD410" s="115" t="str">
        <f t="shared" si="69"/>
        <v/>
      </c>
      <c r="BE410" s="118"/>
      <c r="BF410" s="118"/>
      <c r="BH410" s="119"/>
    </row>
    <row r="411" spans="3:60" x14ac:dyDescent="0.2">
      <c r="C411" s="75">
        <v>42486</v>
      </c>
      <c r="D411" s="120">
        <f t="shared" si="61"/>
        <v>1</v>
      </c>
      <c r="E411" s="74" t="s">
        <v>401</v>
      </c>
      <c r="F411" s="79"/>
      <c r="G411" s="76">
        <v>128436</v>
      </c>
      <c r="I411" s="119">
        <v>0.5</v>
      </c>
      <c r="K411" s="129">
        <f t="shared" si="62"/>
        <v>12</v>
      </c>
      <c r="L411" s="129" t="str">
        <f t="shared" si="63"/>
        <v/>
      </c>
      <c r="M411" s="76">
        <v>128436</v>
      </c>
      <c r="P411" s="74" t="s">
        <v>391</v>
      </c>
      <c r="Q411" s="74">
        <v>28</v>
      </c>
      <c r="R411" s="74">
        <v>180</v>
      </c>
      <c r="S411" s="84">
        <f t="shared" si="70"/>
        <v>5040</v>
      </c>
      <c r="T411" s="74">
        <v>372.14100000000002</v>
      </c>
      <c r="U411" s="74">
        <v>2470</v>
      </c>
      <c r="V411" s="74">
        <v>8</v>
      </c>
      <c r="AE411" s="74" t="e">
        <f>IF(OR(K411="",K411=0),"",VLOOKUP(E411,#REF!,17,FALSE))</f>
        <v>#REF!</v>
      </c>
      <c r="AR411" s="74">
        <f t="shared" si="64"/>
        <v>4</v>
      </c>
      <c r="AS411" s="74">
        <f t="shared" si="65"/>
        <v>2016</v>
      </c>
      <c r="AT411" s="94">
        <f t="shared" si="66"/>
        <v>17</v>
      </c>
      <c r="BB411" s="74">
        <f t="shared" si="67"/>
        <v>1</v>
      </c>
      <c r="BC411" s="74">
        <f t="shared" si="68"/>
        <v>0</v>
      </c>
      <c r="BD411" s="115" t="str">
        <f t="shared" si="69"/>
        <v/>
      </c>
      <c r="BE411" s="118"/>
      <c r="BF411" s="118"/>
      <c r="BH411" s="119"/>
    </row>
    <row r="412" spans="3:60" x14ac:dyDescent="0.2">
      <c r="C412" s="75">
        <v>42486</v>
      </c>
      <c r="D412" s="120">
        <f t="shared" si="61"/>
        <v>2</v>
      </c>
      <c r="E412" s="74" t="s">
        <v>401</v>
      </c>
      <c r="F412" s="79"/>
      <c r="K412" s="129" t="str">
        <f t="shared" si="62"/>
        <v/>
      </c>
      <c r="L412" s="129" t="str">
        <f t="shared" si="63"/>
        <v/>
      </c>
      <c r="P412" s="74" t="s">
        <v>403</v>
      </c>
      <c r="Q412" s="74">
        <v>80</v>
      </c>
      <c r="R412" s="74">
        <v>180</v>
      </c>
      <c r="S412" s="84">
        <f t="shared" si="70"/>
        <v>14400</v>
      </c>
      <c r="AE412" s="74" t="str">
        <f>IF(OR(K412="",K412=0),"",VLOOKUP(E412,#REF!,17,FALSE))</f>
        <v/>
      </c>
      <c r="AR412" s="74">
        <f t="shared" si="64"/>
        <v>4</v>
      </c>
      <c r="AS412" s="74">
        <f t="shared" si="65"/>
        <v>2016</v>
      </c>
      <c r="AT412" s="94">
        <f t="shared" si="66"/>
        <v>17</v>
      </c>
      <c r="BB412" s="74">
        <f t="shared" si="67"/>
        <v>1</v>
      </c>
      <c r="BC412" s="74">
        <f t="shared" si="68"/>
        <v>0</v>
      </c>
      <c r="BD412" s="115" t="str">
        <f t="shared" si="69"/>
        <v/>
      </c>
      <c r="BE412" s="118"/>
      <c r="BF412" s="118"/>
      <c r="BH412" s="119"/>
    </row>
    <row r="413" spans="3:60" x14ac:dyDescent="0.2">
      <c r="C413" s="75">
        <v>42486</v>
      </c>
      <c r="D413" s="120">
        <f t="shared" si="61"/>
        <v>3</v>
      </c>
      <c r="E413" s="74" t="s">
        <v>401</v>
      </c>
      <c r="F413" s="79"/>
      <c r="K413" s="129" t="str">
        <f t="shared" si="62"/>
        <v/>
      </c>
      <c r="L413" s="129" t="str">
        <f t="shared" si="63"/>
        <v/>
      </c>
      <c r="P413" s="74" t="s">
        <v>404</v>
      </c>
      <c r="Q413" s="74">
        <v>4</v>
      </c>
      <c r="R413" s="74">
        <v>180</v>
      </c>
      <c r="S413" s="84">
        <f t="shared" si="70"/>
        <v>720</v>
      </c>
      <c r="AE413" s="74" t="str">
        <f>IF(OR(K413="",K413=0),"",VLOOKUP(E413,#REF!,17,FALSE))</f>
        <v/>
      </c>
      <c r="AR413" s="74">
        <f t="shared" si="64"/>
        <v>4</v>
      </c>
      <c r="AS413" s="74">
        <f t="shared" si="65"/>
        <v>2016</v>
      </c>
      <c r="AT413" s="94">
        <f t="shared" si="66"/>
        <v>17</v>
      </c>
      <c r="BB413" s="74">
        <f t="shared" si="67"/>
        <v>1</v>
      </c>
      <c r="BC413" s="74">
        <f t="shared" si="68"/>
        <v>0</v>
      </c>
      <c r="BD413" s="115" t="str">
        <f t="shared" si="69"/>
        <v/>
      </c>
      <c r="BE413" s="118"/>
      <c r="BF413" s="118"/>
      <c r="BH413" s="119"/>
    </row>
    <row r="414" spans="3:60" x14ac:dyDescent="0.2">
      <c r="C414" s="75">
        <v>42486</v>
      </c>
      <c r="D414" s="120">
        <f t="shared" si="61"/>
        <v>4</v>
      </c>
      <c r="E414" s="74" t="s">
        <v>401</v>
      </c>
      <c r="F414" s="79"/>
      <c r="K414" s="129" t="str">
        <f t="shared" si="62"/>
        <v/>
      </c>
      <c r="L414" s="129" t="str">
        <f t="shared" si="63"/>
        <v/>
      </c>
      <c r="P414" s="74" t="s">
        <v>405</v>
      </c>
      <c r="Q414" s="74">
        <v>80</v>
      </c>
      <c r="R414" s="74">
        <v>180</v>
      </c>
      <c r="S414" s="84">
        <f t="shared" si="70"/>
        <v>14400</v>
      </c>
      <c r="AE414" s="74" t="str">
        <f>IF(OR(K414="",K414=0),"",VLOOKUP(E414,#REF!,17,FALSE))</f>
        <v/>
      </c>
      <c r="AR414" s="74">
        <f t="shared" si="64"/>
        <v>4</v>
      </c>
      <c r="AS414" s="74">
        <f t="shared" si="65"/>
        <v>2016</v>
      </c>
      <c r="AT414" s="94">
        <f t="shared" si="66"/>
        <v>17</v>
      </c>
      <c r="BB414" s="74">
        <f t="shared" si="67"/>
        <v>1</v>
      </c>
      <c r="BC414" s="74">
        <f t="shared" si="68"/>
        <v>0</v>
      </c>
      <c r="BD414" s="115" t="str">
        <f t="shared" si="69"/>
        <v/>
      </c>
      <c r="BE414" s="118"/>
      <c r="BF414" s="118"/>
      <c r="BH414" s="119"/>
    </row>
    <row r="415" spans="3:60" x14ac:dyDescent="0.2">
      <c r="C415" s="75">
        <v>42486</v>
      </c>
      <c r="D415" s="120">
        <f t="shared" si="61"/>
        <v>5</v>
      </c>
      <c r="E415" s="74" t="s">
        <v>401</v>
      </c>
      <c r="F415" s="79"/>
      <c r="K415" s="129" t="str">
        <f t="shared" si="62"/>
        <v/>
      </c>
      <c r="L415" s="129" t="str">
        <f t="shared" si="63"/>
        <v/>
      </c>
      <c r="P415" s="74" t="s">
        <v>406</v>
      </c>
      <c r="Q415" s="74">
        <v>63</v>
      </c>
      <c r="R415" s="74">
        <v>180</v>
      </c>
      <c r="S415" s="84">
        <f t="shared" si="70"/>
        <v>11340</v>
      </c>
      <c r="AE415" s="74" t="str">
        <f>IF(OR(K415="",K415=0),"",VLOOKUP(E415,#REF!,17,FALSE))</f>
        <v/>
      </c>
      <c r="AR415" s="74">
        <f t="shared" si="64"/>
        <v>4</v>
      </c>
      <c r="AS415" s="74">
        <f t="shared" si="65"/>
        <v>2016</v>
      </c>
      <c r="AT415" s="94">
        <f t="shared" si="66"/>
        <v>17</v>
      </c>
      <c r="BB415" s="74">
        <f t="shared" si="67"/>
        <v>1</v>
      </c>
      <c r="BC415" s="74">
        <f t="shared" si="68"/>
        <v>0</v>
      </c>
      <c r="BD415" s="115" t="str">
        <f t="shared" si="69"/>
        <v/>
      </c>
      <c r="BE415" s="118"/>
      <c r="BF415" s="118"/>
      <c r="BH415" s="119"/>
    </row>
    <row r="416" spans="3:60" x14ac:dyDescent="0.2">
      <c r="C416" s="75">
        <v>42486</v>
      </c>
      <c r="D416" s="120">
        <f t="shared" si="61"/>
        <v>6</v>
      </c>
      <c r="E416" s="78" t="s">
        <v>466</v>
      </c>
      <c r="F416" s="79"/>
      <c r="G416" s="76">
        <v>37212</v>
      </c>
      <c r="I416" s="119">
        <v>0.16666666666666666</v>
      </c>
      <c r="K416" s="129">
        <f t="shared" si="62"/>
        <v>4</v>
      </c>
      <c r="L416" s="129" t="str">
        <f t="shared" si="63"/>
        <v/>
      </c>
      <c r="M416" s="76">
        <v>37212</v>
      </c>
      <c r="P416" s="74" t="s">
        <v>395</v>
      </c>
      <c r="Q416" s="74">
        <v>45.5</v>
      </c>
      <c r="R416" s="74">
        <v>180</v>
      </c>
      <c r="S416" s="84">
        <f t="shared" si="70"/>
        <v>8190</v>
      </c>
      <c r="T416" s="74">
        <v>367.09899999999999</v>
      </c>
      <c r="U416" s="74">
        <v>712.5</v>
      </c>
      <c r="V416" s="74">
        <v>12</v>
      </c>
      <c r="AE416" s="74" t="e">
        <f>IF(OR(K416="",K416=0),"",VLOOKUP(E416,#REF!,17,FALSE))</f>
        <v>#REF!</v>
      </c>
      <c r="AR416" s="74">
        <f t="shared" si="64"/>
        <v>4</v>
      </c>
      <c r="AS416" s="74">
        <f t="shared" si="65"/>
        <v>2016</v>
      </c>
      <c r="AT416" s="94">
        <f t="shared" si="66"/>
        <v>17</v>
      </c>
      <c r="BB416" s="74">
        <f t="shared" si="67"/>
        <v>1</v>
      </c>
      <c r="BC416" s="74">
        <f t="shared" si="68"/>
        <v>0</v>
      </c>
      <c r="BD416" s="115" t="str">
        <f t="shared" si="69"/>
        <v/>
      </c>
      <c r="BE416" s="118"/>
      <c r="BF416" s="118"/>
      <c r="BH416" s="119"/>
    </row>
    <row r="417" spans="3:60" x14ac:dyDescent="0.2">
      <c r="C417" s="75">
        <v>42486</v>
      </c>
      <c r="D417" s="120">
        <f t="shared" si="61"/>
        <v>7</v>
      </c>
      <c r="E417" s="78" t="s">
        <v>466</v>
      </c>
      <c r="F417" s="79"/>
      <c r="K417" s="129" t="str">
        <f t="shared" si="62"/>
        <v/>
      </c>
      <c r="L417" s="129" t="str">
        <f t="shared" si="63"/>
        <v/>
      </c>
      <c r="P417" s="74" t="s">
        <v>407</v>
      </c>
      <c r="Q417" s="74">
        <v>26.25</v>
      </c>
      <c r="R417" s="74">
        <v>180</v>
      </c>
      <c r="S417" s="84">
        <f t="shared" si="70"/>
        <v>4725</v>
      </c>
      <c r="AE417" s="74" t="str">
        <f>IF(OR(K417="",K417=0),"",VLOOKUP(E417,#REF!,17,FALSE))</f>
        <v/>
      </c>
      <c r="AR417" s="74">
        <f t="shared" si="64"/>
        <v>4</v>
      </c>
      <c r="AS417" s="74">
        <f t="shared" si="65"/>
        <v>2016</v>
      </c>
      <c r="AT417" s="94">
        <f t="shared" si="66"/>
        <v>17</v>
      </c>
      <c r="BB417" s="74">
        <f t="shared" si="67"/>
        <v>1</v>
      </c>
      <c r="BC417" s="74">
        <f t="shared" si="68"/>
        <v>0</v>
      </c>
      <c r="BD417" s="115" t="str">
        <f t="shared" si="69"/>
        <v/>
      </c>
      <c r="BE417" s="118"/>
      <c r="BF417" s="118"/>
      <c r="BH417" s="119"/>
    </row>
    <row r="418" spans="3:60" x14ac:dyDescent="0.2">
      <c r="C418" s="75">
        <v>42487</v>
      </c>
      <c r="D418" s="120">
        <f t="shared" si="61"/>
        <v>1</v>
      </c>
      <c r="E418" s="74" t="s">
        <v>408</v>
      </c>
      <c r="F418" s="79"/>
      <c r="G418" s="76">
        <v>20640</v>
      </c>
      <c r="I418" s="119">
        <v>9.375E-2</v>
      </c>
      <c r="K418" s="129">
        <f t="shared" si="62"/>
        <v>2.25</v>
      </c>
      <c r="L418" s="129" t="str">
        <f t="shared" si="63"/>
        <v/>
      </c>
      <c r="M418" s="76">
        <v>20640</v>
      </c>
      <c r="P418" s="74" t="s">
        <v>289</v>
      </c>
      <c r="Q418" s="74">
        <v>3</v>
      </c>
      <c r="R418" s="74">
        <v>180</v>
      </c>
      <c r="S418" s="84">
        <f t="shared" si="70"/>
        <v>540</v>
      </c>
      <c r="T418" s="74">
        <v>205.149</v>
      </c>
      <c r="V418" s="74">
        <v>3</v>
      </c>
      <c r="AE418" s="74" t="e">
        <f>IF(OR(K418="",K418=0),"",VLOOKUP(E418,#REF!,17,FALSE))</f>
        <v>#REF!</v>
      </c>
      <c r="AR418" s="74">
        <f t="shared" si="64"/>
        <v>4</v>
      </c>
      <c r="AS418" s="74">
        <f t="shared" si="65"/>
        <v>2016</v>
      </c>
      <c r="AT418" s="94">
        <f t="shared" si="66"/>
        <v>17</v>
      </c>
      <c r="BB418" s="74">
        <f t="shared" si="67"/>
        <v>1</v>
      </c>
      <c r="BC418" s="74">
        <f t="shared" si="68"/>
        <v>0</v>
      </c>
      <c r="BD418" s="115" t="str">
        <f t="shared" si="69"/>
        <v/>
      </c>
      <c r="BE418" s="118"/>
      <c r="BF418" s="118"/>
      <c r="BH418" s="119"/>
    </row>
    <row r="419" spans="3:60" x14ac:dyDescent="0.2">
      <c r="C419" s="75">
        <v>42487</v>
      </c>
      <c r="D419" s="120">
        <f t="shared" si="61"/>
        <v>2</v>
      </c>
      <c r="E419" s="74" t="s">
        <v>408</v>
      </c>
      <c r="F419" s="79"/>
      <c r="K419" s="129" t="str">
        <f t="shared" si="62"/>
        <v/>
      </c>
      <c r="L419" s="129" t="str">
        <f t="shared" si="63"/>
        <v/>
      </c>
      <c r="P419" s="74" t="s">
        <v>340</v>
      </c>
      <c r="Q419" s="74">
        <v>21</v>
      </c>
      <c r="R419" s="74">
        <v>180</v>
      </c>
      <c r="S419" s="84">
        <f t="shared" si="70"/>
        <v>3780</v>
      </c>
      <c r="AE419" s="74" t="str">
        <f>IF(OR(K419="",K419=0),"",VLOOKUP(E419,#REF!,17,FALSE))</f>
        <v/>
      </c>
      <c r="AR419" s="74">
        <f t="shared" si="64"/>
        <v>4</v>
      </c>
      <c r="AS419" s="74">
        <f t="shared" si="65"/>
        <v>2016</v>
      </c>
      <c r="AT419" s="94">
        <f t="shared" si="66"/>
        <v>17</v>
      </c>
      <c r="BB419" s="74">
        <f t="shared" si="67"/>
        <v>1</v>
      </c>
      <c r="BC419" s="74">
        <f t="shared" si="68"/>
        <v>0</v>
      </c>
      <c r="BD419" s="115" t="str">
        <f t="shared" si="69"/>
        <v/>
      </c>
      <c r="BE419" s="118"/>
      <c r="BF419" s="118"/>
      <c r="BH419" s="119"/>
    </row>
    <row r="420" spans="3:60" x14ac:dyDescent="0.2">
      <c r="C420" s="75">
        <v>42487</v>
      </c>
      <c r="D420" s="120">
        <f t="shared" si="61"/>
        <v>3</v>
      </c>
      <c r="E420" s="74" t="s">
        <v>402</v>
      </c>
      <c r="F420" s="79"/>
      <c r="G420" s="76">
        <v>131460</v>
      </c>
      <c r="I420" s="119">
        <v>0.57291666666666663</v>
      </c>
      <c r="K420" s="129">
        <f t="shared" si="62"/>
        <v>13.75</v>
      </c>
      <c r="L420" s="129" t="str">
        <f t="shared" si="63"/>
        <v/>
      </c>
      <c r="M420" s="76">
        <v>131460</v>
      </c>
      <c r="P420" s="74" t="s">
        <v>406</v>
      </c>
      <c r="Q420" s="74">
        <v>17</v>
      </c>
      <c r="R420" s="74">
        <v>180</v>
      </c>
      <c r="S420" s="84">
        <f t="shared" si="70"/>
        <v>3060</v>
      </c>
      <c r="T420" s="74">
        <v>190.27</v>
      </c>
      <c r="U420" s="74">
        <v>1472.5</v>
      </c>
      <c r="V420" s="74">
        <v>3</v>
      </c>
      <c r="AE420" s="74" t="e">
        <f>IF(OR(K420="",K420=0),"",VLOOKUP(E420,#REF!,17,FALSE))</f>
        <v>#REF!</v>
      </c>
      <c r="AR420" s="74">
        <f t="shared" si="64"/>
        <v>4</v>
      </c>
      <c r="AS420" s="74">
        <f t="shared" si="65"/>
        <v>2016</v>
      </c>
      <c r="AT420" s="94">
        <f t="shared" si="66"/>
        <v>17</v>
      </c>
      <c r="BB420" s="74">
        <f t="shared" si="67"/>
        <v>1</v>
      </c>
      <c r="BC420" s="74">
        <f t="shared" si="68"/>
        <v>0</v>
      </c>
      <c r="BD420" s="115" t="str">
        <f t="shared" si="69"/>
        <v/>
      </c>
      <c r="BE420" s="118"/>
      <c r="BF420" s="118"/>
      <c r="BH420" s="119"/>
    </row>
    <row r="421" spans="3:60" x14ac:dyDescent="0.2">
      <c r="C421" s="75">
        <v>42487</v>
      </c>
      <c r="D421" s="120">
        <f t="shared" si="61"/>
        <v>4</v>
      </c>
      <c r="E421" s="74" t="s">
        <v>402</v>
      </c>
      <c r="F421" s="79"/>
      <c r="K421" s="129" t="str">
        <f t="shared" si="62"/>
        <v/>
      </c>
      <c r="L421" s="129" t="str">
        <f t="shared" si="63"/>
        <v/>
      </c>
      <c r="P421" s="74" t="s">
        <v>409</v>
      </c>
      <c r="Q421" s="74">
        <v>80</v>
      </c>
      <c r="R421" s="74">
        <v>180</v>
      </c>
      <c r="S421" s="84">
        <f t="shared" si="70"/>
        <v>14400</v>
      </c>
      <c r="AE421" s="74" t="str">
        <f>IF(OR(K421="",K421=0),"",VLOOKUP(E421,#REF!,17,FALSE))</f>
        <v/>
      </c>
      <c r="AR421" s="74">
        <f t="shared" si="64"/>
        <v>4</v>
      </c>
      <c r="AS421" s="74">
        <f t="shared" si="65"/>
        <v>2016</v>
      </c>
      <c r="AT421" s="94">
        <f t="shared" si="66"/>
        <v>17</v>
      </c>
      <c r="BB421" s="74">
        <f t="shared" si="67"/>
        <v>1</v>
      </c>
      <c r="BC421" s="74">
        <f t="shared" si="68"/>
        <v>0</v>
      </c>
      <c r="BD421" s="115" t="str">
        <f t="shared" si="69"/>
        <v/>
      </c>
      <c r="BE421" s="118"/>
      <c r="BF421" s="118"/>
      <c r="BH421" s="119"/>
    </row>
    <row r="422" spans="3:60" x14ac:dyDescent="0.2">
      <c r="C422" s="75">
        <v>42487</v>
      </c>
      <c r="D422" s="120">
        <f t="shared" si="61"/>
        <v>5</v>
      </c>
      <c r="E422" s="74" t="s">
        <v>402</v>
      </c>
      <c r="F422" s="79"/>
      <c r="K422" s="129" t="str">
        <f t="shared" si="62"/>
        <v/>
      </c>
      <c r="L422" s="129" t="str">
        <f t="shared" si="63"/>
        <v/>
      </c>
      <c r="P422" s="74" t="s">
        <v>410</v>
      </c>
      <c r="Q422" s="74">
        <v>32.5</v>
      </c>
      <c r="R422" s="74">
        <v>180</v>
      </c>
      <c r="S422" s="84">
        <f t="shared" si="70"/>
        <v>5850</v>
      </c>
      <c r="AE422" s="74" t="str">
        <f>IF(OR(K422="",K422=0),"",VLOOKUP(E422,#REF!,17,FALSE))</f>
        <v/>
      </c>
      <c r="AR422" s="74">
        <f t="shared" si="64"/>
        <v>4</v>
      </c>
      <c r="AS422" s="74">
        <f t="shared" si="65"/>
        <v>2016</v>
      </c>
      <c r="AT422" s="94">
        <f t="shared" si="66"/>
        <v>17</v>
      </c>
      <c r="BB422" s="74">
        <f t="shared" si="67"/>
        <v>1</v>
      </c>
      <c r="BC422" s="74">
        <f t="shared" si="68"/>
        <v>0</v>
      </c>
      <c r="BD422" s="115" t="str">
        <f t="shared" si="69"/>
        <v/>
      </c>
      <c r="BE422" s="118"/>
      <c r="BF422" s="118"/>
      <c r="BH422" s="119"/>
    </row>
    <row r="423" spans="3:60" x14ac:dyDescent="0.2">
      <c r="C423" s="75">
        <v>42488</v>
      </c>
      <c r="D423" s="120">
        <f t="shared" si="61"/>
        <v>1</v>
      </c>
      <c r="E423" s="74" t="s">
        <v>192</v>
      </c>
      <c r="F423" s="79"/>
      <c r="G423" s="76">
        <v>78708</v>
      </c>
      <c r="I423" s="119">
        <v>0.30208333333333331</v>
      </c>
      <c r="K423" s="129">
        <f t="shared" si="62"/>
        <v>7.25</v>
      </c>
      <c r="L423" s="129" t="str">
        <f t="shared" si="63"/>
        <v/>
      </c>
      <c r="M423" s="76">
        <v>78708</v>
      </c>
      <c r="P423" s="74" t="s">
        <v>410</v>
      </c>
      <c r="Q423" s="74">
        <v>47.5</v>
      </c>
      <c r="R423" s="74">
        <v>180</v>
      </c>
      <c r="S423" s="84">
        <f t="shared" si="70"/>
        <v>8550</v>
      </c>
      <c r="T423" s="74">
        <v>191.48599999999999</v>
      </c>
      <c r="U423" s="74">
        <v>1045</v>
      </c>
      <c r="V423" s="74">
        <v>3</v>
      </c>
      <c r="AE423" s="74" t="e">
        <f>IF(OR(K423="",K423=0),"",VLOOKUP(E423,#REF!,17,FALSE))</f>
        <v>#REF!</v>
      </c>
      <c r="AR423" s="74">
        <f t="shared" si="64"/>
        <v>4</v>
      </c>
      <c r="AS423" s="74">
        <f t="shared" si="65"/>
        <v>2016</v>
      </c>
      <c r="AT423" s="94">
        <f t="shared" si="66"/>
        <v>17</v>
      </c>
      <c r="BB423" s="74">
        <f t="shared" si="67"/>
        <v>1</v>
      </c>
      <c r="BC423" s="74">
        <f t="shared" si="68"/>
        <v>0</v>
      </c>
      <c r="BD423" s="115" t="str">
        <f t="shared" si="69"/>
        <v/>
      </c>
      <c r="BE423" s="118"/>
      <c r="BF423" s="118"/>
      <c r="BH423" s="119"/>
    </row>
    <row r="424" spans="3:60" x14ac:dyDescent="0.2">
      <c r="C424" s="75">
        <v>42488</v>
      </c>
      <c r="D424" s="120">
        <f t="shared" si="61"/>
        <v>2</v>
      </c>
      <c r="E424" s="74" t="s">
        <v>192</v>
      </c>
      <c r="F424" s="79"/>
      <c r="K424" s="129" t="str">
        <f t="shared" si="62"/>
        <v/>
      </c>
      <c r="L424" s="129" t="str">
        <f t="shared" si="63"/>
        <v/>
      </c>
      <c r="P424" s="74" t="s">
        <v>411</v>
      </c>
      <c r="Q424" s="74">
        <v>32</v>
      </c>
      <c r="R424" s="74">
        <v>180</v>
      </c>
      <c r="S424" s="84">
        <f t="shared" si="70"/>
        <v>5760</v>
      </c>
      <c r="AE424" s="74" t="str">
        <f>IF(OR(K424="",K424=0),"",VLOOKUP(E424,#REF!,17,FALSE))</f>
        <v/>
      </c>
      <c r="AR424" s="74">
        <f t="shared" si="64"/>
        <v>4</v>
      </c>
      <c r="AS424" s="74">
        <f t="shared" si="65"/>
        <v>2016</v>
      </c>
      <c r="AT424" s="94">
        <f t="shared" si="66"/>
        <v>17</v>
      </c>
      <c r="BB424" s="74">
        <f t="shared" si="67"/>
        <v>1</v>
      </c>
      <c r="BC424" s="74">
        <f t="shared" si="68"/>
        <v>0</v>
      </c>
      <c r="BD424" s="115" t="str">
        <f t="shared" si="69"/>
        <v/>
      </c>
      <c r="BE424" s="118"/>
      <c r="BF424" s="118"/>
      <c r="BH424" s="119"/>
    </row>
    <row r="425" spans="3:60" x14ac:dyDescent="0.2">
      <c r="C425" s="75">
        <v>42488</v>
      </c>
      <c r="D425" s="120">
        <f t="shared" si="61"/>
        <v>3</v>
      </c>
      <c r="E425" s="74" t="s">
        <v>127</v>
      </c>
      <c r="F425" s="79"/>
      <c r="G425" s="76">
        <v>72408</v>
      </c>
      <c r="I425" s="119">
        <v>0.36458333333333331</v>
      </c>
      <c r="K425" s="129">
        <f t="shared" si="62"/>
        <v>8.75</v>
      </c>
      <c r="L425" s="129" t="str">
        <f t="shared" si="63"/>
        <v/>
      </c>
      <c r="M425" s="76">
        <v>72408</v>
      </c>
      <c r="P425" s="74" t="s">
        <v>412</v>
      </c>
      <c r="Q425" s="74">
        <v>68.75</v>
      </c>
      <c r="R425" s="74">
        <v>180</v>
      </c>
      <c r="S425" s="84">
        <f t="shared" si="70"/>
        <v>12375</v>
      </c>
      <c r="T425" s="74">
        <v>190.77500000000001</v>
      </c>
      <c r="U425" s="74">
        <v>810</v>
      </c>
      <c r="V425" s="74">
        <v>6</v>
      </c>
      <c r="AE425" s="74" t="e">
        <f>IF(OR(K425="",K425=0),"",VLOOKUP(E425,#REF!,17,FALSE))</f>
        <v>#REF!</v>
      </c>
      <c r="AR425" s="74">
        <f t="shared" si="64"/>
        <v>4</v>
      </c>
      <c r="AS425" s="74">
        <f t="shared" si="65"/>
        <v>2016</v>
      </c>
      <c r="AT425" s="94">
        <f t="shared" si="66"/>
        <v>17</v>
      </c>
      <c r="BB425" s="74">
        <f t="shared" si="67"/>
        <v>1</v>
      </c>
      <c r="BC425" s="74">
        <f t="shared" si="68"/>
        <v>0</v>
      </c>
      <c r="BD425" s="115" t="str">
        <f t="shared" si="69"/>
        <v/>
      </c>
      <c r="BE425" s="118"/>
      <c r="BF425" s="118"/>
      <c r="BH425" s="119"/>
    </row>
    <row r="426" spans="3:60" x14ac:dyDescent="0.2">
      <c r="C426" s="75">
        <v>42489</v>
      </c>
      <c r="D426" s="120">
        <f t="shared" si="61"/>
        <v>1</v>
      </c>
      <c r="E426" s="74" t="s">
        <v>78</v>
      </c>
      <c r="F426" s="79"/>
      <c r="G426" s="76">
        <v>80134</v>
      </c>
      <c r="I426" s="119">
        <v>0.4375</v>
      </c>
      <c r="K426" s="129">
        <f t="shared" si="62"/>
        <v>10.5</v>
      </c>
      <c r="L426" s="129" t="str">
        <f t="shared" si="63"/>
        <v/>
      </c>
      <c r="M426" s="76">
        <v>80134</v>
      </c>
      <c r="P426" s="74" t="s">
        <v>411</v>
      </c>
      <c r="Q426" s="74">
        <v>48</v>
      </c>
      <c r="R426" s="74">
        <v>180</v>
      </c>
      <c r="S426" s="84">
        <f t="shared" si="70"/>
        <v>8640</v>
      </c>
      <c r="T426" s="74">
        <v>197.45599999999999</v>
      </c>
      <c r="V426" s="74">
        <v>4</v>
      </c>
      <c r="AE426" s="74" t="e">
        <f>IF(OR(K426="",K426=0),"",VLOOKUP(E426,#REF!,17,FALSE))</f>
        <v>#REF!</v>
      </c>
      <c r="AR426" s="74">
        <f t="shared" si="64"/>
        <v>4</v>
      </c>
      <c r="AS426" s="74">
        <f t="shared" si="65"/>
        <v>2016</v>
      </c>
      <c r="AT426" s="94">
        <f t="shared" si="66"/>
        <v>17</v>
      </c>
      <c r="BB426" s="74">
        <f t="shared" si="67"/>
        <v>1</v>
      </c>
      <c r="BC426" s="74">
        <f t="shared" si="68"/>
        <v>0</v>
      </c>
      <c r="BD426" s="115" t="str">
        <f t="shared" si="69"/>
        <v/>
      </c>
      <c r="BE426" s="118"/>
      <c r="BF426" s="118"/>
      <c r="BH426" s="119"/>
    </row>
    <row r="427" spans="3:60" x14ac:dyDescent="0.2">
      <c r="C427" s="75">
        <v>42489</v>
      </c>
      <c r="D427" s="120">
        <f t="shared" si="61"/>
        <v>2</v>
      </c>
      <c r="E427" s="74" t="s">
        <v>78</v>
      </c>
      <c r="F427" s="79"/>
      <c r="K427" s="129" t="str">
        <f t="shared" si="62"/>
        <v/>
      </c>
      <c r="L427" s="129" t="str">
        <f t="shared" si="63"/>
        <v/>
      </c>
      <c r="P427" s="74" t="s">
        <v>413</v>
      </c>
      <c r="Q427" s="74">
        <v>41</v>
      </c>
      <c r="R427" s="74">
        <v>180</v>
      </c>
      <c r="S427" s="84">
        <f t="shared" si="70"/>
        <v>7380</v>
      </c>
      <c r="AE427" s="74" t="str">
        <f>IF(OR(K427="",K427=0),"",VLOOKUP(E427,#REF!,17,FALSE))</f>
        <v/>
      </c>
      <c r="AR427" s="74">
        <f t="shared" si="64"/>
        <v>4</v>
      </c>
      <c r="AS427" s="74">
        <f t="shared" si="65"/>
        <v>2016</v>
      </c>
      <c r="AT427" s="94">
        <f t="shared" si="66"/>
        <v>17</v>
      </c>
      <c r="BB427" s="74">
        <f t="shared" si="67"/>
        <v>1</v>
      </c>
      <c r="BC427" s="74">
        <f t="shared" si="68"/>
        <v>0</v>
      </c>
      <c r="BD427" s="115" t="str">
        <f t="shared" si="69"/>
        <v/>
      </c>
      <c r="BE427" s="118"/>
      <c r="BF427" s="118"/>
      <c r="BH427" s="119"/>
    </row>
    <row r="428" spans="3:60" x14ac:dyDescent="0.2">
      <c r="C428" s="75">
        <v>42489</v>
      </c>
      <c r="D428" s="120">
        <f t="shared" si="61"/>
        <v>3</v>
      </c>
      <c r="E428" s="74" t="s">
        <v>87</v>
      </c>
      <c r="F428" s="79"/>
      <c r="G428" s="76">
        <v>44230</v>
      </c>
      <c r="I428" s="119">
        <v>0.22916666666666666</v>
      </c>
      <c r="K428" s="129">
        <f t="shared" si="62"/>
        <v>5.5</v>
      </c>
      <c r="L428" s="129" t="str">
        <f t="shared" si="63"/>
        <v/>
      </c>
      <c r="M428" s="76">
        <v>44230</v>
      </c>
      <c r="P428" s="74" t="s">
        <v>413</v>
      </c>
      <c r="Q428" s="74">
        <v>39</v>
      </c>
      <c r="R428" s="74">
        <v>180</v>
      </c>
      <c r="S428" s="84">
        <f t="shared" si="70"/>
        <v>7020</v>
      </c>
      <c r="T428" s="74">
        <v>194.751</v>
      </c>
      <c r="U428" s="74">
        <v>570</v>
      </c>
      <c r="V428" s="74">
        <v>4</v>
      </c>
      <c r="AE428" s="74" t="e">
        <f>IF(OR(K428="",K428=0),"",VLOOKUP(E428,#REF!,17,FALSE))</f>
        <v>#REF!</v>
      </c>
      <c r="AR428" s="74">
        <f t="shared" si="64"/>
        <v>4</v>
      </c>
      <c r="AS428" s="74">
        <f t="shared" si="65"/>
        <v>2016</v>
      </c>
      <c r="AT428" s="94">
        <f t="shared" si="66"/>
        <v>17</v>
      </c>
      <c r="BB428" s="74">
        <f t="shared" si="67"/>
        <v>1</v>
      </c>
      <c r="BC428" s="74">
        <f t="shared" si="68"/>
        <v>0</v>
      </c>
      <c r="BD428" s="115" t="str">
        <f t="shared" si="69"/>
        <v/>
      </c>
      <c r="BE428" s="118"/>
      <c r="BF428" s="118"/>
      <c r="BH428" s="119"/>
    </row>
    <row r="429" spans="3:60" x14ac:dyDescent="0.2">
      <c r="C429" s="75">
        <v>42489</v>
      </c>
      <c r="D429" s="120">
        <f t="shared" si="61"/>
        <v>4</v>
      </c>
      <c r="E429" s="74" t="s">
        <v>87</v>
      </c>
      <c r="F429" s="79"/>
      <c r="K429" s="129" t="str">
        <f t="shared" si="62"/>
        <v/>
      </c>
      <c r="L429" s="129" t="str">
        <f t="shared" si="63"/>
        <v/>
      </c>
      <c r="P429" s="74" t="s">
        <v>414</v>
      </c>
      <c r="Q429" s="74">
        <v>3.5</v>
      </c>
      <c r="R429" s="74">
        <v>180</v>
      </c>
      <c r="S429" s="84">
        <f t="shared" si="70"/>
        <v>630</v>
      </c>
      <c r="AE429" s="74" t="str">
        <f>IF(OR(K429="",K429=0),"",VLOOKUP(E429,#REF!,17,FALSE))</f>
        <v/>
      </c>
      <c r="AR429" s="74">
        <f t="shared" si="64"/>
        <v>4</v>
      </c>
      <c r="AS429" s="74">
        <f t="shared" si="65"/>
        <v>2016</v>
      </c>
      <c r="AT429" s="94">
        <f t="shared" si="66"/>
        <v>17</v>
      </c>
      <c r="BB429" s="74">
        <f t="shared" si="67"/>
        <v>1</v>
      </c>
      <c r="BC429" s="74">
        <f t="shared" si="68"/>
        <v>0</v>
      </c>
      <c r="BD429" s="115" t="str">
        <f t="shared" si="69"/>
        <v/>
      </c>
      <c r="BE429" s="118"/>
      <c r="BF429" s="118"/>
      <c r="BH429" s="119"/>
    </row>
    <row r="430" spans="3:60" x14ac:dyDescent="0.2">
      <c r="D430" s="120">
        <f t="shared" si="61"/>
        <v>1</v>
      </c>
      <c r="F430" s="79"/>
      <c r="K430" s="129" t="str">
        <f t="shared" si="62"/>
        <v/>
      </c>
      <c r="L430" s="129" t="str">
        <f t="shared" si="63"/>
        <v/>
      </c>
      <c r="S430" s="84">
        <f t="shared" si="70"/>
        <v>0</v>
      </c>
      <c r="AE430" s="74" t="str">
        <f>IF(OR(K430="",K430=0),"",VLOOKUP(E430,#REF!,17,FALSE))</f>
        <v/>
      </c>
      <c r="AR430" s="74">
        <f t="shared" si="64"/>
        <v>1</v>
      </c>
      <c r="AS430" s="74">
        <f t="shared" si="65"/>
        <v>1900</v>
      </c>
      <c r="AT430" s="94">
        <f t="shared" si="66"/>
        <v>-1</v>
      </c>
      <c r="BB430" s="74">
        <f t="shared" si="67"/>
        <v>1</v>
      </c>
      <c r="BC430" s="74">
        <f t="shared" si="68"/>
        <v>0</v>
      </c>
      <c r="BD430" s="115" t="str">
        <f t="shared" si="69"/>
        <v/>
      </c>
      <c r="BE430" s="118"/>
      <c r="BF430" s="118"/>
      <c r="BH430" s="119"/>
    </row>
    <row r="431" spans="3:60" s="108" customFormat="1" x14ac:dyDescent="0.2">
      <c r="C431" s="107"/>
      <c r="D431" s="120">
        <f t="shared" si="61"/>
        <v>2</v>
      </c>
      <c r="F431" s="125"/>
      <c r="G431" s="109"/>
      <c r="K431" s="129" t="str">
        <f t="shared" si="62"/>
        <v/>
      </c>
      <c r="L431" s="129" t="str">
        <f t="shared" si="63"/>
        <v/>
      </c>
      <c r="M431" s="109"/>
      <c r="S431" s="110">
        <f t="shared" si="70"/>
        <v>0</v>
      </c>
      <c r="AE431" s="74" t="str">
        <f>IF(OR(K431="",K431=0),"",VLOOKUP(E431,#REF!,17,FALSE))</f>
        <v/>
      </c>
      <c r="AR431" s="74">
        <f t="shared" si="64"/>
        <v>1</v>
      </c>
      <c r="AS431" s="74">
        <f t="shared" si="65"/>
        <v>1900</v>
      </c>
      <c r="AT431" s="94">
        <f t="shared" si="66"/>
        <v>-1</v>
      </c>
      <c r="AU431" s="74"/>
      <c r="AV431" s="74"/>
      <c r="AW431" s="74"/>
      <c r="AX431" s="74"/>
      <c r="AY431" s="74"/>
      <c r="AZ431" s="74"/>
      <c r="BA431" s="74"/>
      <c r="BB431" s="74">
        <f t="shared" si="67"/>
        <v>1</v>
      </c>
      <c r="BC431" s="74">
        <f t="shared" si="68"/>
        <v>0</v>
      </c>
      <c r="BD431" s="115" t="str">
        <f t="shared" si="69"/>
        <v/>
      </c>
      <c r="BE431" s="118"/>
      <c r="BF431" s="118"/>
      <c r="BG431" s="74"/>
      <c r="BH431" s="119"/>
    </row>
    <row r="432" spans="3:60" x14ac:dyDescent="0.2">
      <c r="D432" s="120">
        <f t="shared" si="61"/>
        <v>3</v>
      </c>
      <c r="F432" s="79"/>
      <c r="K432" s="129" t="str">
        <f t="shared" si="62"/>
        <v/>
      </c>
      <c r="L432" s="129" t="str">
        <f t="shared" si="63"/>
        <v/>
      </c>
      <c r="S432" s="84">
        <f t="shared" si="70"/>
        <v>0</v>
      </c>
      <c r="AE432" s="74" t="str">
        <f>IF(OR(K432="",K432=0),"",VLOOKUP(E432,#REF!,17,FALSE))</f>
        <v/>
      </c>
      <c r="AR432" s="74">
        <f t="shared" si="64"/>
        <v>1</v>
      </c>
      <c r="AS432" s="74">
        <f t="shared" si="65"/>
        <v>1900</v>
      </c>
      <c r="AT432" s="94">
        <f t="shared" si="66"/>
        <v>-1</v>
      </c>
      <c r="BB432" s="74">
        <f t="shared" si="67"/>
        <v>1</v>
      </c>
      <c r="BC432" s="74">
        <f t="shared" si="68"/>
        <v>0</v>
      </c>
      <c r="BD432" s="115" t="str">
        <f t="shared" si="69"/>
        <v/>
      </c>
      <c r="BE432" s="118"/>
      <c r="BF432" s="118"/>
      <c r="BH432" s="119"/>
    </row>
    <row r="433" spans="3:60" x14ac:dyDescent="0.2">
      <c r="C433" s="75">
        <v>42492</v>
      </c>
      <c r="D433" s="120">
        <f t="shared" si="61"/>
        <v>1</v>
      </c>
      <c r="E433" s="74" t="s">
        <v>77</v>
      </c>
      <c r="F433" s="126">
        <f t="shared" ref="F433:F464" si="71">IF(OR(K433=0,K433=""),"",SUM(G433/K433))</f>
        <v>10827</v>
      </c>
      <c r="G433" s="76">
        <v>173232</v>
      </c>
      <c r="H433" s="74">
        <v>242</v>
      </c>
      <c r="I433" s="119">
        <v>0.66666666666666663</v>
      </c>
      <c r="J433" s="119">
        <v>0.66666666666666663</v>
      </c>
      <c r="K433" s="129">
        <f t="shared" si="62"/>
        <v>16</v>
      </c>
      <c r="L433" s="129">
        <f t="shared" si="63"/>
        <v>16</v>
      </c>
      <c r="M433" s="76">
        <v>173232</v>
      </c>
      <c r="P433" s="74" t="s">
        <v>422</v>
      </c>
      <c r="Q433" s="74">
        <v>80</v>
      </c>
      <c r="R433" s="74">
        <v>180</v>
      </c>
      <c r="S433" s="84">
        <f t="shared" si="70"/>
        <v>14400</v>
      </c>
      <c r="T433" s="74">
        <v>191.404</v>
      </c>
      <c r="U433" s="74">
        <v>1757.5</v>
      </c>
      <c r="V433" s="74">
        <v>8</v>
      </c>
      <c r="AE433" s="74" t="e">
        <f>IF(OR(K433="",K433=0),"",VLOOKUP(E433,#REF!,17,FALSE))</f>
        <v>#REF!</v>
      </c>
      <c r="AR433" s="74">
        <f t="shared" si="64"/>
        <v>5</v>
      </c>
      <c r="AS433" s="74">
        <f t="shared" si="65"/>
        <v>2016</v>
      </c>
      <c r="AT433" s="94">
        <f t="shared" si="66"/>
        <v>18</v>
      </c>
      <c r="BB433" s="74">
        <f t="shared" si="67"/>
        <v>1</v>
      </c>
      <c r="BC433" s="74">
        <f t="shared" si="68"/>
        <v>0</v>
      </c>
      <c r="BD433" s="115" t="str">
        <f t="shared" si="69"/>
        <v/>
      </c>
      <c r="BE433" s="118"/>
      <c r="BF433" s="118"/>
      <c r="BH433" s="119"/>
    </row>
    <row r="434" spans="3:60" x14ac:dyDescent="0.2">
      <c r="C434" s="75">
        <v>42492</v>
      </c>
      <c r="D434" s="120">
        <f t="shared" si="61"/>
        <v>2</v>
      </c>
      <c r="E434" s="74" t="s">
        <v>77</v>
      </c>
      <c r="F434" s="126" t="str">
        <f t="shared" si="71"/>
        <v/>
      </c>
      <c r="H434" s="74">
        <v>0</v>
      </c>
      <c r="K434" s="129" t="str">
        <f t="shared" si="62"/>
        <v/>
      </c>
      <c r="L434" s="129" t="str">
        <f t="shared" si="63"/>
        <v/>
      </c>
      <c r="P434" s="74" t="s">
        <v>400</v>
      </c>
      <c r="Q434" s="74">
        <v>72</v>
      </c>
      <c r="R434" s="74">
        <v>180</v>
      </c>
      <c r="S434" s="84">
        <f t="shared" si="70"/>
        <v>12960</v>
      </c>
      <c r="AE434" s="74" t="str">
        <f>IF(OR(K434="",K434=0),"",VLOOKUP(E434,#REF!,17,FALSE))</f>
        <v/>
      </c>
      <c r="AR434" s="74">
        <f t="shared" si="64"/>
        <v>5</v>
      </c>
      <c r="AS434" s="74">
        <f t="shared" si="65"/>
        <v>2016</v>
      </c>
      <c r="AT434" s="94">
        <f t="shared" si="66"/>
        <v>18</v>
      </c>
      <c r="BB434" s="74">
        <f t="shared" si="67"/>
        <v>1</v>
      </c>
      <c r="BC434" s="74">
        <f t="shared" si="68"/>
        <v>0</v>
      </c>
      <c r="BD434" s="115" t="str">
        <f t="shared" si="69"/>
        <v/>
      </c>
      <c r="BE434" s="118"/>
      <c r="BF434" s="118"/>
      <c r="BH434" s="119"/>
    </row>
    <row r="435" spans="3:60" x14ac:dyDescent="0.2">
      <c r="C435" s="75">
        <v>42492</v>
      </c>
      <c r="D435" s="120">
        <f t="shared" si="61"/>
        <v>3</v>
      </c>
      <c r="E435" s="74" t="s">
        <v>77</v>
      </c>
      <c r="F435" s="126" t="str">
        <f t="shared" si="71"/>
        <v/>
      </c>
      <c r="H435" s="74">
        <v>0</v>
      </c>
      <c r="K435" s="129" t="str">
        <f t="shared" si="62"/>
        <v/>
      </c>
      <c r="L435" s="129" t="str">
        <f t="shared" si="63"/>
        <v/>
      </c>
      <c r="P435" s="74" t="s">
        <v>269</v>
      </c>
      <c r="Q435" s="74">
        <v>18</v>
      </c>
      <c r="R435" s="74">
        <v>180</v>
      </c>
      <c r="S435" s="84">
        <f t="shared" si="70"/>
        <v>3240</v>
      </c>
      <c r="AE435" s="74" t="str">
        <f>IF(OR(K435="",K435=0),"",VLOOKUP(E435,#REF!,17,FALSE))</f>
        <v/>
      </c>
      <c r="AR435" s="74">
        <f t="shared" si="64"/>
        <v>5</v>
      </c>
      <c r="AS435" s="74">
        <f t="shared" si="65"/>
        <v>2016</v>
      </c>
      <c r="AT435" s="94">
        <f t="shared" si="66"/>
        <v>18</v>
      </c>
      <c r="BB435" s="74">
        <f t="shared" si="67"/>
        <v>1</v>
      </c>
      <c r="BC435" s="74">
        <f t="shared" si="68"/>
        <v>0</v>
      </c>
      <c r="BD435" s="115" t="str">
        <f t="shared" si="69"/>
        <v/>
      </c>
      <c r="BE435" s="118"/>
      <c r="BF435" s="118"/>
      <c r="BH435" s="119"/>
    </row>
    <row r="436" spans="3:60" x14ac:dyDescent="0.2">
      <c r="C436" s="75">
        <v>42493</v>
      </c>
      <c r="D436" s="120">
        <f t="shared" si="61"/>
        <v>1</v>
      </c>
      <c r="E436" s="74" t="s">
        <v>204</v>
      </c>
      <c r="F436" s="126">
        <f t="shared" si="71"/>
        <v>10123.5</v>
      </c>
      <c r="G436" s="76">
        <v>40494</v>
      </c>
      <c r="I436" s="119">
        <v>0.16666666666666666</v>
      </c>
      <c r="J436" s="119">
        <v>0.15625</v>
      </c>
      <c r="K436" s="129">
        <f t="shared" si="62"/>
        <v>4</v>
      </c>
      <c r="L436" s="129">
        <f t="shared" si="63"/>
        <v>3.75</v>
      </c>
      <c r="M436" s="76">
        <v>40494</v>
      </c>
      <c r="P436" s="74" t="s">
        <v>423</v>
      </c>
      <c r="Q436" s="74">
        <v>21</v>
      </c>
      <c r="R436" s="74">
        <v>180</v>
      </c>
      <c r="S436" s="84">
        <f t="shared" si="70"/>
        <v>3780</v>
      </c>
      <c r="T436" s="74">
        <v>372.12200000000001</v>
      </c>
      <c r="U436" s="74">
        <v>997.5</v>
      </c>
      <c r="V436" s="74">
        <v>6</v>
      </c>
      <c r="AE436" s="74" t="e">
        <f>IF(OR(K436="",K436=0),"",VLOOKUP(E436,#REF!,17,FALSE))</f>
        <v>#REF!</v>
      </c>
      <c r="AR436" s="74">
        <f t="shared" si="64"/>
        <v>5</v>
      </c>
      <c r="AS436" s="74">
        <f t="shared" si="65"/>
        <v>2016</v>
      </c>
      <c r="AT436" s="94">
        <f t="shared" si="66"/>
        <v>18</v>
      </c>
      <c r="BB436" s="74">
        <f t="shared" si="67"/>
        <v>1</v>
      </c>
      <c r="BC436" s="74">
        <f t="shared" si="68"/>
        <v>0</v>
      </c>
      <c r="BD436" s="115" t="str">
        <f t="shared" si="69"/>
        <v/>
      </c>
      <c r="BE436" s="118"/>
      <c r="BF436" s="118"/>
      <c r="BH436" s="119"/>
    </row>
    <row r="437" spans="3:60" x14ac:dyDescent="0.2">
      <c r="C437" s="75">
        <v>42493</v>
      </c>
      <c r="D437" s="120">
        <f t="shared" si="61"/>
        <v>2</v>
      </c>
      <c r="E437" s="74" t="s">
        <v>204</v>
      </c>
      <c r="F437" s="126" t="str">
        <f t="shared" si="71"/>
        <v/>
      </c>
      <c r="K437" s="129" t="str">
        <f t="shared" si="62"/>
        <v/>
      </c>
      <c r="L437" s="129" t="str">
        <f t="shared" si="63"/>
        <v/>
      </c>
      <c r="P437" s="74" t="s">
        <v>407</v>
      </c>
      <c r="Q437" s="74">
        <v>53.75</v>
      </c>
      <c r="R437" s="74">
        <v>180</v>
      </c>
      <c r="S437" s="84">
        <f t="shared" si="70"/>
        <v>9675</v>
      </c>
      <c r="AE437" s="74" t="str">
        <f>IF(OR(K437="",K437=0),"",VLOOKUP(E437,#REF!,17,FALSE))</f>
        <v/>
      </c>
      <c r="AR437" s="74">
        <f t="shared" si="64"/>
        <v>5</v>
      </c>
      <c r="AS437" s="74">
        <f t="shared" si="65"/>
        <v>2016</v>
      </c>
      <c r="AT437" s="94">
        <f t="shared" si="66"/>
        <v>18</v>
      </c>
      <c r="BB437" s="74">
        <f t="shared" si="67"/>
        <v>1</v>
      </c>
      <c r="BC437" s="74">
        <f t="shared" si="68"/>
        <v>0</v>
      </c>
      <c r="BD437" s="115" t="str">
        <f t="shared" si="69"/>
        <v/>
      </c>
      <c r="BE437" s="118"/>
      <c r="BF437" s="118"/>
      <c r="BH437" s="119"/>
    </row>
    <row r="438" spans="3:60" x14ac:dyDescent="0.2">
      <c r="C438" s="75">
        <v>42493</v>
      </c>
      <c r="D438" s="120">
        <f t="shared" si="61"/>
        <v>3</v>
      </c>
      <c r="E438" s="74" t="s">
        <v>204</v>
      </c>
      <c r="F438" s="126" t="str">
        <f t="shared" si="71"/>
        <v/>
      </c>
      <c r="K438" s="129" t="str">
        <f t="shared" si="62"/>
        <v/>
      </c>
      <c r="L438" s="129" t="str">
        <f t="shared" si="63"/>
        <v/>
      </c>
      <c r="P438" s="74" t="s">
        <v>424</v>
      </c>
      <c r="Q438" s="74">
        <v>4</v>
      </c>
      <c r="R438" s="74">
        <v>180</v>
      </c>
      <c r="S438" s="84">
        <f t="shared" si="70"/>
        <v>720</v>
      </c>
      <c r="AE438" s="74" t="str">
        <f>IF(OR(K438="",K438=0),"",VLOOKUP(E438,#REF!,17,FALSE))</f>
        <v/>
      </c>
      <c r="AR438" s="74">
        <f t="shared" si="64"/>
        <v>5</v>
      </c>
      <c r="AS438" s="74">
        <f t="shared" si="65"/>
        <v>2016</v>
      </c>
      <c r="AT438" s="94">
        <f t="shared" si="66"/>
        <v>18</v>
      </c>
      <c r="BB438" s="74">
        <f t="shared" si="67"/>
        <v>1</v>
      </c>
      <c r="BC438" s="74">
        <f t="shared" si="68"/>
        <v>0</v>
      </c>
      <c r="BD438" s="115" t="str">
        <f t="shared" si="69"/>
        <v/>
      </c>
      <c r="BE438" s="118"/>
      <c r="BF438" s="118"/>
      <c r="BH438" s="119"/>
    </row>
    <row r="439" spans="3:60" x14ac:dyDescent="0.2">
      <c r="C439" s="75">
        <v>42493</v>
      </c>
      <c r="D439" s="120">
        <f t="shared" si="61"/>
        <v>4</v>
      </c>
      <c r="E439" s="74" t="s">
        <v>418</v>
      </c>
      <c r="F439" s="126" t="str">
        <f t="shared" si="71"/>
        <v/>
      </c>
      <c r="J439" s="119">
        <v>1.0416666666666666E-2</v>
      </c>
      <c r="K439" s="129" t="str">
        <f t="shared" si="62"/>
        <v/>
      </c>
      <c r="L439" s="129">
        <f t="shared" si="63"/>
        <v>0.25</v>
      </c>
      <c r="S439" s="84"/>
      <c r="AE439" s="74" t="str">
        <f>IF(OR(K439="",K439=0),"",VLOOKUP(E439,#REF!,17,FALSE))</f>
        <v/>
      </c>
      <c r="AR439" s="74">
        <f t="shared" si="64"/>
        <v>5</v>
      </c>
      <c r="AS439" s="74">
        <f t="shared" si="65"/>
        <v>2016</v>
      </c>
      <c r="AT439" s="94">
        <f t="shared" si="66"/>
        <v>18</v>
      </c>
      <c r="BB439" s="74">
        <f t="shared" si="67"/>
        <v>1</v>
      </c>
      <c r="BC439" s="74">
        <f t="shared" si="68"/>
        <v>0</v>
      </c>
      <c r="BD439" s="115" t="str">
        <f t="shared" si="69"/>
        <v/>
      </c>
      <c r="BE439" s="118"/>
      <c r="BF439" s="118"/>
      <c r="BH439" s="119"/>
    </row>
    <row r="440" spans="3:60" x14ac:dyDescent="0.2">
      <c r="C440" s="75">
        <v>42493</v>
      </c>
      <c r="D440" s="120">
        <f t="shared" si="61"/>
        <v>5</v>
      </c>
      <c r="E440" s="78" t="s">
        <v>108</v>
      </c>
      <c r="F440" s="126">
        <f t="shared" si="71"/>
        <v>10469.5</v>
      </c>
      <c r="G440" s="76">
        <v>20939</v>
      </c>
      <c r="I440" s="119">
        <v>8.3333333333333329E-2</v>
      </c>
      <c r="J440" s="119">
        <v>8.3333333333333329E-2</v>
      </c>
      <c r="K440" s="129">
        <f t="shared" si="62"/>
        <v>2</v>
      </c>
      <c r="L440" s="129">
        <f t="shared" si="63"/>
        <v>2</v>
      </c>
      <c r="M440" s="76">
        <v>20939</v>
      </c>
      <c r="P440" s="74" t="s">
        <v>394</v>
      </c>
      <c r="Q440" s="74">
        <v>9</v>
      </c>
      <c r="R440" s="74">
        <v>180</v>
      </c>
      <c r="S440" s="84">
        <f t="shared" si="70"/>
        <v>1620</v>
      </c>
      <c r="T440" s="74">
        <v>369.71100000000001</v>
      </c>
      <c r="U440" s="74">
        <v>540</v>
      </c>
      <c r="V440" s="74">
        <v>3</v>
      </c>
      <c r="AE440" s="74" t="e">
        <f>IF(OR(K440="",K440=0),"",VLOOKUP(E440,#REF!,17,FALSE))</f>
        <v>#REF!</v>
      </c>
      <c r="AR440" s="74">
        <f t="shared" si="64"/>
        <v>5</v>
      </c>
      <c r="AS440" s="74">
        <f t="shared" si="65"/>
        <v>2016</v>
      </c>
      <c r="AT440" s="94">
        <f t="shared" si="66"/>
        <v>18</v>
      </c>
      <c r="BB440" s="74">
        <f t="shared" si="67"/>
        <v>1</v>
      </c>
      <c r="BC440" s="74">
        <f t="shared" si="68"/>
        <v>0</v>
      </c>
      <c r="BD440" s="115" t="str">
        <f t="shared" si="69"/>
        <v/>
      </c>
      <c r="BE440" s="118"/>
      <c r="BF440" s="118"/>
      <c r="BH440" s="119"/>
    </row>
    <row r="441" spans="3:60" x14ac:dyDescent="0.2">
      <c r="C441" s="75">
        <v>42493</v>
      </c>
      <c r="D441" s="120">
        <f t="shared" si="61"/>
        <v>6</v>
      </c>
      <c r="E441" s="78" t="s">
        <v>108</v>
      </c>
      <c r="F441" s="126" t="str">
        <f t="shared" si="71"/>
        <v/>
      </c>
      <c r="K441" s="129" t="str">
        <f t="shared" si="62"/>
        <v/>
      </c>
      <c r="L441" s="129" t="str">
        <f t="shared" si="63"/>
        <v/>
      </c>
      <c r="P441" s="74" t="s">
        <v>425</v>
      </c>
      <c r="Q441" s="74">
        <v>29</v>
      </c>
      <c r="R441" s="74">
        <v>180</v>
      </c>
      <c r="S441" s="84">
        <f t="shared" si="70"/>
        <v>5220</v>
      </c>
      <c r="AE441" s="74" t="str">
        <f>IF(OR(K441="",K441=0),"",VLOOKUP(E441,#REF!,17,FALSE))</f>
        <v/>
      </c>
      <c r="AR441" s="74">
        <f t="shared" si="64"/>
        <v>5</v>
      </c>
      <c r="AS441" s="74">
        <f t="shared" si="65"/>
        <v>2016</v>
      </c>
      <c r="AT441" s="94">
        <f t="shared" si="66"/>
        <v>18</v>
      </c>
      <c r="BB441" s="74">
        <f t="shared" si="67"/>
        <v>1</v>
      </c>
      <c r="BC441" s="74">
        <f t="shared" si="68"/>
        <v>0</v>
      </c>
      <c r="BD441" s="115" t="str">
        <f t="shared" si="69"/>
        <v/>
      </c>
      <c r="BE441" s="118"/>
      <c r="BF441" s="118"/>
      <c r="BH441" s="119"/>
    </row>
    <row r="442" spans="3:60" x14ac:dyDescent="0.2">
      <c r="C442" s="75">
        <v>42493</v>
      </c>
      <c r="D442" s="120">
        <f t="shared" si="61"/>
        <v>7</v>
      </c>
      <c r="E442" s="74" t="s">
        <v>418</v>
      </c>
      <c r="F442" s="126" t="str">
        <f t="shared" si="71"/>
        <v/>
      </c>
      <c r="J442" s="119">
        <v>1.0416666666666666E-2</v>
      </c>
      <c r="K442" s="129" t="str">
        <f t="shared" si="62"/>
        <v/>
      </c>
      <c r="L442" s="129">
        <f t="shared" si="63"/>
        <v>0.25</v>
      </c>
      <c r="S442" s="84"/>
      <c r="AE442" s="74" t="str">
        <f>IF(OR(K442="",K442=0),"",VLOOKUP(E442,#REF!,17,FALSE))</f>
        <v/>
      </c>
      <c r="AR442" s="74">
        <f t="shared" si="64"/>
        <v>5</v>
      </c>
      <c r="AS442" s="74">
        <f t="shared" si="65"/>
        <v>2016</v>
      </c>
      <c r="AT442" s="94">
        <f t="shared" si="66"/>
        <v>18</v>
      </c>
      <c r="BB442" s="74">
        <f t="shared" si="67"/>
        <v>1</v>
      </c>
      <c r="BC442" s="74">
        <f t="shared" si="68"/>
        <v>0</v>
      </c>
      <c r="BD442" s="115" t="str">
        <f t="shared" si="69"/>
        <v/>
      </c>
      <c r="BE442" s="118"/>
      <c r="BF442" s="118"/>
      <c r="BH442" s="119"/>
    </row>
    <row r="443" spans="3:60" x14ac:dyDescent="0.2">
      <c r="C443" s="75">
        <v>42493</v>
      </c>
      <c r="D443" s="120">
        <f t="shared" si="61"/>
        <v>8</v>
      </c>
      <c r="E443" s="74" t="s">
        <v>152</v>
      </c>
      <c r="F443" s="126">
        <f t="shared" si="71"/>
        <v>10032.299999999999</v>
      </c>
      <c r="G443" s="76">
        <v>100323</v>
      </c>
      <c r="I443" s="119">
        <v>0.41666666666666669</v>
      </c>
      <c r="J443" s="119">
        <v>0.40625</v>
      </c>
      <c r="K443" s="129">
        <f t="shared" si="62"/>
        <v>10</v>
      </c>
      <c r="L443" s="129">
        <f t="shared" si="63"/>
        <v>9.75</v>
      </c>
      <c r="M443" s="76">
        <v>100323</v>
      </c>
      <c r="P443" s="74" t="s">
        <v>414</v>
      </c>
      <c r="Q443" s="74">
        <v>76.5</v>
      </c>
      <c r="R443" s="74">
        <v>180</v>
      </c>
      <c r="S443" s="84">
        <f t="shared" si="70"/>
        <v>13770</v>
      </c>
      <c r="T443" s="74">
        <v>372.07100000000003</v>
      </c>
      <c r="U443" s="74">
        <v>2707.5</v>
      </c>
      <c r="V443" s="74">
        <v>4</v>
      </c>
      <c r="AE443" s="74" t="e">
        <f>IF(OR(K443="",K443=0),"",VLOOKUP(E443,#REF!,17,FALSE))</f>
        <v>#REF!</v>
      </c>
      <c r="AR443" s="74">
        <f t="shared" si="64"/>
        <v>5</v>
      </c>
      <c r="AS443" s="74">
        <f t="shared" si="65"/>
        <v>2016</v>
      </c>
      <c r="AT443" s="94">
        <f t="shared" si="66"/>
        <v>18</v>
      </c>
      <c r="BB443" s="74">
        <f t="shared" si="67"/>
        <v>1</v>
      </c>
      <c r="BC443" s="74">
        <f t="shared" si="68"/>
        <v>0</v>
      </c>
      <c r="BD443" s="115" t="str">
        <f t="shared" si="69"/>
        <v/>
      </c>
      <c r="BE443" s="118"/>
      <c r="BF443" s="118"/>
      <c r="BH443" s="119"/>
    </row>
    <row r="444" spans="3:60" x14ac:dyDescent="0.2">
      <c r="C444" s="75">
        <v>42493</v>
      </c>
      <c r="D444" s="120">
        <f t="shared" si="61"/>
        <v>9</v>
      </c>
      <c r="E444" s="74" t="s">
        <v>152</v>
      </c>
      <c r="F444" s="126" t="str">
        <f t="shared" si="71"/>
        <v/>
      </c>
      <c r="K444" s="129" t="str">
        <f t="shared" si="62"/>
        <v/>
      </c>
      <c r="L444" s="129" t="str">
        <f t="shared" si="63"/>
        <v/>
      </c>
      <c r="P444" s="74" t="s">
        <v>426</v>
      </c>
      <c r="Q444" s="74">
        <v>80</v>
      </c>
      <c r="R444" s="74">
        <v>180</v>
      </c>
      <c r="S444" s="84">
        <f t="shared" si="70"/>
        <v>14400</v>
      </c>
      <c r="AE444" s="74" t="str">
        <f>IF(OR(K444="",K444=0),"",VLOOKUP(E444,#REF!,17,FALSE))</f>
        <v/>
      </c>
      <c r="AR444" s="74">
        <f t="shared" si="64"/>
        <v>5</v>
      </c>
      <c r="AS444" s="74">
        <f t="shared" si="65"/>
        <v>2016</v>
      </c>
      <c r="AT444" s="94">
        <f t="shared" si="66"/>
        <v>18</v>
      </c>
      <c r="BB444" s="74">
        <f t="shared" si="67"/>
        <v>1</v>
      </c>
      <c r="BC444" s="74">
        <f t="shared" si="68"/>
        <v>0</v>
      </c>
      <c r="BD444" s="115" t="str">
        <f t="shared" si="69"/>
        <v/>
      </c>
      <c r="BE444" s="118"/>
      <c r="BF444" s="118"/>
      <c r="BH444" s="119"/>
    </row>
    <row r="445" spans="3:60" x14ac:dyDescent="0.2">
      <c r="C445" s="75">
        <v>42493</v>
      </c>
      <c r="D445" s="120">
        <f t="shared" si="61"/>
        <v>10</v>
      </c>
      <c r="E445" s="74" t="s">
        <v>152</v>
      </c>
      <c r="F445" s="126" t="str">
        <f t="shared" si="71"/>
        <v/>
      </c>
      <c r="K445" s="129" t="str">
        <f t="shared" si="62"/>
        <v/>
      </c>
      <c r="L445" s="129" t="str">
        <f t="shared" si="63"/>
        <v/>
      </c>
      <c r="P445" s="74" t="s">
        <v>427</v>
      </c>
      <c r="Q445" s="74">
        <v>37</v>
      </c>
      <c r="R445" s="74">
        <v>180</v>
      </c>
      <c r="S445" s="84">
        <f t="shared" si="70"/>
        <v>6660</v>
      </c>
      <c r="AE445" s="74" t="str">
        <f>IF(OR(K445="",K445=0),"",VLOOKUP(E445,#REF!,17,FALSE))</f>
        <v/>
      </c>
      <c r="AR445" s="74">
        <f t="shared" si="64"/>
        <v>5</v>
      </c>
      <c r="AS445" s="74">
        <f t="shared" si="65"/>
        <v>2016</v>
      </c>
      <c r="AT445" s="94">
        <f t="shared" si="66"/>
        <v>18</v>
      </c>
      <c r="BB445" s="74">
        <f t="shared" si="67"/>
        <v>1</v>
      </c>
      <c r="BC445" s="74">
        <f t="shared" si="68"/>
        <v>0</v>
      </c>
      <c r="BD445" s="115" t="str">
        <f t="shared" si="69"/>
        <v/>
      </c>
      <c r="BE445" s="118"/>
      <c r="BF445" s="118"/>
      <c r="BH445" s="119"/>
    </row>
    <row r="446" spans="3:60" x14ac:dyDescent="0.2">
      <c r="C446" s="75">
        <v>42494</v>
      </c>
      <c r="D446" s="120">
        <f t="shared" si="61"/>
        <v>1</v>
      </c>
      <c r="E446" s="74" t="s">
        <v>170</v>
      </c>
      <c r="F446" s="126" t="str">
        <f t="shared" si="71"/>
        <v/>
      </c>
      <c r="G446" s="76">
        <v>30024</v>
      </c>
      <c r="J446" s="119">
        <v>0.125</v>
      </c>
      <c r="K446" s="129" t="str">
        <f t="shared" si="62"/>
        <v/>
      </c>
      <c r="L446" s="129">
        <f t="shared" si="63"/>
        <v>3</v>
      </c>
      <c r="M446" s="76">
        <v>30024</v>
      </c>
      <c r="P446" s="74" t="s">
        <v>294</v>
      </c>
      <c r="Q446" s="74">
        <v>2</v>
      </c>
      <c r="R446" s="74">
        <v>180</v>
      </c>
      <c r="S446" s="84">
        <f t="shared" si="70"/>
        <v>360</v>
      </c>
      <c r="T446" s="74">
        <v>373.15600000000001</v>
      </c>
      <c r="U446" s="74">
        <v>570</v>
      </c>
      <c r="V446" s="74">
        <v>4</v>
      </c>
      <c r="AE446" s="74" t="str">
        <f>IF(OR(K446="",K446=0),"",VLOOKUP(E446,#REF!,17,FALSE))</f>
        <v/>
      </c>
      <c r="AR446" s="74">
        <f t="shared" si="64"/>
        <v>5</v>
      </c>
      <c r="AS446" s="74">
        <f t="shared" si="65"/>
        <v>2016</v>
      </c>
      <c r="AT446" s="94">
        <f t="shared" si="66"/>
        <v>18</v>
      </c>
      <c r="BB446" s="74">
        <f t="shared" si="67"/>
        <v>1</v>
      </c>
      <c r="BC446" s="74">
        <f t="shared" si="68"/>
        <v>0</v>
      </c>
      <c r="BD446" s="115" t="str">
        <f t="shared" si="69"/>
        <v/>
      </c>
      <c r="BE446" s="118"/>
      <c r="BF446" s="118"/>
      <c r="BH446" s="119"/>
    </row>
    <row r="447" spans="3:60" x14ac:dyDescent="0.2">
      <c r="C447" s="75">
        <v>42494</v>
      </c>
      <c r="D447" s="120">
        <f t="shared" si="61"/>
        <v>2</v>
      </c>
      <c r="E447" s="74" t="s">
        <v>170</v>
      </c>
      <c r="F447" s="126" t="str">
        <f t="shared" si="71"/>
        <v/>
      </c>
      <c r="K447" s="129" t="str">
        <f t="shared" si="62"/>
        <v/>
      </c>
      <c r="L447" s="129" t="str">
        <f t="shared" si="63"/>
        <v/>
      </c>
      <c r="P447" s="74" t="s">
        <v>412</v>
      </c>
      <c r="Q447" s="74">
        <v>2.25</v>
      </c>
      <c r="R447" s="74">
        <v>180</v>
      </c>
      <c r="S447" s="84">
        <f t="shared" si="70"/>
        <v>405</v>
      </c>
      <c r="AE447" s="74" t="str">
        <f>IF(OR(K447="",K447=0),"",VLOOKUP(E447,#REF!,17,FALSE))</f>
        <v/>
      </c>
      <c r="AR447" s="74">
        <f t="shared" si="64"/>
        <v>5</v>
      </c>
      <c r="AS447" s="74">
        <f t="shared" si="65"/>
        <v>2016</v>
      </c>
      <c r="AT447" s="94">
        <f t="shared" si="66"/>
        <v>18</v>
      </c>
      <c r="BB447" s="74">
        <f t="shared" si="67"/>
        <v>1</v>
      </c>
      <c r="BC447" s="74">
        <f t="shared" si="68"/>
        <v>0</v>
      </c>
      <c r="BD447" s="115" t="str">
        <f t="shared" si="69"/>
        <v/>
      </c>
      <c r="BE447" s="118"/>
      <c r="BF447" s="118"/>
      <c r="BH447" s="119"/>
    </row>
    <row r="448" spans="3:60" x14ac:dyDescent="0.2">
      <c r="C448" s="75">
        <v>42494</v>
      </c>
      <c r="D448" s="120">
        <f t="shared" si="61"/>
        <v>3</v>
      </c>
      <c r="E448" s="74" t="s">
        <v>170</v>
      </c>
      <c r="F448" s="126" t="str">
        <f t="shared" si="71"/>
        <v/>
      </c>
      <c r="K448" s="129" t="str">
        <f t="shared" si="62"/>
        <v/>
      </c>
      <c r="L448" s="129" t="str">
        <f t="shared" si="63"/>
        <v/>
      </c>
      <c r="P448" s="74" t="s">
        <v>428</v>
      </c>
      <c r="Q448" s="74">
        <v>54</v>
      </c>
      <c r="R448" s="74">
        <v>180</v>
      </c>
      <c r="S448" s="84">
        <f t="shared" si="70"/>
        <v>9720</v>
      </c>
      <c r="AE448" s="74" t="str">
        <f>IF(OR(K448="",K448=0),"",VLOOKUP(E448,#REF!,17,FALSE))</f>
        <v/>
      </c>
      <c r="AR448" s="74">
        <f t="shared" si="64"/>
        <v>5</v>
      </c>
      <c r="AS448" s="74">
        <f t="shared" si="65"/>
        <v>2016</v>
      </c>
      <c r="AT448" s="94">
        <f t="shared" si="66"/>
        <v>18</v>
      </c>
      <c r="BB448" s="74">
        <f t="shared" si="67"/>
        <v>1</v>
      </c>
      <c r="BC448" s="74">
        <f t="shared" si="68"/>
        <v>0</v>
      </c>
      <c r="BD448" s="115" t="str">
        <f t="shared" si="69"/>
        <v/>
      </c>
      <c r="BE448" s="118"/>
      <c r="BF448" s="118"/>
      <c r="BH448" s="119"/>
    </row>
    <row r="449" spans="3:60" x14ac:dyDescent="0.2">
      <c r="C449" s="75">
        <v>42494</v>
      </c>
      <c r="D449" s="120">
        <f t="shared" si="61"/>
        <v>4</v>
      </c>
      <c r="E449" s="74" t="s">
        <v>159</v>
      </c>
      <c r="F449" s="126" t="str">
        <f t="shared" si="71"/>
        <v/>
      </c>
      <c r="G449" s="76">
        <v>50100</v>
      </c>
      <c r="J449" s="119">
        <v>0.21875</v>
      </c>
      <c r="K449" s="129" t="str">
        <f t="shared" si="62"/>
        <v/>
      </c>
      <c r="L449" s="129">
        <f t="shared" si="63"/>
        <v>5.25</v>
      </c>
      <c r="M449" s="76">
        <v>50100</v>
      </c>
      <c r="P449" s="74" t="s">
        <v>427</v>
      </c>
      <c r="Q449" s="74">
        <v>42</v>
      </c>
      <c r="R449" s="74">
        <v>180</v>
      </c>
      <c r="S449" s="84">
        <f t="shared" si="70"/>
        <v>7560</v>
      </c>
      <c r="T449" s="74">
        <v>372.35399999999998</v>
      </c>
      <c r="U449" s="74">
        <v>1282.5</v>
      </c>
      <c r="V449" s="74">
        <v>4</v>
      </c>
      <c r="AE449" s="74" t="str">
        <f>IF(OR(K449="",K449=0),"",VLOOKUP(E449,#REF!,17,FALSE))</f>
        <v/>
      </c>
      <c r="AR449" s="74">
        <f t="shared" si="64"/>
        <v>5</v>
      </c>
      <c r="AS449" s="74">
        <f t="shared" si="65"/>
        <v>2016</v>
      </c>
      <c r="AT449" s="94">
        <f t="shared" si="66"/>
        <v>18</v>
      </c>
      <c r="BB449" s="74">
        <f t="shared" si="67"/>
        <v>1</v>
      </c>
      <c r="BC449" s="74">
        <f t="shared" si="68"/>
        <v>0</v>
      </c>
      <c r="BD449" s="115" t="str">
        <f t="shared" si="69"/>
        <v/>
      </c>
      <c r="BE449" s="118"/>
      <c r="BF449" s="118"/>
      <c r="BH449" s="119"/>
    </row>
    <row r="450" spans="3:60" x14ac:dyDescent="0.2">
      <c r="C450" s="75">
        <v>42494</v>
      </c>
      <c r="D450" s="120">
        <f t="shared" si="61"/>
        <v>5</v>
      </c>
      <c r="E450" s="74" t="s">
        <v>159</v>
      </c>
      <c r="F450" s="126" t="str">
        <f t="shared" si="71"/>
        <v/>
      </c>
      <c r="K450" s="129" t="str">
        <f t="shared" si="62"/>
        <v/>
      </c>
      <c r="L450" s="129" t="str">
        <f t="shared" si="63"/>
        <v/>
      </c>
      <c r="P450" s="74" t="s">
        <v>429</v>
      </c>
      <c r="Q450" s="74">
        <v>53</v>
      </c>
      <c r="R450" s="74">
        <v>180</v>
      </c>
      <c r="S450" s="84">
        <f t="shared" si="70"/>
        <v>9540</v>
      </c>
      <c r="AE450" s="74" t="str">
        <f>IF(OR(K450="",K450=0),"",VLOOKUP(E450,#REF!,17,FALSE))</f>
        <v/>
      </c>
      <c r="AR450" s="74">
        <f t="shared" si="64"/>
        <v>5</v>
      </c>
      <c r="AS450" s="74">
        <f t="shared" si="65"/>
        <v>2016</v>
      </c>
      <c r="AT450" s="94">
        <f t="shared" si="66"/>
        <v>18</v>
      </c>
      <c r="BB450" s="74">
        <f t="shared" si="67"/>
        <v>1</v>
      </c>
      <c r="BC450" s="74">
        <f t="shared" si="68"/>
        <v>0</v>
      </c>
      <c r="BD450" s="115" t="str">
        <f t="shared" si="69"/>
        <v/>
      </c>
      <c r="BE450" s="118"/>
      <c r="BF450" s="118"/>
      <c r="BH450" s="119"/>
    </row>
    <row r="451" spans="3:60" x14ac:dyDescent="0.2">
      <c r="C451" s="75">
        <v>42494</v>
      </c>
      <c r="D451" s="120">
        <f t="shared" ref="D451:D507" si="72">IF(C451&lt;&gt;C450,1,D450+1)</f>
        <v>6</v>
      </c>
      <c r="E451" s="74" t="s">
        <v>430</v>
      </c>
      <c r="F451" s="126" t="str">
        <f t="shared" si="71"/>
        <v/>
      </c>
      <c r="G451" s="76">
        <v>62508</v>
      </c>
      <c r="J451" s="119">
        <v>0.32291666666666669</v>
      </c>
      <c r="K451" s="129" t="str">
        <f t="shared" ref="K451:K507" si="73">IF(I451="","",HOUR(I451)+MINUTE(I451)/60)</f>
        <v/>
      </c>
      <c r="L451" s="129">
        <f t="shared" ref="L451:L507" si="74">IF(J451="","",HOUR(J451)+MINUTE(J451)/60)</f>
        <v>7.75</v>
      </c>
      <c r="M451" s="76">
        <v>62508</v>
      </c>
      <c r="P451" s="74" t="s">
        <v>429</v>
      </c>
      <c r="Q451" s="74">
        <v>27</v>
      </c>
      <c r="R451" s="74">
        <v>180</v>
      </c>
      <c r="S451" s="84">
        <f t="shared" si="70"/>
        <v>4860</v>
      </c>
      <c r="T451" s="74">
        <v>371.387</v>
      </c>
      <c r="U451" s="74">
        <v>1282.5</v>
      </c>
      <c r="V451" s="74">
        <v>4</v>
      </c>
      <c r="AE451" s="74" t="str">
        <f>IF(OR(K451="",K451=0),"",VLOOKUP(E451,#REF!,17,FALSE))</f>
        <v/>
      </c>
      <c r="AR451" s="74">
        <f t="shared" ref="AR451:AR514" si="75">MONTH(C451)</f>
        <v>5</v>
      </c>
      <c r="AS451" s="74">
        <f t="shared" ref="AS451:AS514" si="76">YEAR(C451)</f>
        <v>2016</v>
      </c>
      <c r="AT451" s="94">
        <f t="shared" ref="AT451:AT514" si="77">WEEKNUM(C451)-1</f>
        <v>18</v>
      </c>
      <c r="BB451" s="74">
        <f t="shared" ref="BB451:BB514" si="78">IF(K451=0,0,1)</f>
        <v>1</v>
      </c>
      <c r="BC451" s="74">
        <f t="shared" ref="BC451:BC514" si="79">IF( ISERROR(K451*AE451),0,K451*AE451)</f>
        <v>0</v>
      </c>
      <c r="BD451" s="115" t="str">
        <f t="shared" ref="BD451:BD514" si="80">IF(ISERROR(G451/(K451*AE451)),"",G451/(K451*AE451))</f>
        <v/>
      </c>
      <c r="BE451" s="118"/>
      <c r="BF451" s="118"/>
      <c r="BH451" s="119"/>
    </row>
    <row r="452" spans="3:60" x14ac:dyDescent="0.2">
      <c r="C452" s="75">
        <v>42494</v>
      </c>
      <c r="D452" s="120">
        <f t="shared" si="72"/>
        <v>7</v>
      </c>
      <c r="E452" s="74" t="s">
        <v>430</v>
      </c>
      <c r="F452" s="126" t="str">
        <f t="shared" si="71"/>
        <v/>
      </c>
      <c r="K452" s="129" t="str">
        <f t="shared" si="73"/>
        <v/>
      </c>
      <c r="L452" s="129" t="str">
        <f t="shared" si="74"/>
        <v/>
      </c>
      <c r="P452" s="74" t="s">
        <v>431</v>
      </c>
      <c r="Q452" s="74">
        <v>80</v>
      </c>
      <c r="R452" s="74">
        <v>180</v>
      </c>
      <c r="S452" s="84">
        <f t="shared" si="70"/>
        <v>14400</v>
      </c>
      <c r="AE452" s="74" t="str">
        <f>IF(OR(K452="",K452=0),"",VLOOKUP(E452,#REF!,17,FALSE))</f>
        <v/>
      </c>
      <c r="AR452" s="74">
        <f t="shared" si="75"/>
        <v>5</v>
      </c>
      <c r="AS452" s="74">
        <f t="shared" si="76"/>
        <v>2016</v>
      </c>
      <c r="AT452" s="94">
        <f t="shared" si="77"/>
        <v>18</v>
      </c>
      <c r="BB452" s="74">
        <f t="shared" si="78"/>
        <v>1</v>
      </c>
      <c r="BC452" s="74">
        <f t="shared" si="79"/>
        <v>0</v>
      </c>
      <c r="BD452" s="115" t="str">
        <f t="shared" si="80"/>
        <v/>
      </c>
      <c r="BE452" s="118"/>
      <c r="BF452" s="118"/>
      <c r="BH452" s="119"/>
    </row>
    <row r="453" spans="3:60" x14ac:dyDescent="0.2">
      <c r="C453" s="75">
        <v>42494</v>
      </c>
      <c r="D453" s="120">
        <f t="shared" si="72"/>
        <v>8</v>
      </c>
      <c r="E453" s="74" t="s">
        <v>430</v>
      </c>
      <c r="F453" s="126" t="str">
        <f t="shared" si="71"/>
        <v/>
      </c>
      <c r="K453" s="129" t="str">
        <f t="shared" si="73"/>
        <v/>
      </c>
      <c r="L453" s="129" t="str">
        <f t="shared" si="74"/>
        <v/>
      </c>
      <c r="P453" s="74" t="s">
        <v>432</v>
      </c>
      <c r="Q453" s="74">
        <v>15.5</v>
      </c>
      <c r="R453" s="74">
        <v>180</v>
      </c>
      <c r="S453" s="84">
        <f t="shared" si="70"/>
        <v>2790</v>
      </c>
      <c r="AE453" s="74" t="str">
        <f>IF(OR(K453="",K453=0),"",VLOOKUP(E453,#REF!,17,FALSE))</f>
        <v/>
      </c>
      <c r="AR453" s="74">
        <f t="shared" si="75"/>
        <v>5</v>
      </c>
      <c r="AS453" s="74">
        <f t="shared" si="76"/>
        <v>2016</v>
      </c>
      <c r="AT453" s="94">
        <f t="shared" si="77"/>
        <v>18</v>
      </c>
      <c r="BB453" s="74">
        <f t="shared" si="78"/>
        <v>1</v>
      </c>
      <c r="BC453" s="74">
        <f t="shared" si="79"/>
        <v>0</v>
      </c>
      <c r="BD453" s="115" t="str">
        <f t="shared" si="80"/>
        <v/>
      </c>
      <c r="BE453" s="118"/>
      <c r="BF453" s="118"/>
      <c r="BH453" s="119"/>
    </row>
    <row r="454" spans="3:60" x14ac:dyDescent="0.2">
      <c r="C454" s="75">
        <v>42499</v>
      </c>
      <c r="D454" s="120">
        <f t="shared" si="72"/>
        <v>1</v>
      </c>
      <c r="E454" s="74" t="s">
        <v>109</v>
      </c>
      <c r="F454" s="126" t="str">
        <f t="shared" si="71"/>
        <v/>
      </c>
      <c r="G454" s="76">
        <v>19063</v>
      </c>
      <c r="J454" s="119">
        <v>0.13541666666666666</v>
      </c>
      <c r="K454" s="129" t="str">
        <f t="shared" si="73"/>
        <v/>
      </c>
      <c r="L454" s="129">
        <f t="shared" si="74"/>
        <v>3.25</v>
      </c>
      <c r="M454" s="76">
        <v>19063</v>
      </c>
      <c r="P454" s="74" t="s">
        <v>432</v>
      </c>
      <c r="Q454" s="74">
        <v>40</v>
      </c>
      <c r="R454" s="74">
        <v>180</v>
      </c>
      <c r="S454" s="84">
        <f t="shared" si="70"/>
        <v>7200</v>
      </c>
      <c r="T454" s="74">
        <v>387.52600000000001</v>
      </c>
      <c r="U454" s="74">
        <v>427.5</v>
      </c>
      <c r="V454" s="74">
        <v>2</v>
      </c>
      <c r="AE454" s="74" t="str">
        <f>IF(OR(K454="",K454=0),"",VLOOKUP(E454,#REF!,17,FALSE))</f>
        <v/>
      </c>
      <c r="AR454" s="74">
        <f t="shared" si="75"/>
        <v>5</v>
      </c>
      <c r="AS454" s="74">
        <f t="shared" si="76"/>
        <v>2016</v>
      </c>
      <c r="AT454" s="94">
        <f t="shared" si="77"/>
        <v>19</v>
      </c>
      <c r="BB454" s="74">
        <f t="shared" si="78"/>
        <v>1</v>
      </c>
      <c r="BC454" s="74">
        <f t="shared" si="79"/>
        <v>0</v>
      </c>
      <c r="BD454" s="115" t="str">
        <f t="shared" si="80"/>
        <v/>
      </c>
      <c r="BE454" s="118"/>
      <c r="BF454" s="118"/>
      <c r="BH454" s="119"/>
    </row>
    <row r="455" spans="3:60" x14ac:dyDescent="0.2">
      <c r="C455" s="75">
        <v>42499</v>
      </c>
      <c r="D455" s="120">
        <f t="shared" si="72"/>
        <v>2</v>
      </c>
      <c r="E455" s="74" t="s">
        <v>104</v>
      </c>
      <c r="F455" s="126" t="str">
        <f t="shared" si="71"/>
        <v/>
      </c>
      <c r="G455" s="76">
        <v>81900</v>
      </c>
      <c r="J455" s="119">
        <v>0.36458333333333331</v>
      </c>
      <c r="K455" s="129" t="str">
        <f t="shared" si="73"/>
        <v/>
      </c>
      <c r="L455" s="129">
        <f t="shared" si="74"/>
        <v>8.75</v>
      </c>
      <c r="M455" s="76">
        <v>81900</v>
      </c>
      <c r="P455" s="74" t="s">
        <v>269</v>
      </c>
      <c r="Q455" s="74">
        <v>4</v>
      </c>
      <c r="R455" s="74">
        <v>180</v>
      </c>
      <c r="S455" s="84">
        <f t="shared" si="70"/>
        <v>720</v>
      </c>
      <c r="T455" s="74">
        <v>371.86500000000001</v>
      </c>
      <c r="U455" s="74">
        <v>1710</v>
      </c>
      <c r="V455" s="74">
        <v>4</v>
      </c>
      <c r="AE455" s="74" t="str">
        <f>IF(OR(K455="",K455=0),"",VLOOKUP(E455,#REF!,17,FALSE))</f>
        <v/>
      </c>
      <c r="AR455" s="74">
        <f t="shared" si="75"/>
        <v>5</v>
      </c>
      <c r="AS455" s="74">
        <f t="shared" si="76"/>
        <v>2016</v>
      </c>
      <c r="AT455" s="94">
        <f t="shared" si="77"/>
        <v>19</v>
      </c>
      <c r="BB455" s="74">
        <f t="shared" si="78"/>
        <v>1</v>
      </c>
      <c r="BC455" s="74">
        <f t="shared" si="79"/>
        <v>0</v>
      </c>
      <c r="BD455" s="115" t="str">
        <f t="shared" si="80"/>
        <v/>
      </c>
      <c r="BE455" s="118"/>
      <c r="BF455" s="118"/>
      <c r="BH455" s="119"/>
    </row>
    <row r="456" spans="3:60" x14ac:dyDescent="0.2">
      <c r="C456" s="75">
        <v>42499</v>
      </c>
      <c r="D456" s="120">
        <f t="shared" si="72"/>
        <v>3</v>
      </c>
      <c r="E456" s="74" t="s">
        <v>104</v>
      </c>
      <c r="F456" s="126" t="str">
        <f t="shared" si="71"/>
        <v/>
      </c>
      <c r="K456" s="129" t="str">
        <f t="shared" si="73"/>
        <v/>
      </c>
      <c r="L456" s="129" t="str">
        <f t="shared" si="74"/>
        <v/>
      </c>
      <c r="P456" s="74" t="s">
        <v>433</v>
      </c>
      <c r="Q456" s="74">
        <v>80</v>
      </c>
      <c r="R456" s="74">
        <v>180</v>
      </c>
      <c r="S456" s="84">
        <f t="shared" si="70"/>
        <v>14400</v>
      </c>
      <c r="AE456" s="74" t="str">
        <f>IF(OR(K456="",K456=0),"",VLOOKUP(E456,#REF!,17,FALSE))</f>
        <v/>
      </c>
      <c r="AR456" s="74">
        <f t="shared" si="75"/>
        <v>5</v>
      </c>
      <c r="AS456" s="74">
        <f t="shared" si="76"/>
        <v>2016</v>
      </c>
      <c r="AT456" s="94">
        <f t="shared" si="77"/>
        <v>19</v>
      </c>
      <c r="BB456" s="74">
        <f t="shared" si="78"/>
        <v>1</v>
      </c>
      <c r="BC456" s="74">
        <f t="shared" si="79"/>
        <v>0</v>
      </c>
      <c r="BD456" s="115" t="str">
        <f t="shared" si="80"/>
        <v/>
      </c>
      <c r="BE456" s="118"/>
      <c r="BF456" s="118"/>
      <c r="BH456" s="119"/>
    </row>
    <row r="457" spans="3:60" x14ac:dyDescent="0.2">
      <c r="C457" s="75">
        <v>42499</v>
      </c>
      <c r="D457" s="120">
        <f t="shared" si="72"/>
        <v>4</v>
      </c>
      <c r="E457" s="74" t="s">
        <v>104</v>
      </c>
      <c r="F457" s="126" t="str">
        <f t="shared" si="71"/>
        <v/>
      </c>
      <c r="K457" s="129" t="str">
        <f t="shared" si="73"/>
        <v/>
      </c>
      <c r="L457" s="129" t="str">
        <f t="shared" si="74"/>
        <v/>
      </c>
      <c r="P457" s="74" t="s">
        <v>434</v>
      </c>
      <c r="Q457" s="74">
        <v>73</v>
      </c>
      <c r="R457" s="74">
        <v>180</v>
      </c>
      <c r="S457" s="84">
        <f t="shared" si="70"/>
        <v>13140</v>
      </c>
      <c r="AE457" s="74" t="str">
        <f>IF(OR(K457="",K457=0),"",VLOOKUP(E457,#REF!,17,FALSE))</f>
        <v/>
      </c>
      <c r="AR457" s="74">
        <f t="shared" si="75"/>
        <v>5</v>
      </c>
      <c r="AS457" s="74">
        <f t="shared" si="76"/>
        <v>2016</v>
      </c>
      <c r="AT457" s="94">
        <f t="shared" si="77"/>
        <v>19</v>
      </c>
      <c r="BB457" s="74">
        <f t="shared" si="78"/>
        <v>1</v>
      </c>
      <c r="BC457" s="74">
        <f t="shared" si="79"/>
        <v>0</v>
      </c>
      <c r="BD457" s="115" t="str">
        <f t="shared" si="80"/>
        <v/>
      </c>
      <c r="BE457" s="118"/>
      <c r="BF457" s="118"/>
      <c r="BH457" s="119"/>
    </row>
    <row r="458" spans="3:60" x14ac:dyDescent="0.2">
      <c r="C458" s="75">
        <v>42499</v>
      </c>
      <c r="D458" s="120">
        <f t="shared" si="72"/>
        <v>5</v>
      </c>
      <c r="E458" s="74" t="s">
        <v>401</v>
      </c>
      <c r="F458" s="126" t="str">
        <f t="shared" si="71"/>
        <v/>
      </c>
      <c r="G458" s="76">
        <v>24228</v>
      </c>
      <c r="J458" s="119">
        <v>0.14583333333333334</v>
      </c>
      <c r="K458" s="129" t="str">
        <f t="shared" si="73"/>
        <v/>
      </c>
      <c r="L458" s="129">
        <f t="shared" si="74"/>
        <v>3.5</v>
      </c>
      <c r="M458" s="76">
        <v>24228</v>
      </c>
      <c r="P458" s="74" t="s">
        <v>435</v>
      </c>
      <c r="Q458" s="74">
        <v>2</v>
      </c>
      <c r="R458" s="74">
        <v>180</v>
      </c>
      <c r="S458" s="84">
        <f t="shared" si="70"/>
        <v>360</v>
      </c>
      <c r="T458" s="74">
        <v>377.37099999999998</v>
      </c>
      <c r="U458" s="74">
        <v>570</v>
      </c>
      <c r="V458" s="74">
        <v>5</v>
      </c>
      <c r="AE458" s="74" t="str">
        <f>IF(OR(K458="",K458=0),"",VLOOKUP(E458,#REF!,17,FALSE))</f>
        <v/>
      </c>
      <c r="AR458" s="74">
        <f t="shared" si="75"/>
        <v>5</v>
      </c>
      <c r="AS458" s="74">
        <f t="shared" si="76"/>
        <v>2016</v>
      </c>
      <c r="AT458" s="94">
        <f t="shared" si="77"/>
        <v>19</v>
      </c>
      <c r="BB458" s="74">
        <f t="shared" si="78"/>
        <v>1</v>
      </c>
      <c r="BC458" s="74">
        <f t="shared" si="79"/>
        <v>0</v>
      </c>
      <c r="BD458" s="115" t="str">
        <f t="shared" si="80"/>
        <v/>
      </c>
      <c r="BE458" s="118"/>
      <c r="BF458" s="118"/>
      <c r="BH458" s="119"/>
    </row>
    <row r="459" spans="3:60" x14ac:dyDescent="0.2">
      <c r="C459" s="75">
        <v>42499</v>
      </c>
      <c r="D459" s="120">
        <f t="shared" si="72"/>
        <v>6</v>
      </c>
      <c r="E459" s="74" t="s">
        <v>401</v>
      </c>
      <c r="F459" s="126" t="str">
        <f t="shared" si="71"/>
        <v/>
      </c>
      <c r="K459" s="129" t="str">
        <f t="shared" si="73"/>
        <v/>
      </c>
      <c r="L459" s="129" t="str">
        <f t="shared" si="74"/>
        <v/>
      </c>
      <c r="P459" s="74" t="s">
        <v>432</v>
      </c>
      <c r="Q459" s="74">
        <v>24.5</v>
      </c>
      <c r="R459" s="74">
        <v>180</v>
      </c>
      <c r="S459" s="84">
        <f t="shared" ref="S459:S526" si="81">Q459*R459</f>
        <v>4410</v>
      </c>
      <c r="AE459" s="74" t="str">
        <f>IF(OR(K459="",K459=0),"",VLOOKUP(E459,#REF!,17,FALSE))</f>
        <v/>
      </c>
      <c r="AR459" s="74">
        <f t="shared" si="75"/>
        <v>5</v>
      </c>
      <c r="AS459" s="74">
        <f t="shared" si="76"/>
        <v>2016</v>
      </c>
      <c r="AT459" s="94">
        <f t="shared" si="77"/>
        <v>19</v>
      </c>
      <c r="BB459" s="74">
        <f t="shared" si="78"/>
        <v>1</v>
      </c>
      <c r="BC459" s="74">
        <f t="shared" si="79"/>
        <v>0</v>
      </c>
      <c r="BD459" s="115" t="str">
        <f t="shared" si="80"/>
        <v/>
      </c>
      <c r="BE459" s="118"/>
      <c r="BF459" s="118"/>
      <c r="BH459" s="119"/>
    </row>
    <row r="460" spans="3:60" x14ac:dyDescent="0.2">
      <c r="C460" s="75">
        <v>42499</v>
      </c>
      <c r="D460" s="120">
        <f t="shared" si="72"/>
        <v>7</v>
      </c>
      <c r="E460" s="74" t="s">
        <v>401</v>
      </c>
      <c r="F460" s="126" t="str">
        <f t="shared" si="71"/>
        <v/>
      </c>
      <c r="K460" s="129" t="str">
        <f t="shared" si="73"/>
        <v/>
      </c>
      <c r="L460" s="129" t="str">
        <f t="shared" si="74"/>
        <v/>
      </c>
      <c r="P460" s="74" t="s">
        <v>436</v>
      </c>
      <c r="Q460" s="74">
        <v>19</v>
      </c>
      <c r="R460" s="74">
        <v>180</v>
      </c>
      <c r="S460" s="84">
        <f t="shared" si="81"/>
        <v>3420</v>
      </c>
      <c r="AE460" s="74" t="str">
        <f>IF(OR(K460="",K460=0),"",VLOOKUP(E460,#REF!,17,FALSE))</f>
        <v/>
      </c>
      <c r="AR460" s="74">
        <f t="shared" si="75"/>
        <v>5</v>
      </c>
      <c r="AS460" s="74">
        <f t="shared" si="76"/>
        <v>2016</v>
      </c>
      <c r="AT460" s="94">
        <f t="shared" si="77"/>
        <v>19</v>
      </c>
      <c r="BB460" s="74">
        <f t="shared" si="78"/>
        <v>1</v>
      </c>
      <c r="BC460" s="74">
        <f t="shared" si="79"/>
        <v>0</v>
      </c>
      <c r="BD460" s="115" t="str">
        <f t="shared" si="80"/>
        <v/>
      </c>
      <c r="BE460" s="118"/>
      <c r="BF460" s="118"/>
      <c r="BH460" s="119"/>
    </row>
    <row r="461" spans="3:60" x14ac:dyDescent="0.2">
      <c r="C461" s="75">
        <v>42499</v>
      </c>
      <c r="D461" s="120">
        <f t="shared" si="72"/>
        <v>8</v>
      </c>
      <c r="E461" s="74" t="s">
        <v>401</v>
      </c>
      <c r="F461" s="126" t="str">
        <f t="shared" si="71"/>
        <v/>
      </c>
      <c r="K461" s="129" t="str">
        <f t="shared" si="73"/>
        <v/>
      </c>
      <c r="L461" s="129" t="str">
        <f t="shared" si="74"/>
        <v/>
      </c>
      <c r="P461" s="74" t="s">
        <v>434</v>
      </c>
      <c r="Q461" s="74">
        <v>3</v>
      </c>
      <c r="R461" s="74">
        <v>180</v>
      </c>
      <c r="S461" s="84">
        <f t="shared" si="81"/>
        <v>540</v>
      </c>
      <c r="AE461" s="74" t="str">
        <f>IF(OR(K461="",K461=0),"",VLOOKUP(E461,#REF!,17,FALSE))</f>
        <v/>
      </c>
      <c r="AR461" s="74">
        <f t="shared" si="75"/>
        <v>5</v>
      </c>
      <c r="AS461" s="74">
        <f t="shared" si="76"/>
        <v>2016</v>
      </c>
      <c r="AT461" s="94">
        <f t="shared" si="77"/>
        <v>19</v>
      </c>
      <c r="BB461" s="74">
        <f t="shared" si="78"/>
        <v>1</v>
      </c>
      <c r="BC461" s="74">
        <f t="shared" si="79"/>
        <v>0</v>
      </c>
      <c r="BD461" s="115" t="str">
        <f t="shared" si="80"/>
        <v/>
      </c>
      <c r="BE461" s="118"/>
      <c r="BF461" s="118"/>
      <c r="BH461" s="119"/>
    </row>
    <row r="462" spans="3:60" x14ac:dyDescent="0.2">
      <c r="C462" s="75">
        <v>42500</v>
      </c>
      <c r="D462" s="120">
        <f t="shared" si="72"/>
        <v>1</v>
      </c>
      <c r="E462" s="74" t="s">
        <v>437</v>
      </c>
      <c r="F462" s="126" t="str">
        <f t="shared" si="71"/>
        <v/>
      </c>
      <c r="G462" s="76">
        <v>19968</v>
      </c>
      <c r="J462" s="119">
        <v>8.3333333333333329E-2</v>
      </c>
      <c r="K462" s="129" t="str">
        <f t="shared" si="73"/>
        <v/>
      </c>
      <c r="L462" s="129">
        <f t="shared" si="74"/>
        <v>2</v>
      </c>
      <c r="M462" s="76">
        <v>19968</v>
      </c>
      <c r="P462" s="74" t="s">
        <v>423</v>
      </c>
      <c r="Q462" s="74">
        <v>40</v>
      </c>
      <c r="R462" s="74">
        <v>180</v>
      </c>
      <c r="S462" s="84">
        <f t="shared" si="81"/>
        <v>7200</v>
      </c>
      <c r="T462" s="74">
        <v>371.892</v>
      </c>
      <c r="U462" s="74">
        <v>665</v>
      </c>
      <c r="V462" s="74">
        <v>3</v>
      </c>
      <c r="AE462" s="74" t="str">
        <f>IF(OR(K462="",K462=0),"",VLOOKUP(E462,#REF!,17,FALSE))</f>
        <v/>
      </c>
      <c r="AR462" s="74">
        <f t="shared" si="75"/>
        <v>5</v>
      </c>
      <c r="AS462" s="74">
        <f t="shared" si="76"/>
        <v>2016</v>
      </c>
      <c r="AT462" s="94">
        <f t="shared" si="77"/>
        <v>19</v>
      </c>
      <c r="BB462" s="74">
        <f t="shared" si="78"/>
        <v>1</v>
      </c>
      <c r="BC462" s="74">
        <f t="shared" si="79"/>
        <v>0</v>
      </c>
      <c r="BD462" s="115" t="str">
        <f t="shared" si="80"/>
        <v/>
      </c>
      <c r="BE462" s="118"/>
      <c r="BF462" s="118"/>
      <c r="BH462" s="119"/>
    </row>
    <row r="463" spans="3:60" x14ac:dyDescent="0.2">
      <c r="C463" s="75">
        <v>42500</v>
      </c>
      <c r="D463" s="120">
        <f t="shared" si="72"/>
        <v>2</v>
      </c>
      <c r="E463" s="74" t="s">
        <v>168</v>
      </c>
      <c r="F463" s="126" t="str">
        <f t="shared" si="71"/>
        <v/>
      </c>
      <c r="G463" s="76">
        <v>28752</v>
      </c>
      <c r="J463" s="119">
        <v>0.13541666666666666</v>
      </c>
      <c r="K463" s="129" t="str">
        <f t="shared" si="73"/>
        <v/>
      </c>
      <c r="L463" s="129">
        <f t="shared" si="74"/>
        <v>3.25</v>
      </c>
      <c r="M463" s="76">
        <v>28752</v>
      </c>
      <c r="P463" s="74" t="s">
        <v>423</v>
      </c>
      <c r="Q463" s="74">
        <v>19</v>
      </c>
      <c r="R463" s="74">
        <v>180</v>
      </c>
      <c r="S463" s="84">
        <f t="shared" si="81"/>
        <v>3420</v>
      </c>
      <c r="T463" s="74">
        <v>377.32900000000001</v>
      </c>
      <c r="U463" s="74">
        <v>380</v>
      </c>
      <c r="V463" s="74">
        <v>3</v>
      </c>
      <c r="AE463" s="74" t="str">
        <f>IF(OR(K463="",K463=0),"",VLOOKUP(E463,#REF!,17,FALSE))</f>
        <v/>
      </c>
      <c r="AR463" s="74">
        <f t="shared" si="75"/>
        <v>5</v>
      </c>
      <c r="AS463" s="74">
        <f t="shared" si="76"/>
        <v>2016</v>
      </c>
      <c r="AT463" s="94">
        <f t="shared" si="77"/>
        <v>19</v>
      </c>
      <c r="BB463" s="74">
        <f t="shared" si="78"/>
        <v>1</v>
      </c>
      <c r="BC463" s="74">
        <f t="shared" si="79"/>
        <v>0</v>
      </c>
      <c r="BD463" s="115" t="str">
        <f t="shared" si="80"/>
        <v/>
      </c>
      <c r="BE463" s="118"/>
      <c r="BF463" s="118"/>
      <c r="BH463" s="119"/>
    </row>
    <row r="464" spans="3:60" x14ac:dyDescent="0.2">
      <c r="C464" s="75">
        <v>42500</v>
      </c>
      <c r="D464" s="120">
        <f t="shared" si="72"/>
        <v>3</v>
      </c>
      <c r="E464" s="74" t="s">
        <v>168</v>
      </c>
      <c r="F464" s="126" t="str">
        <f t="shared" si="71"/>
        <v/>
      </c>
      <c r="K464" s="129" t="str">
        <f t="shared" si="73"/>
        <v/>
      </c>
      <c r="L464" s="129" t="str">
        <f t="shared" si="74"/>
        <v/>
      </c>
      <c r="P464" s="74" t="s">
        <v>438</v>
      </c>
      <c r="Q464" s="74">
        <v>38</v>
      </c>
      <c r="R464" s="74">
        <v>180</v>
      </c>
      <c r="S464" s="84">
        <f t="shared" si="81"/>
        <v>6840</v>
      </c>
      <c r="AE464" s="74" t="str">
        <f>IF(OR(K464="",K464=0),"",VLOOKUP(E464,#REF!,17,FALSE))</f>
        <v/>
      </c>
      <c r="AR464" s="74">
        <f t="shared" si="75"/>
        <v>5</v>
      </c>
      <c r="AS464" s="74">
        <f t="shared" si="76"/>
        <v>2016</v>
      </c>
      <c r="AT464" s="94">
        <f t="shared" si="77"/>
        <v>19</v>
      </c>
      <c r="BB464" s="74">
        <f t="shared" si="78"/>
        <v>1</v>
      </c>
      <c r="BC464" s="74">
        <f t="shared" si="79"/>
        <v>0</v>
      </c>
      <c r="BD464" s="115" t="str">
        <f t="shared" si="80"/>
        <v/>
      </c>
      <c r="BE464" s="118"/>
      <c r="BF464" s="118"/>
      <c r="BH464" s="119"/>
    </row>
    <row r="465" spans="2:60" x14ac:dyDescent="0.2">
      <c r="C465" s="75">
        <v>42500</v>
      </c>
      <c r="D465" s="120">
        <f t="shared" si="72"/>
        <v>4</v>
      </c>
      <c r="E465" s="74" t="s">
        <v>290</v>
      </c>
      <c r="F465" s="126" t="str">
        <f t="shared" ref="F465:F496" si="82">IF(OR(K465=0,K465=""),"",SUM(G465/K465))</f>
        <v/>
      </c>
      <c r="K465" s="129" t="str">
        <f t="shared" si="73"/>
        <v/>
      </c>
      <c r="L465" s="129" t="str">
        <f t="shared" si="74"/>
        <v/>
      </c>
      <c r="P465" s="74" t="s">
        <v>436</v>
      </c>
      <c r="Q465" s="74">
        <v>0.5</v>
      </c>
      <c r="R465" s="74">
        <v>180</v>
      </c>
      <c r="S465" s="84">
        <f t="shared" si="81"/>
        <v>90</v>
      </c>
      <c r="T465" s="74">
        <v>104.8</v>
      </c>
      <c r="V465" s="74">
        <v>2</v>
      </c>
      <c r="AE465" s="74" t="str">
        <f>IF(OR(K465="",K465=0),"",VLOOKUP(E465,#REF!,17,FALSE))</f>
        <v/>
      </c>
      <c r="AR465" s="74">
        <f t="shared" si="75"/>
        <v>5</v>
      </c>
      <c r="AS465" s="74">
        <f t="shared" si="76"/>
        <v>2016</v>
      </c>
      <c r="AT465" s="94">
        <f t="shared" si="77"/>
        <v>19</v>
      </c>
      <c r="BB465" s="74">
        <f t="shared" si="78"/>
        <v>1</v>
      </c>
      <c r="BC465" s="74">
        <f t="shared" si="79"/>
        <v>0</v>
      </c>
      <c r="BD465" s="115" t="str">
        <f t="shared" si="80"/>
        <v/>
      </c>
      <c r="BE465" s="118"/>
      <c r="BF465" s="118"/>
      <c r="BH465" s="119"/>
    </row>
    <row r="466" spans="2:60" x14ac:dyDescent="0.2">
      <c r="C466" s="75">
        <v>42500</v>
      </c>
      <c r="D466" s="120">
        <f t="shared" si="72"/>
        <v>5</v>
      </c>
      <c r="E466" s="74" t="s">
        <v>147</v>
      </c>
      <c r="F466" s="126" t="str">
        <f t="shared" si="82"/>
        <v/>
      </c>
      <c r="G466" s="76">
        <v>5844</v>
      </c>
      <c r="J466" s="119">
        <v>3.125E-2</v>
      </c>
      <c r="K466" s="129" t="str">
        <f t="shared" si="73"/>
        <v/>
      </c>
      <c r="L466" s="129">
        <f t="shared" si="74"/>
        <v>0.75</v>
      </c>
      <c r="M466" s="76">
        <v>5844</v>
      </c>
      <c r="P466" s="74" t="s">
        <v>425</v>
      </c>
      <c r="Q466" s="74">
        <v>7</v>
      </c>
      <c r="R466" s="74">
        <v>180</v>
      </c>
      <c r="S466" s="84">
        <f t="shared" si="81"/>
        <v>1260</v>
      </c>
      <c r="T466" s="74">
        <v>215.15199999999999</v>
      </c>
      <c r="U466" s="74">
        <v>190</v>
      </c>
      <c r="V466" s="74">
        <v>2</v>
      </c>
      <c r="AE466" s="74" t="str">
        <f>IF(OR(K466="",K466=0),"",VLOOKUP(E466,#REF!,17,FALSE))</f>
        <v/>
      </c>
      <c r="AR466" s="74">
        <f t="shared" si="75"/>
        <v>5</v>
      </c>
      <c r="AS466" s="74">
        <f t="shared" si="76"/>
        <v>2016</v>
      </c>
      <c r="AT466" s="94">
        <f t="shared" si="77"/>
        <v>19</v>
      </c>
      <c r="BB466" s="74">
        <f t="shared" si="78"/>
        <v>1</v>
      </c>
      <c r="BC466" s="74">
        <f t="shared" si="79"/>
        <v>0</v>
      </c>
      <c r="BD466" s="115" t="str">
        <f t="shared" si="80"/>
        <v/>
      </c>
      <c r="BE466" s="118"/>
      <c r="BF466" s="118"/>
      <c r="BH466" s="119"/>
    </row>
    <row r="467" spans="2:60" x14ac:dyDescent="0.2">
      <c r="C467" s="75">
        <v>42500</v>
      </c>
      <c r="D467" s="120">
        <f t="shared" si="72"/>
        <v>6</v>
      </c>
      <c r="E467" s="74" t="s">
        <v>151</v>
      </c>
      <c r="F467" s="126" t="str">
        <f t="shared" si="82"/>
        <v/>
      </c>
      <c r="G467" s="76">
        <v>15168</v>
      </c>
      <c r="J467" s="119">
        <v>8.3333333333333329E-2</v>
      </c>
      <c r="K467" s="129" t="str">
        <f t="shared" si="73"/>
        <v/>
      </c>
      <c r="L467" s="129">
        <f t="shared" si="74"/>
        <v>2</v>
      </c>
      <c r="M467" s="76">
        <v>15168</v>
      </c>
      <c r="P467" s="74" t="s">
        <v>436</v>
      </c>
      <c r="Q467" s="74">
        <v>17</v>
      </c>
      <c r="R467" s="74">
        <v>180</v>
      </c>
      <c r="S467" s="84">
        <f t="shared" si="81"/>
        <v>3060</v>
      </c>
      <c r="T467" s="74">
        <v>216.05099999999999</v>
      </c>
      <c r="U467" s="74">
        <v>95</v>
      </c>
      <c r="V467" s="74">
        <v>4</v>
      </c>
      <c r="AE467" s="74" t="str">
        <f>IF(OR(K467="",K467=0),"",VLOOKUP(E467,#REF!,17,FALSE))</f>
        <v/>
      </c>
      <c r="AR467" s="74">
        <f t="shared" si="75"/>
        <v>5</v>
      </c>
      <c r="AS467" s="74">
        <f t="shared" si="76"/>
        <v>2016</v>
      </c>
      <c r="AT467" s="94">
        <f t="shared" si="77"/>
        <v>19</v>
      </c>
      <c r="BB467" s="74">
        <f t="shared" si="78"/>
        <v>1</v>
      </c>
      <c r="BC467" s="74">
        <f t="shared" si="79"/>
        <v>0</v>
      </c>
      <c r="BD467" s="115" t="str">
        <f t="shared" si="80"/>
        <v/>
      </c>
      <c r="BE467" s="118"/>
      <c r="BF467" s="118"/>
      <c r="BH467" s="119"/>
    </row>
    <row r="468" spans="2:60" x14ac:dyDescent="0.2">
      <c r="C468" s="75">
        <v>42501</v>
      </c>
      <c r="D468" s="120">
        <f t="shared" si="72"/>
        <v>1</v>
      </c>
      <c r="E468" s="74" t="s">
        <v>226</v>
      </c>
      <c r="F468" s="126" t="str">
        <f t="shared" si="82"/>
        <v/>
      </c>
      <c r="G468" s="76">
        <v>33150</v>
      </c>
      <c r="J468" s="119">
        <v>0.5</v>
      </c>
      <c r="K468" s="129" t="str">
        <f t="shared" si="73"/>
        <v/>
      </c>
      <c r="L468" s="129">
        <f t="shared" si="74"/>
        <v>12</v>
      </c>
      <c r="M468" s="76">
        <v>33150</v>
      </c>
      <c r="P468" s="74" t="s">
        <v>438</v>
      </c>
      <c r="Q468" s="74">
        <v>42</v>
      </c>
      <c r="R468" s="74">
        <v>180</v>
      </c>
      <c r="S468" s="84">
        <f t="shared" si="81"/>
        <v>7560</v>
      </c>
      <c r="T468" s="74">
        <v>969.51199999999994</v>
      </c>
      <c r="U468" s="74">
        <v>1472.5</v>
      </c>
      <c r="V468" s="74">
        <v>247</v>
      </c>
      <c r="AE468" s="74" t="str">
        <f>IF(OR(K468="",K468=0),"",VLOOKUP(E468,#REF!,17,FALSE))</f>
        <v/>
      </c>
      <c r="AR468" s="74">
        <f t="shared" si="75"/>
        <v>5</v>
      </c>
      <c r="AS468" s="74">
        <f t="shared" si="76"/>
        <v>2016</v>
      </c>
      <c r="AT468" s="94">
        <f t="shared" si="77"/>
        <v>19</v>
      </c>
      <c r="BB468" s="74">
        <f t="shared" si="78"/>
        <v>1</v>
      </c>
      <c r="BC468" s="74">
        <f t="shared" si="79"/>
        <v>0</v>
      </c>
      <c r="BD468" s="115" t="str">
        <f t="shared" si="80"/>
        <v/>
      </c>
      <c r="BE468" s="118"/>
      <c r="BF468" s="118"/>
      <c r="BH468" s="119"/>
    </row>
    <row r="469" spans="2:60" x14ac:dyDescent="0.2">
      <c r="C469" s="75">
        <v>42501</v>
      </c>
      <c r="D469" s="120">
        <f t="shared" si="72"/>
        <v>2</v>
      </c>
      <c r="E469" s="74" t="s">
        <v>226</v>
      </c>
      <c r="F469" s="126" t="str">
        <f t="shared" si="82"/>
        <v/>
      </c>
      <c r="K469" s="129" t="str">
        <f t="shared" si="73"/>
        <v/>
      </c>
      <c r="L469" s="129" t="str">
        <f t="shared" si="74"/>
        <v/>
      </c>
      <c r="P469" s="74" t="s">
        <v>439</v>
      </c>
      <c r="Q469" s="74">
        <v>80</v>
      </c>
      <c r="R469" s="74">
        <v>180</v>
      </c>
      <c r="S469" s="84">
        <f t="shared" si="81"/>
        <v>14400</v>
      </c>
      <c r="AE469" s="74" t="str">
        <f>IF(OR(K469="",K469=0),"",VLOOKUP(E469,#REF!,17,FALSE))</f>
        <v/>
      </c>
      <c r="AR469" s="74">
        <f t="shared" si="75"/>
        <v>5</v>
      </c>
      <c r="AS469" s="74">
        <f t="shared" si="76"/>
        <v>2016</v>
      </c>
      <c r="AT469" s="94">
        <f t="shared" si="77"/>
        <v>19</v>
      </c>
      <c r="BB469" s="74">
        <f t="shared" si="78"/>
        <v>1</v>
      </c>
      <c r="BC469" s="74">
        <f t="shared" si="79"/>
        <v>0</v>
      </c>
      <c r="BD469" s="115" t="str">
        <f t="shared" si="80"/>
        <v/>
      </c>
      <c r="BE469" s="118"/>
      <c r="BF469" s="118"/>
      <c r="BH469" s="119"/>
    </row>
    <row r="470" spans="2:60" x14ac:dyDescent="0.2">
      <c r="C470" s="75">
        <v>42501</v>
      </c>
      <c r="D470" s="120">
        <f t="shared" si="72"/>
        <v>3</v>
      </c>
      <c r="E470" s="74" t="s">
        <v>226</v>
      </c>
      <c r="F470" s="126" t="str">
        <f t="shared" si="82"/>
        <v/>
      </c>
      <c r="K470" s="129" t="str">
        <f t="shared" si="73"/>
        <v/>
      </c>
      <c r="L470" s="129" t="str">
        <f t="shared" si="74"/>
        <v/>
      </c>
      <c r="P470" s="74" t="s">
        <v>440</v>
      </c>
      <c r="Q470" s="74">
        <v>51</v>
      </c>
      <c r="R470" s="74">
        <v>180</v>
      </c>
      <c r="S470" s="84">
        <f t="shared" si="81"/>
        <v>9180</v>
      </c>
      <c r="AE470" s="74" t="str">
        <f>IF(OR(K470="",K470=0),"",VLOOKUP(E470,#REF!,17,FALSE))</f>
        <v/>
      </c>
      <c r="AR470" s="74">
        <f t="shared" si="75"/>
        <v>5</v>
      </c>
      <c r="AS470" s="74">
        <f t="shared" si="76"/>
        <v>2016</v>
      </c>
      <c r="AT470" s="94">
        <f t="shared" si="77"/>
        <v>19</v>
      </c>
      <c r="BB470" s="74">
        <f t="shared" si="78"/>
        <v>1</v>
      </c>
      <c r="BC470" s="74">
        <f t="shared" si="79"/>
        <v>0</v>
      </c>
      <c r="BD470" s="115" t="str">
        <f t="shared" si="80"/>
        <v/>
      </c>
      <c r="BE470" s="118"/>
      <c r="BF470" s="118"/>
      <c r="BH470" s="119"/>
    </row>
    <row r="471" spans="2:60" x14ac:dyDescent="0.2">
      <c r="C471" s="75">
        <v>42501</v>
      </c>
      <c r="D471" s="120">
        <f t="shared" si="72"/>
        <v>4</v>
      </c>
      <c r="E471" s="74" t="s">
        <v>441</v>
      </c>
      <c r="F471" s="126" t="str">
        <f t="shared" si="82"/>
        <v/>
      </c>
      <c r="G471" s="76">
        <v>13758</v>
      </c>
      <c r="J471" s="119">
        <v>0.16666666666666666</v>
      </c>
      <c r="K471" s="129" t="str">
        <f t="shared" si="73"/>
        <v/>
      </c>
      <c r="L471" s="129">
        <f t="shared" si="74"/>
        <v>4</v>
      </c>
      <c r="M471" s="76">
        <v>13758</v>
      </c>
      <c r="P471" s="74" t="s">
        <v>440</v>
      </c>
      <c r="Q471" s="74">
        <v>29</v>
      </c>
      <c r="R471" s="74">
        <v>180</v>
      </c>
      <c r="S471" s="84">
        <f t="shared" si="81"/>
        <v>5220</v>
      </c>
      <c r="T471" s="74">
        <v>887.95100000000002</v>
      </c>
      <c r="U471" s="74">
        <v>522.5</v>
      </c>
      <c r="AE471" s="74" t="str">
        <f>IF(OR(K471="",K471=0),"",VLOOKUP(E471,#REF!,17,FALSE))</f>
        <v/>
      </c>
      <c r="AR471" s="74">
        <f t="shared" si="75"/>
        <v>5</v>
      </c>
      <c r="AS471" s="74">
        <f t="shared" si="76"/>
        <v>2016</v>
      </c>
      <c r="AT471" s="94">
        <f t="shared" si="77"/>
        <v>19</v>
      </c>
      <c r="BB471" s="74">
        <f t="shared" si="78"/>
        <v>1</v>
      </c>
      <c r="BC471" s="74">
        <f t="shared" si="79"/>
        <v>0</v>
      </c>
      <c r="BD471" s="115" t="str">
        <f t="shared" si="80"/>
        <v/>
      </c>
      <c r="BE471" s="118"/>
      <c r="BF471" s="118"/>
      <c r="BH471" s="119"/>
    </row>
    <row r="472" spans="2:60" x14ac:dyDescent="0.2">
      <c r="C472" s="75">
        <v>42501</v>
      </c>
      <c r="D472" s="120">
        <f t="shared" si="72"/>
        <v>5</v>
      </c>
      <c r="E472" s="74" t="s">
        <v>441</v>
      </c>
      <c r="F472" s="126" t="str">
        <f t="shared" si="82"/>
        <v/>
      </c>
      <c r="K472" s="129" t="str">
        <f t="shared" si="73"/>
        <v/>
      </c>
      <c r="L472" s="129" t="str">
        <f t="shared" si="74"/>
        <v/>
      </c>
      <c r="P472" s="74" t="s">
        <v>442</v>
      </c>
      <c r="Q472" s="74">
        <v>36</v>
      </c>
      <c r="R472" s="74">
        <v>180</v>
      </c>
      <c r="S472" s="84">
        <f t="shared" si="81"/>
        <v>6480</v>
      </c>
      <c r="AE472" s="74" t="str">
        <f>IF(OR(K472="",K472=0),"",VLOOKUP(E472,#REF!,17,FALSE))</f>
        <v/>
      </c>
      <c r="AR472" s="74">
        <f t="shared" si="75"/>
        <v>5</v>
      </c>
      <c r="AS472" s="74">
        <f t="shared" si="76"/>
        <v>2016</v>
      </c>
      <c r="AT472" s="94">
        <f t="shared" si="77"/>
        <v>19</v>
      </c>
      <c r="BB472" s="74">
        <f t="shared" si="78"/>
        <v>1</v>
      </c>
      <c r="BC472" s="74">
        <f t="shared" si="79"/>
        <v>0</v>
      </c>
      <c r="BD472" s="115" t="str">
        <f t="shared" si="80"/>
        <v/>
      </c>
      <c r="BE472" s="118"/>
      <c r="BF472" s="118"/>
      <c r="BH472" s="119"/>
    </row>
    <row r="473" spans="2:60" x14ac:dyDescent="0.2">
      <c r="C473" s="75">
        <v>42502</v>
      </c>
      <c r="D473" s="120">
        <f t="shared" si="72"/>
        <v>1</v>
      </c>
      <c r="E473" s="74" t="s">
        <v>443</v>
      </c>
      <c r="F473" s="126" t="str">
        <f t="shared" si="82"/>
        <v/>
      </c>
      <c r="G473" s="76">
        <v>80160</v>
      </c>
      <c r="J473" s="119">
        <v>0.33333333333333331</v>
      </c>
      <c r="K473" s="129" t="str">
        <f t="shared" si="73"/>
        <v/>
      </c>
      <c r="L473" s="129">
        <f t="shared" si="74"/>
        <v>8</v>
      </c>
      <c r="M473" s="76">
        <v>80160</v>
      </c>
      <c r="P473" s="74" t="s">
        <v>435</v>
      </c>
      <c r="Q473" s="74">
        <v>2</v>
      </c>
      <c r="R473" s="74">
        <v>180</v>
      </c>
      <c r="S473" s="84">
        <f t="shared" si="81"/>
        <v>360</v>
      </c>
      <c r="T473" s="74">
        <v>191.92</v>
      </c>
      <c r="U473" s="74">
        <v>902.5</v>
      </c>
      <c r="V473" s="74">
        <v>3</v>
      </c>
      <c r="AE473" s="74" t="str">
        <f>IF(OR(K473="",K473=0),"",VLOOKUP(E473,#REF!,17,FALSE))</f>
        <v/>
      </c>
      <c r="AR473" s="74">
        <f t="shared" si="75"/>
        <v>5</v>
      </c>
      <c r="AS473" s="74">
        <f t="shared" si="76"/>
        <v>2016</v>
      </c>
      <c r="AT473" s="94">
        <f t="shared" si="77"/>
        <v>19</v>
      </c>
      <c r="BB473" s="74">
        <f t="shared" si="78"/>
        <v>1</v>
      </c>
      <c r="BC473" s="74">
        <f t="shared" si="79"/>
        <v>0</v>
      </c>
      <c r="BD473" s="115" t="str">
        <f t="shared" si="80"/>
        <v/>
      </c>
      <c r="BE473" s="118"/>
      <c r="BF473" s="118"/>
      <c r="BH473" s="119"/>
    </row>
    <row r="474" spans="2:60" x14ac:dyDescent="0.2">
      <c r="B474" s="85"/>
      <c r="C474" s="75">
        <v>42502</v>
      </c>
      <c r="D474" s="120">
        <f t="shared" si="72"/>
        <v>2</v>
      </c>
      <c r="E474" s="74" t="s">
        <v>443</v>
      </c>
      <c r="F474" s="126" t="str">
        <f t="shared" si="82"/>
        <v/>
      </c>
      <c r="K474" s="129" t="str">
        <f t="shared" si="73"/>
        <v/>
      </c>
      <c r="L474" s="129" t="str">
        <f t="shared" si="74"/>
        <v/>
      </c>
      <c r="P474" s="74" t="s">
        <v>444</v>
      </c>
      <c r="Q474" s="74">
        <v>4</v>
      </c>
      <c r="R474" s="74">
        <v>180</v>
      </c>
      <c r="S474" s="84">
        <f t="shared" si="81"/>
        <v>720</v>
      </c>
      <c r="AE474" s="74" t="str">
        <f>IF(OR(K474="",K474=0),"",VLOOKUP(E474,#REF!,17,FALSE))</f>
        <v/>
      </c>
      <c r="AR474" s="74">
        <f t="shared" si="75"/>
        <v>5</v>
      </c>
      <c r="AS474" s="74">
        <f t="shared" si="76"/>
        <v>2016</v>
      </c>
      <c r="AT474" s="94">
        <f t="shared" si="77"/>
        <v>19</v>
      </c>
      <c r="BB474" s="74">
        <f t="shared" si="78"/>
        <v>1</v>
      </c>
      <c r="BC474" s="74">
        <f t="shared" si="79"/>
        <v>0</v>
      </c>
      <c r="BD474" s="115" t="str">
        <f t="shared" si="80"/>
        <v/>
      </c>
      <c r="BE474" s="118"/>
      <c r="BF474" s="118"/>
      <c r="BH474" s="119"/>
    </row>
    <row r="475" spans="2:60" x14ac:dyDescent="0.2">
      <c r="B475" s="85"/>
      <c r="C475" s="75">
        <v>42502</v>
      </c>
      <c r="D475" s="120">
        <f t="shared" si="72"/>
        <v>3</v>
      </c>
      <c r="E475" s="74" t="s">
        <v>443</v>
      </c>
      <c r="F475" s="126" t="str">
        <f t="shared" si="82"/>
        <v/>
      </c>
      <c r="K475" s="129" t="str">
        <f t="shared" si="73"/>
        <v/>
      </c>
      <c r="L475" s="129" t="str">
        <f t="shared" si="74"/>
        <v/>
      </c>
      <c r="P475" s="74" t="s">
        <v>436</v>
      </c>
      <c r="Q475" s="74">
        <v>43.5</v>
      </c>
      <c r="R475" s="74">
        <v>180</v>
      </c>
      <c r="S475" s="84">
        <f t="shared" si="81"/>
        <v>7830</v>
      </c>
      <c r="AE475" s="74" t="str">
        <f>IF(OR(K475="",K475=0),"",VLOOKUP(E475,#REF!,17,FALSE))</f>
        <v/>
      </c>
      <c r="AR475" s="74">
        <f t="shared" si="75"/>
        <v>5</v>
      </c>
      <c r="AS475" s="74">
        <f t="shared" si="76"/>
        <v>2016</v>
      </c>
      <c r="AT475" s="94">
        <f t="shared" si="77"/>
        <v>19</v>
      </c>
      <c r="BB475" s="74">
        <f t="shared" si="78"/>
        <v>1</v>
      </c>
      <c r="BC475" s="74">
        <f t="shared" si="79"/>
        <v>0</v>
      </c>
      <c r="BD475" s="115" t="str">
        <f t="shared" si="80"/>
        <v/>
      </c>
      <c r="BE475" s="118"/>
      <c r="BF475" s="118"/>
      <c r="BH475" s="119"/>
    </row>
    <row r="476" spans="2:60" x14ac:dyDescent="0.2">
      <c r="C476" s="75">
        <v>42502</v>
      </c>
      <c r="D476" s="120">
        <f t="shared" si="72"/>
        <v>4</v>
      </c>
      <c r="E476" s="74" t="s">
        <v>443</v>
      </c>
      <c r="F476" s="126" t="str">
        <f t="shared" si="82"/>
        <v/>
      </c>
      <c r="K476" s="129" t="str">
        <f t="shared" si="73"/>
        <v/>
      </c>
      <c r="L476" s="129" t="str">
        <f t="shared" si="74"/>
        <v/>
      </c>
      <c r="P476" s="74" t="s">
        <v>404</v>
      </c>
      <c r="Q476" s="74">
        <v>33</v>
      </c>
      <c r="R476" s="74">
        <v>180</v>
      </c>
      <c r="S476" s="84">
        <f t="shared" si="81"/>
        <v>5940</v>
      </c>
      <c r="AE476" s="74" t="str">
        <f>IF(OR(K476="",K476=0),"",VLOOKUP(E476,#REF!,17,FALSE))</f>
        <v/>
      </c>
      <c r="AR476" s="74">
        <f t="shared" si="75"/>
        <v>5</v>
      </c>
      <c r="AS476" s="74">
        <f t="shared" si="76"/>
        <v>2016</v>
      </c>
      <c r="AT476" s="94">
        <f t="shared" si="77"/>
        <v>19</v>
      </c>
      <c r="BB476" s="74">
        <f t="shared" si="78"/>
        <v>1</v>
      </c>
      <c r="BC476" s="74">
        <f t="shared" si="79"/>
        <v>0</v>
      </c>
      <c r="BD476" s="115" t="str">
        <f t="shared" si="80"/>
        <v/>
      </c>
      <c r="BE476" s="118"/>
      <c r="BF476" s="118"/>
      <c r="BH476" s="119"/>
    </row>
    <row r="477" spans="2:60" x14ac:dyDescent="0.2">
      <c r="C477" s="75">
        <v>42502</v>
      </c>
      <c r="D477" s="120">
        <f t="shared" si="72"/>
        <v>5</v>
      </c>
      <c r="E477" s="74" t="s">
        <v>402</v>
      </c>
      <c r="F477" s="126" t="str">
        <f t="shared" si="82"/>
        <v/>
      </c>
      <c r="G477" s="76">
        <v>74964</v>
      </c>
      <c r="J477" s="119">
        <v>0.33333333333333331</v>
      </c>
      <c r="K477" s="129" t="str">
        <f t="shared" si="73"/>
        <v/>
      </c>
      <c r="L477" s="129">
        <f t="shared" si="74"/>
        <v>8</v>
      </c>
      <c r="M477" s="76">
        <v>74964</v>
      </c>
      <c r="P477" s="74" t="s">
        <v>404</v>
      </c>
      <c r="Q477" s="74">
        <v>43</v>
      </c>
      <c r="R477" s="74">
        <v>180</v>
      </c>
      <c r="S477" s="84">
        <f t="shared" si="81"/>
        <v>7740</v>
      </c>
      <c r="T477" s="74">
        <v>193.83699999999999</v>
      </c>
      <c r="U477" s="74">
        <v>855</v>
      </c>
      <c r="V477" s="74">
        <v>3</v>
      </c>
      <c r="AE477" s="74" t="str">
        <f>IF(OR(K477="",K477=0),"",VLOOKUP(E477,#REF!,17,FALSE))</f>
        <v/>
      </c>
      <c r="AR477" s="74">
        <f t="shared" si="75"/>
        <v>5</v>
      </c>
      <c r="AS477" s="74">
        <f t="shared" si="76"/>
        <v>2016</v>
      </c>
      <c r="AT477" s="94">
        <f t="shared" si="77"/>
        <v>19</v>
      </c>
      <c r="BB477" s="74">
        <f t="shared" si="78"/>
        <v>1</v>
      </c>
      <c r="BC477" s="74">
        <f t="shared" si="79"/>
        <v>0</v>
      </c>
      <c r="BD477" s="115" t="str">
        <f t="shared" si="80"/>
        <v/>
      </c>
      <c r="BE477" s="118"/>
      <c r="BF477" s="118"/>
      <c r="BH477" s="119"/>
    </row>
    <row r="478" spans="2:60" x14ac:dyDescent="0.2">
      <c r="C478" s="75">
        <v>42502</v>
      </c>
      <c r="D478" s="120">
        <f t="shared" si="72"/>
        <v>6</v>
      </c>
      <c r="E478" s="74" t="s">
        <v>402</v>
      </c>
      <c r="F478" s="126" t="str">
        <f t="shared" si="82"/>
        <v/>
      </c>
      <c r="K478" s="129" t="str">
        <f t="shared" si="73"/>
        <v/>
      </c>
      <c r="L478" s="129" t="str">
        <f t="shared" si="74"/>
        <v/>
      </c>
      <c r="P478" s="74" t="s">
        <v>445</v>
      </c>
      <c r="Q478" s="74">
        <v>32</v>
      </c>
      <c r="R478" s="74">
        <v>180</v>
      </c>
      <c r="S478" s="84">
        <f t="shared" si="81"/>
        <v>5760</v>
      </c>
      <c r="AE478" s="74" t="str">
        <f>IF(OR(K478="",K478=0),"",VLOOKUP(E478,#REF!,17,FALSE))</f>
        <v/>
      </c>
      <c r="AR478" s="74">
        <f t="shared" si="75"/>
        <v>5</v>
      </c>
      <c r="AS478" s="74">
        <f t="shared" si="76"/>
        <v>2016</v>
      </c>
      <c r="AT478" s="94">
        <f t="shared" si="77"/>
        <v>19</v>
      </c>
      <c r="BB478" s="74">
        <f t="shared" si="78"/>
        <v>1</v>
      </c>
      <c r="BC478" s="74">
        <f t="shared" si="79"/>
        <v>0</v>
      </c>
      <c r="BD478" s="115" t="str">
        <f t="shared" si="80"/>
        <v/>
      </c>
      <c r="BE478" s="118"/>
      <c r="BF478" s="118"/>
      <c r="BH478" s="119"/>
    </row>
    <row r="479" spans="2:60" x14ac:dyDescent="0.2">
      <c r="C479" s="75">
        <v>42503</v>
      </c>
      <c r="D479" s="120">
        <f t="shared" si="72"/>
        <v>1</v>
      </c>
      <c r="E479" s="74" t="s">
        <v>138</v>
      </c>
      <c r="F479" s="126" t="str">
        <f t="shared" si="82"/>
        <v/>
      </c>
      <c r="G479" s="76">
        <v>14844</v>
      </c>
      <c r="J479" s="119">
        <v>0.17708333333333334</v>
      </c>
      <c r="K479" s="129" t="str">
        <f t="shared" si="73"/>
        <v/>
      </c>
      <c r="L479" s="129">
        <f t="shared" si="74"/>
        <v>4.25</v>
      </c>
      <c r="M479" s="76">
        <v>14844</v>
      </c>
      <c r="P479" s="74" t="s">
        <v>446</v>
      </c>
      <c r="Q479" s="74">
        <v>1</v>
      </c>
      <c r="R479" s="74">
        <v>180</v>
      </c>
      <c r="S479" s="84">
        <f t="shared" si="81"/>
        <v>180</v>
      </c>
      <c r="T479" s="74">
        <v>390.41199999999998</v>
      </c>
      <c r="U479" s="74">
        <v>315</v>
      </c>
      <c r="V479" s="74">
        <v>2</v>
      </c>
      <c r="AE479" s="74" t="str">
        <f>IF(OR(K479="",K479=0),"",VLOOKUP(E479,#REF!,17,FALSE))</f>
        <v/>
      </c>
      <c r="AR479" s="74">
        <f t="shared" si="75"/>
        <v>5</v>
      </c>
      <c r="AS479" s="74">
        <f t="shared" si="76"/>
        <v>2016</v>
      </c>
      <c r="AT479" s="94">
        <f t="shared" si="77"/>
        <v>19</v>
      </c>
      <c r="BB479" s="74">
        <f t="shared" si="78"/>
        <v>1</v>
      </c>
      <c r="BC479" s="74">
        <f t="shared" si="79"/>
        <v>0</v>
      </c>
      <c r="BD479" s="115" t="str">
        <f t="shared" si="80"/>
        <v/>
      </c>
      <c r="BE479" s="118"/>
      <c r="BF479" s="118"/>
      <c r="BH479" s="119"/>
    </row>
    <row r="480" spans="2:60" x14ac:dyDescent="0.2">
      <c r="C480" s="75">
        <v>42503</v>
      </c>
      <c r="D480" s="120">
        <f t="shared" si="72"/>
        <v>2</v>
      </c>
      <c r="E480" s="74" t="s">
        <v>138</v>
      </c>
      <c r="F480" s="126" t="str">
        <f t="shared" si="82"/>
        <v/>
      </c>
      <c r="K480" s="129" t="str">
        <f t="shared" si="73"/>
        <v/>
      </c>
      <c r="L480" s="129" t="str">
        <f t="shared" si="74"/>
        <v/>
      </c>
      <c r="P480" s="74" t="s">
        <v>447</v>
      </c>
      <c r="Q480" s="74">
        <v>26</v>
      </c>
      <c r="R480" s="74">
        <v>180</v>
      </c>
      <c r="S480" s="84">
        <f t="shared" si="81"/>
        <v>4680</v>
      </c>
      <c r="AE480" s="74" t="str">
        <f>IF(OR(K480="",K480=0),"",VLOOKUP(E480,#REF!,17,FALSE))</f>
        <v/>
      </c>
      <c r="AR480" s="74">
        <f t="shared" si="75"/>
        <v>5</v>
      </c>
      <c r="AS480" s="74">
        <f t="shared" si="76"/>
        <v>2016</v>
      </c>
      <c r="AT480" s="94">
        <f t="shared" si="77"/>
        <v>19</v>
      </c>
      <c r="BB480" s="74">
        <f t="shared" si="78"/>
        <v>1</v>
      </c>
      <c r="BC480" s="74">
        <f t="shared" si="79"/>
        <v>0</v>
      </c>
      <c r="BD480" s="115" t="str">
        <f t="shared" si="80"/>
        <v/>
      </c>
      <c r="BE480" s="118"/>
      <c r="BF480" s="118"/>
      <c r="BH480" s="119"/>
    </row>
    <row r="481" spans="3:60" x14ac:dyDescent="0.2">
      <c r="C481" s="75">
        <v>42503</v>
      </c>
      <c r="D481" s="120">
        <f t="shared" si="72"/>
        <v>3</v>
      </c>
      <c r="E481" s="74" t="s">
        <v>138</v>
      </c>
      <c r="F481" s="126" t="str">
        <f t="shared" si="82"/>
        <v/>
      </c>
      <c r="K481" s="129" t="str">
        <f t="shared" si="73"/>
        <v/>
      </c>
      <c r="L481" s="129" t="str">
        <f t="shared" si="74"/>
        <v/>
      </c>
      <c r="P481" s="74" t="s">
        <v>425</v>
      </c>
      <c r="Q481" s="74">
        <v>4</v>
      </c>
      <c r="R481" s="74">
        <v>180</v>
      </c>
      <c r="S481" s="84">
        <f t="shared" si="81"/>
        <v>720</v>
      </c>
      <c r="AE481" s="74" t="str">
        <f>IF(OR(K481="",K481=0),"",VLOOKUP(E481,#REF!,17,FALSE))</f>
        <v/>
      </c>
      <c r="AR481" s="74">
        <f t="shared" si="75"/>
        <v>5</v>
      </c>
      <c r="AS481" s="74">
        <f t="shared" si="76"/>
        <v>2016</v>
      </c>
      <c r="AT481" s="94">
        <f t="shared" si="77"/>
        <v>19</v>
      </c>
      <c r="BB481" s="74">
        <f t="shared" si="78"/>
        <v>1</v>
      </c>
      <c r="BC481" s="74">
        <f t="shared" si="79"/>
        <v>0</v>
      </c>
      <c r="BD481" s="115" t="str">
        <f t="shared" si="80"/>
        <v/>
      </c>
      <c r="BE481" s="118"/>
      <c r="BF481" s="118"/>
      <c r="BH481" s="119"/>
    </row>
    <row r="482" spans="3:60" x14ac:dyDescent="0.2">
      <c r="C482" s="75">
        <v>42503</v>
      </c>
      <c r="D482" s="120">
        <f t="shared" si="72"/>
        <v>4</v>
      </c>
      <c r="E482" s="74" t="s">
        <v>418</v>
      </c>
      <c r="F482" s="126" t="str">
        <f t="shared" si="82"/>
        <v/>
      </c>
      <c r="J482" s="119">
        <v>2.0833333333333332E-2</v>
      </c>
      <c r="K482" s="129" t="str">
        <f t="shared" si="73"/>
        <v/>
      </c>
      <c r="L482" s="129">
        <f t="shared" si="74"/>
        <v>0.5</v>
      </c>
      <c r="S482" s="84"/>
      <c r="AE482" s="74" t="str">
        <f>IF(OR(K482="",K482=0),"",VLOOKUP(E482,#REF!,17,FALSE))</f>
        <v/>
      </c>
      <c r="AR482" s="74">
        <f t="shared" si="75"/>
        <v>5</v>
      </c>
      <c r="AS482" s="74">
        <f t="shared" si="76"/>
        <v>2016</v>
      </c>
      <c r="AT482" s="94">
        <f t="shared" si="77"/>
        <v>19</v>
      </c>
      <c r="BB482" s="74">
        <f t="shared" si="78"/>
        <v>1</v>
      </c>
      <c r="BC482" s="74">
        <f t="shared" si="79"/>
        <v>0</v>
      </c>
      <c r="BD482" s="115" t="str">
        <f t="shared" si="80"/>
        <v/>
      </c>
      <c r="BE482" s="118"/>
      <c r="BF482" s="118"/>
      <c r="BH482" s="119"/>
    </row>
    <row r="483" spans="3:60" x14ac:dyDescent="0.2">
      <c r="C483" s="75">
        <v>42503</v>
      </c>
      <c r="D483" s="120">
        <f t="shared" si="72"/>
        <v>5</v>
      </c>
      <c r="E483" s="74" t="s">
        <v>141</v>
      </c>
      <c r="F483" s="126" t="str">
        <f t="shared" si="82"/>
        <v/>
      </c>
      <c r="G483" s="76">
        <v>40404</v>
      </c>
      <c r="J483" s="119">
        <v>0.23958333333333334</v>
      </c>
      <c r="K483" s="129" t="str">
        <f t="shared" si="73"/>
        <v/>
      </c>
      <c r="L483" s="129">
        <f t="shared" si="74"/>
        <v>5.75</v>
      </c>
      <c r="M483" s="76">
        <v>40404</v>
      </c>
      <c r="P483" s="74" t="s">
        <v>448</v>
      </c>
      <c r="Q483" s="74">
        <v>80</v>
      </c>
      <c r="R483" s="74">
        <v>180</v>
      </c>
      <c r="S483" s="84">
        <f t="shared" si="81"/>
        <v>14400</v>
      </c>
      <c r="T483" s="74">
        <v>372.98899999999998</v>
      </c>
      <c r="U483" s="74">
        <v>1235</v>
      </c>
      <c r="V483" s="74">
        <v>4</v>
      </c>
      <c r="Z483" s="74" t="s">
        <v>449</v>
      </c>
      <c r="AE483" s="74" t="str">
        <f>IF(OR(K483="",K483=0),"",VLOOKUP(E483,#REF!,17,FALSE))</f>
        <v/>
      </c>
      <c r="AR483" s="74">
        <f t="shared" si="75"/>
        <v>5</v>
      </c>
      <c r="AS483" s="74">
        <f t="shared" si="76"/>
        <v>2016</v>
      </c>
      <c r="AT483" s="94">
        <f t="shared" si="77"/>
        <v>19</v>
      </c>
      <c r="BB483" s="74">
        <f t="shared" si="78"/>
        <v>1</v>
      </c>
      <c r="BC483" s="74">
        <f t="shared" si="79"/>
        <v>0</v>
      </c>
      <c r="BD483" s="115" t="str">
        <f t="shared" si="80"/>
        <v/>
      </c>
      <c r="BE483" s="118"/>
      <c r="BF483" s="118"/>
      <c r="BH483" s="119"/>
    </row>
    <row r="484" spans="3:60" x14ac:dyDescent="0.2">
      <c r="C484" s="75">
        <v>42503</v>
      </c>
      <c r="D484" s="120">
        <f t="shared" si="72"/>
        <v>6</v>
      </c>
      <c r="E484" s="74" t="s">
        <v>418</v>
      </c>
      <c r="F484" s="126" t="str">
        <f t="shared" si="82"/>
        <v/>
      </c>
      <c r="J484" s="119">
        <v>2.0833333333333332E-2</v>
      </c>
      <c r="K484" s="129" t="str">
        <f t="shared" si="73"/>
        <v/>
      </c>
      <c r="L484" s="129">
        <f t="shared" si="74"/>
        <v>0.5</v>
      </c>
      <c r="S484" s="84"/>
      <c r="AE484" s="74" t="str">
        <f>IF(OR(K484="",K484=0),"",VLOOKUP(E484,#REF!,17,FALSE))</f>
        <v/>
      </c>
      <c r="AR484" s="74">
        <f t="shared" si="75"/>
        <v>5</v>
      </c>
      <c r="AS484" s="74">
        <f t="shared" si="76"/>
        <v>2016</v>
      </c>
      <c r="AT484" s="94">
        <f t="shared" si="77"/>
        <v>19</v>
      </c>
      <c r="BB484" s="74">
        <f t="shared" si="78"/>
        <v>1</v>
      </c>
      <c r="BC484" s="74">
        <f t="shared" si="79"/>
        <v>0</v>
      </c>
      <c r="BD484" s="115" t="str">
        <f t="shared" si="80"/>
        <v/>
      </c>
      <c r="BE484" s="118"/>
      <c r="BF484" s="118"/>
      <c r="BH484" s="119"/>
    </row>
    <row r="485" spans="3:60" x14ac:dyDescent="0.2">
      <c r="C485" s="75">
        <v>42503</v>
      </c>
      <c r="D485" s="120">
        <f t="shared" si="72"/>
        <v>7</v>
      </c>
      <c r="E485" s="74" t="s">
        <v>142</v>
      </c>
      <c r="F485" s="126" t="str">
        <f t="shared" si="82"/>
        <v/>
      </c>
      <c r="G485" s="76">
        <v>42588</v>
      </c>
      <c r="J485" s="119">
        <v>0.25</v>
      </c>
      <c r="K485" s="129" t="str">
        <f t="shared" si="73"/>
        <v/>
      </c>
      <c r="L485" s="129">
        <f t="shared" si="74"/>
        <v>6</v>
      </c>
      <c r="M485" s="76">
        <v>42588</v>
      </c>
      <c r="P485" s="74" t="s">
        <v>450</v>
      </c>
      <c r="Q485" s="74">
        <v>80</v>
      </c>
      <c r="R485" s="74">
        <v>180</v>
      </c>
      <c r="S485" s="84">
        <f t="shared" si="81"/>
        <v>14400</v>
      </c>
      <c r="T485" s="74">
        <v>375.44</v>
      </c>
      <c r="U485" s="74">
        <v>807.5</v>
      </c>
      <c r="V485" s="74">
        <v>6</v>
      </c>
      <c r="AE485" s="74" t="str">
        <f>IF(OR(K485="",K485=0),"",VLOOKUP(E485,#REF!,17,FALSE))</f>
        <v/>
      </c>
      <c r="AR485" s="74">
        <f t="shared" si="75"/>
        <v>5</v>
      </c>
      <c r="AS485" s="74">
        <f t="shared" si="76"/>
        <v>2016</v>
      </c>
      <c r="AT485" s="94">
        <f t="shared" si="77"/>
        <v>19</v>
      </c>
      <c r="BB485" s="74">
        <f t="shared" si="78"/>
        <v>1</v>
      </c>
      <c r="BC485" s="74">
        <f t="shared" si="79"/>
        <v>0</v>
      </c>
      <c r="BD485" s="115" t="str">
        <f t="shared" si="80"/>
        <v/>
      </c>
      <c r="BE485" s="118"/>
      <c r="BF485" s="118"/>
      <c r="BH485" s="119"/>
    </row>
    <row r="486" spans="3:60" x14ac:dyDescent="0.2">
      <c r="C486" s="75">
        <v>42503</v>
      </c>
      <c r="D486" s="120">
        <f t="shared" si="72"/>
        <v>8</v>
      </c>
      <c r="E486" s="74" t="s">
        <v>142</v>
      </c>
      <c r="F486" s="126" t="str">
        <f t="shared" si="82"/>
        <v/>
      </c>
      <c r="K486" s="129" t="str">
        <f t="shared" si="73"/>
        <v/>
      </c>
      <c r="L486" s="129" t="str">
        <f t="shared" si="74"/>
        <v/>
      </c>
      <c r="P486" s="74" t="s">
        <v>451</v>
      </c>
      <c r="Q486" s="74">
        <v>2</v>
      </c>
      <c r="R486" s="74">
        <v>180</v>
      </c>
      <c r="S486" s="84">
        <f t="shared" si="81"/>
        <v>360</v>
      </c>
      <c r="AE486" s="74" t="str">
        <f>IF(OR(K486="",K486=0),"",VLOOKUP(E486,#REF!,17,FALSE))</f>
        <v/>
      </c>
      <c r="AR486" s="74">
        <f t="shared" si="75"/>
        <v>5</v>
      </c>
      <c r="AS486" s="74">
        <f t="shared" si="76"/>
        <v>2016</v>
      </c>
      <c r="AT486" s="94">
        <f t="shared" si="77"/>
        <v>19</v>
      </c>
      <c r="BB486" s="74">
        <f t="shared" si="78"/>
        <v>1</v>
      </c>
      <c r="BC486" s="74">
        <f t="shared" si="79"/>
        <v>0</v>
      </c>
      <c r="BD486" s="115" t="str">
        <f t="shared" si="80"/>
        <v/>
      </c>
      <c r="BE486" s="118"/>
      <c r="BF486" s="118"/>
      <c r="BH486" s="119"/>
    </row>
    <row r="487" spans="3:60" x14ac:dyDescent="0.2">
      <c r="C487" s="75">
        <v>42513</v>
      </c>
      <c r="D487" s="120">
        <f t="shared" si="72"/>
        <v>1</v>
      </c>
      <c r="E487" s="74" t="s">
        <v>288</v>
      </c>
      <c r="F487" s="126" t="str">
        <f t="shared" si="82"/>
        <v/>
      </c>
      <c r="G487" s="76">
        <v>25668</v>
      </c>
      <c r="J487" s="119">
        <v>0.14583333333333334</v>
      </c>
      <c r="K487" s="129" t="str">
        <f t="shared" si="73"/>
        <v/>
      </c>
      <c r="L487" s="129">
        <f t="shared" si="74"/>
        <v>3.5</v>
      </c>
      <c r="M487" s="76">
        <v>25668</v>
      </c>
      <c r="P487" s="74" t="s">
        <v>340</v>
      </c>
      <c r="Q487" s="74">
        <v>32</v>
      </c>
      <c r="R487" s="74">
        <v>180</v>
      </c>
      <c r="S487" s="84">
        <f t="shared" si="81"/>
        <v>5760</v>
      </c>
      <c r="T487" s="74">
        <v>214.285</v>
      </c>
      <c r="V487" s="74">
        <v>3</v>
      </c>
      <c r="AE487" s="74" t="str">
        <f>IF(OR(K487="",K487=0),"",VLOOKUP(E487,#REF!,17,FALSE))</f>
        <v/>
      </c>
      <c r="AR487" s="74">
        <f t="shared" si="75"/>
        <v>5</v>
      </c>
      <c r="AS487" s="74">
        <f t="shared" si="76"/>
        <v>2016</v>
      </c>
      <c r="AT487" s="94">
        <f t="shared" si="77"/>
        <v>21</v>
      </c>
      <c r="BB487" s="74">
        <f t="shared" si="78"/>
        <v>1</v>
      </c>
      <c r="BC487" s="74">
        <f t="shared" si="79"/>
        <v>0</v>
      </c>
      <c r="BD487" s="115" t="str">
        <f t="shared" si="80"/>
        <v/>
      </c>
      <c r="BE487" s="118"/>
      <c r="BF487" s="118"/>
      <c r="BH487" s="119"/>
    </row>
    <row r="488" spans="3:60" x14ac:dyDescent="0.2">
      <c r="C488" s="75">
        <v>42513</v>
      </c>
      <c r="D488" s="120">
        <f t="shared" si="72"/>
        <v>2</v>
      </c>
      <c r="E488" s="74" t="s">
        <v>197</v>
      </c>
      <c r="F488" s="126" t="str">
        <f t="shared" si="82"/>
        <v/>
      </c>
      <c r="G488" s="76">
        <v>47784</v>
      </c>
      <c r="J488" s="119">
        <v>0.1875</v>
      </c>
      <c r="K488" s="129" t="str">
        <f t="shared" si="73"/>
        <v/>
      </c>
      <c r="L488" s="129">
        <f t="shared" si="74"/>
        <v>4.5</v>
      </c>
      <c r="M488" s="76">
        <v>47784</v>
      </c>
      <c r="P488" s="74" t="s">
        <v>445</v>
      </c>
      <c r="Q488" s="74">
        <v>48</v>
      </c>
      <c r="R488" s="74">
        <v>180</v>
      </c>
      <c r="S488" s="84">
        <f t="shared" si="81"/>
        <v>8640</v>
      </c>
      <c r="T488" s="74">
        <v>194.548</v>
      </c>
      <c r="U488" s="74">
        <v>522.5</v>
      </c>
      <c r="V488" s="74">
        <v>2</v>
      </c>
      <c r="AE488" s="74" t="str">
        <f>IF(OR(K488="",K488=0),"",VLOOKUP(E488,#REF!,17,FALSE))</f>
        <v/>
      </c>
      <c r="AR488" s="74">
        <f t="shared" si="75"/>
        <v>5</v>
      </c>
      <c r="AS488" s="74">
        <f t="shared" si="76"/>
        <v>2016</v>
      </c>
      <c r="AT488" s="94">
        <f t="shared" si="77"/>
        <v>21</v>
      </c>
      <c r="BB488" s="74">
        <f t="shared" si="78"/>
        <v>1</v>
      </c>
      <c r="BC488" s="74">
        <f t="shared" si="79"/>
        <v>0</v>
      </c>
      <c r="BD488" s="115" t="str">
        <f t="shared" si="80"/>
        <v/>
      </c>
      <c r="BE488" s="118"/>
      <c r="BF488" s="118"/>
      <c r="BH488" s="119"/>
    </row>
    <row r="489" spans="3:60" x14ac:dyDescent="0.2">
      <c r="C489" s="75">
        <v>42513</v>
      </c>
      <c r="D489" s="120">
        <f t="shared" si="72"/>
        <v>3</v>
      </c>
      <c r="E489" s="74" t="s">
        <v>197</v>
      </c>
      <c r="F489" s="126" t="str">
        <f t="shared" si="82"/>
        <v/>
      </c>
      <c r="K489" s="129" t="str">
        <f t="shared" si="73"/>
        <v/>
      </c>
      <c r="L489" s="129" t="str">
        <f t="shared" si="74"/>
        <v/>
      </c>
      <c r="P489" s="112" t="s">
        <v>452</v>
      </c>
      <c r="Q489" s="74">
        <v>3</v>
      </c>
      <c r="R489" s="74">
        <v>180</v>
      </c>
      <c r="S489" s="84">
        <f t="shared" si="81"/>
        <v>540</v>
      </c>
      <c r="AE489" s="74" t="str">
        <f>IF(OR(K489="",K489=0),"",VLOOKUP(E489,#REF!,17,FALSE))</f>
        <v/>
      </c>
      <c r="AR489" s="74">
        <f t="shared" si="75"/>
        <v>5</v>
      </c>
      <c r="AS489" s="74">
        <f t="shared" si="76"/>
        <v>2016</v>
      </c>
      <c r="AT489" s="94">
        <f t="shared" si="77"/>
        <v>21</v>
      </c>
      <c r="BB489" s="74">
        <f t="shared" si="78"/>
        <v>1</v>
      </c>
      <c r="BC489" s="74">
        <f t="shared" si="79"/>
        <v>0</v>
      </c>
      <c r="BD489" s="115" t="str">
        <f t="shared" si="80"/>
        <v/>
      </c>
      <c r="BE489" s="118"/>
      <c r="BF489" s="118"/>
      <c r="BH489" s="119"/>
    </row>
    <row r="490" spans="3:60" x14ac:dyDescent="0.2">
      <c r="C490" s="75">
        <v>42513</v>
      </c>
      <c r="D490" s="120">
        <f t="shared" si="72"/>
        <v>4</v>
      </c>
      <c r="E490" s="74" t="s">
        <v>268</v>
      </c>
      <c r="F490" s="126" t="str">
        <f t="shared" si="82"/>
        <v/>
      </c>
      <c r="G490" s="76">
        <v>50400</v>
      </c>
      <c r="J490" s="119">
        <v>0.20833333333333334</v>
      </c>
      <c r="K490" s="129" t="str">
        <f t="shared" si="73"/>
        <v/>
      </c>
      <c r="L490" s="129">
        <f t="shared" si="74"/>
        <v>5</v>
      </c>
      <c r="M490" s="76">
        <v>50400</v>
      </c>
      <c r="P490" s="112" t="s">
        <v>452</v>
      </c>
      <c r="Q490" s="74">
        <v>49</v>
      </c>
      <c r="R490" s="74">
        <v>180</v>
      </c>
      <c r="S490" s="84">
        <f t="shared" si="81"/>
        <v>8820</v>
      </c>
      <c r="T490" s="74">
        <v>189.54499999999999</v>
      </c>
      <c r="U490" s="74">
        <v>380</v>
      </c>
      <c r="V490" s="74">
        <v>6</v>
      </c>
      <c r="AE490" s="74" t="str">
        <f>IF(OR(K490="",K490=0),"",VLOOKUP(E490,#REF!,17,FALSE))</f>
        <v/>
      </c>
      <c r="AR490" s="74">
        <f t="shared" si="75"/>
        <v>5</v>
      </c>
      <c r="AS490" s="74">
        <f t="shared" si="76"/>
        <v>2016</v>
      </c>
      <c r="AT490" s="94">
        <f t="shared" si="77"/>
        <v>21</v>
      </c>
      <c r="BB490" s="74">
        <f t="shared" si="78"/>
        <v>1</v>
      </c>
      <c r="BC490" s="74">
        <f t="shared" si="79"/>
        <v>0</v>
      </c>
      <c r="BD490" s="115" t="str">
        <f t="shared" si="80"/>
        <v/>
      </c>
      <c r="BE490" s="118"/>
      <c r="BF490" s="118"/>
      <c r="BH490" s="119"/>
    </row>
    <row r="491" spans="3:60" x14ac:dyDescent="0.2">
      <c r="C491" s="75">
        <v>42513</v>
      </c>
      <c r="D491" s="120">
        <f t="shared" si="72"/>
        <v>5</v>
      </c>
      <c r="E491" s="74" t="s">
        <v>220</v>
      </c>
      <c r="F491" s="126" t="str">
        <f t="shared" si="82"/>
        <v/>
      </c>
      <c r="G491" s="76">
        <v>20052</v>
      </c>
      <c r="J491" s="119">
        <v>8.3333333333333329E-2</v>
      </c>
      <c r="K491" s="129" t="str">
        <f t="shared" si="73"/>
        <v/>
      </c>
      <c r="L491" s="129">
        <f t="shared" si="74"/>
        <v>2</v>
      </c>
      <c r="M491" s="76">
        <v>20052</v>
      </c>
      <c r="P491" s="74" t="s">
        <v>435</v>
      </c>
      <c r="Q491" s="74">
        <v>19.25</v>
      </c>
      <c r="R491" s="74">
        <v>180</v>
      </c>
      <c r="S491" s="84">
        <f t="shared" si="81"/>
        <v>3465</v>
      </c>
      <c r="T491" s="74">
        <v>190.74700000000001</v>
      </c>
      <c r="U491" s="74">
        <v>95</v>
      </c>
      <c r="V491" s="74">
        <v>5</v>
      </c>
      <c r="AE491" s="74" t="str">
        <f>IF(OR(K491="",K491=0),"",VLOOKUP(E491,#REF!,17,FALSE))</f>
        <v/>
      </c>
      <c r="AR491" s="74">
        <f t="shared" si="75"/>
        <v>5</v>
      </c>
      <c r="AS491" s="74">
        <f t="shared" si="76"/>
        <v>2016</v>
      </c>
      <c r="AT491" s="94">
        <f t="shared" si="77"/>
        <v>21</v>
      </c>
      <c r="BB491" s="74">
        <f t="shared" si="78"/>
        <v>1</v>
      </c>
      <c r="BC491" s="74">
        <f t="shared" si="79"/>
        <v>0</v>
      </c>
      <c r="BD491" s="115" t="str">
        <f t="shared" si="80"/>
        <v/>
      </c>
      <c r="BE491" s="118"/>
      <c r="BF491" s="118"/>
      <c r="BH491" s="119"/>
    </row>
    <row r="492" spans="3:60" x14ac:dyDescent="0.2">
      <c r="C492" s="75">
        <v>42514</v>
      </c>
      <c r="D492" s="120">
        <f t="shared" si="72"/>
        <v>1</v>
      </c>
      <c r="E492" s="74" t="s">
        <v>149</v>
      </c>
      <c r="F492" s="126" t="str">
        <f t="shared" si="82"/>
        <v/>
      </c>
      <c r="G492" s="76">
        <v>46956</v>
      </c>
      <c r="J492" s="119">
        <v>0.1875</v>
      </c>
      <c r="K492" s="129" t="str">
        <f t="shared" si="73"/>
        <v/>
      </c>
      <c r="L492" s="129">
        <f t="shared" si="74"/>
        <v>4.5</v>
      </c>
      <c r="M492" s="76">
        <v>46956</v>
      </c>
      <c r="P492" s="74" t="s">
        <v>435</v>
      </c>
      <c r="Q492" s="74">
        <v>50.75</v>
      </c>
      <c r="R492" s="74">
        <v>180</v>
      </c>
      <c r="S492" s="84">
        <f t="shared" si="81"/>
        <v>9135</v>
      </c>
      <c r="T492" s="74">
        <v>215.37299999999999</v>
      </c>
      <c r="U492" s="74">
        <v>855</v>
      </c>
      <c r="V492" s="74">
        <v>2</v>
      </c>
      <c r="AE492" s="74" t="str">
        <f>IF(OR(K492="",K492=0),"",VLOOKUP(E492,#REF!,17,FALSE))</f>
        <v/>
      </c>
      <c r="AR492" s="74">
        <f t="shared" si="75"/>
        <v>5</v>
      </c>
      <c r="AS492" s="74">
        <f t="shared" si="76"/>
        <v>2016</v>
      </c>
      <c r="AT492" s="94">
        <f t="shared" si="77"/>
        <v>21</v>
      </c>
      <c r="BB492" s="74">
        <f t="shared" si="78"/>
        <v>1</v>
      </c>
      <c r="BC492" s="74">
        <f t="shared" si="79"/>
        <v>0</v>
      </c>
      <c r="BD492" s="115" t="str">
        <f t="shared" si="80"/>
        <v/>
      </c>
      <c r="BE492" s="118"/>
      <c r="BF492" s="118"/>
      <c r="BH492" s="119"/>
    </row>
    <row r="493" spans="3:60" x14ac:dyDescent="0.2">
      <c r="C493" s="75">
        <v>42514</v>
      </c>
      <c r="D493" s="120">
        <f t="shared" si="72"/>
        <v>2</v>
      </c>
      <c r="E493" s="74" t="s">
        <v>107</v>
      </c>
      <c r="F493" s="126" t="str">
        <f t="shared" si="82"/>
        <v/>
      </c>
      <c r="G493" s="76">
        <v>26976</v>
      </c>
      <c r="J493" s="119">
        <v>0.20833333333333334</v>
      </c>
      <c r="K493" s="129" t="str">
        <f t="shared" si="73"/>
        <v/>
      </c>
      <c r="L493" s="129">
        <f t="shared" si="74"/>
        <v>5</v>
      </c>
      <c r="M493" s="76">
        <v>26976</v>
      </c>
      <c r="P493" s="74" t="s">
        <v>452</v>
      </c>
      <c r="Q493" s="74">
        <v>28</v>
      </c>
      <c r="R493" s="74">
        <v>180</v>
      </c>
      <c r="S493" s="84">
        <f t="shared" si="81"/>
        <v>5040</v>
      </c>
      <c r="T493" s="74">
        <v>373.86</v>
      </c>
      <c r="U493" s="74">
        <v>237.5</v>
      </c>
      <c r="V493" s="74">
        <v>4</v>
      </c>
      <c r="AE493" s="74" t="str">
        <f>IF(OR(K493="",K493=0),"",VLOOKUP(E493,#REF!,17,FALSE))</f>
        <v/>
      </c>
      <c r="AR493" s="74">
        <f t="shared" si="75"/>
        <v>5</v>
      </c>
      <c r="AS493" s="74">
        <f t="shared" si="76"/>
        <v>2016</v>
      </c>
      <c r="AT493" s="94">
        <f t="shared" si="77"/>
        <v>21</v>
      </c>
      <c r="BB493" s="74">
        <f t="shared" si="78"/>
        <v>1</v>
      </c>
      <c r="BC493" s="74">
        <f t="shared" si="79"/>
        <v>0</v>
      </c>
      <c r="BD493" s="115" t="str">
        <f t="shared" si="80"/>
        <v/>
      </c>
      <c r="BE493" s="118"/>
      <c r="BF493" s="118"/>
      <c r="BH493" s="119"/>
    </row>
    <row r="494" spans="3:60" x14ac:dyDescent="0.2">
      <c r="C494" s="75">
        <v>42514</v>
      </c>
      <c r="D494" s="120">
        <f t="shared" si="72"/>
        <v>3</v>
      </c>
      <c r="E494" s="74" t="s">
        <v>107</v>
      </c>
      <c r="F494" s="126" t="str">
        <f t="shared" si="82"/>
        <v/>
      </c>
      <c r="K494" s="129" t="str">
        <f t="shared" si="73"/>
        <v/>
      </c>
      <c r="L494" s="129" t="str">
        <f t="shared" si="74"/>
        <v/>
      </c>
      <c r="P494" s="74" t="s">
        <v>453</v>
      </c>
      <c r="Q494" s="74">
        <v>26</v>
      </c>
      <c r="R494" s="74">
        <v>180</v>
      </c>
      <c r="S494" s="84">
        <f t="shared" si="81"/>
        <v>4680</v>
      </c>
      <c r="AE494" s="74" t="str">
        <f>IF(OR(K494="",K494=0),"",VLOOKUP(E494,#REF!,17,FALSE))</f>
        <v/>
      </c>
      <c r="AR494" s="74">
        <f t="shared" si="75"/>
        <v>5</v>
      </c>
      <c r="AS494" s="74">
        <f t="shared" si="76"/>
        <v>2016</v>
      </c>
      <c r="AT494" s="94">
        <f t="shared" si="77"/>
        <v>21</v>
      </c>
      <c r="BB494" s="74">
        <f t="shared" si="78"/>
        <v>1</v>
      </c>
      <c r="BC494" s="74">
        <f t="shared" si="79"/>
        <v>0</v>
      </c>
      <c r="BD494" s="115" t="str">
        <f t="shared" si="80"/>
        <v/>
      </c>
      <c r="BE494" s="118"/>
      <c r="BF494" s="118"/>
      <c r="BH494" s="119"/>
    </row>
    <row r="495" spans="3:60" x14ac:dyDescent="0.2">
      <c r="C495" s="75">
        <v>42514</v>
      </c>
      <c r="D495" s="120">
        <f t="shared" si="72"/>
        <v>4</v>
      </c>
      <c r="E495" s="74" t="s">
        <v>401</v>
      </c>
      <c r="F495" s="126" t="str">
        <f t="shared" si="82"/>
        <v/>
      </c>
      <c r="G495" s="76">
        <v>38364</v>
      </c>
      <c r="J495" s="119">
        <v>0.21875</v>
      </c>
      <c r="K495" s="129" t="str">
        <f t="shared" si="73"/>
        <v/>
      </c>
      <c r="L495" s="129">
        <f t="shared" si="74"/>
        <v>5.25</v>
      </c>
      <c r="M495" s="76">
        <v>38364</v>
      </c>
      <c r="P495" s="74" t="s">
        <v>453</v>
      </c>
      <c r="Q495" s="74">
        <v>54</v>
      </c>
      <c r="R495" s="74">
        <v>180</v>
      </c>
      <c r="S495" s="84">
        <f t="shared" si="81"/>
        <v>9720</v>
      </c>
      <c r="T495" s="74">
        <v>373.76400000000001</v>
      </c>
      <c r="U495" s="74">
        <v>665</v>
      </c>
      <c r="V495" s="74">
        <v>7</v>
      </c>
      <c r="AE495" s="74" t="str">
        <f>IF(OR(K495="",K495=0),"",VLOOKUP(E495,#REF!,17,FALSE))</f>
        <v/>
      </c>
      <c r="AR495" s="74">
        <f t="shared" si="75"/>
        <v>5</v>
      </c>
      <c r="AS495" s="74">
        <f t="shared" si="76"/>
        <v>2016</v>
      </c>
      <c r="AT495" s="94">
        <f t="shared" si="77"/>
        <v>21</v>
      </c>
      <c r="BB495" s="74">
        <f t="shared" si="78"/>
        <v>1</v>
      </c>
      <c r="BC495" s="74">
        <f t="shared" si="79"/>
        <v>0</v>
      </c>
      <c r="BD495" s="115" t="str">
        <f t="shared" si="80"/>
        <v/>
      </c>
      <c r="BE495" s="118"/>
      <c r="BF495" s="118"/>
      <c r="BH495" s="119"/>
    </row>
    <row r="496" spans="3:60" x14ac:dyDescent="0.2">
      <c r="C496" s="75">
        <v>42514</v>
      </c>
      <c r="D496" s="120">
        <f t="shared" si="72"/>
        <v>5</v>
      </c>
      <c r="E496" s="74" t="s">
        <v>401</v>
      </c>
      <c r="F496" s="126" t="str">
        <f t="shared" si="82"/>
        <v/>
      </c>
      <c r="K496" s="129" t="str">
        <f t="shared" si="73"/>
        <v/>
      </c>
      <c r="L496" s="129" t="str">
        <f t="shared" si="74"/>
        <v/>
      </c>
      <c r="P496" s="74" t="s">
        <v>454</v>
      </c>
      <c r="Q496" s="74">
        <v>21.5</v>
      </c>
      <c r="R496" s="74">
        <v>180</v>
      </c>
      <c r="S496" s="84">
        <f t="shared" si="81"/>
        <v>3870</v>
      </c>
      <c r="AE496" s="74" t="str">
        <f>IF(OR(K496="",K496=0),"",VLOOKUP(E496,#REF!,17,FALSE))</f>
        <v/>
      </c>
      <c r="AR496" s="74">
        <f t="shared" si="75"/>
        <v>5</v>
      </c>
      <c r="AS496" s="74">
        <f t="shared" si="76"/>
        <v>2016</v>
      </c>
      <c r="AT496" s="94">
        <f t="shared" si="77"/>
        <v>21</v>
      </c>
      <c r="BB496" s="74">
        <f t="shared" si="78"/>
        <v>1</v>
      </c>
      <c r="BC496" s="74">
        <f t="shared" si="79"/>
        <v>0</v>
      </c>
      <c r="BD496" s="115" t="str">
        <f t="shared" si="80"/>
        <v/>
      </c>
      <c r="BE496" s="118"/>
      <c r="BF496" s="118"/>
      <c r="BH496" s="119"/>
    </row>
    <row r="497" spans="3:60" x14ac:dyDescent="0.2">
      <c r="C497" s="75">
        <v>42515</v>
      </c>
      <c r="D497" s="120">
        <f t="shared" si="72"/>
        <v>1</v>
      </c>
      <c r="E497" s="74" t="s">
        <v>466</v>
      </c>
      <c r="F497" s="126" t="str">
        <f t="shared" ref="F497:F530" si="83">IF(OR(K497=0,K497=""),"",SUM(G497/K497))</f>
        <v/>
      </c>
      <c r="G497" s="76">
        <v>32268</v>
      </c>
      <c r="J497" s="119">
        <v>0.19791666666666666</v>
      </c>
      <c r="K497" s="129" t="str">
        <f t="shared" si="73"/>
        <v/>
      </c>
      <c r="L497" s="129">
        <f t="shared" si="74"/>
        <v>4.75</v>
      </c>
      <c r="M497" s="76">
        <v>32268</v>
      </c>
      <c r="P497" s="74" t="s">
        <v>442</v>
      </c>
      <c r="Q497" s="74">
        <v>44</v>
      </c>
      <c r="R497" s="74">
        <v>180</v>
      </c>
      <c r="S497" s="84">
        <f t="shared" si="81"/>
        <v>7920</v>
      </c>
      <c r="T497" s="74">
        <v>371.69600000000003</v>
      </c>
      <c r="U497" s="74">
        <v>807.5</v>
      </c>
      <c r="V497" s="74">
        <v>4</v>
      </c>
      <c r="AR497" s="74">
        <f t="shared" si="75"/>
        <v>5</v>
      </c>
      <c r="AS497" s="74">
        <f t="shared" si="76"/>
        <v>2016</v>
      </c>
      <c r="AT497" s="94">
        <f t="shared" si="77"/>
        <v>21</v>
      </c>
      <c r="BB497" s="74">
        <f t="shared" si="78"/>
        <v>1</v>
      </c>
      <c r="BC497" s="74">
        <f t="shared" si="79"/>
        <v>0</v>
      </c>
      <c r="BD497" s="115" t="str">
        <f t="shared" si="80"/>
        <v/>
      </c>
      <c r="BE497" s="118"/>
      <c r="BF497" s="118"/>
      <c r="BH497" s="119"/>
    </row>
    <row r="498" spans="3:60" x14ac:dyDescent="0.2">
      <c r="C498" s="75">
        <v>42515</v>
      </c>
      <c r="D498" s="120">
        <f t="shared" si="72"/>
        <v>2</v>
      </c>
      <c r="E498" s="74" t="s">
        <v>466</v>
      </c>
      <c r="F498" s="126" t="str">
        <f t="shared" si="83"/>
        <v/>
      </c>
      <c r="K498" s="129" t="str">
        <f t="shared" si="73"/>
        <v/>
      </c>
      <c r="L498" s="129" t="str">
        <f t="shared" si="74"/>
        <v/>
      </c>
      <c r="P498" s="74" t="s">
        <v>481</v>
      </c>
      <c r="Q498" s="74">
        <v>19</v>
      </c>
      <c r="R498" s="74">
        <v>180</v>
      </c>
      <c r="S498" s="84">
        <f t="shared" si="81"/>
        <v>3420</v>
      </c>
      <c r="AR498" s="74">
        <f t="shared" si="75"/>
        <v>5</v>
      </c>
      <c r="AS498" s="74">
        <f t="shared" si="76"/>
        <v>2016</v>
      </c>
      <c r="AT498" s="94">
        <f t="shared" si="77"/>
        <v>21</v>
      </c>
      <c r="BB498" s="74">
        <f t="shared" si="78"/>
        <v>1</v>
      </c>
      <c r="BC498" s="74">
        <f t="shared" si="79"/>
        <v>0</v>
      </c>
      <c r="BD498" s="115" t="str">
        <f t="shared" si="80"/>
        <v/>
      </c>
      <c r="BE498" s="118"/>
      <c r="BF498" s="118"/>
      <c r="BH498" s="119"/>
    </row>
    <row r="499" spans="3:60" x14ac:dyDescent="0.2">
      <c r="C499" s="75">
        <v>42515</v>
      </c>
      <c r="D499" s="120">
        <f t="shared" si="72"/>
        <v>3</v>
      </c>
      <c r="E499" s="74" t="s">
        <v>104</v>
      </c>
      <c r="F499" s="126" t="str">
        <f t="shared" si="83"/>
        <v/>
      </c>
      <c r="G499" s="76">
        <v>48048</v>
      </c>
      <c r="J499" s="119">
        <v>0.26041666666666669</v>
      </c>
      <c r="K499" s="129" t="str">
        <f t="shared" si="73"/>
        <v/>
      </c>
      <c r="L499" s="129">
        <f t="shared" si="74"/>
        <v>6.25</v>
      </c>
      <c r="M499" s="76">
        <v>48048</v>
      </c>
      <c r="P499" s="74" t="s">
        <v>482</v>
      </c>
      <c r="Q499" s="74">
        <v>54</v>
      </c>
      <c r="R499" s="74">
        <v>180</v>
      </c>
      <c r="S499" s="84">
        <f t="shared" si="81"/>
        <v>9720</v>
      </c>
      <c r="T499" s="74">
        <v>372.476</v>
      </c>
      <c r="U499" s="74">
        <v>1140</v>
      </c>
      <c r="V499" s="74">
        <v>6</v>
      </c>
      <c r="AR499" s="74">
        <f t="shared" si="75"/>
        <v>5</v>
      </c>
      <c r="AS499" s="74">
        <f t="shared" si="76"/>
        <v>2016</v>
      </c>
      <c r="AT499" s="94">
        <f t="shared" si="77"/>
        <v>21</v>
      </c>
      <c r="BB499" s="74">
        <f t="shared" si="78"/>
        <v>1</v>
      </c>
      <c r="BC499" s="74">
        <f t="shared" si="79"/>
        <v>0</v>
      </c>
      <c r="BD499" s="115" t="str">
        <f t="shared" si="80"/>
        <v/>
      </c>
      <c r="BE499" s="118"/>
      <c r="BF499" s="118"/>
      <c r="BH499" s="119"/>
    </row>
    <row r="500" spans="3:60" x14ac:dyDescent="0.2">
      <c r="C500" s="75">
        <v>42515</v>
      </c>
      <c r="D500" s="120">
        <f t="shared" si="72"/>
        <v>4</v>
      </c>
      <c r="E500" s="74" t="s">
        <v>104</v>
      </c>
      <c r="F500" s="126" t="str">
        <f t="shared" si="83"/>
        <v/>
      </c>
      <c r="K500" s="129" t="str">
        <f t="shared" si="73"/>
        <v/>
      </c>
      <c r="L500" s="129" t="str">
        <f t="shared" si="74"/>
        <v/>
      </c>
      <c r="P500" s="74" t="s">
        <v>435</v>
      </c>
      <c r="Q500" s="74">
        <v>4</v>
      </c>
      <c r="R500" s="74">
        <v>180</v>
      </c>
      <c r="S500" s="84">
        <f t="shared" si="81"/>
        <v>720</v>
      </c>
      <c r="AR500" s="74">
        <f t="shared" si="75"/>
        <v>5</v>
      </c>
      <c r="AS500" s="74">
        <f t="shared" si="76"/>
        <v>2016</v>
      </c>
      <c r="AT500" s="94">
        <f t="shared" si="77"/>
        <v>21</v>
      </c>
      <c r="BB500" s="74">
        <f t="shared" si="78"/>
        <v>1</v>
      </c>
      <c r="BC500" s="74">
        <f t="shared" si="79"/>
        <v>0</v>
      </c>
      <c r="BD500" s="115" t="str">
        <f t="shared" si="80"/>
        <v/>
      </c>
      <c r="BE500" s="118"/>
      <c r="BF500" s="118"/>
      <c r="BH500" s="119"/>
    </row>
    <row r="501" spans="3:60" x14ac:dyDescent="0.2">
      <c r="C501" s="75">
        <v>42515</v>
      </c>
      <c r="D501" s="120">
        <f t="shared" si="72"/>
        <v>5</v>
      </c>
      <c r="E501" s="74" t="s">
        <v>104</v>
      </c>
      <c r="F501" s="126" t="str">
        <f t="shared" si="83"/>
        <v/>
      </c>
      <c r="K501" s="129" t="str">
        <f t="shared" si="73"/>
        <v/>
      </c>
      <c r="L501" s="129" t="str">
        <f t="shared" si="74"/>
        <v/>
      </c>
      <c r="P501" s="74" t="s">
        <v>483</v>
      </c>
      <c r="Q501" s="74">
        <v>34</v>
      </c>
      <c r="R501" s="74">
        <v>180</v>
      </c>
      <c r="S501" s="84">
        <f t="shared" si="81"/>
        <v>6120</v>
      </c>
      <c r="AR501" s="74">
        <f t="shared" si="75"/>
        <v>5</v>
      </c>
      <c r="AS501" s="74">
        <f t="shared" si="76"/>
        <v>2016</v>
      </c>
      <c r="AT501" s="94">
        <f t="shared" si="77"/>
        <v>21</v>
      </c>
      <c r="BB501" s="74">
        <f t="shared" si="78"/>
        <v>1</v>
      </c>
      <c r="BC501" s="74">
        <f t="shared" si="79"/>
        <v>0</v>
      </c>
      <c r="BD501" s="115" t="str">
        <f t="shared" si="80"/>
        <v/>
      </c>
      <c r="BE501" s="118"/>
      <c r="BF501" s="118"/>
      <c r="BH501" s="119"/>
    </row>
    <row r="502" spans="3:60" x14ac:dyDescent="0.2">
      <c r="C502" s="75">
        <v>42515</v>
      </c>
      <c r="D502" s="120">
        <f t="shared" si="72"/>
        <v>6</v>
      </c>
      <c r="E502" s="74" t="s">
        <v>159</v>
      </c>
      <c r="F502" s="126" t="str">
        <f t="shared" si="83"/>
        <v/>
      </c>
      <c r="G502" s="76">
        <v>34488</v>
      </c>
      <c r="J502" s="119">
        <v>0.20833333333333334</v>
      </c>
      <c r="K502" s="129" t="str">
        <f t="shared" si="73"/>
        <v/>
      </c>
      <c r="L502" s="129">
        <f t="shared" si="74"/>
        <v>5</v>
      </c>
      <c r="M502" s="76">
        <v>34488</v>
      </c>
      <c r="P502" s="74" t="s">
        <v>454</v>
      </c>
      <c r="Q502" s="74">
        <v>58.5</v>
      </c>
      <c r="R502" s="74">
        <v>180</v>
      </c>
      <c r="S502" s="84">
        <f t="shared" si="81"/>
        <v>10530</v>
      </c>
      <c r="T502" s="74">
        <v>372.00700000000001</v>
      </c>
      <c r="U502" s="74">
        <v>807.5</v>
      </c>
      <c r="AR502" s="74">
        <f t="shared" si="75"/>
        <v>5</v>
      </c>
      <c r="AS502" s="74">
        <f t="shared" si="76"/>
        <v>2016</v>
      </c>
      <c r="AT502" s="94">
        <f t="shared" si="77"/>
        <v>21</v>
      </c>
      <c r="BB502" s="74">
        <f t="shared" si="78"/>
        <v>1</v>
      </c>
      <c r="BC502" s="74">
        <f t="shared" si="79"/>
        <v>0</v>
      </c>
      <c r="BD502" s="115" t="str">
        <f t="shared" si="80"/>
        <v/>
      </c>
      <c r="BE502" s="118"/>
      <c r="BF502" s="118"/>
      <c r="BH502" s="119"/>
    </row>
    <row r="503" spans="3:60" x14ac:dyDescent="0.2">
      <c r="C503" s="75">
        <v>42515</v>
      </c>
      <c r="D503" s="120">
        <f t="shared" si="72"/>
        <v>7</v>
      </c>
      <c r="E503" s="74" t="s">
        <v>159</v>
      </c>
      <c r="F503" s="126" t="str">
        <f t="shared" si="83"/>
        <v/>
      </c>
      <c r="K503" s="129" t="str">
        <f t="shared" si="73"/>
        <v/>
      </c>
      <c r="L503" s="129" t="str">
        <f t="shared" si="74"/>
        <v/>
      </c>
      <c r="P503" s="74" t="s">
        <v>482</v>
      </c>
      <c r="Q503" s="74">
        <v>1</v>
      </c>
      <c r="R503" s="74">
        <v>180</v>
      </c>
      <c r="S503" s="84">
        <f t="shared" si="81"/>
        <v>180</v>
      </c>
      <c r="AR503" s="74">
        <f t="shared" si="75"/>
        <v>5</v>
      </c>
      <c r="AS503" s="74">
        <f t="shared" si="76"/>
        <v>2016</v>
      </c>
      <c r="AT503" s="94">
        <f t="shared" si="77"/>
        <v>21</v>
      </c>
      <c r="BB503" s="74">
        <f t="shared" si="78"/>
        <v>1</v>
      </c>
      <c r="BC503" s="74">
        <f t="shared" si="79"/>
        <v>0</v>
      </c>
      <c r="BD503" s="115" t="str">
        <f t="shared" si="80"/>
        <v/>
      </c>
      <c r="BE503" s="118"/>
      <c r="BF503" s="118"/>
      <c r="BH503" s="119"/>
    </row>
    <row r="504" spans="3:60" x14ac:dyDescent="0.2">
      <c r="C504" s="75">
        <v>42515</v>
      </c>
      <c r="D504" s="120">
        <f t="shared" si="72"/>
        <v>8</v>
      </c>
      <c r="E504" s="74" t="s">
        <v>159</v>
      </c>
      <c r="F504" s="126" t="str">
        <f t="shared" si="83"/>
        <v/>
      </c>
      <c r="K504" s="129" t="str">
        <f t="shared" si="73"/>
        <v/>
      </c>
      <c r="L504" s="129" t="str">
        <f t="shared" si="74"/>
        <v/>
      </c>
      <c r="P504" s="74" t="s">
        <v>484</v>
      </c>
      <c r="Q504" s="74">
        <v>8</v>
      </c>
      <c r="R504" s="74">
        <v>180</v>
      </c>
      <c r="S504" s="84">
        <f t="shared" si="81"/>
        <v>1440</v>
      </c>
      <c r="AR504" s="74">
        <f t="shared" si="75"/>
        <v>5</v>
      </c>
      <c r="AS504" s="74">
        <f t="shared" si="76"/>
        <v>2016</v>
      </c>
      <c r="AT504" s="94">
        <f t="shared" si="77"/>
        <v>21</v>
      </c>
      <c r="BB504" s="74">
        <f t="shared" si="78"/>
        <v>1</v>
      </c>
      <c r="BC504" s="74">
        <f t="shared" si="79"/>
        <v>0</v>
      </c>
      <c r="BD504" s="115" t="str">
        <f t="shared" si="80"/>
        <v/>
      </c>
      <c r="BE504" s="118"/>
      <c r="BF504" s="118"/>
      <c r="BH504" s="119"/>
    </row>
    <row r="505" spans="3:60" x14ac:dyDescent="0.2">
      <c r="C505" s="75">
        <v>42516</v>
      </c>
      <c r="D505" s="120">
        <f t="shared" si="72"/>
        <v>1</v>
      </c>
      <c r="E505" s="74" t="s">
        <v>98</v>
      </c>
      <c r="F505" s="126">
        <f t="shared" si="83"/>
        <v>7998.8571428571431</v>
      </c>
      <c r="G505" s="76">
        <v>55992</v>
      </c>
      <c r="I505" s="117">
        <v>0.29166666666666669</v>
      </c>
      <c r="J505" s="117">
        <v>0.27083333333333331</v>
      </c>
      <c r="K505" s="129">
        <f t="shared" si="73"/>
        <v>7</v>
      </c>
      <c r="L505" s="129">
        <f t="shared" si="74"/>
        <v>6.5</v>
      </c>
      <c r="M505" s="76">
        <v>55992</v>
      </c>
      <c r="P505" s="78" t="s">
        <v>484</v>
      </c>
      <c r="Q505" s="74">
        <v>72</v>
      </c>
      <c r="R505" s="74">
        <v>180</v>
      </c>
      <c r="S505" s="84">
        <f t="shared" si="81"/>
        <v>12960</v>
      </c>
      <c r="T505" s="74">
        <v>370.24799999999999</v>
      </c>
      <c r="U505" s="74">
        <v>1472.5</v>
      </c>
      <c r="V505" s="74">
        <v>2</v>
      </c>
      <c r="AR505" s="74">
        <f t="shared" si="75"/>
        <v>5</v>
      </c>
      <c r="AS505" s="74">
        <f t="shared" si="76"/>
        <v>2016</v>
      </c>
      <c r="AT505" s="94">
        <f t="shared" si="77"/>
        <v>21</v>
      </c>
      <c r="BB505" s="74">
        <f t="shared" si="78"/>
        <v>1</v>
      </c>
      <c r="BC505" s="74">
        <f t="shared" si="79"/>
        <v>0</v>
      </c>
      <c r="BD505" s="115" t="str">
        <f t="shared" si="80"/>
        <v/>
      </c>
    </row>
    <row r="506" spans="3:60" x14ac:dyDescent="0.2">
      <c r="C506" s="75">
        <v>42516</v>
      </c>
      <c r="D506" s="120">
        <f>IF(C506&lt;&gt;C505,1,D505+1)</f>
        <v>2</v>
      </c>
      <c r="E506" s="74" t="s">
        <v>98</v>
      </c>
      <c r="F506" s="126" t="str">
        <f t="shared" si="83"/>
        <v/>
      </c>
      <c r="K506" s="129" t="str">
        <f t="shared" si="73"/>
        <v/>
      </c>
      <c r="L506" s="129" t="str">
        <f t="shared" si="74"/>
        <v/>
      </c>
      <c r="P506" s="78" t="s">
        <v>487</v>
      </c>
      <c r="Q506" s="74">
        <v>33.75</v>
      </c>
      <c r="R506" s="74">
        <v>180</v>
      </c>
      <c r="S506" s="84">
        <f t="shared" si="81"/>
        <v>6075</v>
      </c>
      <c r="AR506" s="74">
        <f t="shared" si="75"/>
        <v>5</v>
      </c>
      <c r="AS506" s="74">
        <f t="shared" si="76"/>
        <v>2016</v>
      </c>
      <c r="AT506" s="94">
        <f t="shared" si="77"/>
        <v>21</v>
      </c>
      <c r="BB506" s="74">
        <f t="shared" si="78"/>
        <v>1</v>
      </c>
      <c r="BC506" s="74">
        <f t="shared" si="79"/>
        <v>0</v>
      </c>
      <c r="BD506" s="115" t="str">
        <f t="shared" si="80"/>
        <v/>
      </c>
    </row>
    <row r="507" spans="3:60" x14ac:dyDescent="0.2">
      <c r="C507" s="75">
        <v>42516</v>
      </c>
      <c r="D507" s="120">
        <f t="shared" si="72"/>
        <v>3</v>
      </c>
      <c r="E507" s="74" t="s">
        <v>98</v>
      </c>
      <c r="F507" s="126" t="str">
        <f t="shared" si="83"/>
        <v/>
      </c>
      <c r="J507" s="117"/>
      <c r="K507" s="129" t="str">
        <f t="shared" si="73"/>
        <v/>
      </c>
      <c r="L507" s="129" t="str">
        <f t="shared" si="74"/>
        <v/>
      </c>
      <c r="P507" s="78" t="s">
        <v>492</v>
      </c>
      <c r="Q507" s="74">
        <v>3</v>
      </c>
      <c r="R507" s="74">
        <v>180</v>
      </c>
      <c r="S507" s="84">
        <f t="shared" si="81"/>
        <v>540</v>
      </c>
      <c r="AR507" s="74">
        <f t="shared" si="75"/>
        <v>5</v>
      </c>
      <c r="AS507" s="74">
        <f t="shared" si="76"/>
        <v>2016</v>
      </c>
      <c r="AT507" s="94">
        <f t="shared" si="77"/>
        <v>21</v>
      </c>
      <c r="BB507" s="74">
        <f t="shared" si="78"/>
        <v>1</v>
      </c>
      <c r="BC507" s="74">
        <f t="shared" si="79"/>
        <v>0</v>
      </c>
      <c r="BD507" s="115" t="str">
        <f t="shared" si="80"/>
        <v/>
      </c>
    </row>
    <row r="508" spans="3:60" x14ac:dyDescent="0.2">
      <c r="C508" s="75">
        <v>42516</v>
      </c>
      <c r="D508" s="120">
        <f t="shared" ref="D508:D516" si="84">IF(C508&lt;&gt;C507,1,D507+1)</f>
        <v>4</v>
      </c>
      <c r="E508" s="74" t="s">
        <v>418</v>
      </c>
      <c r="F508" s="126" t="str">
        <f t="shared" ref="F508:F516" si="85">IF(OR(K508=0,K508=""),"",SUM(G508/K508))</f>
        <v/>
      </c>
      <c r="J508" s="117">
        <v>2.0833333333333332E-2</v>
      </c>
      <c r="K508" s="129" t="str">
        <f t="shared" ref="K508:K516" si="86">IF(I508="","",HOUR(I508)+MINUTE(I508)/60)</f>
        <v/>
      </c>
      <c r="L508" s="129">
        <f t="shared" ref="L508:L516" si="87">IF(J508="","",HOUR(J508)+MINUTE(J508)/60)</f>
        <v>0.5</v>
      </c>
      <c r="S508" s="84">
        <f t="shared" ref="S508:S516" si="88">Q508*R508</f>
        <v>0</v>
      </c>
      <c r="AR508" s="74">
        <f t="shared" si="75"/>
        <v>5</v>
      </c>
      <c r="AS508" s="74">
        <f t="shared" si="76"/>
        <v>2016</v>
      </c>
      <c r="AT508" s="94">
        <f t="shared" si="77"/>
        <v>21</v>
      </c>
      <c r="BB508" s="74">
        <f t="shared" si="78"/>
        <v>1</v>
      </c>
      <c r="BC508" s="74">
        <f t="shared" si="79"/>
        <v>0</v>
      </c>
      <c r="BD508" s="115" t="str">
        <f t="shared" si="80"/>
        <v/>
      </c>
    </row>
    <row r="509" spans="3:60" x14ac:dyDescent="0.2">
      <c r="C509" s="75">
        <v>42516</v>
      </c>
      <c r="D509" s="120">
        <f t="shared" si="84"/>
        <v>5</v>
      </c>
      <c r="E509" s="74" t="s">
        <v>488</v>
      </c>
      <c r="F509" s="126">
        <f t="shared" si="85"/>
        <v>8498.5263157894733</v>
      </c>
      <c r="G509" s="76">
        <v>40368</v>
      </c>
      <c r="I509" s="117">
        <v>0.19791666666666666</v>
      </c>
      <c r="J509" s="117">
        <v>0.1875</v>
      </c>
      <c r="K509" s="129">
        <f t="shared" si="86"/>
        <v>4.75</v>
      </c>
      <c r="L509" s="129">
        <f t="shared" si="87"/>
        <v>4.5</v>
      </c>
      <c r="M509" s="76">
        <v>40368</v>
      </c>
      <c r="P509" s="78" t="s">
        <v>386</v>
      </c>
      <c r="Q509" s="74">
        <v>4</v>
      </c>
      <c r="R509" s="74">
        <v>180</v>
      </c>
      <c r="S509" s="84">
        <f t="shared" si="88"/>
        <v>720</v>
      </c>
      <c r="T509" s="74">
        <v>377.16399999999999</v>
      </c>
      <c r="U509" s="74">
        <v>950</v>
      </c>
      <c r="V509" s="74">
        <v>10</v>
      </c>
      <c r="X509" s="74">
        <v>147</v>
      </c>
      <c r="AR509" s="74">
        <f t="shared" si="75"/>
        <v>5</v>
      </c>
      <c r="AS509" s="74">
        <f t="shared" si="76"/>
        <v>2016</v>
      </c>
      <c r="AT509" s="94">
        <f t="shared" si="77"/>
        <v>21</v>
      </c>
      <c r="BB509" s="74">
        <f t="shared" si="78"/>
        <v>1</v>
      </c>
      <c r="BC509" s="74">
        <f t="shared" si="79"/>
        <v>0</v>
      </c>
      <c r="BD509" s="115" t="str">
        <f t="shared" si="80"/>
        <v/>
      </c>
    </row>
    <row r="510" spans="3:60" x14ac:dyDescent="0.2">
      <c r="C510" s="75">
        <v>42516</v>
      </c>
      <c r="D510" s="120">
        <f t="shared" si="84"/>
        <v>6</v>
      </c>
      <c r="E510" s="74" t="s">
        <v>488</v>
      </c>
      <c r="F510" s="126" t="str">
        <f t="shared" si="85"/>
        <v/>
      </c>
      <c r="K510" s="129" t="str">
        <f t="shared" si="86"/>
        <v/>
      </c>
      <c r="L510" s="129" t="str">
        <f t="shared" si="87"/>
        <v/>
      </c>
      <c r="P510" s="78" t="s">
        <v>489</v>
      </c>
      <c r="Q510" s="74">
        <v>4</v>
      </c>
      <c r="R510" s="74">
        <v>180</v>
      </c>
      <c r="S510" s="84">
        <f t="shared" si="88"/>
        <v>720</v>
      </c>
      <c r="AR510" s="74">
        <f t="shared" si="75"/>
        <v>5</v>
      </c>
      <c r="AS510" s="74">
        <f t="shared" si="76"/>
        <v>2016</v>
      </c>
      <c r="AT510" s="94">
        <f t="shared" si="77"/>
        <v>21</v>
      </c>
      <c r="BB510" s="74">
        <f t="shared" si="78"/>
        <v>1</v>
      </c>
      <c r="BC510" s="74">
        <f t="shared" si="79"/>
        <v>0</v>
      </c>
      <c r="BD510" s="115" t="str">
        <f t="shared" si="80"/>
        <v/>
      </c>
    </row>
    <row r="511" spans="3:60" x14ac:dyDescent="0.2">
      <c r="C511" s="75">
        <v>42516</v>
      </c>
      <c r="D511" s="120">
        <f t="shared" si="84"/>
        <v>7</v>
      </c>
      <c r="E511" s="74" t="s">
        <v>488</v>
      </c>
      <c r="F511" s="126" t="str">
        <f t="shared" si="85"/>
        <v/>
      </c>
      <c r="K511" s="129" t="str">
        <f t="shared" si="86"/>
        <v/>
      </c>
      <c r="L511" s="129" t="str">
        <f t="shared" si="87"/>
        <v/>
      </c>
      <c r="P511" s="78" t="s">
        <v>490</v>
      </c>
      <c r="Q511" s="74">
        <v>75</v>
      </c>
      <c r="R511" s="74">
        <v>180</v>
      </c>
      <c r="S511" s="84">
        <f t="shared" si="88"/>
        <v>13500</v>
      </c>
      <c r="AR511" s="74">
        <f t="shared" si="75"/>
        <v>5</v>
      </c>
      <c r="AS511" s="74">
        <f t="shared" si="76"/>
        <v>2016</v>
      </c>
      <c r="AT511" s="94">
        <f t="shared" si="77"/>
        <v>21</v>
      </c>
      <c r="BB511" s="74">
        <f t="shared" si="78"/>
        <v>1</v>
      </c>
      <c r="BC511" s="74">
        <f t="shared" si="79"/>
        <v>0</v>
      </c>
      <c r="BD511" s="115" t="str">
        <f t="shared" si="80"/>
        <v/>
      </c>
    </row>
    <row r="512" spans="3:60" x14ac:dyDescent="0.2">
      <c r="C512" s="75">
        <v>42516</v>
      </c>
      <c r="D512" s="120">
        <f t="shared" si="84"/>
        <v>8</v>
      </c>
      <c r="E512" s="74" t="s">
        <v>418</v>
      </c>
      <c r="F512" s="126" t="str">
        <f t="shared" si="85"/>
        <v/>
      </c>
      <c r="J512" s="117">
        <v>1.0416666666666666E-2</v>
      </c>
      <c r="K512" s="129" t="str">
        <f t="shared" si="86"/>
        <v/>
      </c>
      <c r="L512" s="129">
        <f t="shared" si="87"/>
        <v>0.25</v>
      </c>
      <c r="S512" s="84">
        <f t="shared" si="88"/>
        <v>0</v>
      </c>
      <c r="AR512" s="74">
        <f t="shared" si="75"/>
        <v>5</v>
      </c>
      <c r="AS512" s="74">
        <f t="shared" si="76"/>
        <v>2016</v>
      </c>
      <c r="AT512" s="94">
        <f t="shared" si="77"/>
        <v>21</v>
      </c>
      <c r="BB512" s="74">
        <f t="shared" si="78"/>
        <v>1</v>
      </c>
      <c r="BC512" s="74">
        <f t="shared" si="79"/>
        <v>0</v>
      </c>
      <c r="BD512" s="115" t="str">
        <f t="shared" si="80"/>
        <v/>
      </c>
    </row>
    <row r="513" spans="3:56" x14ac:dyDescent="0.2">
      <c r="C513" s="75">
        <v>42516</v>
      </c>
      <c r="D513" s="120">
        <f t="shared" si="84"/>
        <v>9</v>
      </c>
      <c r="E513" s="74" t="s">
        <v>177</v>
      </c>
      <c r="F513" s="126">
        <f t="shared" si="85"/>
        <v>8416</v>
      </c>
      <c r="G513" s="76">
        <v>18936</v>
      </c>
      <c r="I513" s="117">
        <v>9.375E-2</v>
      </c>
      <c r="J513" s="117">
        <v>8.819444444444445E-2</v>
      </c>
      <c r="K513" s="129">
        <f t="shared" si="86"/>
        <v>2.25</v>
      </c>
      <c r="L513" s="129">
        <f t="shared" si="87"/>
        <v>2.1166666666666667</v>
      </c>
      <c r="M513" s="76">
        <v>18936</v>
      </c>
      <c r="P513" s="78" t="s">
        <v>490</v>
      </c>
      <c r="Q513" s="74">
        <v>5</v>
      </c>
      <c r="R513" s="74">
        <v>180</v>
      </c>
      <c r="S513" s="84">
        <f t="shared" si="88"/>
        <v>900</v>
      </c>
      <c r="T513" s="74">
        <v>381.86099999999999</v>
      </c>
      <c r="U513" s="74">
        <v>237.5</v>
      </c>
      <c r="V513" s="74">
        <v>4</v>
      </c>
      <c r="AR513" s="74">
        <f t="shared" si="75"/>
        <v>5</v>
      </c>
      <c r="AS513" s="74">
        <f t="shared" si="76"/>
        <v>2016</v>
      </c>
      <c r="AT513" s="94">
        <f t="shared" si="77"/>
        <v>21</v>
      </c>
      <c r="BB513" s="74">
        <f t="shared" si="78"/>
        <v>1</v>
      </c>
      <c r="BC513" s="74">
        <f t="shared" si="79"/>
        <v>0</v>
      </c>
      <c r="BD513" s="115" t="str">
        <f t="shared" si="80"/>
        <v/>
      </c>
    </row>
    <row r="514" spans="3:56" x14ac:dyDescent="0.2">
      <c r="C514" s="75">
        <v>42516</v>
      </c>
      <c r="D514" s="120">
        <f t="shared" si="84"/>
        <v>10</v>
      </c>
      <c r="E514" s="74" t="s">
        <v>177</v>
      </c>
      <c r="F514" s="126" t="str">
        <f t="shared" si="85"/>
        <v/>
      </c>
      <c r="K514" s="129" t="str">
        <f t="shared" si="86"/>
        <v/>
      </c>
      <c r="L514" s="129" t="str">
        <f t="shared" si="87"/>
        <v/>
      </c>
      <c r="P514" s="78" t="s">
        <v>491</v>
      </c>
      <c r="Q514" s="74">
        <v>35</v>
      </c>
      <c r="R514" s="74">
        <v>180</v>
      </c>
      <c r="S514" s="84">
        <f t="shared" si="88"/>
        <v>6300</v>
      </c>
      <c r="AR514" s="74">
        <f t="shared" si="75"/>
        <v>5</v>
      </c>
      <c r="AS514" s="74">
        <f t="shared" si="76"/>
        <v>2016</v>
      </c>
      <c r="AT514" s="94">
        <f t="shared" si="77"/>
        <v>21</v>
      </c>
      <c r="BB514" s="74">
        <f t="shared" si="78"/>
        <v>1</v>
      </c>
      <c r="BC514" s="74">
        <f t="shared" si="79"/>
        <v>0</v>
      </c>
      <c r="BD514" s="115" t="str">
        <f t="shared" si="80"/>
        <v/>
      </c>
    </row>
    <row r="515" spans="3:56" x14ac:dyDescent="0.2">
      <c r="C515" s="75">
        <v>42516</v>
      </c>
      <c r="D515" s="120">
        <f t="shared" si="84"/>
        <v>11</v>
      </c>
      <c r="E515" s="74" t="s">
        <v>418</v>
      </c>
      <c r="F515" s="126" t="str">
        <f t="shared" si="85"/>
        <v/>
      </c>
      <c r="J515" s="117">
        <v>8.3333333333333332E-3</v>
      </c>
      <c r="K515" s="129" t="str">
        <f t="shared" si="86"/>
        <v/>
      </c>
      <c r="L515" s="129">
        <f t="shared" si="87"/>
        <v>0.2</v>
      </c>
      <c r="S515" s="84">
        <f t="shared" si="88"/>
        <v>0</v>
      </c>
      <c r="AR515" s="74">
        <f t="shared" ref="AR515:AR580" si="89">MONTH(C515)</f>
        <v>5</v>
      </c>
      <c r="AS515" s="74">
        <f t="shared" ref="AS515:AS580" si="90">YEAR(C515)</f>
        <v>2016</v>
      </c>
      <c r="AT515" s="94">
        <f t="shared" ref="AT515:AT580" si="91">WEEKNUM(C515)-1</f>
        <v>21</v>
      </c>
      <c r="BB515" s="74">
        <f t="shared" ref="BB515:BB580" si="92">IF(K515=0,0,1)</f>
        <v>1</v>
      </c>
      <c r="BC515" s="74">
        <f t="shared" ref="BC515:BC580" si="93">IF( ISERROR(K515*AE515),0,K515*AE515)</f>
        <v>0</v>
      </c>
      <c r="BD515" s="115" t="str">
        <f t="shared" ref="BD515:BD580" si="94">IF(ISERROR(G515/(K515*AE515)),"",G515/(K515*AE515))</f>
        <v/>
      </c>
    </row>
    <row r="516" spans="3:56" x14ac:dyDescent="0.2">
      <c r="C516" s="75">
        <v>42516</v>
      </c>
      <c r="D516" s="120">
        <f t="shared" si="84"/>
        <v>12</v>
      </c>
      <c r="E516" s="74" t="s">
        <v>209</v>
      </c>
      <c r="F516" s="126">
        <f t="shared" si="85"/>
        <v>10030.344827586207</v>
      </c>
      <c r="G516" s="76">
        <v>19392</v>
      </c>
      <c r="I516" s="117">
        <v>8.0555555555555561E-2</v>
      </c>
      <c r="J516" s="117">
        <v>8.0555555555555561E-2</v>
      </c>
      <c r="K516" s="129">
        <f t="shared" si="86"/>
        <v>1.9333333333333333</v>
      </c>
      <c r="L516" s="129">
        <f t="shared" si="87"/>
        <v>1.9333333333333333</v>
      </c>
      <c r="M516" s="76">
        <v>19392</v>
      </c>
      <c r="P516" s="78" t="s">
        <v>491</v>
      </c>
      <c r="Q516" s="74">
        <v>37</v>
      </c>
      <c r="R516" s="74">
        <v>180</v>
      </c>
      <c r="S516" s="84">
        <f t="shared" si="88"/>
        <v>6660</v>
      </c>
      <c r="T516" s="74">
        <v>375.63400000000001</v>
      </c>
      <c r="U516" s="74">
        <v>475</v>
      </c>
      <c r="V516" s="74">
        <v>4</v>
      </c>
      <c r="AR516" s="74">
        <f t="shared" si="89"/>
        <v>5</v>
      </c>
      <c r="AS516" s="74">
        <f t="shared" si="90"/>
        <v>2016</v>
      </c>
      <c r="AT516" s="94">
        <f t="shared" si="91"/>
        <v>21</v>
      </c>
      <c r="BB516" s="74">
        <f t="shared" si="92"/>
        <v>1</v>
      </c>
      <c r="BC516" s="74">
        <f t="shared" si="93"/>
        <v>0</v>
      </c>
      <c r="BD516" s="115" t="str">
        <f t="shared" si="94"/>
        <v/>
      </c>
    </row>
    <row r="517" spans="3:56" x14ac:dyDescent="0.2">
      <c r="C517" s="75">
        <v>42517</v>
      </c>
      <c r="D517" s="120">
        <f t="shared" ref="D517:D580" si="95">IF(C517&lt;&gt;C516,1,D516+1)</f>
        <v>1</v>
      </c>
      <c r="E517" s="74" t="s">
        <v>493</v>
      </c>
      <c r="F517" s="126">
        <f t="shared" si="83"/>
        <v>6846</v>
      </c>
      <c r="G517" s="76">
        <v>54768</v>
      </c>
      <c r="I517" s="117">
        <v>0.33333333333333331</v>
      </c>
      <c r="J517" s="117">
        <v>0.27083333333333331</v>
      </c>
      <c r="K517" s="129">
        <f t="shared" ref="K517" si="96">IF(I517="","",HOUR(I517)+MINUTE(I517)/60)</f>
        <v>8</v>
      </c>
      <c r="L517" s="129">
        <f t="shared" ref="L517" si="97">IF(J517="","",HOUR(J517)+MINUTE(J517)/60)</f>
        <v>6.5</v>
      </c>
      <c r="M517" s="76">
        <v>54768</v>
      </c>
      <c r="P517" s="74" t="s">
        <v>496</v>
      </c>
      <c r="Q517" s="74">
        <v>66</v>
      </c>
      <c r="R517" s="74">
        <v>180</v>
      </c>
      <c r="S517" s="84">
        <f t="shared" si="81"/>
        <v>11880</v>
      </c>
      <c r="T517" s="74">
        <v>547.66800000000001</v>
      </c>
      <c r="U517" s="74">
        <v>1567.5</v>
      </c>
      <c r="V517" s="74">
        <v>5</v>
      </c>
      <c r="AR517" s="74">
        <f t="shared" si="89"/>
        <v>5</v>
      </c>
      <c r="AS517" s="74">
        <f t="shared" si="90"/>
        <v>2016</v>
      </c>
      <c r="AT517" s="94">
        <f t="shared" si="91"/>
        <v>21</v>
      </c>
      <c r="BB517" s="74">
        <f t="shared" si="92"/>
        <v>1</v>
      </c>
      <c r="BC517" s="74">
        <f t="shared" si="93"/>
        <v>0</v>
      </c>
      <c r="BD517" s="115" t="str">
        <f t="shared" si="94"/>
        <v/>
      </c>
    </row>
    <row r="518" spans="3:56" x14ac:dyDescent="0.2">
      <c r="C518" s="75">
        <v>42517</v>
      </c>
      <c r="D518" s="120">
        <f t="shared" si="95"/>
        <v>2</v>
      </c>
      <c r="E518" s="74" t="s">
        <v>493</v>
      </c>
      <c r="F518" s="126" t="str">
        <f t="shared" si="83"/>
        <v/>
      </c>
      <c r="K518" s="129" t="str">
        <f t="shared" ref="K518:K581" si="98">IF(I518="","",HOUR(I518)+MINUTE(I518)/60)</f>
        <v/>
      </c>
      <c r="L518" s="129" t="str">
        <f t="shared" ref="L518:L581" si="99">IF(J518="","",HOUR(J518)+MINUTE(J518)/60)</f>
        <v/>
      </c>
      <c r="P518" s="74" t="s">
        <v>494</v>
      </c>
      <c r="Q518" s="74">
        <v>71</v>
      </c>
      <c r="R518" s="74">
        <v>180</v>
      </c>
      <c r="S518" s="84">
        <f t="shared" si="81"/>
        <v>12780</v>
      </c>
      <c r="AR518" s="74">
        <f t="shared" si="89"/>
        <v>5</v>
      </c>
      <c r="AS518" s="74">
        <f t="shared" si="90"/>
        <v>2016</v>
      </c>
      <c r="AT518" s="94">
        <f t="shared" si="91"/>
        <v>21</v>
      </c>
      <c r="BB518" s="74">
        <f t="shared" si="92"/>
        <v>1</v>
      </c>
      <c r="BC518" s="74">
        <f t="shared" si="93"/>
        <v>0</v>
      </c>
      <c r="BD518" s="115" t="str">
        <f t="shared" si="94"/>
        <v/>
      </c>
    </row>
    <row r="519" spans="3:56" x14ac:dyDescent="0.2">
      <c r="C519" s="75">
        <v>42517</v>
      </c>
      <c r="D519" s="120">
        <f t="shared" si="95"/>
        <v>3</v>
      </c>
      <c r="E519" s="74" t="s">
        <v>493</v>
      </c>
      <c r="F519" s="126" t="str">
        <f t="shared" si="83"/>
        <v/>
      </c>
      <c r="K519" s="129" t="str">
        <f t="shared" si="98"/>
        <v/>
      </c>
      <c r="L519" s="129" t="str">
        <f t="shared" si="99"/>
        <v/>
      </c>
      <c r="P519" s="74" t="s">
        <v>164</v>
      </c>
      <c r="Q519" s="74">
        <v>16</v>
      </c>
      <c r="R519" s="74">
        <v>180</v>
      </c>
      <c r="S519" s="84">
        <f t="shared" si="81"/>
        <v>2880</v>
      </c>
      <c r="AR519" s="74">
        <f t="shared" si="89"/>
        <v>5</v>
      </c>
      <c r="AS519" s="74">
        <f t="shared" si="90"/>
        <v>2016</v>
      </c>
      <c r="AT519" s="94">
        <f t="shared" si="91"/>
        <v>21</v>
      </c>
      <c r="BB519" s="74">
        <f t="shared" si="92"/>
        <v>1</v>
      </c>
      <c r="BC519" s="74">
        <f t="shared" si="93"/>
        <v>0</v>
      </c>
      <c r="BD519" s="115" t="str">
        <f t="shared" si="94"/>
        <v/>
      </c>
    </row>
    <row r="520" spans="3:56" x14ac:dyDescent="0.2">
      <c r="C520" s="75">
        <v>42517</v>
      </c>
      <c r="D520" s="120">
        <f t="shared" si="95"/>
        <v>4</v>
      </c>
      <c r="E520" s="74" t="s">
        <v>493</v>
      </c>
      <c r="F520" s="126" t="str">
        <f t="shared" si="83"/>
        <v/>
      </c>
      <c r="K520" s="129" t="str">
        <f t="shared" si="98"/>
        <v/>
      </c>
      <c r="L520" s="129" t="str">
        <f t="shared" si="99"/>
        <v/>
      </c>
      <c r="P520" s="74" t="s">
        <v>412</v>
      </c>
      <c r="Q520" s="74">
        <v>6</v>
      </c>
      <c r="R520" s="74">
        <v>180</v>
      </c>
      <c r="S520" s="84">
        <f t="shared" si="81"/>
        <v>1080</v>
      </c>
      <c r="AR520" s="74">
        <f t="shared" si="89"/>
        <v>5</v>
      </c>
      <c r="AS520" s="74">
        <f t="shared" si="90"/>
        <v>2016</v>
      </c>
      <c r="AT520" s="94">
        <f t="shared" si="91"/>
        <v>21</v>
      </c>
      <c r="BB520" s="74">
        <f t="shared" si="92"/>
        <v>1</v>
      </c>
      <c r="BC520" s="74">
        <f t="shared" si="93"/>
        <v>0</v>
      </c>
      <c r="BD520" s="115" t="str">
        <f t="shared" si="94"/>
        <v/>
      </c>
    </row>
    <row r="521" spans="3:56" x14ac:dyDescent="0.2">
      <c r="C521" s="75">
        <v>42517</v>
      </c>
      <c r="D521" s="120"/>
      <c r="E521" s="74" t="s">
        <v>418</v>
      </c>
      <c r="F521" s="126"/>
      <c r="J521" s="117">
        <v>5.5555555555555558E-3</v>
      </c>
      <c r="K521" s="129" t="str">
        <f t="shared" si="98"/>
        <v/>
      </c>
      <c r="L521" s="129">
        <f t="shared" si="99"/>
        <v>0.13333333333333333</v>
      </c>
      <c r="S521" s="84"/>
      <c r="AR521" s="74">
        <f t="shared" si="89"/>
        <v>5</v>
      </c>
      <c r="AS521" s="74">
        <f t="shared" si="90"/>
        <v>2016</v>
      </c>
      <c r="AT521" s="94">
        <f t="shared" si="91"/>
        <v>21</v>
      </c>
      <c r="BD521" s="115"/>
    </row>
    <row r="522" spans="3:56" x14ac:dyDescent="0.2">
      <c r="C522" s="75">
        <v>42517</v>
      </c>
      <c r="D522" s="120">
        <f>IF(C522&lt;&gt;C520,1,D520+1)</f>
        <v>5</v>
      </c>
      <c r="E522" s="74" t="s">
        <v>188</v>
      </c>
      <c r="F522" s="126">
        <f t="shared" si="83"/>
        <v>6395.9471365638765</v>
      </c>
      <c r="G522" s="76">
        <v>24198</v>
      </c>
      <c r="I522" s="117">
        <v>0.15763888888888888</v>
      </c>
      <c r="J522" s="117">
        <v>0.14375000000000002</v>
      </c>
      <c r="K522" s="129">
        <f t="shared" si="98"/>
        <v>3.7833333333333332</v>
      </c>
      <c r="L522" s="129">
        <f t="shared" si="99"/>
        <v>3.45</v>
      </c>
      <c r="M522" s="76">
        <v>24198</v>
      </c>
      <c r="P522" s="74" t="s">
        <v>487</v>
      </c>
      <c r="Q522" s="74">
        <v>46.25</v>
      </c>
      <c r="R522" s="74">
        <v>180</v>
      </c>
      <c r="S522" s="84">
        <f t="shared" si="81"/>
        <v>8325</v>
      </c>
      <c r="T522" s="74">
        <v>565.49400000000003</v>
      </c>
      <c r="U522" s="74">
        <v>570</v>
      </c>
      <c r="V522" s="74">
        <v>4</v>
      </c>
      <c r="AR522" s="74">
        <f t="shared" si="89"/>
        <v>5</v>
      </c>
      <c r="AS522" s="74">
        <f t="shared" si="90"/>
        <v>2016</v>
      </c>
      <c r="AT522" s="94">
        <f t="shared" si="91"/>
        <v>21</v>
      </c>
      <c r="BB522" s="74">
        <f t="shared" si="92"/>
        <v>1</v>
      </c>
      <c r="BC522" s="74">
        <f t="shared" si="93"/>
        <v>0</v>
      </c>
      <c r="BD522" s="115" t="str">
        <f t="shared" si="94"/>
        <v/>
      </c>
    </row>
    <row r="523" spans="3:56" x14ac:dyDescent="0.2">
      <c r="C523" s="75">
        <v>42517</v>
      </c>
      <c r="D523" s="120">
        <f>IF(C523&lt;&gt;C522,1,D522+1)</f>
        <v>6</v>
      </c>
      <c r="E523" s="74" t="s">
        <v>188</v>
      </c>
      <c r="F523" s="126" t="str">
        <f t="shared" si="83"/>
        <v/>
      </c>
      <c r="K523" s="129" t="str">
        <f t="shared" si="98"/>
        <v/>
      </c>
      <c r="L523" s="129" t="str">
        <f t="shared" si="99"/>
        <v/>
      </c>
      <c r="P523" s="74" t="s">
        <v>542</v>
      </c>
      <c r="Q523" s="74">
        <v>27</v>
      </c>
      <c r="R523" s="74">
        <v>180</v>
      </c>
      <c r="S523" s="84">
        <f t="shared" si="81"/>
        <v>4860</v>
      </c>
      <c r="AR523" s="74">
        <f t="shared" si="89"/>
        <v>5</v>
      </c>
      <c r="AS523" s="74">
        <f t="shared" si="90"/>
        <v>2016</v>
      </c>
      <c r="AT523" s="94">
        <f t="shared" si="91"/>
        <v>21</v>
      </c>
      <c r="BB523" s="74">
        <f t="shared" si="92"/>
        <v>1</v>
      </c>
      <c r="BC523" s="74">
        <f t="shared" si="93"/>
        <v>0</v>
      </c>
      <c r="BD523" s="115" t="str">
        <f t="shared" si="94"/>
        <v/>
      </c>
    </row>
    <row r="524" spans="3:56" x14ac:dyDescent="0.2">
      <c r="C524" s="75">
        <v>42517</v>
      </c>
      <c r="D524" s="120"/>
      <c r="E524" s="74" t="s">
        <v>418</v>
      </c>
      <c r="F524" s="126"/>
      <c r="J524" s="117">
        <v>6.2499999999999995E-3</v>
      </c>
      <c r="K524" s="129" t="str">
        <f t="shared" si="98"/>
        <v/>
      </c>
      <c r="L524" s="129">
        <f t="shared" si="99"/>
        <v>0.15</v>
      </c>
      <c r="S524" s="84"/>
      <c r="AR524" s="74">
        <f t="shared" si="89"/>
        <v>5</v>
      </c>
      <c r="AS524" s="74">
        <f t="shared" si="90"/>
        <v>2016</v>
      </c>
      <c r="AT524" s="94">
        <f t="shared" si="91"/>
        <v>21</v>
      </c>
      <c r="BD524" s="115"/>
    </row>
    <row r="525" spans="3:56" x14ac:dyDescent="0.2">
      <c r="C525" s="75">
        <v>42517</v>
      </c>
      <c r="D525" s="120">
        <f>IF(C525&lt;&gt;C523,1,D523+1)</f>
        <v>7</v>
      </c>
      <c r="E525" s="74" t="s">
        <v>92</v>
      </c>
      <c r="F525" s="126">
        <f t="shared" si="83"/>
        <v>5702.5423728813557</v>
      </c>
      <c r="G525" s="76">
        <v>22430</v>
      </c>
      <c r="I525" s="117">
        <v>0.16388888888888889</v>
      </c>
      <c r="J525" s="117">
        <v>0.13333333333333333</v>
      </c>
      <c r="K525" s="129">
        <f t="shared" si="98"/>
        <v>3.9333333333333336</v>
      </c>
      <c r="L525" s="129">
        <f t="shared" si="99"/>
        <v>3.2</v>
      </c>
      <c r="M525" s="76">
        <v>22430</v>
      </c>
      <c r="P525" s="74" t="s">
        <v>495</v>
      </c>
      <c r="Q525" s="74">
        <v>63</v>
      </c>
      <c r="R525" s="74">
        <v>180</v>
      </c>
      <c r="S525" s="84">
        <f t="shared" si="81"/>
        <v>11340</v>
      </c>
      <c r="T525" s="74">
        <v>554.19299999999998</v>
      </c>
      <c r="U525" s="74">
        <v>760</v>
      </c>
      <c r="V525" s="74">
        <v>4</v>
      </c>
      <c r="AR525" s="74">
        <f t="shared" si="89"/>
        <v>5</v>
      </c>
      <c r="AS525" s="74">
        <f t="shared" si="90"/>
        <v>2016</v>
      </c>
      <c r="AT525" s="94">
        <f t="shared" si="91"/>
        <v>21</v>
      </c>
      <c r="BB525" s="74">
        <f t="shared" si="92"/>
        <v>1</v>
      </c>
      <c r="BC525" s="74">
        <f t="shared" si="93"/>
        <v>0</v>
      </c>
      <c r="BD525" s="115" t="str">
        <f t="shared" si="94"/>
        <v/>
      </c>
    </row>
    <row r="526" spans="3:56" x14ac:dyDescent="0.2">
      <c r="C526" s="75">
        <v>42520</v>
      </c>
      <c r="D526" s="120">
        <f t="shared" si="95"/>
        <v>1</v>
      </c>
      <c r="E526" s="74" t="s">
        <v>201</v>
      </c>
      <c r="F526" s="126">
        <f t="shared" si="83"/>
        <v>9692.625</v>
      </c>
      <c r="G526" s="76">
        <v>155082</v>
      </c>
      <c r="H526" s="74">
        <v>216.65</v>
      </c>
      <c r="I526" s="117">
        <v>0.66666666666666663</v>
      </c>
      <c r="J526" s="117">
        <v>0.61111111111111105</v>
      </c>
      <c r="K526" s="129">
        <f t="shared" si="98"/>
        <v>16</v>
      </c>
      <c r="L526" s="129">
        <f t="shared" si="99"/>
        <v>14.666666666666666</v>
      </c>
      <c r="M526" s="76">
        <v>155082</v>
      </c>
      <c r="P526" s="74" t="s">
        <v>542</v>
      </c>
      <c r="Q526" s="74">
        <v>53</v>
      </c>
      <c r="R526" s="74">
        <v>180</v>
      </c>
      <c r="S526" s="84">
        <f t="shared" si="81"/>
        <v>9540</v>
      </c>
      <c r="T526" s="74">
        <v>191.45500000000001</v>
      </c>
      <c r="U526" s="74">
        <v>1472.5</v>
      </c>
      <c r="V526" s="74">
        <v>6</v>
      </c>
      <c r="X526" s="74">
        <v>130</v>
      </c>
      <c r="AR526" s="74">
        <f t="shared" si="89"/>
        <v>5</v>
      </c>
      <c r="AS526" s="74">
        <f t="shared" si="90"/>
        <v>2016</v>
      </c>
      <c r="AT526" s="94">
        <f t="shared" si="91"/>
        <v>22</v>
      </c>
      <c r="BB526" s="74">
        <f t="shared" si="92"/>
        <v>1</v>
      </c>
      <c r="BC526" s="74">
        <f t="shared" si="93"/>
        <v>0</v>
      </c>
      <c r="BD526" s="115" t="str">
        <f t="shared" si="94"/>
        <v/>
      </c>
    </row>
    <row r="527" spans="3:56" x14ac:dyDescent="0.2">
      <c r="C527" s="75">
        <v>42520</v>
      </c>
      <c r="D527" s="120">
        <f t="shared" si="95"/>
        <v>2</v>
      </c>
      <c r="E527" s="74" t="s">
        <v>201</v>
      </c>
      <c r="F527" s="126" t="str">
        <f t="shared" si="83"/>
        <v/>
      </c>
      <c r="K527" s="129" t="str">
        <f t="shared" si="98"/>
        <v/>
      </c>
      <c r="L527" s="129" t="str">
        <f t="shared" si="99"/>
        <v/>
      </c>
      <c r="P527" s="74" t="s">
        <v>498</v>
      </c>
      <c r="Q527" s="74">
        <v>80</v>
      </c>
      <c r="R527" s="74">
        <v>180</v>
      </c>
      <c r="S527" s="84">
        <f t="shared" ref="S527:S590" si="100">Q527*R527</f>
        <v>14400</v>
      </c>
      <c r="AR527" s="74">
        <f t="shared" si="89"/>
        <v>5</v>
      </c>
      <c r="AS527" s="74">
        <f t="shared" si="90"/>
        <v>2016</v>
      </c>
      <c r="AT527" s="94">
        <f t="shared" si="91"/>
        <v>22</v>
      </c>
      <c r="BB527" s="74">
        <f t="shared" si="92"/>
        <v>1</v>
      </c>
      <c r="BC527" s="74">
        <f t="shared" si="93"/>
        <v>0</v>
      </c>
      <c r="BD527" s="115" t="str">
        <f t="shared" si="94"/>
        <v/>
      </c>
    </row>
    <row r="528" spans="3:56" x14ac:dyDescent="0.2">
      <c r="C528" s="75">
        <v>42520</v>
      </c>
      <c r="D528" s="120">
        <f t="shared" si="95"/>
        <v>3</v>
      </c>
      <c r="E528" s="74" t="s">
        <v>201</v>
      </c>
      <c r="F528" s="126" t="str">
        <f t="shared" si="83"/>
        <v/>
      </c>
      <c r="K528" s="129" t="str">
        <f t="shared" si="98"/>
        <v/>
      </c>
      <c r="L528" s="129" t="str">
        <f t="shared" si="99"/>
        <v/>
      </c>
      <c r="P528" s="74" t="s">
        <v>492</v>
      </c>
      <c r="Q528" s="74">
        <v>22</v>
      </c>
      <c r="R528" s="74">
        <v>180</v>
      </c>
      <c r="S528" s="84">
        <f t="shared" si="100"/>
        <v>3960</v>
      </c>
      <c r="AR528" s="74">
        <f t="shared" si="89"/>
        <v>5</v>
      </c>
      <c r="AS528" s="74">
        <f t="shared" si="90"/>
        <v>2016</v>
      </c>
      <c r="AT528" s="94">
        <f t="shared" si="91"/>
        <v>22</v>
      </c>
      <c r="BB528" s="74">
        <f t="shared" si="92"/>
        <v>1</v>
      </c>
      <c r="BC528" s="74">
        <f t="shared" si="93"/>
        <v>0</v>
      </c>
      <c r="BD528" s="115" t="str">
        <f t="shared" si="94"/>
        <v/>
      </c>
    </row>
    <row r="529" spans="3:56" x14ac:dyDescent="0.2">
      <c r="C529" s="75">
        <v>42521</v>
      </c>
      <c r="D529" s="120">
        <f t="shared" si="95"/>
        <v>1</v>
      </c>
      <c r="E529" s="74" t="s">
        <v>509</v>
      </c>
      <c r="F529" s="126">
        <f t="shared" si="83"/>
        <v>6255.6226415094334</v>
      </c>
      <c r="G529" s="76">
        <v>55258</v>
      </c>
      <c r="H529" s="74">
        <v>125.30106951871657</v>
      </c>
      <c r="I529" s="117">
        <v>0.36805555555555558</v>
      </c>
      <c r="J529" s="117">
        <v>0.32777777777777778</v>
      </c>
      <c r="K529" s="129">
        <f t="shared" si="98"/>
        <v>8.8333333333333339</v>
      </c>
      <c r="L529" s="129">
        <f t="shared" si="99"/>
        <v>7.8666666666666671</v>
      </c>
      <c r="M529" s="76">
        <v>55258</v>
      </c>
      <c r="P529" s="74" t="s">
        <v>510</v>
      </c>
      <c r="Q529" s="74">
        <v>56.25</v>
      </c>
      <c r="R529" s="74">
        <v>180</v>
      </c>
      <c r="S529" s="84">
        <f t="shared" si="100"/>
        <v>10125</v>
      </c>
      <c r="T529" s="74">
        <v>190.899</v>
      </c>
      <c r="V529" s="74">
        <v>5</v>
      </c>
      <c r="AR529" s="74">
        <f t="shared" si="89"/>
        <v>5</v>
      </c>
      <c r="AS529" s="74">
        <f t="shared" si="90"/>
        <v>2016</v>
      </c>
      <c r="AT529" s="94">
        <f t="shared" si="91"/>
        <v>22</v>
      </c>
      <c r="BB529" s="74">
        <f t="shared" si="92"/>
        <v>1</v>
      </c>
      <c r="BC529" s="74">
        <f t="shared" si="93"/>
        <v>0</v>
      </c>
      <c r="BD529" s="115" t="str">
        <f t="shared" si="94"/>
        <v/>
      </c>
    </row>
    <row r="530" spans="3:56" x14ac:dyDescent="0.2">
      <c r="C530" s="75">
        <v>42521</v>
      </c>
      <c r="D530" s="120">
        <f t="shared" si="95"/>
        <v>2</v>
      </c>
      <c r="E530" s="74" t="s">
        <v>419</v>
      </c>
      <c r="F530" s="126" t="str">
        <f t="shared" si="83"/>
        <v/>
      </c>
      <c r="H530" s="74">
        <v>0</v>
      </c>
      <c r="J530" s="117">
        <v>2.7777777777777776E-2</v>
      </c>
      <c r="K530" s="129" t="str">
        <f t="shared" si="98"/>
        <v/>
      </c>
      <c r="L530" s="129">
        <f t="shared" si="99"/>
        <v>0.66666666666666663</v>
      </c>
      <c r="S530" s="84">
        <f t="shared" si="100"/>
        <v>0</v>
      </c>
      <c r="AR530" s="74">
        <f t="shared" si="89"/>
        <v>5</v>
      </c>
      <c r="AS530" s="74">
        <f t="shared" si="90"/>
        <v>2016</v>
      </c>
      <c r="AT530" s="94">
        <f t="shared" si="91"/>
        <v>22</v>
      </c>
      <c r="BB530" s="74">
        <f t="shared" si="92"/>
        <v>1</v>
      </c>
      <c r="BC530" s="74">
        <f t="shared" si="93"/>
        <v>0</v>
      </c>
      <c r="BD530" s="115" t="str">
        <f t="shared" si="94"/>
        <v/>
      </c>
    </row>
    <row r="531" spans="3:56" x14ac:dyDescent="0.2">
      <c r="C531" s="75">
        <v>42521</v>
      </c>
      <c r="D531" s="120">
        <f t="shared" si="95"/>
        <v>3</v>
      </c>
      <c r="E531" s="74" t="s">
        <v>265</v>
      </c>
      <c r="F531" s="126">
        <f t="shared" ref="F531:F594" si="101">IF(OR(K531=0,K531=""),"",SUM(G531/K531))</f>
        <v>9515.5199999999986</v>
      </c>
      <c r="G531" s="76">
        <v>19824</v>
      </c>
      <c r="H531" s="74">
        <v>29.55213903743315</v>
      </c>
      <c r="I531" s="117">
        <v>8.6805555555555566E-2</v>
      </c>
      <c r="J531" s="117">
        <v>7.2222222222222229E-2</v>
      </c>
      <c r="K531" s="129">
        <f t="shared" si="98"/>
        <v>2.0833333333333335</v>
      </c>
      <c r="L531" s="129">
        <f t="shared" si="99"/>
        <v>1.7333333333333334</v>
      </c>
      <c r="M531" s="76">
        <v>19824</v>
      </c>
      <c r="P531" s="74" t="s">
        <v>492</v>
      </c>
      <c r="Q531" s="74">
        <v>20</v>
      </c>
      <c r="R531" s="74">
        <v>180</v>
      </c>
      <c r="S531" s="84">
        <f t="shared" si="100"/>
        <v>3600</v>
      </c>
      <c r="T531" s="74">
        <v>193.05099999999999</v>
      </c>
      <c r="U531" s="74">
        <v>237.5</v>
      </c>
      <c r="V531" s="74">
        <v>0</v>
      </c>
      <c r="AR531" s="74">
        <f t="shared" si="89"/>
        <v>5</v>
      </c>
      <c r="AS531" s="74">
        <f t="shared" si="90"/>
        <v>2016</v>
      </c>
      <c r="AT531" s="94">
        <f t="shared" si="91"/>
        <v>22</v>
      </c>
      <c r="BB531" s="74">
        <f t="shared" si="92"/>
        <v>1</v>
      </c>
      <c r="BC531" s="74">
        <f t="shared" si="93"/>
        <v>0</v>
      </c>
      <c r="BD531" s="115" t="str">
        <f t="shared" si="94"/>
        <v/>
      </c>
    </row>
    <row r="532" spans="3:56" x14ac:dyDescent="0.2">
      <c r="C532" s="75">
        <v>42521</v>
      </c>
      <c r="D532" s="120">
        <f t="shared" si="95"/>
        <v>4</v>
      </c>
      <c r="E532" s="74" t="s">
        <v>418</v>
      </c>
      <c r="F532" s="126" t="str">
        <f t="shared" si="101"/>
        <v/>
      </c>
      <c r="H532" s="74">
        <v>0</v>
      </c>
      <c r="J532" s="117">
        <v>3.125E-2</v>
      </c>
      <c r="K532" s="129" t="str">
        <f t="shared" si="98"/>
        <v/>
      </c>
      <c r="L532" s="129">
        <f t="shared" si="99"/>
        <v>0.75</v>
      </c>
      <c r="S532" s="84">
        <f t="shared" si="100"/>
        <v>0</v>
      </c>
      <c r="AR532" s="74">
        <f t="shared" si="89"/>
        <v>5</v>
      </c>
      <c r="AS532" s="74">
        <f t="shared" si="90"/>
        <v>2016</v>
      </c>
      <c r="AT532" s="94">
        <f t="shared" si="91"/>
        <v>22</v>
      </c>
      <c r="BB532" s="74">
        <f t="shared" si="92"/>
        <v>1</v>
      </c>
      <c r="BC532" s="74">
        <f t="shared" si="93"/>
        <v>0</v>
      </c>
      <c r="BD532" s="115" t="str">
        <f t="shared" si="94"/>
        <v/>
      </c>
    </row>
    <row r="533" spans="3:56" x14ac:dyDescent="0.2">
      <c r="C533" s="75">
        <v>42521</v>
      </c>
      <c r="D533" s="120">
        <f t="shared" si="95"/>
        <v>5</v>
      </c>
      <c r="E533" s="74" t="s">
        <v>77</v>
      </c>
      <c r="F533" s="126">
        <f t="shared" si="101"/>
        <v>8048.7857142857138</v>
      </c>
      <c r="G533" s="76">
        <v>37561</v>
      </c>
      <c r="H533" s="74">
        <v>66.196791443850259</v>
      </c>
      <c r="I533" s="117">
        <v>0.19444444444444445</v>
      </c>
      <c r="J533" s="117">
        <v>0.18611111111111112</v>
      </c>
      <c r="K533" s="129">
        <f t="shared" si="98"/>
        <v>4.666666666666667</v>
      </c>
      <c r="L533" s="129">
        <f t="shared" si="99"/>
        <v>4.4666666666666668</v>
      </c>
      <c r="M533" s="76">
        <v>37561</v>
      </c>
      <c r="P533" s="78" t="s">
        <v>482</v>
      </c>
      <c r="Q533" s="74">
        <v>25</v>
      </c>
      <c r="R533" s="74">
        <v>180</v>
      </c>
      <c r="S533" s="84">
        <f t="shared" si="100"/>
        <v>4500</v>
      </c>
      <c r="T533" s="74">
        <v>193.416</v>
      </c>
      <c r="U533" s="74">
        <v>285</v>
      </c>
      <c r="V533" s="74">
        <v>3</v>
      </c>
      <c r="AR533" s="74">
        <f t="shared" si="89"/>
        <v>5</v>
      </c>
      <c r="AS533" s="74">
        <f t="shared" si="90"/>
        <v>2016</v>
      </c>
      <c r="AT533" s="94">
        <f t="shared" si="91"/>
        <v>22</v>
      </c>
      <c r="BB533" s="74">
        <f t="shared" si="92"/>
        <v>1</v>
      </c>
      <c r="BC533" s="74">
        <f t="shared" si="93"/>
        <v>0</v>
      </c>
      <c r="BD533" s="115" t="str">
        <f t="shared" si="94"/>
        <v/>
      </c>
    </row>
    <row r="534" spans="3:56" x14ac:dyDescent="0.2">
      <c r="C534" s="75">
        <v>42521</v>
      </c>
      <c r="D534" s="120">
        <f t="shared" si="95"/>
        <v>6</v>
      </c>
      <c r="E534" s="74" t="s">
        <v>77</v>
      </c>
      <c r="F534" s="126" t="str">
        <f t="shared" si="101"/>
        <v/>
      </c>
      <c r="H534" s="74">
        <v>0</v>
      </c>
      <c r="K534" s="129" t="str">
        <f t="shared" si="98"/>
        <v/>
      </c>
      <c r="L534" s="129" t="str">
        <f t="shared" si="99"/>
        <v/>
      </c>
      <c r="P534" s="78" t="s">
        <v>511</v>
      </c>
      <c r="Q534" s="74">
        <v>4</v>
      </c>
      <c r="R534" s="74">
        <v>180</v>
      </c>
      <c r="S534" s="84">
        <f t="shared" si="100"/>
        <v>720</v>
      </c>
      <c r="AR534" s="74">
        <f t="shared" si="89"/>
        <v>5</v>
      </c>
      <c r="AS534" s="74">
        <f t="shared" si="90"/>
        <v>2016</v>
      </c>
      <c r="AT534" s="94">
        <f t="shared" si="91"/>
        <v>22</v>
      </c>
      <c r="BB534" s="74">
        <f t="shared" si="92"/>
        <v>1</v>
      </c>
      <c r="BC534" s="74">
        <f t="shared" si="93"/>
        <v>0</v>
      </c>
      <c r="BD534" s="115" t="str">
        <f t="shared" si="94"/>
        <v/>
      </c>
    </row>
    <row r="535" spans="3:56" x14ac:dyDescent="0.2">
      <c r="C535" s="75">
        <v>42521</v>
      </c>
      <c r="D535" s="120">
        <f t="shared" si="95"/>
        <v>7</v>
      </c>
      <c r="E535" s="74" t="s">
        <v>77</v>
      </c>
      <c r="F535" s="126" t="str">
        <f t="shared" si="101"/>
        <v/>
      </c>
      <c r="H535" s="74">
        <v>0</v>
      </c>
      <c r="K535" s="129" t="str">
        <f t="shared" si="98"/>
        <v/>
      </c>
      <c r="L535" s="129" t="str">
        <f t="shared" si="99"/>
        <v/>
      </c>
      <c r="P535" s="78" t="s">
        <v>495</v>
      </c>
      <c r="Q535" s="74">
        <v>8.25</v>
      </c>
      <c r="R535" s="74">
        <v>180</v>
      </c>
      <c r="S535" s="84">
        <f t="shared" si="100"/>
        <v>1485</v>
      </c>
      <c r="AR535" s="74">
        <f t="shared" si="89"/>
        <v>5</v>
      </c>
      <c r="AS535" s="74">
        <f t="shared" si="90"/>
        <v>2016</v>
      </c>
      <c r="AT535" s="94">
        <f t="shared" si="91"/>
        <v>22</v>
      </c>
      <c r="BB535" s="74">
        <f t="shared" si="92"/>
        <v>1</v>
      </c>
      <c r="BC535" s="74">
        <f t="shared" si="93"/>
        <v>0</v>
      </c>
      <c r="BD535" s="115" t="str">
        <f t="shared" si="94"/>
        <v/>
      </c>
    </row>
    <row r="536" spans="3:56" x14ac:dyDescent="0.2">
      <c r="C536" s="75">
        <v>42522</v>
      </c>
      <c r="D536" s="120">
        <f t="shared" si="95"/>
        <v>1</v>
      </c>
      <c r="E536" s="74" t="s">
        <v>107</v>
      </c>
      <c r="F536" s="126">
        <f t="shared" si="101"/>
        <v>8860.5517241379312</v>
      </c>
      <c r="G536" s="76">
        <v>64239</v>
      </c>
      <c r="H536" s="74">
        <v>117.59829545454545</v>
      </c>
      <c r="I536" s="117">
        <v>0.30208333333333331</v>
      </c>
      <c r="J536" s="117">
        <v>0.21875</v>
      </c>
      <c r="K536" s="129">
        <f t="shared" si="98"/>
        <v>7.25</v>
      </c>
      <c r="L536" s="129">
        <f t="shared" si="99"/>
        <v>5.25</v>
      </c>
      <c r="M536" s="76">
        <v>64239</v>
      </c>
      <c r="P536" s="74" t="s">
        <v>492</v>
      </c>
      <c r="Q536" s="74">
        <v>35</v>
      </c>
      <c r="R536" s="74">
        <v>180</v>
      </c>
      <c r="S536" s="84">
        <f t="shared" si="100"/>
        <v>6300</v>
      </c>
      <c r="T536" s="74">
        <v>371.87200000000001</v>
      </c>
      <c r="U536" s="74">
        <v>1045</v>
      </c>
      <c r="V536" s="74">
        <v>5</v>
      </c>
      <c r="AR536" s="74">
        <f t="shared" si="89"/>
        <v>6</v>
      </c>
      <c r="AS536" s="74">
        <f t="shared" si="90"/>
        <v>2016</v>
      </c>
      <c r="AT536" s="94">
        <f t="shared" si="91"/>
        <v>22</v>
      </c>
      <c r="BB536" s="74">
        <f t="shared" si="92"/>
        <v>1</v>
      </c>
      <c r="BC536" s="74">
        <f t="shared" si="93"/>
        <v>0</v>
      </c>
      <c r="BD536" s="115" t="str">
        <f t="shared" si="94"/>
        <v/>
      </c>
    </row>
    <row r="537" spans="3:56" x14ac:dyDescent="0.2">
      <c r="C537" s="75">
        <v>42522</v>
      </c>
      <c r="D537" s="120">
        <f t="shared" si="95"/>
        <v>2</v>
      </c>
      <c r="E537" s="74" t="s">
        <v>107</v>
      </c>
      <c r="F537" s="126" t="str">
        <f t="shared" si="101"/>
        <v/>
      </c>
      <c r="H537" s="74">
        <v>0</v>
      </c>
      <c r="K537" s="129" t="str">
        <f t="shared" si="98"/>
        <v/>
      </c>
      <c r="L537" s="129" t="str">
        <f t="shared" si="99"/>
        <v/>
      </c>
      <c r="P537" s="74" t="s">
        <v>512</v>
      </c>
      <c r="Q537" s="74">
        <v>80</v>
      </c>
      <c r="R537" s="74">
        <v>180</v>
      </c>
      <c r="S537" s="84">
        <f t="shared" si="100"/>
        <v>14400</v>
      </c>
      <c r="AR537" s="74">
        <f t="shared" si="89"/>
        <v>6</v>
      </c>
      <c r="AS537" s="74">
        <f t="shared" si="90"/>
        <v>2016</v>
      </c>
      <c r="AT537" s="94">
        <f t="shared" si="91"/>
        <v>22</v>
      </c>
      <c r="BB537" s="74">
        <f t="shared" si="92"/>
        <v>1</v>
      </c>
      <c r="BC537" s="74">
        <f t="shared" si="93"/>
        <v>0</v>
      </c>
      <c r="BD537" s="115" t="str">
        <f t="shared" si="94"/>
        <v/>
      </c>
    </row>
    <row r="538" spans="3:56" x14ac:dyDescent="0.2">
      <c r="C538" s="75">
        <v>42522</v>
      </c>
      <c r="D538" s="120">
        <f t="shared" si="95"/>
        <v>3</v>
      </c>
      <c r="E538" s="74" t="s">
        <v>107</v>
      </c>
      <c r="F538" s="126" t="str">
        <f t="shared" si="101"/>
        <v/>
      </c>
      <c r="H538" s="74">
        <v>0</v>
      </c>
      <c r="K538" s="129" t="str">
        <f t="shared" si="98"/>
        <v/>
      </c>
      <c r="L538" s="129" t="str">
        <f t="shared" si="99"/>
        <v/>
      </c>
      <c r="P538" s="74" t="s">
        <v>513</v>
      </c>
      <c r="Q538" s="74">
        <v>16</v>
      </c>
      <c r="R538" s="74">
        <v>180</v>
      </c>
      <c r="S538" s="84">
        <f t="shared" si="100"/>
        <v>2880</v>
      </c>
      <c r="AR538" s="74">
        <f t="shared" si="89"/>
        <v>6</v>
      </c>
      <c r="AS538" s="74">
        <f t="shared" si="90"/>
        <v>2016</v>
      </c>
      <c r="AT538" s="94">
        <f t="shared" si="91"/>
        <v>22</v>
      </c>
      <c r="BB538" s="74">
        <f t="shared" si="92"/>
        <v>1</v>
      </c>
      <c r="BC538" s="74">
        <f t="shared" si="93"/>
        <v>0</v>
      </c>
      <c r="BD538" s="115" t="str">
        <f t="shared" si="94"/>
        <v/>
      </c>
    </row>
    <row r="539" spans="3:56" x14ac:dyDescent="0.2">
      <c r="C539" s="75">
        <v>42522</v>
      </c>
      <c r="D539" s="120">
        <f t="shared" si="95"/>
        <v>4</v>
      </c>
      <c r="E539" s="74" t="s">
        <v>418</v>
      </c>
      <c r="F539" s="126" t="str">
        <f t="shared" si="101"/>
        <v/>
      </c>
      <c r="H539" s="74">
        <v>0</v>
      </c>
      <c r="J539" s="117">
        <v>6.458333333333334E-2</v>
      </c>
      <c r="K539" s="129" t="str">
        <f t="shared" si="98"/>
        <v/>
      </c>
      <c r="L539" s="129">
        <f t="shared" si="99"/>
        <v>1.55</v>
      </c>
      <c r="S539" s="84">
        <f t="shared" si="100"/>
        <v>0</v>
      </c>
      <c r="AR539" s="74">
        <f t="shared" si="89"/>
        <v>6</v>
      </c>
      <c r="AS539" s="74">
        <f t="shared" si="90"/>
        <v>2016</v>
      </c>
      <c r="AT539" s="94">
        <f t="shared" si="91"/>
        <v>22</v>
      </c>
      <c r="BB539" s="74">
        <f t="shared" si="92"/>
        <v>1</v>
      </c>
      <c r="BC539" s="74">
        <f t="shared" si="93"/>
        <v>0</v>
      </c>
      <c r="BD539" s="115" t="str">
        <f t="shared" si="94"/>
        <v/>
      </c>
    </row>
    <row r="540" spans="3:56" x14ac:dyDescent="0.2">
      <c r="C540" s="75">
        <v>42522</v>
      </c>
      <c r="D540" s="120">
        <f t="shared" si="95"/>
        <v>5</v>
      </c>
      <c r="E540" s="74" t="s">
        <v>159</v>
      </c>
      <c r="F540" s="126">
        <f t="shared" si="101"/>
        <v>9352.4494382022476</v>
      </c>
      <c r="G540" s="76">
        <v>69364</v>
      </c>
      <c r="H540" s="74">
        <v>120.30170454545453</v>
      </c>
      <c r="I540" s="117">
        <v>0.30902777777777779</v>
      </c>
      <c r="J540" s="117">
        <v>0.28472222222222221</v>
      </c>
      <c r="K540" s="129">
        <f t="shared" si="98"/>
        <v>7.416666666666667</v>
      </c>
      <c r="L540" s="129">
        <f t="shared" si="99"/>
        <v>6.833333333333333</v>
      </c>
      <c r="M540" s="76">
        <v>69364</v>
      </c>
      <c r="P540" s="74" t="s">
        <v>513</v>
      </c>
      <c r="Q540" s="74">
        <v>64</v>
      </c>
      <c r="R540" s="74">
        <v>180</v>
      </c>
      <c r="S540" s="84">
        <f t="shared" si="100"/>
        <v>11520</v>
      </c>
      <c r="T540" s="74">
        <v>371.81700000000001</v>
      </c>
      <c r="U540" s="74">
        <v>1235</v>
      </c>
      <c r="V540" s="74">
        <v>3</v>
      </c>
      <c r="AR540" s="74">
        <f t="shared" si="89"/>
        <v>6</v>
      </c>
      <c r="AS540" s="74">
        <f t="shared" si="90"/>
        <v>2016</v>
      </c>
      <c r="AT540" s="94">
        <f t="shared" si="91"/>
        <v>22</v>
      </c>
      <c r="BB540" s="74">
        <f t="shared" si="92"/>
        <v>1</v>
      </c>
      <c r="BC540" s="74">
        <f t="shared" si="93"/>
        <v>0</v>
      </c>
      <c r="BD540" s="115" t="str">
        <f t="shared" si="94"/>
        <v/>
      </c>
    </row>
    <row r="541" spans="3:56" x14ac:dyDescent="0.2">
      <c r="C541" s="75">
        <v>42522</v>
      </c>
      <c r="D541" s="120">
        <f t="shared" si="95"/>
        <v>6</v>
      </c>
      <c r="E541" s="74" t="s">
        <v>159</v>
      </c>
      <c r="F541" s="126" t="str">
        <f t="shared" si="101"/>
        <v/>
      </c>
      <c r="H541" s="74">
        <v>0</v>
      </c>
      <c r="K541" s="129" t="str">
        <f t="shared" si="98"/>
        <v/>
      </c>
      <c r="L541" s="129" t="str">
        <f t="shared" si="99"/>
        <v/>
      </c>
      <c r="P541" s="74" t="s">
        <v>510</v>
      </c>
      <c r="Q541" s="74">
        <v>0.5</v>
      </c>
      <c r="R541" s="74">
        <v>180</v>
      </c>
      <c r="S541" s="84">
        <f t="shared" si="100"/>
        <v>90</v>
      </c>
      <c r="AR541" s="74">
        <f t="shared" si="89"/>
        <v>6</v>
      </c>
      <c r="AS541" s="74">
        <f t="shared" si="90"/>
        <v>2016</v>
      </c>
      <c r="AT541" s="94">
        <f t="shared" si="91"/>
        <v>22</v>
      </c>
      <c r="BB541" s="74">
        <f t="shared" si="92"/>
        <v>1</v>
      </c>
      <c r="BC541" s="74">
        <f t="shared" si="93"/>
        <v>0</v>
      </c>
      <c r="BD541" s="115" t="str">
        <f t="shared" si="94"/>
        <v/>
      </c>
    </row>
    <row r="542" spans="3:56" x14ac:dyDescent="0.2">
      <c r="C542" s="75">
        <v>42522</v>
      </c>
      <c r="D542" s="120">
        <f t="shared" si="95"/>
        <v>7</v>
      </c>
      <c r="E542" s="74" t="s">
        <v>159</v>
      </c>
      <c r="F542" s="126" t="str">
        <f t="shared" si="101"/>
        <v/>
      </c>
      <c r="H542" s="74">
        <v>0</v>
      </c>
      <c r="K542" s="129" t="str">
        <f t="shared" si="98"/>
        <v/>
      </c>
      <c r="L542" s="129" t="str">
        <f t="shared" si="99"/>
        <v/>
      </c>
      <c r="P542" s="74" t="s">
        <v>514</v>
      </c>
      <c r="Q542" s="74">
        <v>69</v>
      </c>
      <c r="R542" s="74">
        <v>180</v>
      </c>
      <c r="S542" s="84">
        <f t="shared" si="100"/>
        <v>12420</v>
      </c>
      <c r="AR542" s="74">
        <f t="shared" si="89"/>
        <v>6</v>
      </c>
      <c r="AS542" s="74">
        <f t="shared" si="90"/>
        <v>2016</v>
      </c>
      <c r="AT542" s="94">
        <f t="shared" si="91"/>
        <v>22</v>
      </c>
      <c r="BB542" s="74">
        <f t="shared" si="92"/>
        <v>1</v>
      </c>
      <c r="BC542" s="74">
        <f t="shared" si="93"/>
        <v>0</v>
      </c>
      <c r="BD542" s="115" t="str">
        <f t="shared" si="94"/>
        <v/>
      </c>
    </row>
    <row r="543" spans="3:56" x14ac:dyDescent="0.2">
      <c r="C543" s="75">
        <v>42523</v>
      </c>
      <c r="D543" s="120">
        <f t="shared" si="95"/>
        <v>1</v>
      </c>
      <c r="E543" s="74" t="s">
        <v>104</v>
      </c>
      <c r="F543" s="126">
        <f t="shared" si="101"/>
        <v>10555.424460431654</v>
      </c>
      <c r="G543" s="76">
        <v>122267</v>
      </c>
      <c r="H543" s="74">
        <v>158.27515957446806</v>
      </c>
      <c r="I543" s="117">
        <v>0.4826388888888889</v>
      </c>
      <c r="J543" s="117">
        <v>0.45833333333333331</v>
      </c>
      <c r="K543" s="129">
        <f t="shared" si="98"/>
        <v>11.583333333333334</v>
      </c>
      <c r="L543" s="129">
        <f t="shared" si="99"/>
        <v>11</v>
      </c>
      <c r="M543" s="76">
        <v>122267</v>
      </c>
      <c r="P543" s="74" t="s">
        <v>511</v>
      </c>
      <c r="Q543" s="74">
        <v>76</v>
      </c>
      <c r="R543" s="74">
        <v>180</v>
      </c>
      <c r="S543" s="84">
        <f t="shared" si="100"/>
        <v>13680</v>
      </c>
      <c r="T543" s="74">
        <v>375.90699999999998</v>
      </c>
      <c r="U543" s="74">
        <v>2375</v>
      </c>
      <c r="V543" s="74">
        <v>3</v>
      </c>
      <c r="AR543" s="74">
        <f t="shared" si="89"/>
        <v>6</v>
      </c>
      <c r="AS543" s="74">
        <f t="shared" si="90"/>
        <v>2016</v>
      </c>
      <c r="AT543" s="94">
        <f t="shared" si="91"/>
        <v>22</v>
      </c>
      <c r="BB543" s="74">
        <f t="shared" si="92"/>
        <v>1</v>
      </c>
      <c r="BC543" s="74">
        <f t="shared" si="93"/>
        <v>0</v>
      </c>
      <c r="BD543" s="115" t="str">
        <f t="shared" si="94"/>
        <v/>
      </c>
    </row>
    <row r="544" spans="3:56" x14ac:dyDescent="0.2">
      <c r="C544" s="75">
        <v>42523</v>
      </c>
      <c r="D544" s="120">
        <f t="shared" si="95"/>
        <v>2</v>
      </c>
      <c r="E544" s="74" t="s">
        <v>104</v>
      </c>
      <c r="F544" s="126" t="str">
        <f t="shared" si="101"/>
        <v/>
      </c>
      <c r="H544" s="74">
        <v>0</v>
      </c>
      <c r="K544" s="129" t="str">
        <f t="shared" si="98"/>
        <v/>
      </c>
      <c r="L544" s="129" t="str">
        <f t="shared" si="99"/>
        <v/>
      </c>
      <c r="P544" s="74" t="s">
        <v>515</v>
      </c>
      <c r="Q544" s="74">
        <v>80</v>
      </c>
      <c r="R544" s="74">
        <v>180</v>
      </c>
      <c r="S544" s="84">
        <f t="shared" si="100"/>
        <v>14400</v>
      </c>
      <c r="AR544" s="74">
        <f t="shared" si="89"/>
        <v>6</v>
      </c>
      <c r="AS544" s="74">
        <f t="shared" si="90"/>
        <v>2016</v>
      </c>
      <c r="AT544" s="94">
        <f t="shared" si="91"/>
        <v>22</v>
      </c>
      <c r="BB544" s="74">
        <f t="shared" si="92"/>
        <v>1</v>
      </c>
      <c r="BC544" s="74">
        <f t="shared" si="93"/>
        <v>0</v>
      </c>
      <c r="BD544" s="115" t="str">
        <f t="shared" si="94"/>
        <v/>
      </c>
    </row>
    <row r="545" spans="3:56" x14ac:dyDescent="0.2">
      <c r="C545" s="75">
        <v>42523</v>
      </c>
      <c r="D545" s="120">
        <f t="shared" si="95"/>
        <v>3</v>
      </c>
      <c r="E545" s="74" t="s">
        <v>104</v>
      </c>
      <c r="F545" s="126" t="str">
        <f t="shared" si="101"/>
        <v/>
      </c>
      <c r="H545" s="74">
        <v>0</v>
      </c>
      <c r="K545" s="129" t="str">
        <f t="shared" si="98"/>
        <v/>
      </c>
      <c r="L545" s="129" t="str">
        <f t="shared" si="99"/>
        <v/>
      </c>
      <c r="P545" s="74" t="s">
        <v>495</v>
      </c>
      <c r="Q545" s="74">
        <v>8.75</v>
      </c>
      <c r="R545" s="74">
        <v>180</v>
      </c>
      <c r="S545" s="84">
        <f t="shared" si="100"/>
        <v>1575</v>
      </c>
      <c r="AR545" s="74">
        <f t="shared" si="89"/>
        <v>6</v>
      </c>
      <c r="AS545" s="74">
        <f t="shared" si="90"/>
        <v>2016</v>
      </c>
      <c r="AT545" s="94">
        <f t="shared" si="91"/>
        <v>22</v>
      </c>
      <c r="BB545" s="74">
        <f t="shared" si="92"/>
        <v>1</v>
      </c>
      <c r="BC545" s="74">
        <f t="shared" si="93"/>
        <v>0</v>
      </c>
      <c r="BD545" s="115" t="str">
        <f t="shared" si="94"/>
        <v/>
      </c>
    </row>
    <row r="546" spans="3:56" x14ac:dyDescent="0.2">
      <c r="C546" s="75">
        <v>42523</v>
      </c>
      <c r="D546" s="120">
        <f t="shared" si="95"/>
        <v>4</v>
      </c>
      <c r="E546" s="74" t="s">
        <v>104</v>
      </c>
      <c r="F546" s="126" t="str">
        <f t="shared" si="101"/>
        <v/>
      </c>
      <c r="H546" s="74">
        <v>0</v>
      </c>
      <c r="K546" s="129" t="str">
        <f t="shared" si="98"/>
        <v/>
      </c>
      <c r="L546" s="129" t="str">
        <f t="shared" si="99"/>
        <v/>
      </c>
      <c r="P546" s="74" t="s">
        <v>516</v>
      </c>
      <c r="Q546" s="74">
        <v>66</v>
      </c>
      <c r="R546" s="74">
        <v>180</v>
      </c>
      <c r="S546" s="84">
        <f t="shared" si="100"/>
        <v>11880</v>
      </c>
      <c r="AR546" s="74">
        <f t="shared" si="89"/>
        <v>6</v>
      </c>
      <c r="AS546" s="74">
        <f t="shared" si="90"/>
        <v>2016</v>
      </c>
      <c r="AT546" s="94">
        <f t="shared" si="91"/>
        <v>22</v>
      </c>
      <c r="BB546" s="74">
        <f t="shared" si="92"/>
        <v>1</v>
      </c>
      <c r="BC546" s="74">
        <f t="shared" si="93"/>
        <v>0</v>
      </c>
      <c r="BD546" s="115" t="str">
        <f t="shared" si="94"/>
        <v/>
      </c>
    </row>
    <row r="547" spans="3:56" x14ac:dyDescent="0.2">
      <c r="C547" s="75">
        <v>42523</v>
      </c>
      <c r="D547" s="120">
        <f t="shared" si="95"/>
        <v>5</v>
      </c>
      <c r="E547" s="74" t="s">
        <v>418</v>
      </c>
      <c r="F547" s="126" t="str">
        <f t="shared" si="101"/>
        <v/>
      </c>
      <c r="H547" s="74">
        <v>0</v>
      </c>
      <c r="I547" s="117"/>
      <c r="J547" s="117">
        <v>1.3888888888888888E-2</v>
      </c>
      <c r="K547" s="129" t="str">
        <f t="shared" si="98"/>
        <v/>
      </c>
      <c r="L547" s="129">
        <f t="shared" si="99"/>
        <v>0.33333333333333331</v>
      </c>
      <c r="S547" s="84">
        <f t="shared" si="100"/>
        <v>0</v>
      </c>
      <c r="AR547" s="74">
        <f t="shared" si="89"/>
        <v>6</v>
      </c>
      <c r="AS547" s="74">
        <f t="shared" si="90"/>
        <v>2016</v>
      </c>
      <c r="AT547" s="94">
        <f t="shared" si="91"/>
        <v>22</v>
      </c>
      <c r="BB547" s="74">
        <f t="shared" si="92"/>
        <v>1</v>
      </c>
      <c r="BC547" s="74">
        <f t="shared" si="93"/>
        <v>0</v>
      </c>
      <c r="BD547" s="115" t="str">
        <f t="shared" si="94"/>
        <v/>
      </c>
    </row>
    <row r="548" spans="3:56" x14ac:dyDescent="0.2">
      <c r="C548" s="75">
        <v>42523</v>
      </c>
      <c r="D548" s="120">
        <f t="shared" si="95"/>
        <v>6</v>
      </c>
      <c r="E548" s="74" t="s">
        <v>170</v>
      </c>
      <c r="F548" s="126">
        <f t="shared" si="101"/>
        <v>8692.6530612244896</v>
      </c>
      <c r="G548" s="76">
        <v>35495</v>
      </c>
      <c r="H548" s="74">
        <v>55.794840425531902</v>
      </c>
      <c r="I548" s="117">
        <v>0.17013888888888887</v>
      </c>
      <c r="J548" s="117">
        <v>0.15486111111111112</v>
      </c>
      <c r="K548" s="129">
        <f t="shared" si="98"/>
        <v>4.083333333333333</v>
      </c>
      <c r="L548" s="129">
        <f t="shared" si="99"/>
        <v>3.7166666666666668</v>
      </c>
      <c r="M548" s="76">
        <v>35495</v>
      </c>
      <c r="P548" s="74" t="s">
        <v>483</v>
      </c>
      <c r="Q548" s="74">
        <v>20</v>
      </c>
      <c r="R548" s="74">
        <v>180</v>
      </c>
      <c r="S548" s="84">
        <f t="shared" si="100"/>
        <v>3600</v>
      </c>
      <c r="T548" s="74">
        <v>374.16399999999999</v>
      </c>
      <c r="U548" s="74">
        <v>950</v>
      </c>
      <c r="V548" s="74">
        <v>4</v>
      </c>
      <c r="AR548" s="74">
        <f t="shared" si="89"/>
        <v>6</v>
      </c>
      <c r="AS548" s="74">
        <f t="shared" si="90"/>
        <v>2016</v>
      </c>
      <c r="AT548" s="94">
        <f t="shared" si="91"/>
        <v>22</v>
      </c>
      <c r="BB548" s="74">
        <f t="shared" si="92"/>
        <v>1</v>
      </c>
      <c r="BC548" s="74">
        <f t="shared" si="93"/>
        <v>0</v>
      </c>
      <c r="BD548" s="115" t="str">
        <f t="shared" si="94"/>
        <v/>
      </c>
    </row>
    <row r="549" spans="3:56" x14ac:dyDescent="0.2">
      <c r="C549" s="75">
        <v>42523</v>
      </c>
      <c r="D549" s="120">
        <f t="shared" si="95"/>
        <v>7</v>
      </c>
      <c r="E549" s="74" t="s">
        <v>170</v>
      </c>
      <c r="F549" s="126" t="str">
        <f t="shared" si="101"/>
        <v/>
      </c>
      <c r="H549" s="74">
        <v>0</v>
      </c>
      <c r="K549" s="129" t="str">
        <f t="shared" si="98"/>
        <v/>
      </c>
      <c r="L549" s="129" t="str">
        <f t="shared" si="99"/>
        <v/>
      </c>
      <c r="P549" s="74" t="s">
        <v>428</v>
      </c>
      <c r="Q549" s="74">
        <v>26</v>
      </c>
      <c r="R549" s="74">
        <v>180</v>
      </c>
      <c r="S549" s="84">
        <f t="shared" si="100"/>
        <v>4680</v>
      </c>
      <c r="AR549" s="74">
        <f t="shared" si="89"/>
        <v>6</v>
      </c>
      <c r="AS549" s="74">
        <f t="shared" si="90"/>
        <v>2016</v>
      </c>
      <c r="AT549" s="94">
        <f t="shared" si="91"/>
        <v>22</v>
      </c>
      <c r="BB549" s="74">
        <f t="shared" si="92"/>
        <v>1</v>
      </c>
      <c r="BC549" s="74">
        <f t="shared" si="93"/>
        <v>0</v>
      </c>
      <c r="BD549" s="115" t="str">
        <f t="shared" si="94"/>
        <v/>
      </c>
    </row>
    <row r="550" spans="3:56" x14ac:dyDescent="0.2">
      <c r="C550" s="75">
        <v>42523</v>
      </c>
      <c r="D550" s="120">
        <f t="shared" si="95"/>
        <v>8</v>
      </c>
      <c r="E550" s="74" t="s">
        <v>170</v>
      </c>
      <c r="F550" s="126" t="str">
        <f t="shared" si="101"/>
        <v/>
      </c>
      <c r="H550" s="74">
        <v>0</v>
      </c>
      <c r="K550" s="129" t="str">
        <f t="shared" si="98"/>
        <v/>
      </c>
      <c r="L550" s="129" t="str">
        <f t="shared" si="99"/>
        <v/>
      </c>
      <c r="P550" s="74" t="s">
        <v>517</v>
      </c>
      <c r="Q550" s="74">
        <v>22</v>
      </c>
      <c r="R550" s="74">
        <v>180</v>
      </c>
      <c r="S550" s="84">
        <f t="shared" si="100"/>
        <v>3960</v>
      </c>
      <c r="AR550" s="74">
        <f t="shared" si="89"/>
        <v>6</v>
      </c>
      <c r="AS550" s="74">
        <f t="shared" si="90"/>
        <v>2016</v>
      </c>
      <c r="AT550" s="94">
        <f t="shared" si="91"/>
        <v>22</v>
      </c>
      <c r="BB550" s="74">
        <f t="shared" si="92"/>
        <v>1</v>
      </c>
      <c r="BC550" s="74">
        <f t="shared" si="93"/>
        <v>0</v>
      </c>
      <c r="BD550" s="115" t="str">
        <f t="shared" si="94"/>
        <v/>
      </c>
    </row>
    <row r="551" spans="3:56" x14ac:dyDescent="0.2">
      <c r="C551" s="75">
        <v>42524</v>
      </c>
      <c r="D551" s="120">
        <f t="shared" si="95"/>
        <v>1</v>
      </c>
      <c r="E551" s="74" t="s">
        <v>204</v>
      </c>
      <c r="F551" s="126">
        <f t="shared" si="101"/>
        <v>7850.322580645161</v>
      </c>
      <c r="G551" s="76">
        <v>60840</v>
      </c>
      <c r="H551" s="74">
        <v>120.97265625</v>
      </c>
      <c r="I551" s="117">
        <v>0.32291666666666669</v>
      </c>
      <c r="J551" s="117">
        <v>0.31527777777777777</v>
      </c>
      <c r="K551" s="129">
        <f t="shared" si="98"/>
        <v>7.75</v>
      </c>
      <c r="L551" s="129">
        <f t="shared" si="99"/>
        <v>7.5666666666666664</v>
      </c>
      <c r="M551" s="76">
        <v>60840</v>
      </c>
      <c r="P551" s="74" t="s">
        <v>481</v>
      </c>
      <c r="Q551" s="74">
        <v>21</v>
      </c>
      <c r="R551" s="74">
        <v>180</v>
      </c>
      <c r="S551" s="84">
        <f t="shared" si="100"/>
        <v>3780</v>
      </c>
      <c r="T551" s="74">
        <v>372.47699999999998</v>
      </c>
      <c r="U551" s="74">
        <v>1520</v>
      </c>
      <c r="V551" s="74">
        <v>6</v>
      </c>
      <c r="AR551" s="74">
        <f t="shared" si="89"/>
        <v>6</v>
      </c>
      <c r="AS551" s="74">
        <f t="shared" si="90"/>
        <v>2016</v>
      </c>
      <c r="AT551" s="94">
        <f t="shared" si="91"/>
        <v>22</v>
      </c>
      <c r="BB551" s="74">
        <f t="shared" si="92"/>
        <v>1</v>
      </c>
      <c r="BC551" s="74">
        <f t="shared" si="93"/>
        <v>0</v>
      </c>
      <c r="BD551" s="115" t="str">
        <f t="shared" si="94"/>
        <v/>
      </c>
    </row>
    <row r="552" spans="3:56" x14ac:dyDescent="0.2">
      <c r="C552" s="75">
        <v>42524</v>
      </c>
      <c r="D552" s="120">
        <f t="shared" si="95"/>
        <v>2</v>
      </c>
      <c r="E552" s="74" t="s">
        <v>204</v>
      </c>
      <c r="F552" s="126" t="str">
        <f t="shared" si="101"/>
        <v/>
      </c>
      <c r="H552" s="74">
        <v>0</v>
      </c>
      <c r="K552" s="129" t="str">
        <f t="shared" si="98"/>
        <v/>
      </c>
      <c r="L552" s="129" t="str">
        <f t="shared" si="99"/>
        <v/>
      </c>
      <c r="P552" s="74" t="s">
        <v>518</v>
      </c>
      <c r="Q552" s="74">
        <v>80</v>
      </c>
      <c r="R552" s="74">
        <v>180</v>
      </c>
      <c r="S552" s="84">
        <f t="shared" si="100"/>
        <v>14400</v>
      </c>
      <c r="AR552" s="74">
        <f t="shared" si="89"/>
        <v>6</v>
      </c>
      <c r="AS552" s="74">
        <f t="shared" si="90"/>
        <v>2016</v>
      </c>
      <c r="AT552" s="94">
        <f t="shared" si="91"/>
        <v>22</v>
      </c>
      <c r="BB552" s="74">
        <f t="shared" si="92"/>
        <v>1</v>
      </c>
      <c r="BC552" s="74">
        <f t="shared" si="93"/>
        <v>0</v>
      </c>
      <c r="BD552" s="115" t="str">
        <f t="shared" si="94"/>
        <v/>
      </c>
    </row>
    <row r="553" spans="3:56" x14ac:dyDescent="0.2">
      <c r="C553" s="75">
        <v>42524</v>
      </c>
      <c r="D553" s="120">
        <f t="shared" si="95"/>
        <v>3</v>
      </c>
      <c r="E553" s="74" t="s">
        <v>204</v>
      </c>
      <c r="F553" s="126" t="str">
        <f t="shared" si="101"/>
        <v/>
      </c>
      <c r="H553" s="74">
        <v>0</v>
      </c>
      <c r="K553" s="129" t="str">
        <f t="shared" si="98"/>
        <v/>
      </c>
      <c r="L553" s="129" t="str">
        <f t="shared" si="99"/>
        <v/>
      </c>
      <c r="P553" s="74" t="s">
        <v>519</v>
      </c>
      <c r="Q553" s="74">
        <v>1</v>
      </c>
      <c r="R553" s="74">
        <v>180</v>
      </c>
      <c r="S553" s="84">
        <f t="shared" si="100"/>
        <v>180</v>
      </c>
      <c r="AR553" s="74">
        <f t="shared" si="89"/>
        <v>6</v>
      </c>
      <c r="AS553" s="74">
        <f t="shared" si="90"/>
        <v>2016</v>
      </c>
      <c r="AT553" s="94">
        <f t="shared" si="91"/>
        <v>22</v>
      </c>
      <c r="BB553" s="74">
        <f t="shared" si="92"/>
        <v>1</v>
      </c>
      <c r="BC553" s="74">
        <f t="shared" si="93"/>
        <v>0</v>
      </c>
      <c r="BD553" s="115" t="str">
        <f t="shared" si="94"/>
        <v/>
      </c>
    </row>
    <row r="554" spans="3:56" x14ac:dyDescent="0.2">
      <c r="C554" s="75">
        <v>42524</v>
      </c>
      <c r="D554" s="120">
        <f t="shared" si="95"/>
        <v>4</v>
      </c>
      <c r="E554" s="74" t="s">
        <v>204</v>
      </c>
      <c r="F554" s="126" t="str">
        <f t="shared" si="101"/>
        <v/>
      </c>
      <c r="H554" s="74">
        <v>0</v>
      </c>
      <c r="K554" s="129" t="str">
        <f t="shared" si="98"/>
        <v/>
      </c>
      <c r="L554" s="129" t="str">
        <f t="shared" si="99"/>
        <v/>
      </c>
      <c r="P554" s="74" t="s">
        <v>520</v>
      </c>
      <c r="Q554" s="74">
        <v>4</v>
      </c>
      <c r="R554" s="74">
        <v>180</v>
      </c>
      <c r="S554" s="84">
        <f t="shared" si="100"/>
        <v>720</v>
      </c>
      <c r="AR554" s="74">
        <f t="shared" si="89"/>
        <v>6</v>
      </c>
      <c r="AS554" s="74">
        <f t="shared" si="90"/>
        <v>2016</v>
      </c>
      <c r="AT554" s="94">
        <f t="shared" si="91"/>
        <v>22</v>
      </c>
      <c r="BB554" s="74">
        <f t="shared" si="92"/>
        <v>1</v>
      </c>
      <c r="BC554" s="74">
        <f t="shared" si="93"/>
        <v>0</v>
      </c>
      <c r="BD554" s="115" t="str">
        <f t="shared" si="94"/>
        <v/>
      </c>
    </row>
    <row r="555" spans="3:56" x14ac:dyDescent="0.2">
      <c r="C555" s="75">
        <v>42524</v>
      </c>
      <c r="D555" s="120">
        <f t="shared" si="95"/>
        <v>5</v>
      </c>
      <c r="E555" s="74" t="s">
        <v>204</v>
      </c>
      <c r="F555" s="126" t="str">
        <f t="shared" si="101"/>
        <v/>
      </c>
      <c r="H555" s="74">
        <v>0</v>
      </c>
      <c r="K555" s="129" t="str">
        <f t="shared" si="98"/>
        <v/>
      </c>
      <c r="L555" s="129" t="str">
        <f t="shared" si="99"/>
        <v/>
      </c>
      <c r="P555" s="74" t="s">
        <v>521</v>
      </c>
      <c r="Q555" s="74">
        <v>4</v>
      </c>
      <c r="R555" s="74">
        <v>180</v>
      </c>
      <c r="S555" s="84">
        <f t="shared" si="100"/>
        <v>720</v>
      </c>
      <c r="AR555" s="74">
        <f t="shared" si="89"/>
        <v>6</v>
      </c>
      <c r="AS555" s="74">
        <f t="shared" si="90"/>
        <v>2016</v>
      </c>
      <c r="AT555" s="94">
        <f t="shared" si="91"/>
        <v>22</v>
      </c>
      <c r="BB555" s="74">
        <f t="shared" si="92"/>
        <v>1</v>
      </c>
      <c r="BC555" s="74">
        <f t="shared" si="93"/>
        <v>0</v>
      </c>
      <c r="BD555" s="115" t="str">
        <f t="shared" si="94"/>
        <v/>
      </c>
    </row>
    <row r="556" spans="3:56" x14ac:dyDescent="0.2">
      <c r="C556" s="75">
        <v>42524</v>
      </c>
      <c r="D556" s="120">
        <f t="shared" si="95"/>
        <v>6</v>
      </c>
      <c r="E556" s="74" t="s">
        <v>204</v>
      </c>
      <c r="F556" s="126" t="str">
        <f t="shared" si="101"/>
        <v/>
      </c>
      <c r="H556" s="74">
        <v>0</v>
      </c>
      <c r="K556" s="129" t="str">
        <f t="shared" si="98"/>
        <v/>
      </c>
      <c r="L556" s="129" t="str">
        <f t="shared" si="99"/>
        <v/>
      </c>
      <c r="P556" s="74" t="s">
        <v>522</v>
      </c>
      <c r="Q556" s="74">
        <v>4</v>
      </c>
      <c r="R556" s="74">
        <v>180</v>
      </c>
      <c r="S556" s="84">
        <f t="shared" si="100"/>
        <v>720</v>
      </c>
      <c r="AR556" s="74">
        <f t="shared" si="89"/>
        <v>6</v>
      </c>
      <c r="AS556" s="74">
        <f t="shared" si="90"/>
        <v>2016</v>
      </c>
      <c r="AT556" s="94">
        <f t="shared" si="91"/>
        <v>22</v>
      </c>
      <c r="BB556" s="74">
        <f t="shared" si="92"/>
        <v>1</v>
      </c>
      <c r="BC556" s="74">
        <f t="shared" si="93"/>
        <v>0</v>
      </c>
      <c r="BD556" s="115" t="str">
        <f t="shared" si="94"/>
        <v/>
      </c>
    </row>
    <row r="557" spans="3:56" x14ac:dyDescent="0.2">
      <c r="C557" s="75">
        <v>42524</v>
      </c>
      <c r="D557" s="120">
        <f t="shared" si="95"/>
        <v>7</v>
      </c>
      <c r="E557" s="74" t="s">
        <v>204</v>
      </c>
      <c r="F557" s="126" t="str">
        <f t="shared" si="101"/>
        <v/>
      </c>
      <c r="H557" s="74">
        <v>0</v>
      </c>
      <c r="J557" s="117"/>
      <c r="K557" s="129" t="str">
        <f t="shared" si="98"/>
        <v/>
      </c>
      <c r="L557" s="129" t="str">
        <f t="shared" si="99"/>
        <v/>
      </c>
      <c r="P557" s="74" t="s">
        <v>523</v>
      </c>
      <c r="Q557" s="74">
        <v>4</v>
      </c>
      <c r="R557" s="74">
        <v>180</v>
      </c>
      <c r="S557" s="84">
        <f t="shared" si="100"/>
        <v>720</v>
      </c>
      <c r="AR557" s="74">
        <f t="shared" si="89"/>
        <v>6</v>
      </c>
      <c r="AS557" s="74">
        <f t="shared" si="90"/>
        <v>2016</v>
      </c>
      <c r="AT557" s="94">
        <f t="shared" si="91"/>
        <v>22</v>
      </c>
      <c r="BB557" s="74">
        <f t="shared" si="92"/>
        <v>1</v>
      </c>
      <c r="BC557" s="74">
        <f t="shared" si="93"/>
        <v>0</v>
      </c>
      <c r="BD557" s="115" t="str">
        <f t="shared" si="94"/>
        <v/>
      </c>
    </row>
    <row r="558" spans="3:56" x14ac:dyDescent="0.2">
      <c r="C558" s="75">
        <v>42524</v>
      </c>
      <c r="D558" s="120">
        <f t="shared" si="95"/>
        <v>8</v>
      </c>
      <c r="E558" s="74" t="s">
        <v>418</v>
      </c>
      <c r="F558" s="126">
        <f t="shared" si="101"/>
        <v>0</v>
      </c>
      <c r="H558" s="74">
        <v>11.70703125</v>
      </c>
      <c r="I558" s="117">
        <v>3.125E-2</v>
      </c>
      <c r="J558" s="117">
        <v>3.125E-2</v>
      </c>
      <c r="K558" s="129">
        <f t="shared" si="98"/>
        <v>0.75</v>
      </c>
      <c r="L558" s="129">
        <f t="shared" si="99"/>
        <v>0.75</v>
      </c>
      <c r="S558" s="84">
        <f t="shared" si="100"/>
        <v>0</v>
      </c>
      <c r="AR558" s="74">
        <f t="shared" si="89"/>
        <v>6</v>
      </c>
      <c r="AS558" s="74">
        <f t="shared" si="90"/>
        <v>2016</v>
      </c>
      <c r="AT558" s="94">
        <f t="shared" si="91"/>
        <v>22</v>
      </c>
      <c r="BB558" s="74">
        <f t="shared" si="92"/>
        <v>1</v>
      </c>
      <c r="BC558" s="74">
        <f t="shared" si="93"/>
        <v>0</v>
      </c>
      <c r="BD558" s="115" t="str">
        <f t="shared" si="94"/>
        <v/>
      </c>
    </row>
    <row r="559" spans="3:56" x14ac:dyDescent="0.2">
      <c r="C559" s="75">
        <v>42524</v>
      </c>
      <c r="D559" s="120">
        <f t="shared" si="95"/>
        <v>9</v>
      </c>
      <c r="E559" s="74" t="s">
        <v>430</v>
      </c>
      <c r="F559" s="126">
        <f t="shared" si="101"/>
        <v>9646.4</v>
      </c>
      <c r="G559" s="76">
        <v>72348</v>
      </c>
      <c r="H559" s="74">
        <v>117.0703125</v>
      </c>
      <c r="I559" s="117">
        <v>0.3125</v>
      </c>
      <c r="J559" s="117">
        <v>0.31111111111111112</v>
      </c>
      <c r="K559" s="129">
        <f t="shared" si="98"/>
        <v>7.5</v>
      </c>
      <c r="L559" s="129">
        <f t="shared" si="99"/>
        <v>7.4666666666666668</v>
      </c>
      <c r="M559" s="76">
        <v>72348</v>
      </c>
      <c r="P559" s="74" t="s">
        <v>451</v>
      </c>
      <c r="Q559" s="74">
        <v>76</v>
      </c>
      <c r="R559" s="74">
        <v>180</v>
      </c>
      <c r="S559" s="84">
        <f t="shared" si="100"/>
        <v>13680</v>
      </c>
      <c r="T559" s="74">
        <v>376.56299999999999</v>
      </c>
      <c r="U559" s="74">
        <v>1757.5</v>
      </c>
      <c r="V559" s="74">
        <v>3</v>
      </c>
      <c r="AR559" s="74">
        <f t="shared" si="89"/>
        <v>6</v>
      </c>
      <c r="AS559" s="74">
        <f t="shared" si="90"/>
        <v>2016</v>
      </c>
      <c r="AT559" s="94">
        <f t="shared" si="91"/>
        <v>22</v>
      </c>
      <c r="BB559" s="74">
        <f t="shared" si="92"/>
        <v>1</v>
      </c>
      <c r="BC559" s="74">
        <f t="shared" si="93"/>
        <v>0</v>
      </c>
      <c r="BD559" s="115" t="str">
        <f t="shared" si="94"/>
        <v/>
      </c>
    </row>
    <row r="560" spans="3:56" x14ac:dyDescent="0.2">
      <c r="C560" s="75">
        <v>42524</v>
      </c>
      <c r="D560" s="120">
        <f t="shared" si="95"/>
        <v>10</v>
      </c>
      <c r="E560" s="74" t="s">
        <v>430</v>
      </c>
      <c r="F560" s="126" t="str">
        <f t="shared" si="101"/>
        <v/>
      </c>
      <c r="H560" s="74">
        <v>0</v>
      </c>
      <c r="K560" s="129" t="str">
        <f t="shared" si="98"/>
        <v/>
      </c>
      <c r="L560" s="129" t="str">
        <f t="shared" si="99"/>
        <v/>
      </c>
      <c r="P560" s="74" t="s">
        <v>514</v>
      </c>
      <c r="Q560" s="74">
        <v>11</v>
      </c>
      <c r="R560" s="74">
        <v>180</v>
      </c>
      <c r="S560" s="84">
        <f t="shared" si="100"/>
        <v>1980</v>
      </c>
      <c r="AR560" s="74">
        <f t="shared" si="89"/>
        <v>6</v>
      </c>
      <c r="AS560" s="74">
        <f t="shared" si="90"/>
        <v>2016</v>
      </c>
      <c r="AT560" s="94">
        <f t="shared" si="91"/>
        <v>22</v>
      </c>
      <c r="BB560" s="74">
        <f t="shared" si="92"/>
        <v>1</v>
      </c>
      <c r="BC560" s="74">
        <f t="shared" si="93"/>
        <v>0</v>
      </c>
      <c r="BD560" s="115" t="str">
        <f t="shared" si="94"/>
        <v/>
      </c>
    </row>
    <row r="561" spans="3:56" x14ac:dyDescent="0.2">
      <c r="C561" s="75">
        <v>42524</v>
      </c>
      <c r="D561" s="120">
        <f t="shared" si="95"/>
        <v>11</v>
      </c>
      <c r="E561" s="74" t="s">
        <v>430</v>
      </c>
      <c r="F561" s="126" t="str">
        <f t="shared" si="101"/>
        <v/>
      </c>
      <c r="K561" s="129" t="str">
        <f t="shared" si="98"/>
        <v/>
      </c>
      <c r="L561" s="129" t="str">
        <f t="shared" si="99"/>
        <v/>
      </c>
      <c r="P561" s="74" t="s">
        <v>524</v>
      </c>
      <c r="Q561" s="74">
        <v>53.25</v>
      </c>
      <c r="R561" s="74">
        <v>180</v>
      </c>
      <c r="S561" s="84">
        <f t="shared" si="100"/>
        <v>9585</v>
      </c>
      <c r="AR561" s="74">
        <f t="shared" si="89"/>
        <v>6</v>
      </c>
      <c r="AS561" s="74">
        <f t="shared" si="90"/>
        <v>2016</v>
      </c>
      <c r="AT561" s="94">
        <f t="shared" si="91"/>
        <v>22</v>
      </c>
      <c r="BB561" s="74">
        <f t="shared" si="92"/>
        <v>1</v>
      </c>
      <c r="BC561" s="74">
        <f t="shared" si="93"/>
        <v>0</v>
      </c>
      <c r="BD561" s="115" t="str">
        <f t="shared" si="94"/>
        <v/>
      </c>
    </row>
    <row r="562" spans="3:56" x14ac:dyDescent="0.2">
      <c r="C562" s="75">
        <v>42525</v>
      </c>
      <c r="D562" s="120">
        <f t="shared" si="95"/>
        <v>1</v>
      </c>
      <c r="E562" s="74" t="s">
        <v>290</v>
      </c>
      <c r="F562" s="126">
        <f t="shared" si="101"/>
        <v>0</v>
      </c>
      <c r="I562" s="117">
        <v>0.14583333333333334</v>
      </c>
      <c r="J562" s="117">
        <v>5.1388888888888894E-2</v>
      </c>
      <c r="K562" s="129">
        <f t="shared" si="98"/>
        <v>3.5</v>
      </c>
      <c r="L562" s="129">
        <f t="shared" si="99"/>
        <v>1.2333333333333334</v>
      </c>
      <c r="P562" s="74" t="s">
        <v>451</v>
      </c>
      <c r="Q562" s="74">
        <v>1</v>
      </c>
      <c r="R562" s="74">
        <v>180</v>
      </c>
      <c r="S562" s="84">
        <f t="shared" si="100"/>
        <v>180</v>
      </c>
      <c r="AR562" s="74">
        <f t="shared" si="89"/>
        <v>6</v>
      </c>
      <c r="AS562" s="74">
        <f t="shared" si="90"/>
        <v>2016</v>
      </c>
      <c r="AT562" s="94">
        <f t="shared" si="91"/>
        <v>22</v>
      </c>
      <c r="BB562" s="74">
        <f t="shared" si="92"/>
        <v>1</v>
      </c>
      <c r="BC562" s="74">
        <f t="shared" si="93"/>
        <v>0</v>
      </c>
      <c r="BD562" s="115" t="str">
        <f t="shared" si="94"/>
        <v/>
      </c>
    </row>
    <row r="563" spans="3:56" x14ac:dyDescent="0.2">
      <c r="C563" s="75">
        <v>42527</v>
      </c>
      <c r="D563" s="120">
        <f t="shared" si="95"/>
        <v>1</v>
      </c>
      <c r="E563" s="74" t="s">
        <v>506</v>
      </c>
      <c r="F563" s="126">
        <f t="shared" si="101"/>
        <v>7899.2941176470586</v>
      </c>
      <c r="G563" s="76">
        <v>67144</v>
      </c>
      <c r="H563" s="74">
        <v>179.61319796954314</v>
      </c>
      <c r="I563" s="117">
        <v>0.35416666666666669</v>
      </c>
      <c r="J563" s="117">
        <v>0.28611111111111115</v>
      </c>
      <c r="K563" s="129">
        <f t="shared" si="98"/>
        <v>8.5</v>
      </c>
      <c r="L563" s="129">
        <f t="shared" si="99"/>
        <v>6.8666666666666671</v>
      </c>
      <c r="M563" s="76">
        <v>67144</v>
      </c>
      <c r="P563" s="74" t="s">
        <v>525</v>
      </c>
      <c r="Q563" s="74">
        <v>4</v>
      </c>
      <c r="R563" s="74">
        <v>180</v>
      </c>
      <c r="S563" s="84">
        <f t="shared" si="100"/>
        <v>720</v>
      </c>
      <c r="T563" s="74">
        <v>191.517</v>
      </c>
      <c r="U563" s="74">
        <v>0</v>
      </c>
      <c r="V563" s="74">
        <v>22</v>
      </c>
      <c r="AR563" s="74">
        <f t="shared" si="89"/>
        <v>6</v>
      </c>
      <c r="AS563" s="74">
        <f t="shared" si="90"/>
        <v>2016</v>
      </c>
      <c r="AT563" s="94">
        <f t="shared" si="91"/>
        <v>23</v>
      </c>
      <c r="BB563" s="74">
        <f t="shared" si="92"/>
        <v>1</v>
      </c>
      <c r="BC563" s="74">
        <f t="shared" si="93"/>
        <v>0</v>
      </c>
      <c r="BD563" s="115" t="str">
        <f t="shared" si="94"/>
        <v/>
      </c>
    </row>
    <row r="564" spans="3:56" x14ac:dyDescent="0.2">
      <c r="C564" s="75">
        <v>42527</v>
      </c>
      <c r="D564" s="120">
        <f t="shared" si="95"/>
        <v>2</v>
      </c>
      <c r="E564" s="74" t="s">
        <v>506</v>
      </c>
      <c r="F564" s="126" t="str">
        <f t="shared" si="101"/>
        <v/>
      </c>
      <c r="H564" s="74">
        <v>0</v>
      </c>
      <c r="K564" s="129" t="str">
        <f t="shared" si="98"/>
        <v/>
      </c>
      <c r="L564" s="129" t="str">
        <f t="shared" si="99"/>
        <v/>
      </c>
      <c r="P564" s="74" t="s">
        <v>526</v>
      </c>
      <c r="Q564" s="74">
        <v>68</v>
      </c>
      <c r="R564" s="74">
        <v>180</v>
      </c>
      <c r="S564" s="84">
        <f t="shared" si="100"/>
        <v>12240</v>
      </c>
      <c r="AR564" s="74">
        <f t="shared" si="89"/>
        <v>6</v>
      </c>
      <c r="AS564" s="74">
        <f t="shared" si="90"/>
        <v>2016</v>
      </c>
      <c r="AT564" s="94">
        <f t="shared" si="91"/>
        <v>23</v>
      </c>
      <c r="BB564" s="74">
        <f t="shared" si="92"/>
        <v>1</v>
      </c>
      <c r="BC564" s="74">
        <f t="shared" si="93"/>
        <v>0</v>
      </c>
      <c r="BD564" s="115" t="str">
        <f t="shared" si="94"/>
        <v/>
      </c>
    </row>
    <row r="565" spans="3:56" x14ac:dyDescent="0.2">
      <c r="C565" s="75">
        <v>42527</v>
      </c>
      <c r="D565" s="120">
        <f t="shared" si="95"/>
        <v>3</v>
      </c>
      <c r="E565" s="74" t="s">
        <v>418</v>
      </c>
      <c r="F565" s="126" t="str">
        <f t="shared" si="101"/>
        <v/>
      </c>
      <c r="H565" s="74">
        <v>0</v>
      </c>
      <c r="J565" s="117">
        <v>3.125E-2</v>
      </c>
      <c r="K565" s="129" t="str">
        <f t="shared" si="98"/>
        <v/>
      </c>
      <c r="L565" s="129">
        <f t="shared" si="99"/>
        <v>0.75</v>
      </c>
      <c r="S565" s="84">
        <f t="shared" si="100"/>
        <v>0</v>
      </c>
      <c r="AR565" s="74">
        <f t="shared" si="89"/>
        <v>6</v>
      </c>
      <c r="AS565" s="74">
        <f t="shared" si="90"/>
        <v>2016</v>
      </c>
      <c r="AT565" s="94">
        <f t="shared" si="91"/>
        <v>23</v>
      </c>
      <c r="BB565" s="74">
        <f t="shared" si="92"/>
        <v>1</v>
      </c>
      <c r="BC565" s="74">
        <f t="shared" si="93"/>
        <v>0</v>
      </c>
      <c r="BD565" s="115" t="str">
        <f t="shared" si="94"/>
        <v/>
      </c>
    </row>
    <row r="566" spans="3:56" x14ac:dyDescent="0.2">
      <c r="C566" s="75">
        <v>42527</v>
      </c>
      <c r="D566" s="120">
        <f t="shared" si="95"/>
        <v>4</v>
      </c>
      <c r="E566" s="74" t="s">
        <v>507</v>
      </c>
      <c r="F566" s="126">
        <f t="shared" si="101"/>
        <v>7852.645161290322</v>
      </c>
      <c r="G566" s="76">
        <v>20286</v>
      </c>
      <c r="H566" s="74">
        <v>54.588324873096447</v>
      </c>
      <c r="I566" s="117">
        <v>0.1076388888888889</v>
      </c>
      <c r="J566" s="117">
        <v>9.0972222222222218E-2</v>
      </c>
      <c r="K566" s="129">
        <f t="shared" si="98"/>
        <v>2.5833333333333335</v>
      </c>
      <c r="L566" s="129">
        <f t="shared" si="99"/>
        <v>2.1833333333333331</v>
      </c>
      <c r="M566" s="76">
        <v>20286</v>
      </c>
      <c r="P566" s="74" t="s">
        <v>526</v>
      </c>
      <c r="Q566" s="74">
        <v>21</v>
      </c>
      <c r="R566" s="74">
        <v>180</v>
      </c>
      <c r="S566" s="84">
        <f t="shared" si="100"/>
        <v>3780</v>
      </c>
      <c r="T566" s="74">
        <v>189.77099999999999</v>
      </c>
      <c r="U566" s="74">
        <v>0</v>
      </c>
      <c r="V566" s="74">
        <v>3</v>
      </c>
      <c r="AR566" s="74">
        <f t="shared" si="89"/>
        <v>6</v>
      </c>
      <c r="AS566" s="74">
        <f t="shared" si="90"/>
        <v>2016</v>
      </c>
      <c r="AT566" s="94">
        <f t="shared" si="91"/>
        <v>23</v>
      </c>
      <c r="BB566" s="74">
        <f t="shared" si="92"/>
        <v>1</v>
      </c>
      <c r="BC566" s="74">
        <f t="shared" si="93"/>
        <v>0</v>
      </c>
      <c r="BD566" s="115" t="str">
        <f t="shared" si="94"/>
        <v/>
      </c>
    </row>
    <row r="567" spans="3:56" x14ac:dyDescent="0.2">
      <c r="C567" s="75">
        <v>42527</v>
      </c>
      <c r="D567" s="120">
        <f t="shared" si="95"/>
        <v>5</v>
      </c>
      <c r="E567" s="74" t="s">
        <v>418</v>
      </c>
      <c r="F567" s="126" t="str">
        <f t="shared" si="101"/>
        <v/>
      </c>
      <c r="H567" s="74">
        <v>0</v>
      </c>
      <c r="J567" s="117">
        <v>2.5694444444444447E-2</v>
      </c>
      <c r="K567" s="129" t="str">
        <f t="shared" si="98"/>
        <v/>
      </c>
      <c r="L567" s="129">
        <f t="shared" si="99"/>
        <v>0.6166666666666667</v>
      </c>
      <c r="S567" s="84">
        <f t="shared" si="100"/>
        <v>0</v>
      </c>
      <c r="AR567" s="74">
        <f t="shared" si="89"/>
        <v>6</v>
      </c>
      <c r="AS567" s="74">
        <f t="shared" si="90"/>
        <v>2016</v>
      </c>
      <c r="AT567" s="94">
        <f t="shared" si="91"/>
        <v>23</v>
      </c>
      <c r="BB567" s="74">
        <f t="shared" si="92"/>
        <v>1</v>
      </c>
      <c r="BC567" s="74">
        <f t="shared" si="93"/>
        <v>0</v>
      </c>
      <c r="BD567" s="115" t="str">
        <f t="shared" si="94"/>
        <v/>
      </c>
    </row>
    <row r="568" spans="3:56" x14ac:dyDescent="0.2">
      <c r="C568" s="75">
        <v>42527</v>
      </c>
      <c r="D568" s="120">
        <f t="shared" si="95"/>
        <v>6</v>
      </c>
      <c r="E568" s="74" t="s">
        <v>508</v>
      </c>
      <c r="F568" s="126">
        <f t="shared" si="101"/>
        <v>6060.4878048780492</v>
      </c>
      <c r="G568" s="76">
        <v>12424</v>
      </c>
      <c r="H568" s="74">
        <v>43.318477157360405</v>
      </c>
      <c r="I568" s="117">
        <v>8.5416666666666655E-2</v>
      </c>
      <c r="J568" s="117">
        <v>8.5416666666666655E-2</v>
      </c>
      <c r="K568" s="129">
        <f t="shared" si="98"/>
        <v>2.0499999999999998</v>
      </c>
      <c r="L568" s="129">
        <f t="shared" si="99"/>
        <v>2.0499999999999998</v>
      </c>
      <c r="M568" s="76">
        <v>12424</v>
      </c>
      <c r="P568" s="74" t="s">
        <v>526</v>
      </c>
      <c r="Q568" s="74">
        <v>6</v>
      </c>
      <c r="R568" s="74">
        <v>180</v>
      </c>
      <c r="S568" s="84">
        <f t="shared" si="100"/>
        <v>1080</v>
      </c>
      <c r="T568" s="74">
        <v>188.404</v>
      </c>
      <c r="U568" s="74">
        <v>0</v>
      </c>
      <c r="V568" s="74">
        <v>2</v>
      </c>
      <c r="AR568" s="74">
        <f t="shared" si="89"/>
        <v>6</v>
      </c>
      <c r="AS568" s="74">
        <f t="shared" si="90"/>
        <v>2016</v>
      </c>
      <c r="AT568" s="94">
        <f t="shared" si="91"/>
        <v>23</v>
      </c>
      <c r="BB568" s="74">
        <f t="shared" si="92"/>
        <v>1</v>
      </c>
      <c r="BC568" s="74">
        <f t="shared" si="93"/>
        <v>0</v>
      </c>
      <c r="BD568" s="115" t="str">
        <f t="shared" si="94"/>
        <v/>
      </c>
    </row>
    <row r="569" spans="3:56" x14ac:dyDescent="0.2">
      <c r="C569" s="75">
        <v>42527</v>
      </c>
      <c r="D569" s="120">
        <f t="shared" si="95"/>
        <v>7</v>
      </c>
      <c r="E569" s="74" t="s">
        <v>508</v>
      </c>
      <c r="F569" s="126" t="str">
        <f t="shared" si="101"/>
        <v/>
      </c>
      <c r="H569" s="74">
        <v>0</v>
      </c>
      <c r="K569" s="129" t="str">
        <f t="shared" si="98"/>
        <v/>
      </c>
      <c r="L569" s="129" t="str">
        <f t="shared" si="99"/>
        <v/>
      </c>
      <c r="P569" s="74" t="s">
        <v>525</v>
      </c>
      <c r="Q569" s="74">
        <v>8</v>
      </c>
      <c r="R569" s="74">
        <v>180</v>
      </c>
      <c r="S569" s="84">
        <f t="shared" si="100"/>
        <v>1440</v>
      </c>
      <c r="AR569" s="74">
        <f t="shared" si="89"/>
        <v>6</v>
      </c>
      <c r="AS569" s="74">
        <f t="shared" si="90"/>
        <v>2016</v>
      </c>
      <c r="AT569" s="94">
        <f t="shared" si="91"/>
        <v>23</v>
      </c>
      <c r="BB569" s="74">
        <f t="shared" si="92"/>
        <v>1</v>
      </c>
      <c r="BC569" s="74">
        <f t="shared" si="93"/>
        <v>0</v>
      </c>
      <c r="BD569" s="115" t="str">
        <f t="shared" si="94"/>
        <v/>
      </c>
    </row>
    <row r="570" spans="3:56" x14ac:dyDescent="0.2">
      <c r="C570" s="75">
        <v>42528</v>
      </c>
      <c r="D570" s="120">
        <f t="shared" si="95"/>
        <v>1</v>
      </c>
      <c r="E570" s="74" t="s">
        <v>462</v>
      </c>
      <c r="F570" s="126">
        <f t="shared" si="101"/>
        <v>7923.8297872340427</v>
      </c>
      <c r="G570" s="76">
        <v>62070</v>
      </c>
      <c r="H570" s="74">
        <v>128.88884210526317</v>
      </c>
      <c r="I570" s="117">
        <v>0.3263888888888889</v>
      </c>
      <c r="J570" s="117">
        <v>0.22847222222222222</v>
      </c>
      <c r="K570" s="129">
        <f t="shared" si="98"/>
        <v>7.833333333333333</v>
      </c>
      <c r="L570" s="129">
        <f t="shared" si="99"/>
        <v>5.4833333333333334</v>
      </c>
      <c r="M570" s="76">
        <v>62070</v>
      </c>
      <c r="P570" s="74" t="s">
        <v>527</v>
      </c>
      <c r="Q570" s="74">
        <v>4</v>
      </c>
      <c r="R570" s="74">
        <v>180</v>
      </c>
      <c r="S570" s="84">
        <f t="shared" si="100"/>
        <v>720</v>
      </c>
      <c r="T570" s="74">
        <v>197.26</v>
      </c>
      <c r="U570" s="74">
        <v>1092.5</v>
      </c>
      <c r="V570" s="74">
        <v>6</v>
      </c>
      <c r="AR570" s="74">
        <f t="shared" si="89"/>
        <v>6</v>
      </c>
      <c r="AS570" s="74">
        <f t="shared" si="90"/>
        <v>2016</v>
      </c>
      <c r="AT570" s="94">
        <f t="shared" si="91"/>
        <v>23</v>
      </c>
      <c r="BB570" s="74">
        <f t="shared" si="92"/>
        <v>1</v>
      </c>
      <c r="BC570" s="74">
        <f t="shared" si="93"/>
        <v>0</v>
      </c>
      <c r="BD570" s="115" t="str">
        <f t="shared" si="94"/>
        <v/>
      </c>
    </row>
    <row r="571" spans="3:56" x14ac:dyDescent="0.2">
      <c r="C571" s="75">
        <v>42528</v>
      </c>
      <c r="D571" s="120">
        <f t="shared" si="95"/>
        <v>2</v>
      </c>
      <c r="E571" s="74" t="s">
        <v>462</v>
      </c>
      <c r="F571" s="126" t="str">
        <f t="shared" si="101"/>
        <v/>
      </c>
      <c r="H571" s="74">
        <v>0</v>
      </c>
      <c r="J571" s="117">
        <v>6.9444444444444441E-3</v>
      </c>
      <c r="K571" s="129" t="str">
        <f t="shared" si="98"/>
        <v/>
      </c>
      <c r="L571" s="129">
        <f t="shared" si="99"/>
        <v>0.16666666666666666</v>
      </c>
      <c r="P571" s="74" t="s">
        <v>424</v>
      </c>
      <c r="Q571" s="74">
        <v>64</v>
      </c>
      <c r="R571" s="74">
        <v>180</v>
      </c>
      <c r="S571" s="84">
        <f t="shared" si="100"/>
        <v>11520</v>
      </c>
      <c r="AR571" s="74">
        <f t="shared" si="89"/>
        <v>6</v>
      </c>
      <c r="AS571" s="74">
        <f t="shared" si="90"/>
        <v>2016</v>
      </c>
      <c r="AT571" s="94">
        <f t="shared" si="91"/>
        <v>23</v>
      </c>
      <c r="BB571" s="74">
        <f t="shared" si="92"/>
        <v>1</v>
      </c>
      <c r="BC571" s="74">
        <f t="shared" si="93"/>
        <v>0</v>
      </c>
      <c r="BD571" s="115" t="str">
        <f t="shared" si="94"/>
        <v/>
      </c>
    </row>
    <row r="572" spans="3:56" x14ac:dyDescent="0.2">
      <c r="C572" s="75">
        <v>42528</v>
      </c>
      <c r="D572" s="120">
        <f t="shared" si="95"/>
        <v>3</v>
      </c>
      <c r="E572" s="74" t="s">
        <v>418</v>
      </c>
      <c r="F572" s="126" t="str">
        <f t="shared" si="101"/>
        <v/>
      </c>
      <c r="H572" s="74">
        <v>0</v>
      </c>
      <c r="K572" s="129" t="str">
        <f t="shared" si="98"/>
        <v/>
      </c>
      <c r="L572" s="129" t="str">
        <f t="shared" si="99"/>
        <v/>
      </c>
      <c r="S572" s="84">
        <f t="shared" si="100"/>
        <v>0</v>
      </c>
      <c r="AR572" s="74">
        <f t="shared" si="89"/>
        <v>6</v>
      </c>
      <c r="AS572" s="74">
        <f t="shared" si="90"/>
        <v>2016</v>
      </c>
      <c r="AT572" s="94">
        <f t="shared" si="91"/>
        <v>23</v>
      </c>
      <c r="BB572" s="74">
        <f t="shared" si="92"/>
        <v>1</v>
      </c>
      <c r="BC572" s="74">
        <f t="shared" si="93"/>
        <v>0</v>
      </c>
      <c r="BD572" s="115" t="str">
        <f t="shared" si="94"/>
        <v/>
      </c>
    </row>
    <row r="573" spans="3:56" x14ac:dyDescent="0.2">
      <c r="C573" s="75">
        <v>42528</v>
      </c>
      <c r="D573" s="120">
        <f t="shared" si="95"/>
        <v>4</v>
      </c>
      <c r="E573" s="74" t="s">
        <v>503</v>
      </c>
      <c r="F573" s="126">
        <f t="shared" si="101"/>
        <v>9476.25</v>
      </c>
      <c r="G573" s="76">
        <v>75810</v>
      </c>
      <c r="H573" s="74">
        <v>131.63115789473684</v>
      </c>
      <c r="I573" s="117">
        <v>0.33333333333333331</v>
      </c>
      <c r="J573" s="117">
        <v>0.27013888888888887</v>
      </c>
      <c r="K573" s="129">
        <f t="shared" si="98"/>
        <v>8</v>
      </c>
      <c r="L573" s="129">
        <f t="shared" si="99"/>
        <v>6.4833333333333334</v>
      </c>
      <c r="M573" s="76">
        <v>75810</v>
      </c>
      <c r="P573" s="74" t="s">
        <v>528</v>
      </c>
      <c r="Q573" s="74">
        <v>44.25</v>
      </c>
      <c r="R573" s="74">
        <v>180</v>
      </c>
      <c r="S573" s="84">
        <f t="shared" si="100"/>
        <v>7965</v>
      </c>
      <c r="T573" s="74">
        <v>192.601</v>
      </c>
      <c r="U573" s="74">
        <v>712.5</v>
      </c>
      <c r="V573" s="74">
        <v>2</v>
      </c>
      <c r="AR573" s="74">
        <f t="shared" si="89"/>
        <v>6</v>
      </c>
      <c r="AS573" s="74">
        <f t="shared" si="90"/>
        <v>2016</v>
      </c>
      <c r="AT573" s="94">
        <f t="shared" si="91"/>
        <v>23</v>
      </c>
      <c r="BB573" s="74">
        <f t="shared" si="92"/>
        <v>1</v>
      </c>
      <c r="BC573" s="74">
        <f t="shared" si="93"/>
        <v>0</v>
      </c>
      <c r="BD573" s="115" t="str">
        <f t="shared" si="94"/>
        <v/>
      </c>
    </row>
    <row r="574" spans="3:56" x14ac:dyDescent="0.2">
      <c r="C574" s="75">
        <v>42528</v>
      </c>
      <c r="D574" s="120">
        <f t="shared" si="95"/>
        <v>5</v>
      </c>
      <c r="E574" s="74" t="s">
        <v>503</v>
      </c>
      <c r="F574" s="126" t="str">
        <f t="shared" si="101"/>
        <v/>
      </c>
      <c r="H574" s="74">
        <v>0</v>
      </c>
      <c r="K574" s="129" t="str">
        <f t="shared" si="98"/>
        <v/>
      </c>
      <c r="L574" s="129" t="str">
        <f t="shared" si="99"/>
        <v/>
      </c>
      <c r="P574" s="74" t="s">
        <v>524</v>
      </c>
      <c r="Q574" s="74">
        <v>26.75</v>
      </c>
      <c r="R574" s="74">
        <v>180</v>
      </c>
      <c r="S574" s="84">
        <f t="shared" si="100"/>
        <v>4815</v>
      </c>
      <c r="AR574" s="74">
        <f t="shared" si="89"/>
        <v>6</v>
      </c>
      <c r="AS574" s="74">
        <f t="shared" si="90"/>
        <v>2016</v>
      </c>
      <c r="AT574" s="94">
        <f t="shared" si="91"/>
        <v>23</v>
      </c>
      <c r="BB574" s="74">
        <f t="shared" si="92"/>
        <v>1</v>
      </c>
      <c r="BC574" s="74">
        <f t="shared" si="93"/>
        <v>0</v>
      </c>
      <c r="BD574" s="115" t="str">
        <f t="shared" si="94"/>
        <v/>
      </c>
    </row>
    <row r="575" spans="3:56" x14ac:dyDescent="0.2">
      <c r="C575" s="75">
        <v>42529</v>
      </c>
      <c r="D575" s="120">
        <f t="shared" si="95"/>
        <v>1</v>
      </c>
      <c r="E575" s="74" t="s">
        <v>77</v>
      </c>
      <c r="F575" s="126">
        <f t="shared" si="101"/>
        <v>10689</v>
      </c>
      <c r="G575" s="76">
        <v>85512</v>
      </c>
      <c r="H575" s="114">
        <v>96.5</v>
      </c>
      <c r="I575" s="117">
        <v>0.33333333333333331</v>
      </c>
      <c r="J575" s="117">
        <v>0.31875000000000003</v>
      </c>
      <c r="K575" s="129">
        <f t="shared" si="98"/>
        <v>8</v>
      </c>
      <c r="L575" s="129">
        <f t="shared" si="99"/>
        <v>7.65</v>
      </c>
      <c r="M575" s="76">
        <v>85512</v>
      </c>
      <c r="P575" s="74" t="s">
        <v>516</v>
      </c>
      <c r="Q575" s="74">
        <v>14</v>
      </c>
      <c r="R575" s="74">
        <v>180</v>
      </c>
      <c r="S575" s="84">
        <f t="shared" si="100"/>
        <v>2520</v>
      </c>
      <c r="T575" s="74">
        <v>192.58699999999999</v>
      </c>
      <c r="U575" s="74">
        <v>1187.5</v>
      </c>
      <c r="V575" s="74">
        <v>3</v>
      </c>
      <c r="AR575" s="74">
        <f t="shared" si="89"/>
        <v>6</v>
      </c>
      <c r="AS575" s="74">
        <f t="shared" si="90"/>
        <v>2016</v>
      </c>
      <c r="AT575" s="94">
        <f t="shared" si="91"/>
        <v>23</v>
      </c>
      <c r="BB575" s="74">
        <f t="shared" si="92"/>
        <v>1</v>
      </c>
      <c r="BC575" s="74">
        <f t="shared" si="93"/>
        <v>0</v>
      </c>
      <c r="BD575" s="115" t="str">
        <f t="shared" si="94"/>
        <v/>
      </c>
    </row>
    <row r="576" spans="3:56" x14ac:dyDescent="0.2">
      <c r="C576" s="75">
        <v>42529</v>
      </c>
      <c r="D576" s="120">
        <f t="shared" si="95"/>
        <v>2</v>
      </c>
      <c r="E576" s="74" t="s">
        <v>77</v>
      </c>
      <c r="F576" s="126" t="str">
        <f t="shared" si="101"/>
        <v/>
      </c>
      <c r="H576" s="114">
        <v>0</v>
      </c>
      <c r="K576" s="129" t="str">
        <f t="shared" si="98"/>
        <v/>
      </c>
      <c r="L576" s="129" t="str">
        <f t="shared" si="99"/>
        <v/>
      </c>
      <c r="P576" s="74" t="s">
        <v>529</v>
      </c>
      <c r="Q576" s="74">
        <v>68</v>
      </c>
      <c r="R576" s="74">
        <v>180</v>
      </c>
      <c r="S576" s="84">
        <f t="shared" si="100"/>
        <v>12240</v>
      </c>
      <c r="AR576" s="74">
        <f t="shared" si="89"/>
        <v>6</v>
      </c>
      <c r="AS576" s="74">
        <f t="shared" si="90"/>
        <v>2016</v>
      </c>
      <c r="AT576" s="94">
        <f t="shared" si="91"/>
        <v>23</v>
      </c>
      <c r="BB576" s="74">
        <f t="shared" si="92"/>
        <v>1</v>
      </c>
      <c r="BC576" s="74">
        <f t="shared" si="93"/>
        <v>0</v>
      </c>
      <c r="BD576" s="115" t="str">
        <f t="shared" si="94"/>
        <v/>
      </c>
    </row>
    <row r="577" spans="3:56" x14ac:dyDescent="0.2">
      <c r="C577" s="75">
        <v>42529</v>
      </c>
      <c r="D577" s="120">
        <f t="shared" si="95"/>
        <v>3</v>
      </c>
      <c r="E577" s="74" t="s">
        <v>500</v>
      </c>
      <c r="F577" s="126">
        <f t="shared" si="101"/>
        <v>10192.5</v>
      </c>
      <c r="G577" s="76">
        <v>81540</v>
      </c>
      <c r="H577" s="114">
        <v>96.5</v>
      </c>
      <c r="I577" s="117">
        <v>0.33333333333333331</v>
      </c>
      <c r="J577" s="117">
        <v>0.29236111111111113</v>
      </c>
      <c r="K577" s="129">
        <f t="shared" si="98"/>
        <v>8</v>
      </c>
      <c r="L577" s="129">
        <f t="shared" si="99"/>
        <v>7.0166666666666666</v>
      </c>
      <c r="M577" s="76">
        <v>81540</v>
      </c>
      <c r="P577" s="74" t="s">
        <v>424</v>
      </c>
      <c r="Q577" s="74">
        <v>12</v>
      </c>
      <c r="R577" s="74">
        <v>180</v>
      </c>
      <c r="S577" s="84">
        <f t="shared" si="100"/>
        <v>2160</v>
      </c>
      <c r="T577" s="74">
        <v>203.13900000000001</v>
      </c>
      <c r="U577" s="74">
        <v>617.5</v>
      </c>
      <c r="V577" s="74">
        <v>3</v>
      </c>
      <c r="AR577" s="74">
        <f t="shared" si="89"/>
        <v>6</v>
      </c>
      <c r="AS577" s="74">
        <f t="shared" si="90"/>
        <v>2016</v>
      </c>
      <c r="AT577" s="94">
        <f t="shared" si="91"/>
        <v>23</v>
      </c>
      <c r="BB577" s="74">
        <f t="shared" si="92"/>
        <v>1</v>
      </c>
      <c r="BC577" s="74">
        <f t="shared" si="93"/>
        <v>0</v>
      </c>
      <c r="BD577" s="115" t="str">
        <f t="shared" si="94"/>
        <v/>
      </c>
    </row>
    <row r="578" spans="3:56" x14ac:dyDescent="0.2">
      <c r="C578" s="75">
        <v>42529</v>
      </c>
      <c r="D578" s="120">
        <f t="shared" si="95"/>
        <v>4</v>
      </c>
      <c r="E578" s="74" t="s">
        <v>500</v>
      </c>
      <c r="F578" s="126" t="str">
        <f t="shared" si="101"/>
        <v/>
      </c>
      <c r="H578" s="114">
        <v>0</v>
      </c>
      <c r="K578" s="129" t="str">
        <f t="shared" si="98"/>
        <v/>
      </c>
      <c r="L578" s="129" t="str">
        <f t="shared" si="99"/>
        <v/>
      </c>
      <c r="P578" s="74" t="s">
        <v>530</v>
      </c>
      <c r="Q578" s="74">
        <v>72.5</v>
      </c>
      <c r="R578" s="74">
        <v>180</v>
      </c>
      <c r="S578" s="84">
        <f t="shared" si="100"/>
        <v>13050</v>
      </c>
      <c r="AR578" s="74">
        <f t="shared" si="89"/>
        <v>6</v>
      </c>
      <c r="AS578" s="74">
        <f t="shared" si="90"/>
        <v>2016</v>
      </c>
      <c r="AT578" s="94">
        <f t="shared" si="91"/>
        <v>23</v>
      </c>
      <c r="BB578" s="74">
        <f t="shared" si="92"/>
        <v>1</v>
      </c>
      <c r="BC578" s="74">
        <f t="shared" si="93"/>
        <v>0</v>
      </c>
      <c r="BD578" s="115" t="str">
        <f t="shared" si="94"/>
        <v/>
      </c>
    </row>
    <row r="579" spans="3:56" x14ac:dyDescent="0.2">
      <c r="C579" s="75">
        <v>42530</v>
      </c>
      <c r="D579" s="120">
        <f t="shared" si="95"/>
        <v>1</v>
      </c>
      <c r="E579" s="74" t="s">
        <v>272</v>
      </c>
      <c r="F579" s="126">
        <f t="shared" si="101"/>
        <v>2156</v>
      </c>
      <c r="G579" s="76">
        <v>12936</v>
      </c>
      <c r="H579" s="74">
        <v>90.273749999999993</v>
      </c>
      <c r="I579" s="117">
        <v>0.25</v>
      </c>
      <c r="J579" s="117">
        <v>0.20486111111111113</v>
      </c>
      <c r="K579" s="129">
        <f t="shared" si="98"/>
        <v>6</v>
      </c>
      <c r="L579" s="129">
        <f t="shared" si="99"/>
        <v>4.916666666666667</v>
      </c>
      <c r="M579" s="76">
        <v>12936</v>
      </c>
      <c r="P579" s="74" t="s">
        <v>286</v>
      </c>
      <c r="Q579" s="74">
        <v>5</v>
      </c>
      <c r="R579" s="74">
        <v>190</v>
      </c>
      <c r="S579" s="84">
        <f t="shared" si="100"/>
        <v>950</v>
      </c>
      <c r="T579" s="74">
        <v>59.557000000000002</v>
      </c>
      <c r="V579" s="74">
        <v>10</v>
      </c>
      <c r="AR579" s="74">
        <f t="shared" si="89"/>
        <v>6</v>
      </c>
      <c r="AS579" s="74">
        <f t="shared" si="90"/>
        <v>2016</v>
      </c>
      <c r="AT579" s="94">
        <f t="shared" si="91"/>
        <v>23</v>
      </c>
      <c r="BB579" s="74">
        <f t="shared" si="92"/>
        <v>1</v>
      </c>
      <c r="BC579" s="74">
        <f t="shared" si="93"/>
        <v>0</v>
      </c>
      <c r="BD579" s="115" t="str">
        <f t="shared" si="94"/>
        <v/>
      </c>
    </row>
    <row r="580" spans="3:56" x14ac:dyDescent="0.2">
      <c r="C580" s="75">
        <v>42530</v>
      </c>
      <c r="D580" s="120">
        <f t="shared" si="95"/>
        <v>2</v>
      </c>
      <c r="E580" s="74" t="s">
        <v>419</v>
      </c>
      <c r="F580" s="126">
        <f t="shared" si="101"/>
        <v>0</v>
      </c>
      <c r="H580" s="74">
        <v>40.873947916666665</v>
      </c>
      <c r="I580" s="117">
        <v>0.11319444444444444</v>
      </c>
      <c r="K580" s="129">
        <f t="shared" si="98"/>
        <v>2.7166666666666668</v>
      </c>
      <c r="L580" s="129" t="str">
        <f t="shared" si="99"/>
        <v/>
      </c>
      <c r="S580" s="84">
        <f t="shared" si="100"/>
        <v>0</v>
      </c>
      <c r="AR580" s="74">
        <f t="shared" si="89"/>
        <v>6</v>
      </c>
      <c r="AS580" s="74">
        <f t="shared" si="90"/>
        <v>2016</v>
      </c>
      <c r="AT580" s="94">
        <f t="shared" si="91"/>
        <v>23</v>
      </c>
      <c r="BB580" s="74">
        <f t="shared" si="92"/>
        <v>1</v>
      </c>
      <c r="BC580" s="74">
        <f t="shared" si="93"/>
        <v>0</v>
      </c>
      <c r="BD580" s="115" t="str">
        <f t="shared" si="94"/>
        <v/>
      </c>
    </row>
    <row r="581" spans="3:56" x14ac:dyDescent="0.2">
      <c r="C581" s="75">
        <v>42530</v>
      </c>
      <c r="D581" s="120">
        <f t="shared" ref="D581:D644" si="102">IF(C581&lt;&gt;C580,1,D580+1)</f>
        <v>3</v>
      </c>
      <c r="E581" s="74" t="s">
        <v>194</v>
      </c>
      <c r="F581" s="126">
        <f t="shared" si="101"/>
        <v>8821.2356979405031</v>
      </c>
      <c r="G581" s="76">
        <v>64248</v>
      </c>
      <c r="H581" s="74">
        <v>109.58230208333333</v>
      </c>
      <c r="I581" s="117">
        <v>0.3034722222222222</v>
      </c>
      <c r="J581" s="117">
        <v>0.30694444444444441</v>
      </c>
      <c r="K581" s="129">
        <f t="shared" si="98"/>
        <v>7.2833333333333332</v>
      </c>
      <c r="L581" s="129">
        <f t="shared" si="99"/>
        <v>7.3666666666666663</v>
      </c>
      <c r="M581" s="76">
        <v>64248</v>
      </c>
      <c r="P581" s="74" t="s">
        <v>528</v>
      </c>
      <c r="Q581" s="74">
        <v>35.75</v>
      </c>
      <c r="R581" s="74">
        <v>180</v>
      </c>
      <c r="S581" s="84">
        <f t="shared" si="100"/>
        <v>6435</v>
      </c>
      <c r="T581" s="74">
        <v>194.304</v>
      </c>
      <c r="U581" s="74">
        <v>522.5</v>
      </c>
      <c r="V581" s="74">
        <v>3</v>
      </c>
      <c r="AR581" s="74">
        <f t="shared" ref="AR581:AR644" si="103">MONTH(C581)</f>
        <v>6</v>
      </c>
      <c r="AS581" s="74">
        <f t="shared" ref="AS581:AS644" si="104">YEAR(C581)</f>
        <v>2016</v>
      </c>
      <c r="AT581" s="94">
        <f t="shared" ref="AT581:AT644" si="105">WEEKNUM(C581)-1</f>
        <v>23</v>
      </c>
      <c r="BB581" s="74">
        <f t="shared" ref="BB581:BB644" si="106">IF(K581=0,0,1)</f>
        <v>1</v>
      </c>
      <c r="BC581" s="74">
        <f t="shared" ref="BC581:BC644" si="107">IF( ISERROR(K581*AE581),0,K581*AE581)</f>
        <v>0</v>
      </c>
      <c r="BD581" s="115" t="str">
        <f t="shared" ref="BD581:BD644" si="108">IF(ISERROR(G581/(K581*AE581)),"",G581/(K581*AE581))</f>
        <v/>
      </c>
    </row>
    <row r="582" spans="3:56" x14ac:dyDescent="0.2">
      <c r="C582" s="75">
        <v>42530</v>
      </c>
      <c r="D582" s="120">
        <f t="shared" si="102"/>
        <v>4</v>
      </c>
      <c r="E582" s="74" t="s">
        <v>194</v>
      </c>
      <c r="F582" s="126" t="str">
        <f t="shared" si="101"/>
        <v/>
      </c>
      <c r="H582" s="74">
        <v>0</v>
      </c>
      <c r="K582" s="129" t="str">
        <f t="shared" ref="K582:K645" si="109">IF(I582="","",HOUR(I582)+MINUTE(I582)/60)</f>
        <v/>
      </c>
      <c r="L582" s="129" t="str">
        <f t="shared" ref="L582:L645" si="110">IF(J582="","",HOUR(J582)+MINUTE(J582)/60)</f>
        <v/>
      </c>
      <c r="P582" s="74" t="s">
        <v>531</v>
      </c>
      <c r="Q582" s="74">
        <v>4</v>
      </c>
      <c r="R582" s="74">
        <v>180</v>
      </c>
      <c r="S582" s="84">
        <f t="shared" si="100"/>
        <v>720</v>
      </c>
      <c r="AR582" s="74">
        <f t="shared" si="103"/>
        <v>6</v>
      </c>
      <c r="AS582" s="74">
        <f t="shared" si="104"/>
        <v>2016</v>
      </c>
      <c r="AT582" s="94">
        <f t="shared" si="105"/>
        <v>23</v>
      </c>
      <c r="BB582" s="74">
        <f t="shared" si="106"/>
        <v>1</v>
      </c>
      <c r="BC582" s="74">
        <f t="shared" si="107"/>
        <v>0</v>
      </c>
      <c r="BD582" s="115" t="str">
        <f t="shared" si="108"/>
        <v/>
      </c>
    </row>
    <row r="583" spans="3:56" x14ac:dyDescent="0.2">
      <c r="C583" s="75">
        <v>42530</v>
      </c>
      <c r="D583" s="120">
        <f t="shared" si="102"/>
        <v>5</v>
      </c>
      <c r="E583" s="74" t="s">
        <v>194</v>
      </c>
      <c r="F583" s="126" t="str">
        <f t="shared" si="101"/>
        <v/>
      </c>
      <c r="H583" s="74">
        <v>0</v>
      </c>
      <c r="K583" s="129" t="str">
        <f t="shared" si="109"/>
        <v/>
      </c>
      <c r="L583" s="129" t="str">
        <f t="shared" si="110"/>
        <v/>
      </c>
      <c r="P583" s="74" t="s">
        <v>519</v>
      </c>
      <c r="Q583" s="74">
        <v>24</v>
      </c>
      <c r="R583" s="74">
        <v>180</v>
      </c>
      <c r="S583" s="84">
        <f t="shared" si="100"/>
        <v>4320</v>
      </c>
      <c r="AR583" s="74">
        <f t="shared" si="103"/>
        <v>6</v>
      </c>
      <c r="AS583" s="74">
        <f t="shared" si="104"/>
        <v>2016</v>
      </c>
      <c r="AT583" s="94">
        <f t="shared" si="105"/>
        <v>23</v>
      </c>
      <c r="BB583" s="74">
        <f t="shared" si="106"/>
        <v>1</v>
      </c>
      <c r="BC583" s="74">
        <f t="shared" si="107"/>
        <v>0</v>
      </c>
      <c r="BD583" s="115" t="str">
        <f t="shared" si="108"/>
        <v/>
      </c>
    </row>
    <row r="584" spans="3:56" x14ac:dyDescent="0.2">
      <c r="C584" s="75">
        <v>42530</v>
      </c>
      <c r="D584" s="120">
        <f t="shared" si="102"/>
        <v>6</v>
      </c>
      <c r="E584" s="74" t="s">
        <v>177</v>
      </c>
      <c r="F584" s="126" t="str">
        <f t="shared" si="101"/>
        <v/>
      </c>
      <c r="H584" s="74">
        <v>0</v>
      </c>
      <c r="K584" s="129" t="str">
        <f t="shared" si="109"/>
        <v/>
      </c>
      <c r="L584" s="129" t="str">
        <f t="shared" si="110"/>
        <v/>
      </c>
      <c r="M584" s="76">
        <v>2548</v>
      </c>
      <c r="S584" s="84">
        <f t="shared" si="100"/>
        <v>0</v>
      </c>
      <c r="Z584" s="74" t="s">
        <v>532</v>
      </c>
      <c r="AR584" s="74">
        <f t="shared" si="103"/>
        <v>6</v>
      </c>
      <c r="AS584" s="74">
        <f t="shared" si="104"/>
        <v>2016</v>
      </c>
      <c r="AT584" s="94">
        <f t="shared" si="105"/>
        <v>23</v>
      </c>
      <c r="BB584" s="74">
        <f t="shared" si="106"/>
        <v>1</v>
      </c>
      <c r="BC584" s="74">
        <f t="shared" si="107"/>
        <v>0</v>
      </c>
      <c r="BD584" s="115" t="str">
        <f t="shared" si="108"/>
        <v/>
      </c>
    </row>
    <row r="585" spans="3:56" x14ac:dyDescent="0.2">
      <c r="C585" s="75">
        <v>42530</v>
      </c>
      <c r="D585" s="120">
        <f t="shared" si="102"/>
        <v>7</v>
      </c>
      <c r="E585" s="74" t="s">
        <v>138</v>
      </c>
      <c r="F585" s="126" t="str">
        <f t="shared" si="101"/>
        <v/>
      </c>
      <c r="H585" s="74">
        <v>0</v>
      </c>
      <c r="K585" s="129" t="str">
        <f t="shared" si="109"/>
        <v/>
      </c>
      <c r="L585" s="129" t="str">
        <f t="shared" si="110"/>
        <v/>
      </c>
      <c r="M585" s="76">
        <v>4447</v>
      </c>
      <c r="S585" s="84">
        <f t="shared" si="100"/>
        <v>0</v>
      </c>
      <c r="Z585" s="74" t="s">
        <v>533</v>
      </c>
      <c r="AR585" s="74">
        <f t="shared" si="103"/>
        <v>6</v>
      </c>
      <c r="AS585" s="74">
        <f t="shared" si="104"/>
        <v>2016</v>
      </c>
      <c r="AT585" s="94">
        <f t="shared" si="105"/>
        <v>23</v>
      </c>
      <c r="BB585" s="74">
        <f t="shared" si="106"/>
        <v>1</v>
      </c>
      <c r="BC585" s="74">
        <f t="shared" si="107"/>
        <v>0</v>
      </c>
      <c r="BD585" s="115" t="str">
        <f t="shared" si="108"/>
        <v/>
      </c>
    </row>
    <row r="586" spans="3:56" x14ac:dyDescent="0.2">
      <c r="C586" s="75">
        <v>42530</v>
      </c>
      <c r="D586" s="120">
        <f t="shared" si="102"/>
        <v>8</v>
      </c>
      <c r="E586" s="74" t="s">
        <v>401</v>
      </c>
      <c r="F586" s="126" t="str">
        <f t="shared" si="101"/>
        <v/>
      </c>
      <c r="H586" s="74">
        <v>0</v>
      </c>
      <c r="K586" s="129" t="str">
        <f t="shared" si="109"/>
        <v/>
      </c>
      <c r="L586" s="129" t="str">
        <f t="shared" si="110"/>
        <v/>
      </c>
      <c r="M586" s="76">
        <v>12492</v>
      </c>
      <c r="S586" s="84">
        <f t="shared" si="100"/>
        <v>0</v>
      </c>
      <c r="Z586" s="74" t="s">
        <v>534</v>
      </c>
      <c r="AR586" s="74">
        <f t="shared" si="103"/>
        <v>6</v>
      </c>
      <c r="AS586" s="74">
        <f t="shared" si="104"/>
        <v>2016</v>
      </c>
      <c r="AT586" s="94">
        <f t="shared" si="105"/>
        <v>23</v>
      </c>
      <c r="BB586" s="74">
        <f t="shared" si="106"/>
        <v>1</v>
      </c>
      <c r="BC586" s="74">
        <f t="shared" si="107"/>
        <v>0</v>
      </c>
      <c r="BD586" s="115" t="str">
        <f t="shared" si="108"/>
        <v/>
      </c>
    </row>
    <row r="587" spans="3:56" x14ac:dyDescent="0.2">
      <c r="C587" s="75">
        <v>42531</v>
      </c>
      <c r="D587" s="120">
        <f t="shared" si="102"/>
        <v>1</v>
      </c>
      <c r="E587" s="74" t="s">
        <v>157</v>
      </c>
      <c r="F587" s="126">
        <f t="shared" si="101"/>
        <v>10122</v>
      </c>
      <c r="G587" s="76">
        <v>60732</v>
      </c>
      <c r="H587" s="74">
        <v>84.28125</v>
      </c>
      <c r="I587" s="117">
        <v>0.25</v>
      </c>
      <c r="J587" s="117">
        <v>0.23958333333333334</v>
      </c>
      <c r="K587" s="129">
        <f t="shared" si="109"/>
        <v>6</v>
      </c>
      <c r="L587" s="129">
        <f t="shared" si="110"/>
        <v>5.75</v>
      </c>
      <c r="M587" s="76">
        <v>60732</v>
      </c>
      <c r="P587" s="74" t="s">
        <v>519</v>
      </c>
      <c r="Q587" s="74">
        <v>55</v>
      </c>
      <c r="R587" s="74">
        <v>180</v>
      </c>
      <c r="S587" s="84">
        <f t="shared" si="100"/>
        <v>9900</v>
      </c>
      <c r="T587" s="74">
        <v>371.13299999999998</v>
      </c>
      <c r="U587" s="74">
        <v>1900</v>
      </c>
      <c r="V587" s="74">
        <v>3</v>
      </c>
      <c r="AR587" s="74">
        <f t="shared" si="103"/>
        <v>6</v>
      </c>
      <c r="AS587" s="74">
        <f t="shared" si="104"/>
        <v>2016</v>
      </c>
      <c r="AT587" s="94">
        <f t="shared" si="105"/>
        <v>23</v>
      </c>
      <c r="BB587" s="74">
        <f t="shared" si="106"/>
        <v>1</v>
      </c>
      <c r="BC587" s="74">
        <f t="shared" si="107"/>
        <v>0</v>
      </c>
      <c r="BD587" s="115" t="str">
        <f t="shared" si="108"/>
        <v/>
      </c>
    </row>
    <row r="588" spans="3:56" x14ac:dyDescent="0.2">
      <c r="C588" s="75">
        <v>42531</v>
      </c>
      <c r="D588" s="120">
        <f t="shared" si="102"/>
        <v>2</v>
      </c>
      <c r="E588" s="74" t="s">
        <v>157</v>
      </c>
      <c r="F588" s="126" t="str">
        <f t="shared" si="101"/>
        <v/>
      </c>
      <c r="H588" s="74">
        <v>0</v>
      </c>
      <c r="K588" s="129" t="str">
        <f t="shared" si="109"/>
        <v/>
      </c>
      <c r="L588" s="129" t="str">
        <f t="shared" si="110"/>
        <v/>
      </c>
      <c r="P588" s="74" t="s">
        <v>535</v>
      </c>
      <c r="Q588" s="74">
        <v>60</v>
      </c>
      <c r="R588" s="74">
        <v>180</v>
      </c>
      <c r="S588" s="84">
        <f t="shared" si="100"/>
        <v>10800</v>
      </c>
      <c r="AR588" s="74">
        <f t="shared" si="103"/>
        <v>6</v>
      </c>
      <c r="AS588" s="74">
        <f t="shared" si="104"/>
        <v>2016</v>
      </c>
      <c r="AT588" s="94">
        <f t="shared" si="105"/>
        <v>23</v>
      </c>
      <c r="BB588" s="74">
        <f t="shared" si="106"/>
        <v>1</v>
      </c>
      <c r="BC588" s="74">
        <f t="shared" si="107"/>
        <v>0</v>
      </c>
      <c r="BD588" s="115" t="str">
        <f t="shared" si="108"/>
        <v/>
      </c>
    </row>
    <row r="589" spans="3:56" x14ac:dyDescent="0.2">
      <c r="C589" s="75">
        <v>42531</v>
      </c>
      <c r="D589" s="120">
        <f t="shared" si="102"/>
        <v>3</v>
      </c>
      <c r="E589" s="74" t="s">
        <v>418</v>
      </c>
      <c r="F589" s="126" t="str">
        <f t="shared" si="101"/>
        <v/>
      </c>
      <c r="H589" s="74">
        <v>0</v>
      </c>
      <c r="J589" s="117">
        <v>9.0277777777777787E-3</v>
      </c>
      <c r="K589" s="129" t="str">
        <f t="shared" si="109"/>
        <v/>
      </c>
      <c r="L589" s="129">
        <f t="shared" si="110"/>
        <v>0.21666666666666667</v>
      </c>
      <c r="S589" s="84">
        <f t="shared" si="100"/>
        <v>0</v>
      </c>
      <c r="AR589" s="74">
        <f t="shared" si="103"/>
        <v>6</v>
      </c>
      <c r="AS589" s="74">
        <f t="shared" si="104"/>
        <v>2016</v>
      </c>
      <c r="AT589" s="94">
        <f t="shared" si="105"/>
        <v>23</v>
      </c>
      <c r="BB589" s="74">
        <f t="shared" si="106"/>
        <v>1</v>
      </c>
      <c r="BC589" s="74">
        <f t="shared" si="107"/>
        <v>0</v>
      </c>
      <c r="BD589" s="115" t="str">
        <f t="shared" si="108"/>
        <v/>
      </c>
    </row>
    <row r="590" spans="3:56" x14ac:dyDescent="0.2">
      <c r="C590" s="75">
        <v>42531</v>
      </c>
      <c r="D590" s="120">
        <f t="shared" si="102"/>
        <v>4</v>
      </c>
      <c r="E590" s="74" t="s">
        <v>79</v>
      </c>
      <c r="F590" s="126">
        <f t="shared" si="101"/>
        <v>8466</v>
      </c>
      <c r="G590" s="76">
        <v>50796</v>
      </c>
      <c r="H590" s="74">
        <v>84.28125</v>
      </c>
      <c r="I590" s="117">
        <v>0.25</v>
      </c>
      <c r="J590" s="117">
        <v>0.22638888888888889</v>
      </c>
      <c r="K590" s="129">
        <f t="shared" si="109"/>
        <v>6</v>
      </c>
      <c r="L590" s="129">
        <f t="shared" si="110"/>
        <v>5.4333333333333336</v>
      </c>
      <c r="M590" s="76">
        <v>50796</v>
      </c>
      <c r="P590" s="74" t="s">
        <v>530</v>
      </c>
      <c r="Q590" s="74">
        <v>7.5</v>
      </c>
      <c r="R590" s="74">
        <v>180</v>
      </c>
      <c r="S590" s="84">
        <f t="shared" si="100"/>
        <v>1350</v>
      </c>
      <c r="T590" s="74">
        <v>370.06299999999999</v>
      </c>
      <c r="U590" s="74">
        <v>950</v>
      </c>
      <c r="V590" s="74">
        <v>1</v>
      </c>
      <c r="AR590" s="74">
        <f t="shared" si="103"/>
        <v>6</v>
      </c>
      <c r="AS590" s="74">
        <f t="shared" si="104"/>
        <v>2016</v>
      </c>
      <c r="AT590" s="94">
        <f t="shared" si="105"/>
        <v>23</v>
      </c>
      <c r="BB590" s="74">
        <f t="shared" si="106"/>
        <v>1</v>
      </c>
      <c r="BC590" s="74">
        <f t="shared" si="107"/>
        <v>0</v>
      </c>
      <c r="BD590" s="115" t="str">
        <f t="shared" si="108"/>
        <v/>
      </c>
    </row>
    <row r="591" spans="3:56" x14ac:dyDescent="0.2">
      <c r="C591" s="75">
        <v>42531</v>
      </c>
      <c r="D591" s="120">
        <f t="shared" si="102"/>
        <v>5</v>
      </c>
      <c r="E591" s="74" t="s">
        <v>79</v>
      </c>
      <c r="F591" s="126" t="str">
        <f t="shared" si="101"/>
        <v/>
      </c>
      <c r="H591" s="74">
        <v>0</v>
      </c>
      <c r="K591" s="129" t="str">
        <f t="shared" si="109"/>
        <v/>
      </c>
      <c r="L591" s="129" t="str">
        <f t="shared" si="110"/>
        <v/>
      </c>
      <c r="P591" s="74" t="s">
        <v>536</v>
      </c>
      <c r="Q591" s="74">
        <v>40</v>
      </c>
      <c r="R591" s="74">
        <v>180</v>
      </c>
      <c r="S591" s="84">
        <f t="shared" ref="S591:S654" si="111">Q591*R591</f>
        <v>7200</v>
      </c>
      <c r="AR591" s="74">
        <f t="shared" si="103"/>
        <v>6</v>
      </c>
      <c r="AS591" s="74">
        <f t="shared" si="104"/>
        <v>2016</v>
      </c>
      <c r="AT591" s="94">
        <f t="shared" si="105"/>
        <v>23</v>
      </c>
      <c r="BB591" s="74">
        <f t="shared" si="106"/>
        <v>1</v>
      </c>
      <c r="BC591" s="74">
        <f t="shared" si="107"/>
        <v>0</v>
      </c>
      <c r="BD591" s="115" t="str">
        <f t="shared" si="108"/>
        <v/>
      </c>
    </row>
    <row r="592" spans="3:56" x14ac:dyDescent="0.2">
      <c r="C592" s="75">
        <v>42531</v>
      </c>
      <c r="D592" s="120">
        <f t="shared" si="102"/>
        <v>6</v>
      </c>
      <c r="E592" s="74" t="s">
        <v>418</v>
      </c>
      <c r="F592" s="126" t="str">
        <f t="shared" si="101"/>
        <v/>
      </c>
      <c r="H592" s="74">
        <v>0</v>
      </c>
      <c r="J592" s="117">
        <v>2.2222222222222223E-2</v>
      </c>
      <c r="K592" s="129" t="str">
        <f t="shared" si="109"/>
        <v/>
      </c>
      <c r="L592" s="129">
        <f t="shared" si="110"/>
        <v>0.53333333333333333</v>
      </c>
      <c r="S592" s="84">
        <f t="shared" si="111"/>
        <v>0</v>
      </c>
      <c r="AR592" s="74">
        <f t="shared" si="103"/>
        <v>6</v>
      </c>
      <c r="AS592" s="74">
        <f t="shared" si="104"/>
        <v>2016</v>
      </c>
      <c r="AT592" s="94">
        <f t="shared" si="105"/>
        <v>23</v>
      </c>
      <c r="BB592" s="74">
        <f t="shared" si="106"/>
        <v>1</v>
      </c>
      <c r="BC592" s="74">
        <f t="shared" si="107"/>
        <v>0</v>
      </c>
      <c r="BD592" s="115" t="str">
        <f t="shared" si="108"/>
        <v/>
      </c>
    </row>
    <row r="593" spans="3:56" x14ac:dyDescent="0.2">
      <c r="C593" s="75">
        <v>42531</v>
      </c>
      <c r="D593" s="120">
        <f t="shared" si="102"/>
        <v>7</v>
      </c>
      <c r="E593" s="74" t="s">
        <v>168</v>
      </c>
      <c r="F593" s="126">
        <f t="shared" si="101"/>
        <v>9066</v>
      </c>
      <c r="G593" s="76">
        <v>36264</v>
      </c>
      <c r="H593" s="74">
        <v>56.1875</v>
      </c>
      <c r="I593" s="117">
        <v>0.16666666666666666</v>
      </c>
      <c r="J593" s="117">
        <v>0.1361111111111111</v>
      </c>
      <c r="K593" s="129">
        <f t="shared" si="109"/>
        <v>4</v>
      </c>
      <c r="L593" s="129">
        <f t="shared" si="110"/>
        <v>3.2666666666666666</v>
      </c>
      <c r="M593" s="76">
        <v>36264</v>
      </c>
      <c r="P593" s="74" t="s">
        <v>537</v>
      </c>
      <c r="Q593" s="74">
        <v>50</v>
      </c>
      <c r="R593" s="74">
        <v>180</v>
      </c>
      <c r="S593" s="84">
        <f t="shared" si="111"/>
        <v>9000</v>
      </c>
      <c r="T593" s="74">
        <v>377.54500000000002</v>
      </c>
      <c r="U593" s="74">
        <v>380</v>
      </c>
      <c r="V593" s="74">
        <v>2</v>
      </c>
      <c r="AR593" s="74">
        <f t="shared" si="103"/>
        <v>6</v>
      </c>
      <c r="AS593" s="74">
        <f t="shared" si="104"/>
        <v>2016</v>
      </c>
      <c r="AT593" s="94">
        <f t="shared" si="105"/>
        <v>23</v>
      </c>
      <c r="BB593" s="74">
        <f t="shared" si="106"/>
        <v>1</v>
      </c>
      <c r="BC593" s="74">
        <f t="shared" si="107"/>
        <v>0</v>
      </c>
      <c r="BD593" s="115" t="str">
        <f t="shared" si="108"/>
        <v/>
      </c>
    </row>
    <row r="594" spans="3:56" x14ac:dyDescent="0.2">
      <c r="C594" s="75">
        <v>42531</v>
      </c>
      <c r="D594" s="120">
        <f t="shared" si="102"/>
        <v>8</v>
      </c>
      <c r="E594" s="74" t="s">
        <v>168</v>
      </c>
      <c r="F594" s="126" t="str">
        <f t="shared" si="101"/>
        <v/>
      </c>
      <c r="H594" s="74">
        <v>0</v>
      </c>
      <c r="K594" s="129" t="str">
        <f t="shared" si="109"/>
        <v/>
      </c>
      <c r="L594" s="129" t="str">
        <f t="shared" si="110"/>
        <v/>
      </c>
      <c r="P594" s="74" t="s">
        <v>537</v>
      </c>
      <c r="Q594" s="74">
        <v>30</v>
      </c>
      <c r="R594" s="74">
        <v>180</v>
      </c>
      <c r="S594" s="84">
        <f t="shared" si="111"/>
        <v>5400</v>
      </c>
      <c r="AR594" s="74">
        <f t="shared" si="103"/>
        <v>6</v>
      </c>
      <c r="AS594" s="74">
        <f t="shared" si="104"/>
        <v>2016</v>
      </c>
      <c r="AT594" s="94">
        <f t="shared" si="105"/>
        <v>23</v>
      </c>
      <c r="BB594" s="74">
        <f t="shared" si="106"/>
        <v>1</v>
      </c>
      <c r="BC594" s="74">
        <f t="shared" si="107"/>
        <v>0</v>
      </c>
      <c r="BD594" s="115" t="str">
        <f t="shared" si="108"/>
        <v/>
      </c>
    </row>
    <row r="595" spans="3:56" x14ac:dyDescent="0.2">
      <c r="C595" s="75">
        <v>42531</v>
      </c>
      <c r="D595" s="120">
        <f t="shared" si="102"/>
        <v>9</v>
      </c>
      <c r="E595" s="74" t="s">
        <v>168</v>
      </c>
      <c r="F595" s="126" t="str">
        <f t="shared" ref="F595:F658" si="112">IF(OR(K595=0,K595=""),"",SUM(G595/K595))</f>
        <v/>
      </c>
      <c r="H595" s="74">
        <v>0</v>
      </c>
      <c r="I595" s="117"/>
      <c r="J595" s="117"/>
      <c r="K595" s="129" t="str">
        <f t="shared" si="109"/>
        <v/>
      </c>
      <c r="L595" s="129" t="str">
        <f t="shared" si="110"/>
        <v/>
      </c>
      <c r="P595" s="74" t="s">
        <v>538</v>
      </c>
      <c r="Q595" s="74">
        <v>41.5</v>
      </c>
      <c r="R595" s="74">
        <v>180</v>
      </c>
      <c r="S595" s="84">
        <f t="shared" si="111"/>
        <v>7470</v>
      </c>
      <c r="AR595" s="74">
        <f t="shared" si="103"/>
        <v>6</v>
      </c>
      <c r="AS595" s="74">
        <f t="shared" si="104"/>
        <v>2016</v>
      </c>
      <c r="AT595" s="94">
        <f t="shared" si="105"/>
        <v>23</v>
      </c>
      <c r="BB595" s="74">
        <f t="shared" si="106"/>
        <v>1</v>
      </c>
      <c r="BC595" s="74">
        <f t="shared" si="107"/>
        <v>0</v>
      </c>
      <c r="BD595" s="115" t="str">
        <f t="shared" si="108"/>
        <v/>
      </c>
    </row>
    <row r="596" spans="3:56" x14ac:dyDescent="0.2">
      <c r="C596" s="75">
        <v>42532</v>
      </c>
      <c r="D596" s="120">
        <f t="shared" si="102"/>
        <v>1</v>
      </c>
      <c r="E596" s="74" t="s">
        <v>98</v>
      </c>
      <c r="F596" s="126">
        <f t="shared" si="112"/>
        <v>10702</v>
      </c>
      <c r="G596" s="76">
        <v>64212</v>
      </c>
      <c r="H596" s="74">
        <v>86</v>
      </c>
      <c r="I596" s="117">
        <v>0.25</v>
      </c>
      <c r="J596" s="117">
        <v>0.22638888888888889</v>
      </c>
      <c r="K596" s="129">
        <f t="shared" si="109"/>
        <v>6</v>
      </c>
      <c r="L596" s="129">
        <f t="shared" si="110"/>
        <v>5.4333333333333336</v>
      </c>
      <c r="M596" s="76">
        <v>64212</v>
      </c>
      <c r="P596" s="74" t="s">
        <v>535</v>
      </c>
      <c r="Q596" s="74">
        <v>20</v>
      </c>
      <c r="R596" s="74">
        <v>180</v>
      </c>
      <c r="S596" s="84">
        <f t="shared" si="111"/>
        <v>3600</v>
      </c>
      <c r="T596" s="74">
        <v>368.15800000000002</v>
      </c>
      <c r="U596" s="74">
        <v>1900</v>
      </c>
      <c r="V596" s="74">
        <v>3</v>
      </c>
      <c r="AR596" s="74">
        <f t="shared" si="103"/>
        <v>6</v>
      </c>
      <c r="AS596" s="74">
        <f t="shared" si="104"/>
        <v>2016</v>
      </c>
      <c r="AT596" s="94">
        <f t="shared" si="105"/>
        <v>23</v>
      </c>
      <c r="BB596" s="74">
        <f t="shared" si="106"/>
        <v>1</v>
      </c>
      <c r="BC596" s="74">
        <f t="shared" si="107"/>
        <v>0</v>
      </c>
      <c r="BD596" s="115" t="str">
        <f t="shared" si="108"/>
        <v/>
      </c>
    </row>
    <row r="597" spans="3:56" x14ac:dyDescent="0.2">
      <c r="C597" s="75">
        <v>42532</v>
      </c>
      <c r="D597" s="120">
        <f t="shared" si="102"/>
        <v>2</v>
      </c>
      <c r="E597" s="74" t="s">
        <v>98</v>
      </c>
      <c r="F597" s="126" t="str">
        <f t="shared" si="112"/>
        <v/>
      </c>
      <c r="H597" s="74">
        <v>0</v>
      </c>
      <c r="K597" s="129" t="str">
        <f t="shared" si="109"/>
        <v/>
      </c>
      <c r="L597" s="129" t="str">
        <f t="shared" si="110"/>
        <v/>
      </c>
      <c r="P597" s="74" t="s">
        <v>531</v>
      </c>
      <c r="Q597" s="74">
        <v>76</v>
      </c>
      <c r="R597" s="74">
        <v>180</v>
      </c>
      <c r="S597" s="84">
        <f t="shared" si="111"/>
        <v>13680</v>
      </c>
      <c r="AR597" s="74">
        <f t="shared" si="103"/>
        <v>6</v>
      </c>
      <c r="AS597" s="74">
        <f t="shared" si="104"/>
        <v>2016</v>
      </c>
      <c r="AT597" s="94">
        <f t="shared" si="105"/>
        <v>23</v>
      </c>
      <c r="BB597" s="74">
        <f t="shared" si="106"/>
        <v>1</v>
      </c>
      <c r="BC597" s="74">
        <f t="shared" si="107"/>
        <v>0</v>
      </c>
      <c r="BD597" s="115" t="str">
        <f t="shared" si="108"/>
        <v/>
      </c>
    </row>
    <row r="598" spans="3:56" x14ac:dyDescent="0.2">
      <c r="C598" s="75">
        <v>42532</v>
      </c>
      <c r="D598" s="120">
        <f t="shared" si="102"/>
        <v>3</v>
      </c>
      <c r="E598" s="74" t="s">
        <v>98</v>
      </c>
      <c r="F598" s="126" t="str">
        <f t="shared" si="112"/>
        <v/>
      </c>
      <c r="H598" s="74">
        <v>0</v>
      </c>
      <c r="K598" s="129" t="str">
        <f t="shared" si="109"/>
        <v/>
      </c>
      <c r="L598" s="129" t="str">
        <f t="shared" si="110"/>
        <v/>
      </c>
      <c r="P598" s="74" t="s">
        <v>539</v>
      </c>
      <c r="Q598" s="74">
        <v>26</v>
      </c>
      <c r="R598" s="74">
        <v>180</v>
      </c>
      <c r="S598" s="84">
        <f t="shared" si="111"/>
        <v>4680</v>
      </c>
      <c r="AR598" s="74">
        <f t="shared" si="103"/>
        <v>6</v>
      </c>
      <c r="AS598" s="74">
        <f t="shared" si="104"/>
        <v>2016</v>
      </c>
      <c r="AT598" s="94">
        <f t="shared" si="105"/>
        <v>23</v>
      </c>
      <c r="BB598" s="74">
        <f t="shared" si="106"/>
        <v>1</v>
      </c>
      <c r="BC598" s="74">
        <f t="shared" si="107"/>
        <v>0</v>
      </c>
      <c r="BD598" s="115" t="str">
        <f t="shared" si="108"/>
        <v/>
      </c>
    </row>
    <row r="599" spans="3:56" x14ac:dyDescent="0.2">
      <c r="C599" s="75">
        <v>42534</v>
      </c>
      <c r="D599" s="120">
        <f t="shared" si="102"/>
        <v>1</v>
      </c>
      <c r="E599" s="74" t="s">
        <v>98</v>
      </c>
      <c r="F599" s="126">
        <f t="shared" si="112"/>
        <v>9913.8461538461543</v>
      </c>
      <c r="G599" s="76">
        <v>32220</v>
      </c>
      <c r="H599" s="114">
        <v>45.971250000000005</v>
      </c>
      <c r="I599" s="117">
        <v>0.13541666666666666</v>
      </c>
      <c r="J599" s="117">
        <v>0.12222222222222223</v>
      </c>
      <c r="K599" s="129">
        <f t="shared" si="109"/>
        <v>3.25</v>
      </c>
      <c r="L599" s="129">
        <f t="shared" si="110"/>
        <v>2.9333333333333336</v>
      </c>
      <c r="M599" s="76">
        <v>32220</v>
      </c>
      <c r="P599" s="74" t="s">
        <v>539</v>
      </c>
      <c r="Q599" s="74">
        <v>54</v>
      </c>
      <c r="R599" s="74">
        <v>180</v>
      </c>
      <c r="S599" s="84">
        <f t="shared" si="111"/>
        <v>9720</v>
      </c>
      <c r="T599" s="74">
        <v>373.06599999999997</v>
      </c>
      <c r="U599" s="74">
        <v>1947.5</v>
      </c>
      <c r="V599" s="74">
        <v>2</v>
      </c>
      <c r="AR599" s="74">
        <f t="shared" si="103"/>
        <v>6</v>
      </c>
      <c r="AS599" s="74">
        <f t="shared" si="104"/>
        <v>2016</v>
      </c>
      <c r="AT599" s="94">
        <f t="shared" si="105"/>
        <v>24</v>
      </c>
      <c r="BB599" s="74">
        <f t="shared" si="106"/>
        <v>1</v>
      </c>
      <c r="BC599" s="74">
        <f t="shared" si="107"/>
        <v>0</v>
      </c>
      <c r="BD599" s="115" t="str">
        <f t="shared" si="108"/>
        <v/>
      </c>
    </row>
    <row r="600" spans="3:56" x14ac:dyDescent="0.2">
      <c r="C600" s="75">
        <v>42534</v>
      </c>
      <c r="D600" s="120">
        <f t="shared" si="102"/>
        <v>2</v>
      </c>
      <c r="E600" s="74" t="s">
        <v>98</v>
      </c>
      <c r="F600" s="126" t="str">
        <f t="shared" si="112"/>
        <v/>
      </c>
      <c r="H600" s="114">
        <v>0</v>
      </c>
      <c r="K600" s="129" t="str">
        <f t="shared" si="109"/>
        <v/>
      </c>
      <c r="L600" s="129" t="str">
        <f t="shared" si="110"/>
        <v/>
      </c>
      <c r="P600" s="74" t="s">
        <v>540</v>
      </c>
      <c r="Q600" s="74">
        <v>8</v>
      </c>
      <c r="R600" s="74">
        <v>180</v>
      </c>
      <c r="S600" s="84">
        <f t="shared" si="111"/>
        <v>1440</v>
      </c>
      <c r="AR600" s="74">
        <f t="shared" si="103"/>
        <v>6</v>
      </c>
      <c r="AS600" s="74">
        <f t="shared" si="104"/>
        <v>2016</v>
      </c>
      <c r="AT600" s="94">
        <f t="shared" si="105"/>
        <v>24</v>
      </c>
      <c r="BB600" s="74">
        <f t="shared" si="106"/>
        <v>1</v>
      </c>
      <c r="BC600" s="74">
        <f t="shared" si="107"/>
        <v>0</v>
      </c>
      <c r="BD600" s="115" t="str">
        <f t="shared" si="108"/>
        <v/>
      </c>
    </row>
    <row r="601" spans="3:56" x14ac:dyDescent="0.2">
      <c r="C601" s="75">
        <v>42534</v>
      </c>
      <c r="D601" s="120">
        <f t="shared" si="102"/>
        <v>3</v>
      </c>
      <c r="E601" s="74" t="s">
        <v>418</v>
      </c>
      <c r="F601" s="126" t="str">
        <f t="shared" si="112"/>
        <v/>
      </c>
      <c r="H601" s="114">
        <v>0</v>
      </c>
      <c r="J601" s="117">
        <v>9.7222222222222224E-3</v>
      </c>
      <c r="K601" s="129" t="str">
        <f t="shared" si="109"/>
        <v/>
      </c>
      <c r="L601" s="129">
        <f t="shared" si="110"/>
        <v>0.23333333333333334</v>
      </c>
      <c r="S601" s="84">
        <f t="shared" si="111"/>
        <v>0</v>
      </c>
      <c r="AR601" s="74">
        <f t="shared" si="103"/>
        <v>6</v>
      </c>
      <c r="AS601" s="74">
        <f t="shared" si="104"/>
        <v>2016</v>
      </c>
      <c r="AT601" s="94">
        <f t="shared" si="105"/>
        <v>24</v>
      </c>
      <c r="BB601" s="74">
        <f t="shared" si="106"/>
        <v>1</v>
      </c>
      <c r="BC601" s="74">
        <f t="shared" si="107"/>
        <v>0</v>
      </c>
      <c r="BD601" s="115" t="str">
        <f t="shared" si="108"/>
        <v/>
      </c>
    </row>
    <row r="602" spans="3:56" x14ac:dyDescent="0.2">
      <c r="C602" s="75">
        <v>42534</v>
      </c>
      <c r="D602" s="120">
        <f t="shared" si="102"/>
        <v>4</v>
      </c>
      <c r="E602" s="74" t="s">
        <v>401</v>
      </c>
      <c r="F602" s="126">
        <f t="shared" si="112"/>
        <v>10274.341463414634</v>
      </c>
      <c r="G602" s="76">
        <v>105312</v>
      </c>
      <c r="H602" s="114">
        <v>140.15625</v>
      </c>
      <c r="I602" s="117">
        <v>0.42708333333333331</v>
      </c>
      <c r="J602" s="117">
        <v>0.40277777777777773</v>
      </c>
      <c r="K602" s="129">
        <f t="shared" si="109"/>
        <v>10.25</v>
      </c>
      <c r="L602" s="129">
        <f t="shared" si="110"/>
        <v>9.6666666666666661</v>
      </c>
      <c r="M602" s="76">
        <v>105312</v>
      </c>
      <c r="P602" s="74" t="s">
        <v>540</v>
      </c>
      <c r="Q602" s="74">
        <v>72</v>
      </c>
      <c r="R602" s="74">
        <v>180</v>
      </c>
      <c r="S602" s="84">
        <f t="shared" si="111"/>
        <v>12960</v>
      </c>
      <c r="T602" s="74">
        <v>371.44600000000003</v>
      </c>
      <c r="U602" s="74">
        <v>2470</v>
      </c>
      <c r="V602" s="74">
        <v>4</v>
      </c>
      <c r="AR602" s="74">
        <f t="shared" si="103"/>
        <v>6</v>
      </c>
      <c r="AS602" s="74">
        <f t="shared" si="104"/>
        <v>2016</v>
      </c>
      <c r="AT602" s="94">
        <f t="shared" si="105"/>
        <v>24</v>
      </c>
      <c r="BB602" s="74">
        <f t="shared" si="106"/>
        <v>1</v>
      </c>
      <c r="BC602" s="74">
        <f t="shared" si="107"/>
        <v>0</v>
      </c>
      <c r="BD602" s="115" t="str">
        <f t="shared" si="108"/>
        <v/>
      </c>
    </row>
    <row r="603" spans="3:56" x14ac:dyDescent="0.2">
      <c r="C603" s="75">
        <v>42534</v>
      </c>
      <c r="D603" s="120">
        <f t="shared" si="102"/>
        <v>5</v>
      </c>
      <c r="E603" s="74" t="s">
        <v>401</v>
      </c>
      <c r="F603" s="126" t="str">
        <f t="shared" si="112"/>
        <v/>
      </c>
      <c r="H603" s="114">
        <v>0</v>
      </c>
      <c r="K603" s="129" t="str">
        <f t="shared" si="109"/>
        <v/>
      </c>
      <c r="L603" s="129" t="str">
        <f t="shared" si="110"/>
        <v/>
      </c>
      <c r="P603" s="74" t="s">
        <v>451</v>
      </c>
      <c r="Q603" s="74">
        <v>1</v>
      </c>
      <c r="R603" s="74">
        <v>180</v>
      </c>
      <c r="S603" s="84">
        <f t="shared" si="111"/>
        <v>180</v>
      </c>
      <c r="AR603" s="74">
        <f t="shared" si="103"/>
        <v>6</v>
      </c>
      <c r="AS603" s="74">
        <f t="shared" si="104"/>
        <v>2016</v>
      </c>
      <c r="AT603" s="94">
        <f t="shared" si="105"/>
        <v>24</v>
      </c>
      <c r="BB603" s="74">
        <f t="shared" si="106"/>
        <v>1</v>
      </c>
      <c r="BC603" s="74">
        <f t="shared" si="107"/>
        <v>0</v>
      </c>
      <c r="BD603" s="115" t="str">
        <f t="shared" si="108"/>
        <v/>
      </c>
    </row>
    <row r="604" spans="3:56" x14ac:dyDescent="0.2">
      <c r="C604" s="75">
        <v>42534</v>
      </c>
      <c r="D604" s="120">
        <f t="shared" si="102"/>
        <v>6</v>
      </c>
      <c r="E604" s="74" t="s">
        <v>401</v>
      </c>
      <c r="F604" s="126" t="str">
        <f t="shared" si="112"/>
        <v/>
      </c>
      <c r="H604" s="114">
        <v>0</v>
      </c>
      <c r="K604" s="129" t="str">
        <f t="shared" si="109"/>
        <v/>
      </c>
      <c r="L604" s="129" t="str">
        <f t="shared" si="110"/>
        <v/>
      </c>
      <c r="P604" s="74" t="s">
        <v>497</v>
      </c>
      <c r="Q604" s="74">
        <v>80</v>
      </c>
      <c r="R604" s="74">
        <v>180</v>
      </c>
      <c r="S604" s="84">
        <f t="shared" si="111"/>
        <v>14400</v>
      </c>
      <c r="AR604" s="74">
        <f t="shared" si="103"/>
        <v>6</v>
      </c>
      <c r="AS604" s="74">
        <f t="shared" si="104"/>
        <v>2016</v>
      </c>
      <c r="AT604" s="94">
        <f t="shared" si="105"/>
        <v>24</v>
      </c>
      <c r="BB604" s="74">
        <f t="shared" si="106"/>
        <v>1</v>
      </c>
      <c r="BC604" s="74">
        <f t="shared" si="107"/>
        <v>0</v>
      </c>
      <c r="BD604" s="115" t="str">
        <f t="shared" si="108"/>
        <v/>
      </c>
    </row>
    <row r="605" spans="3:56" x14ac:dyDescent="0.2">
      <c r="C605" s="75">
        <v>42534</v>
      </c>
      <c r="D605" s="120">
        <f t="shared" si="102"/>
        <v>7</v>
      </c>
      <c r="E605" s="74" t="s">
        <v>401</v>
      </c>
      <c r="F605" s="126" t="str">
        <f t="shared" si="112"/>
        <v/>
      </c>
      <c r="H605" s="114">
        <v>0</v>
      </c>
      <c r="K605" s="129" t="str">
        <f t="shared" si="109"/>
        <v/>
      </c>
      <c r="L605" s="129" t="str">
        <f t="shared" si="110"/>
        <v/>
      </c>
      <c r="P605" s="74" t="s">
        <v>444</v>
      </c>
      <c r="Q605" s="74">
        <v>47.5</v>
      </c>
      <c r="R605" s="74">
        <v>180</v>
      </c>
      <c r="S605" s="84">
        <f t="shared" si="111"/>
        <v>8550</v>
      </c>
      <c r="AR605" s="74">
        <f t="shared" si="103"/>
        <v>6</v>
      </c>
      <c r="AS605" s="74">
        <f t="shared" si="104"/>
        <v>2016</v>
      </c>
      <c r="AT605" s="94">
        <f t="shared" si="105"/>
        <v>24</v>
      </c>
      <c r="BB605" s="74">
        <f t="shared" si="106"/>
        <v>1</v>
      </c>
      <c r="BC605" s="74">
        <f t="shared" si="107"/>
        <v>0</v>
      </c>
      <c r="BD605" s="115" t="str">
        <f t="shared" si="108"/>
        <v/>
      </c>
    </row>
    <row r="606" spans="3:56" x14ac:dyDescent="0.2">
      <c r="C606" s="75">
        <v>42534</v>
      </c>
      <c r="D606" s="120">
        <f t="shared" si="102"/>
        <v>8</v>
      </c>
      <c r="E606" s="74" t="s">
        <v>418</v>
      </c>
      <c r="F606" s="126" t="str">
        <f t="shared" si="112"/>
        <v/>
      </c>
      <c r="H606" s="114">
        <v>0</v>
      </c>
      <c r="J606" s="117">
        <v>1.8055555555555557E-2</v>
      </c>
      <c r="K606" s="129" t="str">
        <f t="shared" si="109"/>
        <v/>
      </c>
      <c r="L606" s="129">
        <f t="shared" si="110"/>
        <v>0.43333333333333335</v>
      </c>
      <c r="S606" s="84">
        <f t="shared" si="111"/>
        <v>0</v>
      </c>
      <c r="AR606" s="74">
        <f t="shared" si="103"/>
        <v>6</v>
      </c>
      <c r="AS606" s="74">
        <f t="shared" si="104"/>
        <v>2016</v>
      </c>
      <c r="AT606" s="94">
        <f t="shared" si="105"/>
        <v>24</v>
      </c>
      <c r="BB606" s="74">
        <f t="shared" si="106"/>
        <v>1</v>
      </c>
      <c r="BC606" s="74">
        <f t="shared" si="107"/>
        <v>0</v>
      </c>
      <c r="BD606" s="115" t="str">
        <f t="shared" si="108"/>
        <v/>
      </c>
    </row>
    <row r="607" spans="3:56" x14ac:dyDescent="0.2">
      <c r="C607" s="75">
        <v>42534</v>
      </c>
      <c r="D607" s="120">
        <f t="shared" si="102"/>
        <v>9</v>
      </c>
      <c r="E607" s="74" t="s">
        <v>488</v>
      </c>
      <c r="F607" s="126">
        <f t="shared" si="112"/>
        <v>7507.2</v>
      </c>
      <c r="G607" s="76">
        <v>18768</v>
      </c>
      <c r="H607" s="114">
        <v>38.122500000000009</v>
      </c>
      <c r="I607" s="117">
        <v>0.10416666666666667</v>
      </c>
      <c r="J607" s="117">
        <v>8.1944444444444445E-2</v>
      </c>
      <c r="K607" s="129">
        <f t="shared" si="109"/>
        <v>2.5</v>
      </c>
      <c r="L607" s="129">
        <f t="shared" si="110"/>
        <v>1.9666666666666668</v>
      </c>
      <c r="M607" s="76">
        <v>18768</v>
      </c>
      <c r="P607" s="74" t="s">
        <v>491</v>
      </c>
      <c r="Q607" s="74">
        <v>8</v>
      </c>
      <c r="R607" s="74">
        <v>180</v>
      </c>
      <c r="S607" s="84">
        <f t="shared" si="111"/>
        <v>1440</v>
      </c>
      <c r="T607" s="74">
        <v>372.32499999999999</v>
      </c>
      <c r="U607" s="74">
        <v>285</v>
      </c>
      <c r="V607" s="74">
        <v>30</v>
      </c>
      <c r="AR607" s="74">
        <f t="shared" si="103"/>
        <v>6</v>
      </c>
      <c r="AS607" s="74">
        <f t="shared" si="104"/>
        <v>2016</v>
      </c>
      <c r="AT607" s="94">
        <f t="shared" si="105"/>
        <v>24</v>
      </c>
      <c r="BB607" s="74">
        <f t="shared" si="106"/>
        <v>1</v>
      </c>
      <c r="BC607" s="74">
        <f t="shared" si="107"/>
        <v>0</v>
      </c>
      <c r="BD607" s="115" t="str">
        <f t="shared" si="108"/>
        <v/>
      </c>
    </row>
    <row r="608" spans="3:56" x14ac:dyDescent="0.2">
      <c r="C608" s="75">
        <v>42534</v>
      </c>
      <c r="D608" s="120">
        <f t="shared" si="102"/>
        <v>10</v>
      </c>
      <c r="E608" s="74" t="s">
        <v>488</v>
      </c>
      <c r="F608" s="126" t="str">
        <f t="shared" si="112"/>
        <v/>
      </c>
      <c r="H608" s="114">
        <v>0</v>
      </c>
      <c r="K608" s="129" t="str">
        <f t="shared" si="109"/>
        <v/>
      </c>
      <c r="L608" s="129" t="str">
        <f t="shared" si="110"/>
        <v/>
      </c>
      <c r="P608" s="74" t="s">
        <v>541</v>
      </c>
      <c r="Q608" s="74">
        <v>29</v>
      </c>
      <c r="R608" s="74">
        <v>180</v>
      </c>
      <c r="S608" s="84">
        <f t="shared" si="111"/>
        <v>5220</v>
      </c>
      <c r="AR608" s="74">
        <f t="shared" si="103"/>
        <v>6</v>
      </c>
      <c r="AS608" s="74">
        <f t="shared" si="104"/>
        <v>2016</v>
      </c>
      <c r="AT608" s="94">
        <f t="shared" si="105"/>
        <v>24</v>
      </c>
      <c r="BB608" s="74">
        <f t="shared" si="106"/>
        <v>1</v>
      </c>
      <c r="BC608" s="74">
        <f t="shared" si="107"/>
        <v>0</v>
      </c>
      <c r="BD608" s="115" t="str">
        <f t="shared" si="108"/>
        <v/>
      </c>
    </row>
    <row r="609" spans="3:56" x14ac:dyDescent="0.2">
      <c r="C609" s="75">
        <v>42535</v>
      </c>
      <c r="D609" s="120">
        <f t="shared" si="102"/>
        <v>1</v>
      </c>
      <c r="E609" s="74" t="s">
        <v>215</v>
      </c>
      <c r="F609" s="126">
        <f>IF(OR(K609=0,K609=""),"",SUM(G609/K609))</f>
        <v>10349.6</v>
      </c>
      <c r="G609" s="76">
        <f>103488+8</f>
        <v>103496</v>
      </c>
      <c r="H609" s="74">
        <v>125.46875</v>
      </c>
      <c r="I609" s="117">
        <v>0.41666666666666669</v>
      </c>
      <c r="J609" s="117">
        <v>0.37152777777777773</v>
      </c>
      <c r="K609" s="129">
        <f>IF(I609="","",HOUR(I609)+MINUTE(I609)/60)</f>
        <v>10</v>
      </c>
      <c r="L609" s="129">
        <f t="shared" si="110"/>
        <v>8.9166666666666661</v>
      </c>
      <c r="M609" s="76">
        <f>103488+8</f>
        <v>103496</v>
      </c>
      <c r="P609" s="74" t="s">
        <v>541</v>
      </c>
      <c r="Q609" s="74">
        <v>51</v>
      </c>
      <c r="R609" s="74">
        <v>180</v>
      </c>
      <c r="S609" s="84">
        <f t="shared" si="111"/>
        <v>9180</v>
      </c>
      <c r="T609" s="74">
        <v>372.35</v>
      </c>
      <c r="U609" s="74">
        <v>2185</v>
      </c>
      <c r="V609" s="74">
        <v>6</v>
      </c>
      <c r="AR609" s="74">
        <f t="shared" si="103"/>
        <v>6</v>
      </c>
      <c r="AS609" s="74">
        <f t="shared" si="104"/>
        <v>2016</v>
      </c>
      <c r="AT609" s="94">
        <f t="shared" si="105"/>
        <v>24</v>
      </c>
      <c r="BB609" s="74">
        <f t="shared" si="106"/>
        <v>1</v>
      </c>
      <c r="BC609" s="74">
        <f t="shared" si="107"/>
        <v>0</v>
      </c>
      <c r="BD609" s="115" t="str">
        <f t="shared" si="108"/>
        <v/>
      </c>
    </row>
    <row r="610" spans="3:56" x14ac:dyDescent="0.2">
      <c r="C610" s="75">
        <v>42535</v>
      </c>
      <c r="D610" s="120">
        <f t="shared" si="102"/>
        <v>2</v>
      </c>
      <c r="E610" s="74" t="s">
        <v>215</v>
      </c>
      <c r="F610" s="126" t="str">
        <f t="shared" si="112"/>
        <v/>
      </c>
      <c r="H610" s="74">
        <v>0</v>
      </c>
      <c r="K610" s="129" t="str">
        <f t="shared" si="109"/>
        <v/>
      </c>
      <c r="L610" s="129" t="str">
        <f t="shared" si="110"/>
        <v/>
      </c>
      <c r="P610" s="74" t="s">
        <v>481</v>
      </c>
      <c r="Q610" s="74">
        <v>40</v>
      </c>
      <c r="R610" s="74">
        <v>180</v>
      </c>
      <c r="S610" s="84">
        <f t="shared" si="111"/>
        <v>7200</v>
      </c>
      <c r="AR610" s="74">
        <f t="shared" si="103"/>
        <v>6</v>
      </c>
      <c r="AS610" s="74">
        <f t="shared" si="104"/>
        <v>2016</v>
      </c>
      <c r="AT610" s="94">
        <f t="shared" si="105"/>
        <v>24</v>
      </c>
      <c r="BB610" s="74">
        <f t="shared" si="106"/>
        <v>1</v>
      </c>
      <c r="BC610" s="74">
        <f t="shared" si="107"/>
        <v>0</v>
      </c>
      <c r="BD610" s="115" t="str">
        <f t="shared" si="108"/>
        <v/>
      </c>
    </row>
    <row r="611" spans="3:56" x14ac:dyDescent="0.2">
      <c r="C611" s="75">
        <v>42535</v>
      </c>
      <c r="D611" s="120">
        <f t="shared" si="102"/>
        <v>3</v>
      </c>
      <c r="E611" s="74" t="s">
        <v>215</v>
      </c>
      <c r="F611" s="126" t="str">
        <f t="shared" si="112"/>
        <v/>
      </c>
      <c r="H611" s="74">
        <v>0</v>
      </c>
      <c r="K611" s="129" t="str">
        <f t="shared" si="109"/>
        <v/>
      </c>
      <c r="L611" s="129" t="str">
        <f t="shared" si="110"/>
        <v/>
      </c>
      <c r="P611" s="74" t="s">
        <v>543</v>
      </c>
      <c r="Q611" s="74">
        <v>80</v>
      </c>
      <c r="R611" s="74">
        <v>180</v>
      </c>
      <c r="S611" s="84">
        <f t="shared" si="111"/>
        <v>14400</v>
      </c>
      <c r="AR611" s="74">
        <f t="shared" si="103"/>
        <v>6</v>
      </c>
      <c r="AS611" s="74">
        <f t="shared" si="104"/>
        <v>2016</v>
      </c>
      <c r="AT611" s="94">
        <f t="shared" si="105"/>
        <v>24</v>
      </c>
      <c r="BB611" s="74">
        <f t="shared" si="106"/>
        <v>1</v>
      </c>
      <c r="BC611" s="74">
        <f t="shared" si="107"/>
        <v>0</v>
      </c>
      <c r="BD611" s="115" t="str">
        <f t="shared" si="108"/>
        <v/>
      </c>
    </row>
    <row r="612" spans="3:56" x14ac:dyDescent="0.2">
      <c r="C612" s="75">
        <v>42535</v>
      </c>
      <c r="D612" s="120">
        <f t="shared" si="102"/>
        <v>4</v>
      </c>
      <c r="E612" s="74" t="s">
        <v>215</v>
      </c>
      <c r="F612" s="126" t="str">
        <f t="shared" si="112"/>
        <v/>
      </c>
      <c r="H612" s="74">
        <v>0</v>
      </c>
      <c r="K612" s="129" t="str">
        <f t="shared" si="109"/>
        <v/>
      </c>
      <c r="L612" s="129" t="str">
        <f t="shared" si="110"/>
        <v/>
      </c>
      <c r="P612" s="74" t="s">
        <v>544</v>
      </c>
      <c r="Q612" s="74">
        <v>32</v>
      </c>
      <c r="R612" s="74">
        <v>180</v>
      </c>
      <c r="S612" s="84">
        <f t="shared" si="111"/>
        <v>5760</v>
      </c>
      <c r="AR612" s="74">
        <f t="shared" si="103"/>
        <v>6</v>
      </c>
      <c r="AS612" s="74">
        <f t="shared" si="104"/>
        <v>2016</v>
      </c>
      <c r="AT612" s="94">
        <f t="shared" si="105"/>
        <v>24</v>
      </c>
      <c r="BB612" s="74">
        <f t="shared" si="106"/>
        <v>1</v>
      </c>
      <c r="BC612" s="74">
        <f t="shared" si="107"/>
        <v>0</v>
      </c>
      <c r="BD612" s="115" t="str">
        <f t="shared" si="108"/>
        <v/>
      </c>
    </row>
    <row r="613" spans="3:56" x14ac:dyDescent="0.2">
      <c r="C613" s="75">
        <v>42535</v>
      </c>
      <c r="D613" s="120">
        <f t="shared" si="102"/>
        <v>5</v>
      </c>
      <c r="E613" s="74" t="s">
        <v>418</v>
      </c>
      <c r="F613" s="126" t="str">
        <f t="shared" si="112"/>
        <v/>
      </c>
      <c r="H613" s="74">
        <v>0</v>
      </c>
      <c r="J613" s="117">
        <v>9.0277777777777787E-3</v>
      </c>
      <c r="K613" s="129" t="str">
        <f t="shared" si="109"/>
        <v/>
      </c>
      <c r="L613" s="129">
        <f t="shared" si="110"/>
        <v>0.21666666666666667</v>
      </c>
      <c r="S613" s="84">
        <f t="shared" si="111"/>
        <v>0</v>
      </c>
      <c r="AR613" s="74">
        <f t="shared" si="103"/>
        <v>6</v>
      </c>
      <c r="AS613" s="74">
        <f t="shared" si="104"/>
        <v>2016</v>
      </c>
      <c r="AT613" s="94">
        <f t="shared" si="105"/>
        <v>24</v>
      </c>
      <c r="BB613" s="74">
        <f t="shared" si="106"/>
        <v>1</v>
      </c>
      <c r="BC613" s="74">
        <f t="shared" si="107"/>
        <v>0</v>
      </c>
      <c r="BD613" s="115" t="str">
        <f t="shared" si="108"/>
        <v/>
      </c>
    </row>
    <row r="614" spans="3:56" x14ac:dyDescent="0.2">
      <c r="C614" s="75">
        <v>42535</v>
      </c>
      <c r="D614" s="120">
        <f t="shared" si="102"/>
        <v>6</v>
      </c>
      <c r="E614" s="74" t="s">
        <v>463</v>
      </c>
      <c r="F614" s="126">
        <f t="shared" si="112"/>
        <v>9435.8333333333339</v>
      </c>
      <c r="G614" s="76">
        <f>56604+11</f>
        <v>56615</v>
      </c>
      <c r="H614" s="74">
        <v>75.28125</v>
      </c>
      <c r="I614" s="117">
        <v>0.25</v>
      </c>
      <c r="J614" s="117">
        <v>0.21527777777777779</v>
      </c>
      <c r="K614" s="129">
        <f t="shared" si="109"/>
        <v>6</v>
      </c>
      <c r="L614" s="129">
        <f t="shared" si="110"/>
        <v>5.166666666666667</v>
      </c>
      <c r="M614" s="76">
        <f>56604+11</f>
        <v>56615</v>
      </c>
      <c r="P614" s="74" t="s">
        <v>544</v>
      </c>
      <c r="Q614" s="74">
        <v>48</v>
      </c>
      <c r="R614" s="74">
        <v>180</v>
      </c>
      <c r="S614" s="84">
        <f t="shared" si="111"/>
        <v>8640</v>
      </c>
      <c r="T614" s="74">
        <v>371.65499999999997</v>
      </c>
      <c r="U614" s="74">
        <v>1282.5</v>
      </c>
      <c r="V614" s="74">
        <v>30</v>
      </c>
      <c r="AR614" s="74">
        <f t="shared" si="103"/>
        <v>6</v>
      </c>
      <c r="AS614" s="74">
        <f t="shared" si="104"/>
        <v>2016</v>
      </c>
      <c r="AT614" s="94">
        <f t="shared" si="105"/>
        <v>24</v>
      </c>
      <c r="BB614" s="74">
        <f t="shared" si="106"/>
        <v>1</v>
      </c>
      <c r="BC614" s="74">
        <f t="shared" si="107"/>
        <v>0</v>
      </c>
      <c r="BD614" s="115" t="str">
        <f t="shared" si="108"/>
        <v/>
      </c>
    </row>
    <row r="615" spans="3:56" x14ac:dyDescent="0.2">
      <c r="C615" s="75">
        <v>42535</v>
      </c>
      <c r="D615" s="120">
        <f t="shared" si="102"/>
        <v>7</v>
      </c>
      <c r="E615" s="74" t="s">
        <v>463</v>
      </c>
      <c r="F615" s="126" t="str">
        <f t="shared" si="112"/>
        <v/>
      </c>
      <c r="H615" s="74">
        <v>0</v>
      </c>
      <c r="K615" s="129" t="str">
        <f t="shared" si="109"/>
        <v/>
      </c>
      <c r="L615" s="129" t="str">
        <f t="shared" si="110"/>
        <v/>
      </c>
      <c r="P615" s="74" t="s">
        <v>536</v>
      </c>
      <c r="Q615" s="74">
        <v>40</v>
      </c>
      <c r="R615" s="74">
        <v>180</v>
      </c>
      <c r="S615" s="84">
        <f t="shared" si="111"/>
        <v>7200</v>
      </c>
      <c r="AR615" s="74">
        <f t="shared" si="103"/>
        <v>6</v>
      </c>
      <c r="AS615" s="74">
        <f t="shared" si="104"/>
        <v>2016</v>
      </c>
      <c r="AT615" s="94">
        <f t="shared" si="105"/>
        <v>24</v>
      </c>
      <c r="BB615" s="74">
        <f t="shared" si="106"/>
        <v>1</v>
      </c>
      <c r="BC615" s="74">
        <f t="shared" si="107"/>
        <v>0</v>
      </c>
      <c r="BD615" s="115" t="str">
        <f t="shared" si="108"/>
        <v/>
      </c>
    </row>
    <row r="616" spans="3:56" x14ac:dyDescent="0.2">
      <c r="C616" s="75">
        <v>42535</v>
      </c>
      <c r="D616" s="120">
        <f t="shared" si="102"/>
        <v>8</v>
      </c>
      <c r="E616" s="74" t="s">
        <v>463</v>
      </c>
      <c r="F616" s="126" t="str">
        <f t="shared" si="112"/>
        <v/>
      </c>
      <c r="H616" s="74">
        <v>0</v>
      </c>
      <c r="K616" s="129" t="str">
        <f t="shared" si="109"/>
        <v/>
      </c>
      <c r="L616" s="129" t="str">
        <f t="shared" si="110"/>
        <v/>
      </c>
      <c r="P616" s="74" t="s">
        <v>545</v>
      </c>
      <c r="Q616" s="74">
        <v>20</v>
      </c>
      <c r="R616" s="74">
        <v>180</v>
      </c>
      <c r="S616" s="84">
        <f t="shared" si="111"/>
        <v>3600</v>
      </c>
      <c r="AR616" s="74">
        <f t="shared" si="103"/>
        <v>6</v>
      </c>
      <c r="AS616" s="74">
        <f t="shared" si="104"/>
        <v>2016</v>
      </c>
      <c r="AT616" s="94">
        <f t="shared" si="105"/>
        <v>24</v>
      </c>
      <c r="BB616" s="74">
        <f t="shared" si="106"/>
        <v>1</v>
      </c>
      <c r="BC616" s="74">
        <f t="shared" si="107"/>
        <v>0</v>
      </c>
      <c r="BD616" s="115" t="str">
        <f t="shared" si="108"/>
        <v/>
      </c>
    </row>
    <row r="617" spans="3:56" x14ac:dyDescent="0.2">
      <c r="C617" s="75">
        <v>42536</v>
      </c>
      <c r="D617" s="120">
        <f t="shared" si="102"/>
        <v>1</v>
      </c>
      <c r="E617" s="74" t="s">
        <v>177</v>
      </c>
      <c r="F617" s="126">
        <f t="shared" si="112"/>
        <v>10563</v>
      </c>
      <c r="G617" s="76">
        <v>84504</v>
      </c>
      <c r="H617" s="114">
        <v>117.375</v>
      </c>
      <c r="I617" s="117">
        <v>0.33333333333333331</v>
      </c>
      <c r="J617" s="117">
        <v>0.30972222222222223</v>
      </c>
      <c r="K617" s="129">
        <f t="shared" si="109"/>
        <v>8</v>
      </c>
      <c r="L617" s="129">
        <f t="shared" si="110"/>
        <v>7.4333333333333336</v>
      </c>
      <c r="M617" s="76">
        <v>84504</v>
      </c>
      <c r="P617" s="74" t="s">
        <v>545</v>
      </c>
      <c r="Q617" s="74">
        <v>60</v>
      </c>
      <c r="R617" s="74">
        <v>180</v>
      </c>
      <c r="S617" s="84">
        <f t="shared" si="111"/>
        <v>10800</v>
      </c>
      <c r="T617" s="74">
        <v>372.29300000000001</v>
      </c>
      <c r="U617" s="74">
        <v>2422.5</v>
      </c>
      <c r="V617" s="74">
        <v>10</v>
      </c>
      <c r="AR617" s="74">
        <f t="shared" si="103"/>
        <v>6</v>
      </c>
      <c r="AS617" s="74">
        <f t="shared" si="104"/>
        <v>2016</v>
      </c>
      <c r="AT617" s="94">
        <f t="shared" si="105"/>
        <v>24</v>
      </c>
      <c r="BB617" s="74">
        <f t="shared" si="106"/>
        <v>1</v>
      </c>
      <c r="BC617" s="74">
        <f t="shared" si="107"/>
        <v>0</v>
      </c>
      <c r="BD617" s="115" t="str">
        <f t="shared" si="108"/>
        <v/>
      </c>
    </row>
    <row r="618" spans="3:56" x14ac:dyDescent="0.2">
      <c r="C618" s="75">
        <v>42536</v>
      </c>
      <c r="D618" s="120">
        <f t="shared" si="102"/>
        <v>2</v>
      </c>
      <c r="E618" s="74" t="s">
        <v>177</v>
      </c>
      <c r="F618" s="126" t="str">
        <f t="shared" si="112"/>
        <v/>
      </c>
      <c r="H618" s="114">
        <v>0</v>
      </c>
      <c r="K618" s="129" t="str">
        <f t="shared" si="109"/>
        <v/>
      </c>
      <c r="L618" s="129" t="str">
        <f t="shared" si="110"/>
        <v/>
      </c>
      <c r="P618" s="74" t="s">
        <v>446</v>
      </c>
      <c r="Q618" s="74">
        <v>79</v>
      </c>
      <c r="R618" s="74">
        <v>180</v>
      </c>
      <c r="S618" s="84">
        <f t="shared" si="111"/>
        <v>14220</v>
      </c>
      <c r="AR618" s="74">
        <f t="shared" si="103"/>
        <v>6</v>
      </c>
      <c r="AS618" s="74">
        <f t="shared" si="104"/>
        <v>2016</v>
      </c>
      <c r="AT618" s="94">
        <f t="shared" si="105"/>
        <v>24</v>
      </c>
      <c r="BB618" s="74">
        <f t="shared" si="106"/>
        <v>1</v>
      </c>
      <c r="BC618" s="74">
        <f t="shared" si="107"/>
        <v>0</v>
      </c>
      <c r="BD618" s="115" t="str">
        <f t="shared" si="108"/>
        <v/>
      </c>
    </row>
    <row r="619" spans="3:56" x14ac:dyDescent="0.2">
      <c r="C619" s="75">
        <v>42536</v>
      </c>
      <c r="D619" s="120">
        <f t="shared" si="102"/>
        <v>3</v>
      </c>
      <c r="E619" s="74" t="s">
        <v>177</v>
      </c>
      <c r="F619" s="126" t="str">
        <f t="shared" si="112"/>
        <v/>
      </c>
      <c r="H619" s="114">
        <v>0</v>
      </c>
      <c r="K619" s="129" t="str">
        <f t="shared" si="109"/>
        <v/>
      </c>
      <c r="L619" s="129" t="str">
        <f t="shared" si="110"/>
        <v/>
      </c>
      <c r="P619" s="74" t="s">
        <v>489</v>
      </c>
      <c r="Q619" s="74">
        <v>26</v>
      </c>
      <c r="R619" s="74">
        <v>180</v>
      </c>
      <c r="S619" s="84">
        <f t="shared" si="111"/>
        <v>4680</v>
      </c>
      <c r="AR619" s="74">
        <f t="shared" si="103"/>
        <v>6</v>
      </c>
      <c r="AS619" s="74">
        <f t="shared" si="104"/>
        <v>2016</v>
      </c>
      <c r="AT619" s="94">
        <f t="shared" si="105"/>
        <v>24</v>
      </c>
      <c r="BB619" s="74">
        <f t="shared" si="106"/>
        <v>1</v>
      </c>
      <c r="BC619" s="74">
        <f t="shared" si="107"/>
        <v>0</v>
      </c>
      <c r="BD619" s="115" t="str">
        <f t="shared" si="108"/>
        <v/>
      </c>
    </row>
    <row r="620" spans="3:56" x14ac:dyDescent="0.2">
      <c r="C620" s="75">
        <v>42536</v>
      </c>
      <c r="D620" s="120">
        <f t="shared" si="102"/>
        <v>4</v>
      </c>
      <c r="E620" s="74" t="s">
        <v>418</v>
      </c>
      <c r="F620" s="126" t="str">
        <f t="shared" si="112"/>
        <v/>
      </c>
      <c r="H620" s="114">
        <v>0</v>
      </c>
      <c r="J620" s="117">
        <v>1.5277777777777777E-2</v>
      </c>
      <c r="K620" s="129" t="str">
        <f t="shared" si="109"/>
        <v/>
      </c>
      <c r="L620" s="129">
        <f t="shared" si="110"/>
        <v>0.36666666666666664</v>
      </c>
      <c r="S620" s="84">
        <f t="shared" si="111"/>
        <v>0</v>
      </c>
      <c r="AR620" s="74">
        <f t="shared" si="103"/>
        <v>6</v>
      </c>
      <c r="AS620" s="74">
        <f t="shared" si="104"/>
        <v>2016</v>
      </c>
      <c r="AT620" s="94">
        <f t="shared" si="105"/>
        <v>24</v>
      </c>
      <c r="BB620" s="74">
        <f t="shared" si="106"/>
        <v>1</v>
      </c>
      <c r="BC620" s="74">
        <f t="shared" si="107"/>
        <v>0</v>
      </c>
      <c r="BD620" s="115" t="str">
        <f t="shared" si="108"/>
        <v/>
      </c>
    </row>
    <row r="621" spans="3:56" x14ac:dyDescent="0.2">
      <c r="C621" s="75">
        <v>42536</v>
      </c>
      <c r="D621" s="120">
        <f t="shared" si="102"/>
        <v>5</v>
      </c>
      <c r="E621" s="74" t="s">
        <v>159</v>
      </c>
      <c r="F621" s="126">
        <f t="shared" si="112"/>
        <v>9795</v>
      </c>
      <c r="G621" s="76">
        <v>78360</v>
      </c>
      <c r="H621" s="114">
        <v>117.375</v>
      </c>
      <c r="I621" s="117">
        <v>0.33333333333333331</v>
      </c>
      <c r="J621" s="117">
        <v>0.3034722222222222</v>
      </c>
      <c r="K621" s="129">
        <f t="shared" si="109"/>
        <v>8</v>
      </c>
      <c r="L621" s="129">
        <f t="shared" si="110"/>
        <v>7.2833333333333332</v>
      </c>
      <c r="M621" s="76">
        <v>78360</v>
      </c>
      <c r="P621" s="74" t="s">
        <v>444</v>
      </c>
      <c r="Q621" s="74">
        <v>28.5</v>
      </c>
      <c r="R621" s="74">
        <v>180</v>
      </c>
      <c r="S621" s="84">
        <f t="shared" si="111"/>
        <v>5130</v>
      </c>
      <c r="T621" s="74">
        <v>367.36900000000003</v>
      </c>
      <c r="U621" s="74">
        <v>2612.5</v>
      </c>
      <c r="V621" s="74">
        <v>8</v>
      </c>
      <c r="AR621" s="74">
        <f t="shared" si="103"/>
        <v>6</v>
      </c>
      <c r="AS621" s="74">
        <f t="shared" si="104"/>
        <v>2016</v>
      </c>
      <c r="AT621" s="94">
        <f t="shared" si="105"/>
        <v>24</v>
      </c>
      <c r="BB621" s="74">
        <f t="shared" si="106"/>
        <v>1</v>
      </c>
      <c r="BC621" s="74">
        <f t="shared" si="107"/>
        <v>0</v>
      </c>
      <c r="BD621" s="115" t="str">
        <f t="shared" si="108"/>
        <v/>
      </c>
    </row>
    <row r="622" spans="3:56" x14ac:dyDescent="0.2">
      <c r="C622" s="75">
        <v>42536</v>
      </c>
      <c r="D622" s="120">
        <f t="shared" si="102"/>
        <v>6</v>
      </c>
      <c r="E622" s="74" t="s">
        <v>159</v>
      </c>
      <c r="F622" s="126" t="str">
        <f t="shared" si="112"/>
        <v/>
      </c>
      <c r="H622" s="114">
        <v>0</v>
      </c>
      <c r="K622" s="129" t="str">
        <f t="shared" si="109"/>
        <v/>
      </c>
      <c r="L622" s="129" t="str">
        <f t="shared" si="110"/>
        <v/>
      </c>
      <c r="P622" s="74" t="s">
        <v>546</v>
      </c>
      <c r="Q622" s="74">
        <v>80</v>
      </c>
      <c r="R622" s="74">
        <v>180</v>
      </c>
      <c r="S622" s="84">
        <f t="shared" si="111"/>
        <v>14400</v>
      </c>
      <c r="AR622" s="74">
        <f t="shared" si="103"/>
        <v>6</v>
      </c>
      <c r="AS622" s="74">
        <f t="shared" si="104"/>
        <v>2016</v>
      </c>
      <c r="AT622" s="94">
        <f t="shared" si="105"/>
        <v>24</v>
      </c>
      <c r="BB622" s="74">
        <f t="shared" si="106"/>
        <v>1</v>
      </c>
      <c r="BC622" s="74">
        <f t="shared" si="107"/>
        <v>0</v>
      </c>
      <c r="BD622" s="115" t="str">
        <f t="shared" si="108"/>
        <v/>
      </c>
    </row>
    <row r="623" spans="3:56" x14ac:dyDescent="0.2">
      <c r="C623" s="75">
        <v>42536</v>
      </c>
      <c r="D623" s="120">
        <f t="shared" si="102"/>
        <v>7</v>
      </c>
      <c r="E623" s="74" t="s">
        <v>159</v>
      </c>
      <c r="F623" s="126" t="str">
        <f t="shared" si="112"/>
        <v/>
      </c>
      <c r="H623" s="114">
        <v>0</v>
      </c>
      <c r="K623" s="129" t="str">
        <f t="shared" si="109"/>
        <v/>
      </c>
      <c r="L623" s="129" t="str">
        <f t="shared" si="110"/>
        <v/>
      </c>
      <c r="P623" s="74" t="s">
        <v>547</v>
      </c>
      <c r="Q623" s="74">
        <v>37</v>
      </c>
      <c r="R623" s="74">
        <v>180</v>
      </c>
      <c r="S623" s="84">
        <f t="shared" si="111"/>
        <v>6660</v>
      </c>
      <c r="AR623" s="74">
        <f t="shared" si="103"/>
        <v>6</v>
      </c>
      <c r="AS623" s="74">
        <f t="shared" si="104"/>
        <v>2016</v>
      </c>
      <c r="AT623" s="94">
        <f t="shared" si="105"/>
        <v>24</v>
      </c>
      <c r="BB623" s="74">
        <f t="shared" si="106"/>
        <v>1</v>
      </c>
      <c r="BC623" s="74">
        <f t="shared" si="107"/>
        <v>0</v>
      </c>
      <c r="BD623" s="115" t="str">
        <f t="shared" si="108"/>
        <v/>
      </c>
    </row>
    <row r="624" spans="3:56" x14ac:dyDescent="0.2">
      <c r="C624" s="75">
        <v>42536</v>
      </c>
      <c r="D624" s="120">
        <f t="shared" si="102"/>
        <v>8</v>
      </c>
      <c r="E624" s="74" t="s">
        <v>142</v>
      </c>
      <c r="F624" s="126" t="str">
        <f t="shared" si="112"/>
        <v/>
      </c>
      <c r="H624" s="114">
        <v>0</v>
      </c>
      <c r="K624" s="129" t="str">
        <f t="shared" si="109"/>
        <v/>
      </c>
      <c r="L624" s="129" t="str">
        <f t="shared" si="110"/>
        <v/>
      </c>
      <c r="S624" s="84">
        <f t="shared" si="111"/>
        <v>0</v>
      </c>
      <c r="Z624" s="74" t="s">
        <v>548</v>
      </c>
      <c r="AR624" s="74">
        <f t="shared" si="103"/>
        <v>6</v>
      </c>
      <c r="AS624" s="74">
        <f t="shared" si="104"/>
        <v>2016</v>
      </c>
      <c r="AT624" s="94">
        <f t="shared" si="105"/>
        <v>24</v>
      </c>
      <c r="BB624" s="74">
        <f t="shared" si="106"/>
        <v>1</v>
      </c>
      <c r="BC624" s="74">
        <f t="shared" si="107"/>
        <v>0</v>
      </c>
      <c r="BD624" s="115" t="str">
        <f t="shared" si="108"/>
        <v/>
      </c>
    </row>
    <row r="625" spans="3:56" x14ac:dyDescent="0.2">
      <c r="C625" s="75">
        <v>42537</v>
      </c>
      <c r="D625" s="120">
        <f t="shared" si="102"/>
        <v>1</v>
      </c>
      <c r="E625" s="74" t="s">
        <v>466</v>
      </c>
      <c r="F625" s="126">
        <f t="shared" si="112"/>
        <v>5352</v>
      </c>
      <c r="G625" s="76">
        <v>40140</v>
      </c>
      <c r="H625" s="74">
        <v>0.45918367346938771</v>
      </c>
      <c r="I625" s="117">
        <v>0.3125</v>
      </c>
      <c r="J625" s="117">
        <v>0.29166666666666669</v>
      </c>
      <c r="K625" s="129">
        <f t="shared" si="109"/>
        <v>7.5</v>
      </c>
      <c r="L625" s="129">
        <f t="shared" si="110"/>
        <v>7</v>
      </c>
      <c r="M625" s="76">
        <v>40140</v>
      </c>
      <c r="P625" s="74" t="s">
        <v>549</v>
      </c>
      <c r="Q625" s="74">
        <v>40</v>
      </c>
      <c r="R625" s="74">
        <v>180</v>
      </c>
      <c r="S625" s="84">
        <f t="shared" si="111"/>
        <v>7200</v>
      </c>
      <c r="T625" s="74">
        <v>369.47800000000001</v>
      </c>
      <c r="U625" s="74">
        <v>902.5</v>
      </c>
      <c r="V625" s="74">
        <v>6</v>
      </c>
      <c r="AR625" s="74">
        <f t="shared" si="103"/>
        <v>6</v>
      </c>
      <c r="AS625" s="74">
        <f t="shared" si="104"/>
        <v>2016</v>
      </c>
      <c r="AT625" s="94">
        <f t="shared" si="105"/>
        <v>24</v>
      </c>
      <c r="BB625" s="74">
        <f t="shared" si="106"/>
        <v>1</v>
      </c>
      <c r="BC625" s="74">
        <f t="shared" si="107"/>
        <v>0</v>
      </c>
      <c r="BD625" s="115" t="str">
        <f t="shared" si="108"/>
        <v/>
      </c>
    </row>
    <row r="626" spans="3:56" x14ac:dyDescent="0.2">
      <c r="C626" s="75">
        <v>42537</v>
      </c>
      <c r="D626" s="120">
        <f t="shared" si="102"/>
        <v>2</v>
      </c>
      <c r="E626" s="74" t="s">
        <v>466</v>
      </c>
      <c r="F626" s="126" t="str">
        <f t="shared" si="112"/>
        <v/>
      </c>
      <c r="H626" s="74">
        <v>0</v>
      </c>
      <c r="K626" s="129" t="str">
        <f t="shared" si="109"/>
        <v/>
      </c>
      <c r="L626" s="129" t="str">
        <f t="shared" si="110"/>
        <v/>
      </c>
      <c r="P626" s="74" t="s">
        <v>538</v>
      </c>
      <c r="Q626" s="74">
        <v>38.5</v>
      </c>
      <c r="R626" s="74">
        <v>180</v>
      </c>
      <c r="S626" s="84">
        <f t="shared" si="111"/>
        <v>6930</v>
      </c>
      <c r="AR626" s="74">
        <f t="shared" si="103"/>
        <v>6</v>
      </c>
      <c r="AS626" s="74">
        <f t="shared" si="104"/>
        <v>2016</v>
      </c>
      <c r="AT626" s="94">
        <f t="shared" si="105"/>
        <v>24</v>
      </c>
      <c r="BB626" s="74">
        <f t="shared" si="106"/>
        <v>1</v>
      </c>
      <c r="BC626" s="74">
        <f t="shared" si="107"/>
        <v>0</v>
      </c>
      <c r="BD626" s="115" t="str">
        <f t="shared" si="108"/>
        <v/>
      </c>
    </row>
    <row r="627" spans="3:56" x14ac:dyDescent="0.2">
      <c r="C627" s="75">
        <v>42537</v>
      </c>
      <c r="D627" s="120">
        <f t="shared" si="102"/>
        <v>3</v>
      </c>
      <c r="E627" s="74" t="s">
        <v>418</v>
      </c>
      <c r="F627" s="126" t="str">
        <f t="shared" si="112"/>
        <v/>
      </c>
      <c r="H627" s="74">
        <v>0</v>
      </c>
      <c r="J627" s="117">
        <v>1.5972222222222224E-2</v>
      </c>
      <c r="K627" s="129" t="str">
        <f t="shared" si="109"/>
        <v/>
      </c>
      <c r="L627" s="129">
        <f t="shared" si="110"/>
        <v>0.38333333333333336</v>
      </c>
      <c r="S627" s="84">
        <f t="shared" si="111"/>
        <v>0</v>
      </c>
      <c r="AR627" s="74">
        <f t="shared" si="103"/>
        <v>6</v>
      </c>
      <c r="AS627" s="74">
        <f t="shared" si="104"/>
        <v>2016</v>
      </c>
      <c r="AT627" s="94">
        <f t="shared" si="105"/>
        <v>24</v>
      </c>
      <c r="BB627" s="74">
        <f t="shared" si="106"/>
        <v>1</v>
      </c>
      <c r="BC627" s="74">
        <f t="shared" si="107"/>
        <v>0</v>
      </c>
      <c r="BD627" s="115" t="str">
        <f t="shared" si="108"/>
        <v/>
      </c>
    </row>
    <row r="628" spans="3:56" x14ac:dyDescent="0.2">
      <c r="C628" s="75">
        <v>42537</v>
      </c>
      <c r="D628" s="120">
        <f t="shared" si="102"/>
        <v>4</v>
      </c>
      <c r="E628" s="74" t="s">
        <v>437</v>
      </c>
      <c r="F628" s="126">
        <f t="shared" si="112"/>
        <v>7289.1428571428569</v>
      </c>
      <c r="G628" s="76">
        <v>38268</v>
      </c>
      <c r="H628" s="74">
        <v>0.33163265306122447</v>
      </c>
      <c r="I628" s="117">
        <v>0.21875</v>
      </c>
      <c r="J628" s="117">
        <v>0.20416666666666669</v>
      </c>
      <c r="K628" s="129">
        <f t="shared" si="109"/>
        <v>5.25</v>
      </c>
      <c r="L628" s="129">
        <f t="shared" si="110"/>
        <v>4.9000000000000004</v>
      </c>
      <c r="M628" s="76">
        <v>38268</v>
      </c>
      <c r="P628" s="74" t="s">
        <v>549</v>
      </c>
      <c r="Q628" s="74">
        <v>40</v>
      </c>
      <c r="R628" s="74">
        <v>180</v>
      </c>
      <c r="S628" s="84">
        <f t="shared" si="111"/>
        <v>7200</v>
      </c>
      <c r="T628" s="74">
        <v>369.77</v>
      </c>
      <c r="U628" s="74">
        <v>1140</v>
      </c>
      <c r="V628" s="74">
        <v>10</v>
      </c>
      <c r="AR628" s="74">
        <f t="shared" si="103"/>
        <v>6</v>
      </c>
      <c r="AS628" s="74">
        <f t="shared" si="104"/>
        <v>2016</v>
      </c>
      <c r="AT628" s="94">
        <f t="shared" si="105"/>
        <v>24</v>
      </c>
      <c r="BB628" s="74">
        <f t="shared" si="106"/>
        <v>1</v>
      </c>
      <c r="BC628" s="74">
        <f t="shared" si="107"/>
        <v>0</v>
      </c>
      <c r="BD628" s="115" t="str">
        <f t="shared" si="108"/>
        <v/>
      </c>
    </row>
    <row r="629" spans="3:56" x14ac:dyDescent="0.2">
      <c r="C629" s="75">
        <v>42537</v>
      </c>
      <c r="D629" s="120">
        <f t="shared" si="102"/>
        <v>5</v>
      </c>
      <c r="E629" s="74" t="s">
        <v>437</v>
      </c>
      <c r="F629" s="126" t="str">
        <f t="shared" si="112"/>
        <v/>
      </c>
      <c r="H629" s="74">
        <v>0</v>
      </c>
      <c r="K629" s="129" t="str">
        <f t="shared" si="109"/>
        <v/>
      </c>
      <c r="L629" s="129" t="str">
        <f t="shared" si="110"/>
        <v/>
      </c>
      <c r="P629" s="74" t="s">
        <v>554</v>
      </c>
      <c r="Q629" s="74">
        <v>4</v>
      </c>
      <c r="R629" s="74">
        <v>180</v>
      </c>
      <c r="S629" s="84">
        <f t="shared" si="111"/>
        <v>720</v>
      </c>
      <c r="AR629" s="74">
        <f t="shared" si="103"/>
        <v>6</v>
      </c>
      <c r="AS629" s="74">
        <f t="shared" si="104"/>
        <v>2016</v>
      </c>
      <c r="AT629" s="94">
        <f t="shared" si="105"/>
        <v>24</v>
      </c>
      <c r="BB629" s="74">
        <f t="shared" si="106"/>
        <v>1</v>
      </c>
      <c r="BC629" s="74">
        <f t="shared" si="107"/>
        <v>0</v>
      </c>
      <c r="BD629" s="115" t="str">
        <f t="shared" si="108"/>
        <v/>
      </c>
    </row>
    <row r="630" spans="3:56" x14ac:dyDescent="0.2">
      <c r="C630" s="75">
        <v>42537</v>
      </c>
      <c r="D630" s="120">
        <f t="shared" si="102"/>
        <v>6</v>
      </c>
      <c r="E630" s="74" t="s">
        <v>437</v>
      </c>
      <c r="F630" s="126" t="str">
        <f t="shared" si="112"/>
        <v/>
      </c>
      <c r="H630" s="74">
        <v>0</v>
      </c>
      <c r="K630" s="129" t="str">
        <f t="shared" si="109"/>
        <v/>
      </c>
      <c r="L630" s="129" t="str">
        <f t="shared" si="110"/>
        <v/>
      </c>
      <c r="P630" s="74" t="s">
        <v>550</v>
      </c>
      <c r="Q630" s="74">
        <v>28</v>
      </c>
      <c r="R630" s="74">
        <v>180</v>
      </c>
      <c r="S630" s="84">
        <f t="shared" si="111"/>
        <v>5040</v>
      </c>
      <c r="AR630" s="74">
        <f t="shared" si="103"/>
        <v>6</v>
      </c>
      <c r="AS630" s="74">
        <f t="shared" si="104"/>
        <v>2016</v>
      </c>
      <c r="AT630" s="94">
        <f t="shared" si="105"/>
        <v>24</v>
      </c>
      <c r="BB630" s="74">
        <f t="shared" si="106"/>
        <v>1</v>
      </c>
      <c r="BC630" s="74">
        <f t="shared" si="107"/>
        <v>0</v>
      </c>
      <c r="BD630" s="115" t="str">
        <f t="shared" si="108"/>
        <v/>
      </c>
    </row>
    <row r="631" spans="3:56" x14ac:dyDescent="0.2">
      <c r="C631" s="75">
        <v>42537</v>
      </c>
      <c r="D631" s="120">
        <f t="shared" si="102"/>
        <v>7</v>
      </c>
      <c r="E631" s="74" t="s">
        <v>418</v>
      </c>
      <c r="F631" s="126" t="str">
        <f t="shared" si="112"/>
        <v/>
      </c>
      <c r="H631" s="74">
        <v>0</v>
      </c>
      <c r="J631" s="117">
        <v>2.6388888888888889E-2</v>
      </c>
      <c r="K631" s="129" t="str">
        <f t="shared" si="109"/>
        <v/>
      </c>
      <c r="L631" s="129">
        <f t="shared" si="110"/>
        <v>0.6333333333333333</v>
      </c>
      <c r="S631" s="84">
        <f t="shared" si="111"/>
        <v>0</v>
      </c>
      <c r="AR631" s="74">
        <f t="shared" si="103"/>
        <v>6</v>
      </c>
      <c r="AS631" s="74">
        <f t="shared" si="104"/>
        <v>2016</v>
      </c>
      <c r="AT631" s="94">
        <f t="shared" si="105"/>
        <v>24</v>
      </c>
      <c r="BB631" s="74">
        <f t="shared" si="106"/>
        <v>1</v>
      </c>
      <c r="BC631" s="74">
        <f t="shared" si="107"/>
        <v>0</v>
      </c>
      <c r="BD631" s="115" t="str">
        <f t="shared" si="108"/>
        <v/>
      </c>
    </row>
    <row r="632" spans="3:56" x14ac:dyDescent="0.2">
      <c r="C632" s="75">
        <v>42537</v>
      </c>
      <c r="D632" s="120">
        <f t="shared" si="102"/>
        <v>8</v>
      </c>
      <c r="E632" s="74" t="s">
        <v>216</v>
      </c>
      <c r="F632" s="126">
        <f t="shared" si="112"/>
        <v>4905.2307692307695</v>
      </c>
      <c r="G632" s="76">
        <v>15942</v>
      </c>
      <c r="H632" s="74">
        <v>0.20918367346938771</v>
      </c>
      <c r="I632" s="117">
        <v>0.13541666666666666</v>
      </c>
      <c r="J632" s="117">
        <v>9.375E-2</v>
      </c>
      <c r="K632" s="129">
        <f t="shared" si="109"/>
        <v>3.25</v>
      </c>
      <c r="L632" s="129">
        <f t="shared" si="110"/>
        <v>2.25</v>
      </c>
      <c r="M632" s="76">
        <v>15942</v>
      </c>
      <c r="P632" s="74" t="s">
        <v>551</v>
      </c>
      <c r="Q632" s="74">
        <v>4</v>
      </c>
      <c r="R632" s="74">
        <v>180</v>
      </c>
      <c r="S632" s="84">
        <f t="shared" si="111"/>
        <v>720</v>
      </c>
      <c r="T632" s="74">
        <v>368.72</v>
      </c>
      <c r="U632" s="74">
        <v>475</v>
      </c>
      <c r="V632" s="74">
        <v>4</v>
      </c>
      <c r="AR632" s="74">
        <f t="shared" si="103"/>
        <v>6</v>
      </c>
      <c r="AS632" s="74">
        <f t="shared" si="104"/>
        <v>2016</v>
      </c>
      <c r="AT632" s="94">
        <f t="shared" si="105"/>
        <v>24</v>
      </c>
      <c r="BB632" s="74">
        <f t="shared" si="106"/>
        <v>1</v>
      </c>
      <c r="BC632" s="74">
        <f t="shared" si="107"/>
        <v>0</v>
      </c>
      <c r="BD632" s="115" t="str">
        <f t="shared" si="108"/>
        <v/>
      </c>
    </row>
    <row r="633" spans="3:56" x14ac:dyDescent="0.2">
      <c r="C633" s="75">
        <v>42537</v>
      </c>
      <c r="D633" s="120">
        <f t="shared" si="102"/>
        <v>9</v>
      </c>
      <c r="E633" s="74" t="s">
        <v>216</v>
      </c>
      <c r="F633" s="126" t="str">
        <f t="shared" si="112"/>
        <v/>
      </c>
      <c r="H633" s="74">
        <v>0</v>
      </c>
      <c r="K633" s="129" t="str">
        <f t="shared" si="109"/>
        <v/>
      </c>
      <c r="L633" s="129" t="str">
        <f t="shared" si="110"/>
        <v/>
      </c>
      <c r="P633" s="74" t="s">
        <v>552</v>
      </c>
      <c r="Q633" s="74">
        <v>4</v>
      </c>
      <c r="R633" s="74">
        <v>180</v>
      </c>
      <c r="S633" s="84">
        <f t="shared" si="111"/>
        <v>720</v>
      </c>
      <c r="AR633" s="74">
        <f t="shared" si="103"/>
        <v>6</v>
      </c>
      <c r="AS633" s="74">
        <f t="shared" si="104"/>
        <v>2016</v>
      </c>
      <c r="AT633" s="94">
        <f t="shared" si="105"/>
        <v>24</v>
      </c>
      <c r="BB633" s="74">
        <f t="shared" si="106"/>
        <v>1</v>
      </c>
      <c r="BC633" s="74">
        <f t="shared" si="107"/>
        <v>0</v>
      </c>
      <c r="BD633" s="115" t="str">
        <f t="shared" si="108"/>
        <v/>
      </c>
    </row>
    <row r="634" spans="3:56" x14ac:dyDescent="0.2">
      <c r="C634" s="75">
        <v>42537</v>
      </c>
      <c r="D634" s="120">
        <f t="shared" si="102"/>
        <v>10</v>
      </c>
      <c r="E634" s="74" t="s">
        <v>216</v>
      </c>
      <c r="F634" s="126" t="str">
        <f t="shared" si="112"/>
        <v/>
      </c>
      <c r="H634" s="74">
        <v>0</v>
      </c>
      <c r="K634" s="129" t="str">
        <f t="shared" si="109"/>
        <v/>
      </c>
      <c r="L634" s="129" t="str">
        <f t="shared" si="110"/>
        <v/>
      </c>
      <c r="P634" s="74" t="s">
        <v>553</v>
      </c>
      <c r="Q634" s="74">
        <v>22</v>
      </c>
      <c r="R634" s="74">
        <v>180</v>
      </c>
      <c r="S634" s="84">
        <f t="shared" si="111"/>
        <v>3960</v>
      </c>
      <c r="AR634" s="74">
        <f t="shared" si="103"/>
        <v>6</v>
      </c>
      <c r="AS634" s="74">
        <f t="shared" si="104"/>
        <v>2016</v>
      </c>
      <c r="AT634" s="94">
        <f t="shared" si="105"/>
        <v>24</v>
      </c>
      <c r="BB634" s="74">
        <f t="shared" si="106"/>
        <v>1</v>
      </c>
      <c r="BC634" s="74">
        <f t="shared" si="107"/>
        <v>0</v>
      </c>
      <c r="BD634" s="115" t="str">
        <f t="shared" si="108"/>
        <v/>
      </c>
    </row>
    <row r="635" spans="3:56" x14ac:dyDescent="0.2">
      <c r="C635" s="75">
        <v>42538</v>
      </c>
      <c r="D635" s="120">
        <f t="shared" si="102"/>
        <v>1</v>
      </c>
      <c r="E635" s="74" t="s">
        <v>191</v>
      </c>
      <c r="F635" s="126"/>
      <c r="G635" s="76">
        <v>41076</v>
      </c>
      <c r="H635" s="114">
        <v>263</v>
      </c>
      <c r="I635" s="117">
        <v>0.67708333333333337</v>
      </c>
      <c r="J635" s="117">
        <v>0.57430555555555551</v>
      </c>
      <c r="K635" s="129">
        <f t="shared" si="109"/>
        <v>16.25</v>
      </c>
      <c r="L635" s="129">
        <f t="shared" si="110"/>
        <v>13.783333333333333</v>
      </c>
      <c r="M635" s="76">
        <v>41076</v>
      </c>
      <c r="P635" s="74" t="s">
        <v>555</v>
      </c>
      <c r="Q635" s="74">
        <v>16</v>
      </c>
      <c r="R635" s="74">
        <v>190</v>
      </c>
      <c r="S635" s="84">
        <f t="shared" si="111"/>
        <v>3040</v>
      </c>
      <c r="T635" s="74">
        <v>61.963000000000001</v>
      </c>
      <c r="V635" s="74">
        <v>30</v>
      </c>
      <c r="AR635" s="74">
        <f t="shared" si="103"/>
        <v>6</v>
      </c>
      <c r="AS635" s="74">
        <f t="shared" si="104"/>
        <v>2016</v>
      </c>
      <c r="AT635" s="94">
        <f t="shared" si="105"/>
        <v>24</v>
      </c>
      <c r="BB635" s="74">
        <f t="shared" si="106"/>
        <v>1</v>
      </c>
      <c r="BC635" s="74">
        <f t="shared" si="107"/>
        <v>0</v>
      </c>
      <c r="BD635" s="115" t="str">
        <f t="shared" si="108"/>
        <v/>
      </c>
    </row>
    <row r="636" spans="3:56" x14ac:dyDescent="0.2">
      <c r="C636" s="75">
        <v>42538</v>
      </c>
      <c r="D636" s="120">
        <f t="shared" si="102"/>
        <v>2</v>
      </c>
      <c r="E636" s="74" t="s">
        <v>191</v>
      </c>
      <c r="F636" s="126" t="str">
        <f t="shared" si="112"/>
        <v/>
      </c>
      <c r="H636" s="114">
        <v>0</v>
      </c>
      <c r="K636" s="129" t="str">
        <f t="shared" si="109"/>
        <v/>
      </c>
      <c r="L636" s="129" t="str">
        <f t="shared" si="110"/>
        <v/>
      </c>
      <c r="P636" s="74" t="s">
        <v>574</v>
      </c>
      <c r="Q636" s="74">
        <v>1.25</v>
      </c>
      <c r="R636" s="74">
        <v>190</v>
      </c>
      <c r="S636" s="84">
        <f t="shared" si="111"/>
        <v>237.5</v>
      </c>
      <c r="AR636" s="74">
        <f t="shared" si="103"/>
        <v>6</v>
      </c>
      <c r="AS636" s="74">
        <f t="shared" si="104"/>
        <v>2016</v>
      </c>
      <c r="AT636" s="94">
        <f t="shared" si="105"/>
        <v>24</v>
      </c>
      <c r="BB636" s="74">
        <f t="shared" si="106"/>
        <v>1</v>
      </c>
      <c r="BC636" s="74">
        <f t="shared" si="107"/>
        <v>0</v>
      </c>
      <c r="BD636" s="115" t="str">
        <f t="shared" si="108"/>
        <v/>
      </c>
    </row>
    <row r="637" spans="3:56" x14ac:dyDescent="0.2">
      <c r="C637" s="75">
        <v>42539</v>
      </c>
      <c r="D637" s="120">
        <f t="shared" si="102"/>
        <v>1</v>
      </c>
      <c r="E637" s="74" t="s">
        <v>191</v>
      </c>
      <c r="F637" s="126">
        <f t="shared" si="112"/>
        <v>3718.3561643835615</v>
      </c>
      <c r="G637" s="76">
        <v>4524</v>
      </c>
      <c r="H637" s="74">
        <v>19.47346368715084</v>
      </c>
      <c r="I637" s="117">
        <v>5.0694444444444452E-2</v>
      </c>
      <c r="K637" s="129">
        <f t="shared" si="109"/>
        <v>1.2166666666666668</v>
      </c>
      <c r="L637" s="129" t="str">
        <f t="shared" si="110"/>
        <v/>
      </c>
      <c r="M637" s="76">
        <v>4524</v>
      </c>
      <c r="S637" s="84">
        <f t="shared" si="111"/>
        <v>0</v>
      </c>
      <c r="Z637" s="74" t="s">
        <v>556</v>
      </c>
      <c r="AR637" s="74">
        <f t="shared" si="103"/>
        <v>6</v>
      </c>
      <c r="AS637" s="74">
        <f t="shared" si="104"/>
        <v>2016</v>
      </c>
      <c r="AT637" s="94">
        <f t="shared" si="105"/>
        <v>24</v>
      </c>
      <c r="BB637" s="74">
        <f t="shared" si="106"/>
        <v>1</v>
      </c>
      <c r="BC637" s="74">
        <f t="shared" si="107"/>
        <v>0</v>
      </c>
      <c r="BD637" s="115" t="str">
        <f t="shared" si="108"/>
        <v/>
      </c>
    </row>
    <row r="638" spans="3:56" x14ac:dyDescent="0.2">
      <c r="C638" s="75">
        <v>42539</v>
      </c>
      <c r="D638" s="120">
        <f t="shared" si="102"/>
        <v>2</v>
      </c>
      <c r="E638" s="74" t="s">
        <v>418</v>
      </c>
      <c r="F638" s="126" t="str">
        <f t="shared" si="112"/>
        <v/>
      </c>
      <c r="H638" s="74">
        <v>0</v>
      </c>
      <c r="J638" s="117">
        <v>1.1805555555555555E-2</v>
      </c>
      <c r="K638" s="129" t="str">
        <f t="shared" si="109"/>
        <v/>
      </c>
      <c r="L638" s="129">
        <f t="shared" si="110"/>
        <v>0.28333333333333333</v>
      </c>
      <c r="S638" s="84">
        <f t="shared" si="111"/>
        <v>0</v>
      </c>
      <c r="AR638" s="74">
        <f t="shared" si="103"/>
        <v>6</v>
      </c>
      <c r="AS638" s="74">
        <f t="shared" si="104"/>
        <v>2016</v>
      </c>
      <c r="AT638" s="94">
        <f t="shared" si="105"/>
        <v>24</v>
      </c>
      <c r="BB638" s="74">
        <f t="shared" si="106"/>
        <v>1</v>
      </c>
      <c r="BC638" s="74">
        <f t="shared" si="107"/>
        <v>0</v>
      </c>
      <c r="BD638" s="115" t="str">
        <f t="shared" si="108"/>
        <v/>
      </c>
    </row>
    <row r="639" spans="3:56" x14ac:dyDescent="0.2">
      <c r="C639" s="75">
        <v>42539</v>
      </c>
      <c r="D639" s="120">
        <f t="shared" si="102"/>
        <v>3</v>
      </c>
      <c r="E639" s="74" t="s">
        <v>272</v>
      </c>
      <c r="F639" s="126">
        <f t="shared" si="112"/>
        <v>4021.8947368421054</v>
      </c>
      <c r="G639" s="76">
        <v>19104</v>
      </c>
      <c r="H639" s="74">
        <v>76.02653631284916</v>
      </c>
      <c r="I639" s="117">
        <v>0.19791666666666666</v>
      </c>
      <c r="J639" s="117">
        <v>0.17847222222222223</v>
      </c>
      <c r="K639" s="129">
        <f t="shared" si="109"/>
        <v>4.75</v>
      </c>
      <c r="L639" s="129">
        <f t="shared" si="110"/>
        <v>4.2833333333333332</v>
      </c>
      <c r="M639" s="76">
        <v>19104</v>
      </c>
      <c r="P639" s="74" t="s">
        <v>286</v>
      </c>
      <c r="Q639" s="74">
        <v>3</v>
      </c>
      <c r="R639" s="74">
        <v>190</v>
      </c>
      <c r="S639" s="84">
        <f t="shared" si="111"/>
        <v>570</v>
      </c>
      <c r="T639" s="74">
        <v>56.87</v>
      </c>
      <c r="V639" s="74">
        <v>60</v>
      </c>
      <c r="AR639" s="74">
        <f t="shared" si="103"/>
        <v>6</v>
      </c>
      <c r="AS639" s="74">
        <f t="shared" si="104"/>
        <v>2016</v>
      </c>
      <c r="AT639" s="94">
        <f t="shared" si="105"/>
        <v>24</v>
      </c>
      <c r="BB639" s="74">
        <f t="shared" si="106"/>
        <v>1</v>
      </c>
      <c r="BC639" s="74">
        <f t="shared" si="107"/>
        <v>0</v>
      </c>
      <c r="BD639" s="115" t="str">
        <f t="shared" si="108"/>
        <v/>
      </c>
    </row>
    <row r="640" spans="3:56" x14ac:dyDescent="0.2">
      <c r="C640" s="75">
        <v>42539</v>
      </c>
      <c r="D640" s="120">
        <f t="shared" si="102"/>
        <v>4</v>
      </c>
      <c r="E640" s="74" t="s">
        <v>272</v>
      </c>
      <c r="F640" s="126" t="str">
        <f t="shared" si="112"/>
        <v/>
      </c>
      <c r="H640" s="74">
        <v>0</v>
      </c>
      <c r="K640" s="129" t="str">
        <f t="shared" si="109"/>
        <v/>
      </c>
      <c r="L640" s="129" t="str">
        <f t="shared" si="110"/>
        <v/>
      </c>
      <c r="P640" s="74" t="s">
        <v>557</v>
      </c>
      <c r="Q640" s="74">
        <v>5.75</v>
      </c>
      <c r="R640" s="74">
        <v>190</v>
      </c>
      <c r="S640" s="84">
        <f t="shared" si="111"/>
        <v>1092.5</v>
      </c>
      <c r="AR640" s="74">
        <f t="shared" si="103"/>
        <v>6</v>
      </c>
      <c r="AS640" s="74">
        <f t="shared" si="104"/>
        <v>2016</v>
      </c>
      <c r="AT640" s="94">
        <f t="shared" si="105"/>
        <v>24</v>
      </c>
      <c r="BB640" s="74">
        <f t="shared" si="106"/>
        <v>1</v>
      </c>
      <c r="BC640" s="74">
        <f t="shared" si="107"/>
        <v>0</v>
      </c>
      <c r="BD640" s="115" t="str">
        <f t="shared" si="108"/>
        <v/>
      </c>
    </row>
    <row r="641" spans="3:56" x14ac:dyDescent="0.2">
      <c r="C641" s="75">
        <v>42541</v>
      </c>
      <c r="D641" s="120">
        <f t="shared" si="102"/>
        <v>1</v>
      </c>
      <c r="E641" s="74" t="s">
        <v>220</v>
      </c>
      <c r="F641" s="126">
        <f t="shared" si="112"/>
        <v>8048.64</v>
      </c>
      <c r="G641" s="76">
        <v>50304</v>
      </c>
      <c r="H641" s="74">
        <v>122.78645833333334</v>
      </c>
      <c r="I641" s="117">
        <v>0.26041666666666669</v>
      </c>
      <c r="J641" s="117">
        <v>7.0833333333333331E-2</v>
      </c>
      <c r="K641" s="129">
        <f t="shared" si="109"/>
        <v>6.25</v>
      </c>
      <c r="L641" s="129">
        <f t="shared" si="110"/>
        <v>1.7</v>
      </c>
      <c r="M641" s="76">
        <v>50304</v>
      </c>
      <c r="P641" s="74" t="s">
        <v>527</v>
      </c>
      <c r="Q641" s="74">
        <v>36</v>
      </c>
      <c r="R641" s="74">
        <v>180</v>
      </c>
      <c r="S641" s="84">
        <f t="shared" si="111"/>
        <v>6480</v>
      </c>
      <c r="T641" s="74">
        <v>188.66399999999999</v>
      </c>
      <c r="U641" s="74">
        <v>855</v>
      </c>
      <c r="V641" s="74">
        <v>3</v>
      </c>
      <c r="AR641" s="74">
        <f t="shared" si="103"/>
        <v>6</v>
      </c>
      <c r="AS641" s="74">
        <f t="shared" si="104"/>
        <v>2016</v>
      </c>
      <c r="AT641" s="94">
        <f t="shared" si="105"/>
        <v>25</v>
      </c>
      <c r="BB641" s="74">
        <f t="shared" si="106"/>
        <v>1</v>
      </c>
      <c r="BC641" s="74">
        <f t="shared" si="107"/>
        <v>0</v>
      </c>
      <c r="BD641" s="115" t="str">
        <f t="shared" si="108"/>
        <v/>
      </c>
    </row>
    <row r="642" spans="3:56" x14ac:dyDescent="0.2">
      <c r="C642" s="75">
        <v>42541</v>
      </c>
      <c r="D642" s="120">
        <f t="shared" si="102"/>
        <v>2</v>
      </c>
      <c r="E642" s="74" t="s">
        <v>220</v>
      </c>
      <c r="F642" s="126" t="str">
        <f t="shared" si="112"/>
        <v/>
      </c>
      <c r="H642" s="74">
        <v>0</v>
      </c>
      <c r="K642" s="129" t="str">
        <f t="shared" si="109"/>
        <v/>
      </c>
      <c r="L642" s="129" t="str">
        <f t="shared" si="110"/>
        <v/>
      </c>
      <c r="P642" s="74" t="s">
        <v>529</v>
      </c>
      <c r="Q642" s="74">
        <v>12</v>
      </c>
      <c r="R642" s="74">
        <v>180</v>
      </c>
      <c r="S642" s="84">
        <f t="shared" si="111"/>
        <v>2160</v>
      </c>
      <c r="AR642" s="74">
        <f t="shared" si="103"/>
        <v>6</v>
      </c>
      <c r="AS642" s="74">
        <f t="shared" si="104"/>
        <v>2016</v>
      </c>
      <c r="AT642" s="94">
        <f t="shared" si="105"/>
        <v>25</v>
      </c>
      <c r="BB642" s="74">
        <f t="shared" si="106"/>
        <v>1</v>
      </c>
      <c r="BC642" s="74">
        <f t="shared" si="107"/>
        <v>0</v>
      </c>
      <c r="BD642" s="115" t="str">
        <f t="shared" si="108"/>
        <v/>
      </c>
    </row>
    <row r="643" spans="3:56" x14ac:dyDescent="0.2">
      <c r="C643" s="75">
        <v>42541</v>
      </c>
      <c r="D643" s="120">
        <f t="shared" si="102"/>
        <v>3</v>
      </c>
      <c r="E643" s="74" t="s">
        <v>418</v>
      </c>
      <c r="F643" s="126" t="str">
        <f t="shared" si="112"/>
        <v/>
      </c>
      <c r="H643" s="74">
        <v>0</v>
      </c>
      <c r="J643" s="117">
        <v>1.8055555555555557E-2</v>
      </c>
      <c r="K643" s="129" t="str">
        <f t="shared" si="109"/>
        <v/>
      </c>
      <c r="L643" s="129">
        <f t="shared" si="110"/>
        <v>0.43333333333333335</v>
      </c>
      <c r="S643" s="84">
        <f t="shared" si="111"/>
        <v>0</v>
      </c>
      <c r="AR643" s="74">
        <f t="shared" si="103"/>
        <v>6</v>
      </c>
      <c r="AS643" s="74">
        <f t="shared" si="104"/>
        <v>2016</v>
      </c>
      <c r="AT643" s="94">
        <f t="shared" si="105"/>
        <v>25</v>
      </c>
      <c r="BB643" s="74">
        <f t="shared" si="106"/>
        <v>1</v>
      </c>
      <c r="BC643" s="74">
        <f t="shared" si="107"/>
        <v>0</v>
      </c>
      <c r="BD643" s="115" t="str">
        <f t="shared" si="108"/>
        <v/>
      </c>
    </row>
    <row r="644" spans="3:56" x14ac:dyDescent="0.2">
      <c r="C644" s="75">
        <v>42541</v>
      </c>
      <c r="D644" s="120">
        <f t="shared" si="102"/>
        <v>4</v>
      </c>
      <c r="E644" s="74" t="s">
        <v>268</v>
      </c>
      <c r="F644" s="126">
        <f t="shared" si="112"/>
        <v>16597.565217391304</v>
      </c>
      <c r="G644" s="76">
        <v>95436</v>
      </c>
      <c r="H644" s="74">
        <v>112.96354166666667</v>
      </c>
      <c r="I644" s="117">
        <v>0.23958333333333334</v>
      </c>
      <c r="J644" s="117">
        <v>0.23750000000000002</v>
      </c>
      <c r="K644" s="129">
        <f t="shared" si="109"/>
        <v>5.75</v>
      </c>
      <c r="L644" s="129">
        <f t="shared" si="110"/>
        <v>5.7</v>
      </c>
      <c r="M644" s="76">
        <v>95436</v>
      </c>
      <c r="P644" s="74" t="s">
        <v>527</v>
      </c>
      <c r="Q644" s="74">
        <v>4</v>
      </c>
      <c r="R644" s="74">
        <v>180</v>
      </c>
      <c r="S644" s="84">
        <f t="shared" si="111"/>
        <v>720</v>
      </c>
      <c r="T644" s="74">
        <v>191.24</v>
      </c>
      <c r="U644" s="74">
        <v>1567.5</v>
      </c>
      <c r="V644" s="74">
        <v>3</v>
      </c>
      <c r="AR644" s="74">
        <f t="shared" si="103"/>
        <v>6</v>
      </c>
      <c r="AS644" s="74">
        <f t="shared" si="104"/>
        <v>2016</v>
      </c>
      <c r="AT644" s="94">
        <f t="shared" si="105"/>
        <v>25</v>
      </c>
      <c r="BB644" s="74">
        <f t="shared" si="106"/>
        <v>1</v>
      </c>
      <c r="BC644" s="74">
        <f t="shared" si="107"/>
        <v>0</v>
      </c>
      <c r="BD644" s="115" t="str">
        <f t="shared" si="108"/>
        <v/>
      </c>
    </row>
    <row r="645" spans="3:56" x14ac:dyDescent="0.2">
      <c r="C645" s="75">
        <v>42541</v>
      </c>
      <c r="D645" s="120">
        <f t="shared" ref="D645:D708" si="113">IF(C645&lt;&gt;C644,1,D644+1)</f>
        <v>5</v>
      </c>
      <c r="E645" s="74" t="s">
        <v>268</v>
      </c>
      <c r="F645" s="126" t="str">
        <f t="shared" si="112"/>
        <v/>
      </c>
      <c r="H645" s="74">
        <v>0</v>
      </c>
      <c r="K645" s="129" t="str">
        <f t="shared" si="109"/>
        <v/>
      </c>
      <c r="L645" s="129" t="str">
        <f t="shared" si="110"/>
        <v/>
      </c>
      <c r="P645" s="74" t="s">
        <v>553</v>
      </c>
      <c r="Q645" s="74">
        <v>58</v>
      </c>
      <c r="R645" s="74">
        <v>180</v>
      </c>
      <c r="S645" s="84">
        <f t="shared" si="111"/>
        <v>10440</v>
      </c>
      <c r="AR645" s="74">
        <f t="shared" ref="AR645:AR708" si="114">MONTH(C645)</f>
        <v>6</v>
      </c>
      <c r="AS645" s="74">
        <f t="shared" ref="AS645:AS708" si="115">YEAR(C645)</f>
        <v>2016</v>
      </c>
      <c r="AT645" s="94">
        <f t="shared" ref="AT645:AT708" si="116">WEEKNUM(C645)-1</f>
        <v>25</v>
      </c>
      <c r="BB645" s="74">
        <f t="shared" ref="BB645:BB708" si="117">IF(K645=0,0,1)</f>
        <v>1</v>
      </c>
      <c r="BC645" s="74">
        <f t="shared" ref="BC645:BC708" si="118">IF( ISERROR(K645*AE645),0,K645*AE645)</f>
        <v>0</v>
      </c>
      <c r="BD645" s="115" t="str">
        <f t="shared" ref="BD645:BD708" si="119">IF(ISERROR(G645/(K645*AE645)),"",G645/(K645*AE645))</f>
        <v/>
      </c>
    </row>
    <row r="646" spans="3:56" x14ac:dyDescent="0.2">
      <c r="C646" s="75">
        <v>42541</v>
      </c>
      <c r="D646" s="120">
        <f t="shared" si="113"/>
        <v>6</v>
      </c>
      <c r="E646" s="74" t="s">
        <v>268</v>
      </c>
      <c r="F646" s="126" t="str">
        <f t="shared" si="112"/>
        <v/>
      </c>
      <c r="H646" s="74">
        <v>0</v>
      </c>
      <c r="K646" s="129" t="str">
        <f t="shared" ref="K646:K709" si="120">IF(I646="","",HOUR(I646)+MINUTE(I646)/60)</f>
        <v/>
      </c>
      <c r="L646" s="129" t="str">
        <f t="shared" ref="L646:L709" si="121">IF(J646="","",HOUR(J646)+MINUTE(J646)/60)</f>
        <v/>
      </c>
      <c r="P646" s="74" t="s">
        <v>558</v>
      </c>
      <c r="Q646" s="74">
        <v>31</v>
      </c>
      <c r="R646" s="74">
        <v>180</v>
      </c>
      <c r="S646" s="84">
        <f t="shared" si="111"/>
        <v>5580</v>
      </c>
      <c r="AR646" s="74">
        <f t="shared" si="114"/>
        <v>6</v>
      </c>
      <c r="AS646" s="74">
        <f t="shared" si="115"/>
        <v>2016</v>
      </c>
      <c r="AT646" s="94">
        <f t="shared" si="116"/>
        <v>25</v>
      </c>
      <c r="BB646" s="74">
        <f t="shared" si="117"/>
        <v>1</v>
      </c>
      <c r="BC646" s="74">
        <f t="shared" si="118"/>
        <v>0</v>
      </c>
      <c r="BD646" s="115" t="str">
        <f t="shared" si="119"/>
        <v/>
      </c>
    </row>
    <row r="647" spans="3:56" x14ac:dyDescent="0.2">
      <c r="C647" s="75">
        <v>42542</v>
      </c>
      <c r="D647" s="120">
        <f t="shared" si="113"/>
        <v>1</v>
      </c>
      <c r="E647" s="74" t="s">
        <v>559</v>
      </c>
      <c r="F647" s="126">
        <f t="shared" si="112"/>
        <v>5710.6285714285714</v>
      </c>
      <c r="G647" s="76">
        <v>16656</v>
      </c>
      <c r="H647" s="74">
        <v>41.881510416666664</v>
      </c>
      <c r="I647" s="117">
        <v>0.12152777777777778</v>
      </c>
      <c r="J647" s="117">
        <v>4.1666666666666664E-2</v>
      </c>
      <c r="K647" s="129">
        <f t="shared" si="120"/>
        <v>2.9166666666666665</v>
      </c>
      <c r="L647" s="129">
        <f t="shared" si="121"/>
        <v>1</v>
      </c>
      <c r="M647" s="76">
        <v>16656</v>
      </c>
      <c r="P647" s="78" t="s">
        <v>557</v>
      </c>
      <c r="Q647" s="74">
        <v>20.25</v>
      </c>
      <c r="R647" s="74">
        <v>180</v>
      </c>
      <c r="S647" s="84">
        <f t="shared" si="111"/>
        <v>3645</v>
      </c>
      <c r="T647" s="74">
        <v>209.804</v>
      </c>
      <c r="V647" s="74">
        <v>30</v>
      </c>
      <c r="AR647" s="74">
        <f t="shared" si="114"/>
        <v>6</v>
      </c>
      <c r="AS647" s="74">
        <f t="shared" si="115"/>
        <v>2016</v>
      </c>
      <c r="AT647" s="94">
        <f t="shared" si="116"/>
        <v>25</v>
      </c>
      <c r="BB647" s="74">
        <f t="shared" si="117"/>
        <v>1</v>
      </c>
      <c r="BC647" s="74">
        <f t="shared" si="118"/>
        <v>0</v>
      </c>
      <c r="BD647" s="115" t="str">
        <f t="shared" si="119"/>
        <v/>
      </c>
    </row>
    <row r="648" spans="3:56" x14ac:dyDescent="0.2">
      <c r="C648" s="75">
        <v>42542</v>
      </c>
      <c r="D648" s="120">
        <f t="shared" si="113"/>
        <v>2</v>
      </c>
      <c r="E648" s="74" t="s">
        <v>418</v>
      </c>
      <c r="F648" s="126" t="str">
        <f t="shared" si="112"/>
        <v/>
      </c>
      <c r="H648" s="74">
        <v>0</v>
      </c>
      <c r="I648" s="117"/>
      <c r="J648" s="117">
        <v>3.6111111111111115E-2</v>
      </c>
      <c r="K648" s="129" t="str">
        <f t="shared" si="120"/>
        <v/>
      </c>
      <c r="L648" s="129">
        <f t="shared" si="121"/>
        <v>0.8666666666666667</v>
      </c>
      <c r="S648" s="84">
        <f t="shared" si="111"/>
        <v>0</v>
      </c>
      <c r="AR648" s="74">
        <f t="shared" si="114"/>
        <v>6</v>
      </c>
      <c r="AS648" s="74">
        <f t="shared" si="115"/>
        <v>2016</v>
      </c>
      <c r="AT648" s="94">
        <f t="shared" si="116"/>
        <v>25</v>
      </c>
      <c r="BB648" s="74">
        <f t="shared" si="117"/>
        <v>1</v>
      </c>
      <c r="BC648" s="74">
        <f t="shared" si="118"/>
        <v>0</v>
      </c>
      <c r="BD648" s="115" t="str">
        <f t="shared" si="119"/>
        <v/>
      </c>
    </row>
    <row r="649" spans="3:56" x14ac:dyDescent="0.2">
      <c r="C649" s="75">
        <v>42542</v>
      </c>
      <c r="D649" s="120">
        <f t="shared" si="113"/>
        <v>3</v>
      </c>
      <c r="E649" s="74" t="s">
        <v>402</v>
      </c>
      <c r="F649" s="126">
        <f t="shared" si="112"/>
        <v>9417.7834394904457</v>
      </c>
      <c r="G649" s="76">
        <v>123216</v>
      </c>
      <c r="H649" s="74">
        <v>187.86848958333334</v>
      </c>
      <c r="I649" s="117">
        <v>0.54513888888888895</v>
      </c>
      <c r="J649" s="117">
        <v>8.4722222222222213E-2</v>
      </c>
      <c r="K649" s="129">
        <f t="shared" si="120"/>
        <v>13.083333333333334</v>
      </c>
      <c r="L649" s="129">
        <f t="shared" si="121"/>
        <v>2.0333333333333332</v>
      </c>
      <c r="M649" s="76">
        <v>123216</v>
      </c>
      <c r="P649" s="78" t="s">
        <v>547</v>
      </c>
      <c r="Q649" s="74">
        <v>43</v>
      </c>
      <c r="R649" s="74">
        <v>180</v>
      </c>
      <c r="S649" s="84">
        <f t="shared" si="111"/>
        <v>7740</v>
      </c>
      <c r="T649" s="74">
        <v>193.06899999999999</v>
      </c>
      <c r="U649" s="74">
        <v>1662.5</v>
      </c>
      <c r="V649" s="74">
        <v>4</v>
      </c>
      <c r="AR649" s="74">
        <f t="shared" si="114"/>
        <v>6</v>
      </c>
      <c r="AS649" s="74">
        <f t="shared" si="115"/>
        <v>2016</v>
      </c>
      <c r="AT649" s="94">
        <f t="shared" si="116"/>
        <v>25</v>
      </c>
      <c r="BB649" s="74">
        <f t="shared" si="117"/>
        <v>1</v>
      </c>
      <c r="BC649" s="74">
        <f t="shared" si="118"/>
        <v>0</v>
      </c>
      <c r="BD649" s="115" t="str">
        <f t="shared" si="119"/>
        <v/>
      </c>
    </row>
    <row r="650" spans="3:56" x14ac:dyDescent="0.2">
      <c r="C650" s="75">
        <v>42542</v>
      </c>
      <c r="D650" s="120">
        <f t="shared" si="113"/>
        <v>4</v>
      </c>
      <c r="E650" s="74" t="s">
        <v>402</v>
      </c>
      <c r="F650" s="126" t="str">
        <f t="shared" si="112"/>
        <v/>
      </c>
      <c r="H650" s="74">
        <v>0</v>
      </c>
      <c r="K650" s="129" t="str">
        <f t="shared" si="120"/>
        <v/>
      </c>
      <c r="L650" s="129" t="str">
        <f t="shared" si="121"/>
        <v/>
      </c>
      <c r="P650" s="78" t="s">
        <v>558</v>
      </c>
      <c r="Q650" s="74">
        <v>49</v>
      </c>
      <c r="R650" s="74">
        <v>180</v>
      </c>
      <c r="S650" s="84">
        <f t="shared" si="111"/>
        <v>8820</v>
      </c>
      <c r="AR650" s="74">
        <f t="shared" si="114"/>
        <v>6</v>
      </c>
      <c r="AS650" s="74">
        <f t="shared" si="115"/>
        <v>2016</v>
      </c>
      <c r="AT650" s="94">
        <f t="shared" si="116"/>
        <v>25</v>
      </c>
      <c r="BB650" s="74">
        <f t="shared" si="117"/>
        <v>1</v>
      </c>
      <c r="BC650" s="74">
        <f t="shared" si="118"/>
        <v>0</v>
      </c>
      <c r="BD650" s="115" t="str">
        <f t="shared" si="119"/>
        <v/>
      </c>
    </row>
    <row r="651" spans="3:56" x14ac:dyDescent="0.2">
      <c r="C651" s="75">
        <v>42542</v>
      </c>
      <c r="D651" s="120">
        <f t="shared" si="113"/>
        <v>5</v>
      </c>
      <c r="E651" s="74" t="s">
        <v>402</v>
      </c>
      <c r="F651" s="126" t="str">
        <f t="shared" si="112"/>
        <v/>
      </c>
      <c r="H651" s="74">
        <v>0</v>
      </c>
      <c r="K651" s="129" t="str">
        <f t="shared" si="120"/>
        <v/>
      </c>
      <c r="L651" s="129" t="str">
        <f t="shared" si="121"/>
        <v/>
      </c>
      <c r="P651" s="78" t="s">
        <v>560</v>
      </c>
      <c r="Q651" s="74">
        <v>30.25</v>
      </c>
      <c r="R651" s="74">
        <v>180</v>
      </c>
      <c r="S651" s="84">
        <f t="shared" si="111"/>
        <v>5445</v>
      </c>
      <c r="AR651" s="74">
        <f t="shared" si="114"/>
        <v>6</v>
      </c>
      <c r="AS651" s="74">
        <f t="shared" si="115"/>
        <v>2016</v>
      </c>
      <c r="AT651" s="94">
        <f t="shared" si="116"/>
        <v>25</v>
      </c>
      <c r="BB651" s="74">
        <f t="shared" si="117"/>
        <v>1</v>
      </c>
      <c r="BC651" s="74">
        <f t="shared" si="118"/>
        <v>0</v>
      </c>
      <c r="BD651" s="115" t="str">
        <f t="shared" si="119"/>
        <v/>
      </c>
    </row>
    <row r="652" spans="3:56" x14ac:dyDescent="0.2">
      <c r="C652" s="75">
        <v>42543</v>
      </c>
      <c r="D652" s="120">
        <f t="shared" si="113"/>
        <v>1</v>
      </c>
      <c r="E652" s="74" t="s">
        <v>288</v>
      </c>
      <c r="F652" s="126">
        <f t="shared" si="112"/>
        <v>1177.4117647058824</v>
      </c>
      <c r="G652" s="76">
        <v>5004</v>
      </c>
      <c r="H652" s="74">
        <v>64.015625</v>
      </c>
      <c r="I652" s="117">
        <v>0.17708333333333334</v>
      </c>
      <c r="J652" s="117">
        <v>2.0833333333333332E-2</v>
      </c>
      <c r="K652" s="129">
        <f t="shared" si="120"/>
        <v>4.25</v>
      </c>
      <c r="L652" s="129">
        <f t="shared" si="121"/>
        <v>0.5</v>
      </c>
      <c r="M652" s="76">
        <v>5004</v>
      </c>
      <c r="P652" s="74" t="s">
        <v>562</v>
      </c>
      <c r="Q652" s="74">
        <v>5</v>
      </c>
      <c r="R652" s="74">
        <v>190</v>
      </c>
      <c r="S652" s="84">
        <f t="shared" si="111"/>
        <v>950</v>
      </c>
      <c r="T652" s="74">
        <v>201.875</v>
      </c>
      <c r="V652" s="74">
        <v>3</v>
      </c>
      <c r="Z652" s="74" t="s">
        <v>564</v>
      </c>
      <c r="AR652" s="74">
        <f t="shared" si="114"/>
        <v>6</v>
      </c>
      <c r="AS652" s="74">
        <f t="shared" si="115"/>
        <v>2016</v>
      </c>
      <c r="AT652" s="94">
        <f t="shared" si="116"/>
        <v>25</v>
      </c>
      <c r="BB652" s="74">
        <f t="shared" si="117"/>
        <v>1</v>
      </c>
      <c r="BC652" s="74">
        <f t="shared" si="118"/>
        <v>0</v>
      </c>
      <c r="BD652" s="115" t="str">
        <f t="shared" si="119"/>
        <v/>
      </c>
    </row>
    <row r="653" spans="3:56" x14ac:dyDescent="0.2">
      <c r="C653" s="75">
        <v>42543</v>
      </c>
      <c r="D653" s="120">
        <f t="shared" si="113"/>
        <v>2</v>
      </c>
      <c r="E653" s="74" t="s">
        <v>288</v>
      </c>
      <c r="F653" s="126" t="str">
        <f t="shared" si="112"/>
        <v/>
      </c>
      <c r="H653" s="74">
        <v>0</v>
      </c>
      <c r="K653" s="129" t="str">
        <f t="shared" si="120"/>
        <v/>
      </c>
      <c r="L653" s="129" t="str">
        <f t="shared" si="121"/>
        <v/>
      </c>
      <c r="P653" s="74" t="s">
        <v>561</v>
      </c>
      <c r="Q653" s="74">
        <v>2.5</v>
      </c>
      <c r="R653" s="74">
        <v>190</v>
      </c>
      <c r="S653" s="84">
        <f t="shared" si="111"/>
        <v>475</v>
      </c>
      <c r="AR653" s="74">
        <f t="shared" si="114"/>
        <v>6</v>
      </c>
      <c r="AS653" s="74">
        <f t="shared" si="115"/>
        <v>2016</v>
      </c>
      <c r="AT653" s="94">
        <f t="shared" si="116"/>
        <v>25</v>
      </c>
      <c r="BB653" s="74">
        <f t="shared" si="117"/>
        <v>1</v>
      </c>
      <c r="BC653" s="74">
        <f t="shared" si="118"/>
        <v>0</v>
      </c>
      <c r="BD653" s="115" t="str">
        <f t="shared" si="119"/>
        <v/>
      </c>
    </row>
    <row r="654" spans="3:56" x14ac:dyDescent="0.2">
      <c r="C654" s="75">
        <v>42543</v>
      </c>
      <c r="D654" s="120">
        <f t="shared" si="113"/>
        <v>3</v>
      </c>
      <c r="E654" s="74" t="s">
        <v>418</v>
      </c>
      <c r="F654" s="126" t="str">
        <f t="shared" si="112"/>
        <v/>
      </c>
      <c r="H654" s="74">
        <v>0</v>
      </c>
      <c r="J654" s="117">
        <v>6.3194444444444442E-2</v>
      </c>
      <c r="K654" s="129" t="str">
        <f t="shared" si="120"/>
        <v/>
      </c>
      <c r="L654" s="129">
        <f t="shared" si="121"/>
        <v>1.5166666666666666</v>
      </c>
      <c r="S654" s="84">
        <f t="shared" si="111"/>
        <v>0</v>
      </c>
      <c r="AR654" s="74">
        <f t="shared" si="114"/>
        <v>6</v>
      </c>
      <c r="AS654" s="74">
        <f t="shared" si="115"/>
        <v>2016</v>
      </c>
      <c r="AT654" s="94">
        <f t="shared" si="116"/>
        <v>25</v>
      </c>
      <c r="BB654" s="74">
        <f t="shared" si="117"/>
        <v>1</v>
      </c>
      <c r="BC654" s="74">
        <f t="shared" si="118"/>
        <v>0</v>
      </c>
      <c r="BD654" s="115" t="str">
        <f t="shared" si="119"/>
        <v/>
      </c>
    </row>
    <row r="655" spans="3:56" x14ac:dyDescent="0.2">
      <c r="C655" s="75">
        <v>42543</v>
      </c>
      <c r="D655" s="120">
        <f t="shared" si="113"/>
        <v>4</v>
      </c>
      <c r="E655" s="74" t="s">
        <v>460</v>
      </c>
      <c r="F655" s="126">
        <f t="shared" si="112"/>
        <v>8343.8297872340427</v>
      </c>
      <c r="G655" s="76">
        <v>98040</v>
      </c>
      <c r="H655" s="74">
        <v>176.984375</v>
      </c>
      <c r="I655" s="117">
        <v>0.48958333333333331</v>
      </c>
      <c r="J655" s="117">
        <v>3.6805555555555557E-2</v>
      </c>
      <c r="K655" s="129">
        <f t="shared" si="120"/>
        <v>11.75</v>
      </c>
      <c r="L655" s="129">
        <f t="shared" si="121"/>
        <v>0.8833333333333333</v>
      </c>
      <c r="M655" s="76">
        <v>98040</v>
      </c>
      <c r="P655" s="74" t="s">
        <v>560</v>
      </c>
      <c r="Q655" s="74">
        <v>50</v>
      </c>
      <c r="R655" s="74">
        <v>180</v>
      </c>
      <c r="S655" s="84">
        <f t="shared" ref="S655:S718" si="122">Q655*R655</f>
        <v>9000</v>
      </c>
      <c r="T655" s="74">
        <v>195.33099999999999</v>
      </c>
      <c r="U655" s="74">
        <v>1377.5</v>
      </c>
      <c r="V655" s="74">
        <v>3</v>
      </c>
      <c r="AR655" s="74">
        <f t="shared" si="114"/>
        <v>6</v>
      </c>
      <c r="AS655" s="74">
        <f t="shared" si="115"/>
        <v>2016</v>
      </c>
      <c r="AT655" s="94">
        <f t="shared" si="116"/>
        <v>25</v>
      </c>
      <c r="BB655" s="74">
        <f t="shared" si="117"/>
        <v>1</v>
      </c>
      <c r="BC655" s="74">
        <f t="shared" si="118"/>
        <v>0</v>
      </c>
      <c r="BD655" s="115" t="str">
        <f t="shared" si="119"/>
        <v/>
      </c>
    </row>
    <row r="656" spans="3:56" x14ac:dyDescent="0.2">
      <c r="C656" s="75">
        <v>42543</v>
      </c>
      <c r="D656" s="120">
        <f t="shared" si="113"/>
        <v>5</v>
      </c>
      <c r="E656" s="74" t="s">
        <v>460</v>
      </c>
      <c r="F656" s="126" t="str">
        <f t="shared" si="112"/>
        <v/>
      </c>
      <c r="H656" s="74">
        <v>0</v>
      </c>
      <c r="K656" s="129" t="str">
        <f t="shared" si="120"/>
        <v/>
      </c>
      <c r="L656" s="129" t="str">
        <f t="shared" si="121"/>
        <v/>
      </c>
      <c r="P656" s="74" t="s">
        <v>563</v>
      </c>
      <c r="Q656" s="74">
        <v>48</v>
      </c>
      <c r="R656" s="74">
        <v>180</v>
      </c>
      <c r="S656" s="84">
        <f t="shared" si="122"/>
        <v>8640</v>
      </c>
      <c r="AR656" s="74">
        <f t="shared" si="114"/>
        <v>6</v>
      </c>
      <c r="AS656" s="74">
        <f t="shared" si="115"/>
        <v>2016</v>
      </c>
      <c r="AT656" s="94">
        <f t="shared" si="116"/>
        <v>25</v>
      </c>
      <c r="BB656" s="74">
        <f t="shared" si="117"/>
        <v>1</v>
      </c>
      <c r="BC656" s="74">
        <f t="shared" si="118"/>
        <v>0</v>
      </c>
      <c r="BD656" s="115" t="str">
        <f t="shared" si="119"/>
        <v/>
      </c>
    </row>
    <row r="657" spans="3:56" x14ac:dyDescent="0.2">
      <c r="C657" s="75">
        <v>42544</v>
      </c>
      <c r="D657" s="120">
        <f t="shared" si="113"/>
        <v>1</v>
      </c>
      <c r="E657" s="74" t="s">
        <v>147</v>
      </c>
      <c r="F657" s="126">
        <f t="shared" si="112"/>
        <v>5133.913043478261</v>
      </c>
      <c r="G657" s="76">
        <v>19680</v>
      </c>
      <c r="H657" s="74">
        <v>60.973958333333336</v>
      </c>
      <c r="I657" s="117">
        <v>0.15972222222222224</v>
      </c>
      <c r="J657" s="117">
        <v>3.8194444444444441E-2</v>
      </c>
      <c r="K657" s="129">
        <f t="shared" si="120"/>
        <v>3.8333333333333335</v>
      </c>
      <c r="L657" s="129">
        <f t="shared" si="121"/>
        <v>0.91666666666666663</v>
      </c>
      <c r="M657" s="76">
        <v>19680</v>
      </c>
      <c r="P657" s="74" t="s">
        <v>525</v>
      </c>
      <c r="Q657" s="74">
        <v>22.75</v>
      </c>
      <c r="R657" s="74">
        <v>180</v>
      </c>
      <c r="S657" s="84">
        <f t="shared" si="122"/>
        <v>4095</v>
      </c>
      <c r="T657" s="74">
        <v>216.18899999999999</v>
      </c>
      <c r="U657" s="74">
        <v>2.25</v>
      </c>
      <c r="V657" s="74">
        <v>2</v>
      </c>
      <c r="AR657" s="74">
        <f t="shared" si="114"/>
        <v>6</v>
      </c>
      <c r="AS657" s="74">
        <f t="shared" si="115"/>
        <v>2016</v>
      </c>
      <c r="AT657" s="94">
        <f t="shared" si="116"/>
        <v>25</v>
      </c>
      <c r="BB657" s="74">
        <f t="shared" si="117"/>
        <v>1</v>
      </c>
      <c r="BC657" s="74">
        <f t="shared" si="118"/>
        <v>0</v>
      </c>
      <c r="BD657" s="115" t="str">
        <f t="shared" si="119"/>
        <v/>
      </c>
    </row>
    <row r="658" spans="3:56" x14ac:dyDescent="0.2">
      <c r="C658" s="75">
        <v>42544</v>
      </c>
      <c r="D658" s="120">
        <f t="shared" si="113"/>
        <v>2</v>
      </c>
      <c r="E658" s="74" t="s">
        <v>418</v>
      </c>
      <c r="F658" s="126" t="str">
        <f t="shared" si="112"/>
        <v/>
      </c>
      <c r="H658" s="74">
        <v>0</v>
      </c>
      <c r="J658" s="117">
        <v>3.6111111111111115E-2</v>
      </c>
      <c r="K658" s="129" t="str">
        <f t="shared" si="120"/>
        <v/>
      </c>
      <c r="L658" s="129">
        <f t="shared" si="121"/>
        <v>0.8666666666666667</v>
      </c>
      <c r="S658" s="84">
        <f t="shared" si="122"/>
        <v>0</v>
      </c>
      <c r="AR658" s="74">
        <f t="shared" si="114"/>
        <v>6</v>
      </c>
      <c r="AS658" s="74">
        <f t="shared" si="115"/>
        <v>2016</v>
      </c>
      <c r="AT658" s="94">
        <f t="shared" si="116"/>
        <v>25</v>
      </c>
      <c r="BB658" s="74">
        <f t="shared" si="117"/>
        <v>1</v>
      </c>
      <c r="BC658" s="74">
        <f t="shared" si="118"/>
        <v>0</v>
      </c>
      <c r="BD658" s="115" t="str">
        <f t="shared" si="119"/>
        <v/>
      </c>
    </row>
    <row r="659" spans="3:56" x14ac:dyDescent="0.2">
      <c r="C659" s="75">
        <v>42544</v>
      </c>
      <c r="D659" s="120">
        <f t="shared" si="113"/>
        <v>3</v>
      </c>
      <c r="E659" s="74" t="s">
        <v>151</v>
      </c>
      <c r="F659" s="126">
        <f t="shared" ref="F659:F722" si="123">IF(OR(K659=0,K659=""),"",SUM(G659/K659))</f>
        <v>9201</v>
      </c>
      <c r="G659" s="76">
        <v>36804</v>
      </c>
      <c r="H659" s="74">
        <v>63.625</v>
      </c>
      <c r="I659" s="117">
        <v>0.16666666666666666</v>
      </c>
      <c r="J659" s="117">
        <v>2.7083333333333334E-2</v>
      </c>
      <c r="K659" s="129">
        <f t="shared" si="120"/>
        <v>4</v>
      </c>
      <c r="L659" s="129">
        <f t="shared" si="121"/>
        <v>0.65</v>
      </c>
      <c r="M659" s="76">
        <v>36804</v>
      </c>
      <c r="P659" s="74" t="s">
        <v>566</v>
      </c>
      <c r="Q659" s="74">
        <v>32</v>
      </c>
      <c r="R659" s="74">
        <v>180</v>
      </c>
      <c r="S659" s="84">
        <f t="shared" si="122"/>
        <v>5760</v>
      </c>
      <c r="T659" s="74">
        <v>215.78200000000001</v>
      </c>
      <c r="U659" s="74">
        <v>902.5</v>
      </c>
      <c r="V659" s="74">
        <v>5</v>
      </c>
      <c r="AR659" s="74">
        <f t="shared" si="114"/>
        <v>6</v>
      </c>
      <c r="AS659" s="74">
        <f t="shared" si="115"/>
        <v>2016</v>
      </c>
      <c r="AT659" s="94">
        <f t="shared" si="116"/>
        <v>25</v>
      </c>
      <c r="BB659" s="74">
        <f t="shared" si="117"/>
        <v>1</v>
      </c>
      <c r="BC659" s="74">
        <f t="shared" si="118"/>
        <v>0</v>
      </c>
      <c r="BD659" s="115" t="str">
        <f t="shared" si="119"/>
        <v/>
      </c>
    </row>
    <row r="660" spans="3:56" x14ac:dyDescent="0.2">
      <c r="C660" s="75">
        <v>42544</v>
      </c>
      <c r="D660" s="120">
        <f t="shared" si="113"/>
        <v>4</v>
      </c>
      <c r="E660" s="74" t="s">
        <v>151</v>
      </c>
      <c r="F660" s="126" t="str">
        <f t="shared" si="123"/>
        <v/>
      </c>
      <c r="H660" s="74">
        <v>0</v>
      </c>
      <c r="K660" s="129" t="str">
        <f t="shared" si="120"/>
        <v/>
      </c>
      <c r="L660" s="129" t="str">
        <f t="shared" si="121"/>
        <v/>
      </c>
      <c r="P660" s="74" t="s">
        <v>567</v>
      </c>
      <c r="Q660" s="74">
        <v>8</v>
      </c>
      <c r="R660" s="74">
        <v>180</v>
      </c>
      <c r="S660" s="84">
        <f t="shared" si="122"/>
        <v>1440</v>
      </c>
      <c r="AR660" s="74">
        <f t="shared" si="114"/>
        <v>6</v>
      </c>
      <c r="AS660" s="74">
        <f t="shared" si="115"/>
        <v>2016</v>
      </c>
      <c r="AT660" s="94">
        <f t="shared" si="116"/>
        <v>25</v>
      </c>
      <c r="BB660" s="74">
        <f t="shared" si="117"/>
        <v>1</v>
      </c>
      <c r="BC660" s="74">
        <f t="shared" si="118"/>
        <v>0</v>
      </c>
      <c r="BD660" s="115" t="str">
        <f t="shared" si="119"/>
        <v/>
      </c>
    </row>
    <row r="661" spans="3:56" x14ac:dyDescent="0.2">
      <c r="C661" s="75">
        <v>42544</v>
      </c>
      <c r="D661" s="120">
        <f t="shared" si="113"/>
        <v>5</v>
      </c>
      <c r="E661" s="74" t="s">
        <v>418</v>
      </c>
      <c r="F661" s="126" t="str">
        <f t="shared" si="123"/>
        <v/>
      </c>
      <c r="H661" s="74">
        <v>0</v>
      </c>
      <c r="J661" s="117">
        <v>9.0277777777777787E-3</v>
      </c>
      <c r="K661" s="129" t="str">
        <f t="shared" si="120"/>
        <v/>
      </c>
      <c r="L661" s="129">
        <f t="shared" si="121"/>
        <v>0.21666666666666667</v>
      </c>
      <c r="S661" s="84">
        <f t="shared" si="122"/>
        <v>0</v>
      </c>
      <c r="AR661" s="74">
        <f t="shared" si="114"/>
        <v>6</v>
      </c>
      <c r="AS661" s="74">
        <f t="shared" si="115"/>
        <v>2016</v>
      </c>
      <c r="AT661" s="94">
        <f t="shared" si="116"/>
        <v>25</v>
      </c>
      <c r="BB661" s="74">
        <f t="shared" si="117"/>
        <v>1</v>
      </c>
      <c r="BC661" s="74">
        <f t="shared" si="118"/>
        <v>0</v>
      </c>
      <c r="BD661" s="115" t="str">
        <f t="shared" si="119"/>
        <v/>
      </c>
    </row>
    <row r="662" spans="3:56" x14ac:dyDescent="0.2">
      <c r="C662" s="75">
        <v>42544</v>
      </c>
      <c r="D662" s="120">
        <f t="shared" si="113"/>
        <v>6</v>
      </c>
      <c r="E662" s="74" t="s">
        <v>149</v>
      </c>
      <c r="F662" s="126">
        <f t="shared" si="123"/>
        <v>8856</v>
      </c>
      <c r="G662" s="76">
        <v>72324</v>
      </c>
      <c r="H662" s="74">
        <v>129.90104166666666</v>
      </c>
      <c r="I662" s="117">
        <v>0.34027777777777773</v>
      </c>
      <c r="J662" s="117">
        <v>2.9166666666666664E-2</v>
      </c>
      <c r="K662" s="129">
        <f t="shared" si="120"/>
        <v>8.1666666666666661</v>
      </c>
      <c r="L662" s="129">
        <f t="shared" si="121"/>
        <v>0.7</v>
      </c>
      <c r="M662" s="76">
        <v>72324</v>
      </c>
      <c r="P662" s="74" t="s">
        <v>565</v>
      </c>
      <c r="Q662" s="74">
        <v>4</v>
      </c>
      <c r="R662" s="74">
        <v>180</v>
      </c>
      <c r="S662" s="84">
        <f t="shared" si="122"/>
        <v>720</v>
      </c>
      <c r="T662" s="74">
        <v>216.898</v>
      </c>
      <c r="U662" s="74">
        <v>1330</v>
      </c>
      <c r="V662" s="74">
        <v>3</v>
      </c>
      <c r="AR662" s="74">
        <f t="shared" si="114"/>
        <v>6</v>
      </c>
      <c r="AS662" s="74">
        <f t="shared" si="115"/>
        <v>2016</v>
      </c>
      <c r="AT662" s="94">
        <f t="shared" si="116"/>
        <v>25</v>
      </c>
      <c r="BB662" s="74">
        <f t="shared" si="117"/>
        <v>1</v>
      </c>
      <c r="BC662" s="74">
        <f t="shared" si="118"/>
        <v>0</v>
      </c>
      <c r="BD662" s="115" t="str">
        <f t="shared" si="119"/>
        <v/>
      </c>
    </row>
    <row r="663" spans="3:56" x14ac:dyDescent="0.2">
      <c r="C663" s="75">
        <v>42544</v>
      </c>
      <c r="D663" s="120">
        <f t="shared" si="113"/>
        <v>7</v>
      </c>
      <c r="E663" s="74" t="s">
        <v>149</v>
      </c>
      <c r="F663" s="126" t="str">
        <f t="shared" si="123"/>
        <v/>
      </c>
      <c r="H663" s="74">
        <v>0</v>
      </c>
      <c r="K663" s="129" t="str">
        <f t="shared" si="120"/>
        <v/>
      </c>
      <c r="L663" s="129" t="str">
        <f t="shared" si="121"/>
        <v/>
      </c>
      <c r="P663" s="74" t="s">
        <v>527</v>
      </c>
      <c r="Q663" s="74">
        <v>36</v>
      </c>
      <c r="R663" s="74">
        <v>180</v>
      </c>
      <c r="S663" s="84">
        <f t="shared" si="122"/>
        <v>6480</v>
      </c>
      <c r="AR663" s="74">
        <f t="shared" si="114"/>
        <v>6</v>
      </c>
      <c r="AS663" s="74">
        <f t="shared" si="115"/>
        <v>2016</v>
      </c>
      <c r="AT663" s="94">
        <f t="shared" si="116"/>
        <v>25</v>
      </c>
      <c r="BB663" s="74">
        <f t="shared" si="117"/>
        <v>1</v>
      </c>
      <c r="BC663" s="74">
        <f t="shared" si="118"/>
        <v>0</v>
      </c>
      <c r="BD663" s="115" t="str">
        <f t="shared" si="119"/>
        <v/>
      </c>
    </row>
    <row r="664" spans="3:56" x14ac:dyDescent="0.2">
      <c r="C664" s="75">
        <v>42544</v>
      </c>
      <c r="D664" s="120">
        <f t="shared" si="113"/>
        <v>8</v>
      </c>
      <c r="E664" s="74" t="s">
        <v>149</v>
      </c>
      <c r="F664" s="126" t="str">
        <f t="shared" si="123"/>
        <v/>
      </c>
      <c r="H664" s="74">
        <v>0</v>
      </c>
      <c r="K664" s="129" t="str">
        <f t="shared" si="120"/>
        <v/>
      </c>
      <c r="L664" s="129" t="str">
        <f t="shared" si="121"/>
        <v/>
      </c>
      <c r="P664" s="74" t="s">
        <v>568</v>
      </c>
      <c r="Q664" s="74">
        <v>36.75</v>
      </c>
      <c r="R664" s="74">
        <v>180</v>
      </c>
      <c r="S664" s="84">
        <f t="shared" si="122"/>
        <v>6615</v>
      </c>
      <c r="AR664" s="74">
        <f t="shared" si="114"/>
        <v>6</v>
      </c>
      <c r="AS664" s="74">
        <f t="shared" si="115"/>
        <v>2016</v>
      </c>
      <c r="AT664" s="94">
        <f t="shared" si="116"/>
        <v>25</v>
      </c>
      <c r="BB664" s="74">
        <f t="shared" si="117"/>
        <v>1</v>
      </c>
      <c r="BC664" s="74">
        <f t="shared" si="118"/>
        <v>0</v>
      </c>
      <c r="BD664" s="115" t="str">
        <f t="shared" si="119"/>
        <v/>
      </c>
    </row>
    <row r="665" spans="3:56" x14ac:dyDescent="0.2">
      <c r="C665" s="75">
        <v>42545</v>
      </c>
      <c r="D665" s="120">
        <f t="shared" si="113"/>
        <v>1</v>
      </c>
      <c r="E665" s="74" t="s">
        <v>569</v>
      </c>
      <c r="F665" s="126">
        <f t="shared" si="123"/>
        <v>6301.5384615384619</v>
      </c>
      <c r="G665" s="76">
        <v>20480</v>
      </c>
      <c r="H665" s="74">
        <v>58.136981132075476</v>
      </c>
      <c r="I665" s="117">
        <v>0.13541666666666666</v>
      </c>
      <c r="J665" s="117">
        <v>2.1527777777777781E-2</v>
      </c>
      <c r="K665" s="129">
        <f t="shared" si="120"/>
        <v>3.25</v>
      </c>
      <c r="L665" s="129">
        <f t="shared" si="121"/>
        <v>0.51666666666666672</v>
      </c>
      <c r="M665" s="76">
        <v>20480</v>
      </c>
      <c r="P665" s="74" t="s">
        <v>550</v>
      </c>
      <c r="Q665" s="74">
        <v>52</v>
      </c>
      <c r="R665" s="74">
        <v>180</v>
      </c>
      <c r="S665" s="84">
        <f t="shared" si="122"/>
        <v>9360</v>
      </c>
      <c r="T665" s="74">
        <v>545.54899999999998</v>
      </c>
      <c r="U665" s="74">
        <v>1140</v>
      </c>
      <c r="V665" s="74">
        <v>5</v>
      </c>
      <c r="AR665" s="74">
        <f t="shared" si="114"/>
        <v>6</v>
      </c>
      <c r="AS665" s="74">
        <f t="shared" si="115"/>
        <v>2016</v>
      </c>
      <c r="AT665" s="94">
        <f t="shared" si="116"/>
        <v>25</v>
      </c>
      <c r="BB665" s="74">
        <f t="shared" si="117"/>
        <v>1</v>
      </c>
      <c r="BC665" s="74">
        <f t="shared" si="118"/>
        <v>0</v>
      </c>
      <c r="BD665" s="115" t="str">
        <f t="shared" si="119"/>
        <v/>
      </c>
    </row>
    <row r="666" spans="3:56" x14ac:dyDescent="0.2">
      <c r="C666" s="75">
        <v>42545</v>
      </c>
      <c r="D666" s="120">
        <f t="shared" si="113"/>
        <v>2</v>
      </c>
      <c r="E666" s="74" t="s">
        <v>569</v>
      </c>
      <c r="F666" s="126" t="str">
        <f t="shared" si="123"/>
        <v/>
      </c>
      <c r="H666" s="74">
        <v>0</v>
      </c>
      <c r="K666" s="129" t="str">
        <f t="shared" si="120"/>
        <v/>
      </c>
      <c r="L666" s="129" t="str">
        <f t="shared" si="121"/>
        <v/>
      </c>
      <c r="P666" s="74" t="s">
        <v>570</v>
      </c>
      <c r="Q666" s="74">
        <v>5.75</v>
      </c>
      <c r="R666" s="74">
        <v>180</v>
      </c>
      <c r="S666" s="84">
        <f t="shared" si="122"/>
        <v>1035</v>
      </c>
      <c r="AR666" s="74">
        <f t="shared" si="114"/>
        <v>6</v>
      </c>
      <c r="AS666" s="74">
        <f t="shared" si="115"/>
        <v>2016</v>
      </c>
      <c r="AT666" s="94">
        <f t="shared" si="116"/>
        <v>25</v>
      </c>
      <c r="BB666" s="74">
        <f t="shared" si="117"/>
        <v>1</v>
      </c>
      <c r="BC666" s="74">
        <f t="shared" si="118"/>
        <v>0</v>
      </c>
      <c r="BD666" s="115" t="str">
        <f t="shared" si="119"/>
        <v/>
      </c>
    </row>
    <row r="667" spans="3:56" x14ac:dyDescent="0.2">
      <c r="C667" s="75">
        <v>42545</v>
      </c>
      <c r="D667" s="120">
        <f t="shared" si="113"/>
        <v>3</v>
      </c>
      <c r="E667" s="74" t="s">
        <v>418</v>
      </c>
      <c r="F667" s="126" t="str">
        <f t="shared" si="123"/>
        <v/>
      </c>
      <c r="H667" s="74">
        <v>0</v>
      </c>
      <c r="J667" s="117">
        <v>1.0416666666666666E-2</v>
      </c>
      <c r="K667" s="129" t="str">
        <f t="shared" si="120"/>
        <v/>
      </c>
      <c r="L667" s="129">
        <f t="shared" si="121"/>
        <v>0.25</v>
      </c>
      <c r="S667" s="84">
        <f t="shared" si="122"/>
        <v>0</v>
      </c>
      <c r="AR667" s="74">
        <f t="shared" si="114"/>
        <v>6</v>
      </c>
      <c r="AS667" s="74">
        <f t="shared" si="115"/>
        <v>2016</v>
      </c>
      <c r="AT667" s="94">
        <f t="shared" si="116"/>
        <v>25</v>
      </c>
      <c r="BB667" s="74">
        <f t="shared" si="117"/>
        <v>1</v>
      </c>
      <c r="BC667" s="74">
        <f t="shared" si="118"/>
        <v>0</v>
      </c>
      <c r="BD667" s="115" t="str">
        <f t="shared" si="119"/>
        <v/>
      </c>
    </row>
    <row r="668" spans="3:56" x14ac:dyDescent="0.2">
      <c r="C668" s="75">
        <v>42545</v>
      </c>
      <c r="D668" s="120">
        <f t="shared" si="113"/>
        <v>4</v>
      </c>
      <c r="E668" s="74" t="s">
        <v>92</v>
      </c>
      <c r="F668" s="126">
        <f t="shared" si="123"/>
        <v>6528</v>
      </c>
      <c r="G668" s="76">
        <v>19584</v>
      </c>
      <c r="H668" s="74">
        <v>53.664905660377364</v>
      </c>
      <c r="I668" s="117">
        <v>0.125</v>
      </c>
      <c r="J668" s="117">
        <v>1.3888888888888888E-2</v>
      </c>
      <c r="K668" s="129">
        <f t="shared" si="120"/>
        <v>3</v>
      </c>
      <c r="L668" s="129">
        <f t="shared" si="121"/>
        <v>0.33333333333333331</v>
      </c>
      <c r="M668" s="76">
        <v>19584</v>
      </c>
      <c r="P668" s="74" t="s">
        <v>568</v>
      </c>
      <c r="Q668" s="74">
        <v>43.25</v>
      </c>
      <c r="R668" s="74">
        <v>180</v>
      </c>
      <c r="S668" s="84">
        <f t="shared" si="122"/>
        <v>7785</v>
      </c>
      <c r="T668" s="74">
        <v>545.83799999999997</v>
      </c>
      <c r="U668" s="74">
        <v>570</v>
      </c>
      <c r="V668" s="74">
        <v>6</v>
      </c>
      <c r="AR668" s="74">
        <f t="shared" si="114"/>
        <v>6</v>
      </c>
      <c r="AS668" s="74">
        <f t="shared" si="115"/>
        <v>2016</v>
      </c>
      <c r="AT668" s="94">
        <f t="shared" si="116"/>
        <v>25</v>
      </c>
      <c r="BB668" s="74">
        <f t="shared" si="117"/>
        <v>1</v>
      </c>
      <c r="BC668" s="74">
        <f t="shared" si="118"/>
        <v>0</v>
      </c>
      <c r="BD668" s="115" t="str">
        <f t="shared" si="119"/>
        <v/>
      </c>
    </row>
    <row r="669" spans="3:56" x14ac:dyDescent="0.2">
      <c r="C669" s="75">
        <v>42545</v>
      </c>
      <c r="D669" s="120">
        <f t="shared" si="113"/>
        <v>5</v>
      </c>
      <c r="E669" s="74" t="s">
        <v>92</v>
      </c>
      <c r="F669" s="126" t="str">
        <f t="shared" si="123"/>
        <v/>
      </c>
      <c r="H669" s="74">
        <v>0</v>
      </c>
      <c r="K669" s="129" t="str">
        <f t="shared" si="120"/>
        <v/>
      </c>
      <c r="L669" s="129" t="str">
        <f t="shared" si="121"/>
        <v/>
      </c>
      <c r="P669" s="74" t="s">
        <v>571</v>
      </c>
      <c r="Q669" s="74">
        <v>12</v>
      </c>
      <c r="R669" s="74">
        <v>180</v>
      </c>
      <c r="S669" s="84">
        <f t="shared" si="122"/>
        <v>2160</v>
      </c>
      <c r="AR669" s="74">
        <f t="shared" si="114"/>
        <v>6</v>
      </c>
      <c r="AS669" s="74">
        <f t="shared" si="115"/>
        <v>2016</v>
      </c>
      <c r="AT669" s="94">
        <f t="shared" si="116"/>
        <v>25</v>
      </c>
      <c r="BB669" s="74">
        <f t="shared" si="117"/>
        <v>1</v>
      </c>
      <c r="BC669" s="74">
        <f t="shared" si="118"/>
        <v>0</v>
      </c>
      <c r="BD669" s="115" t="str">
        <f t="shared" si="119"/>
        <v/>
      </c>
    </row>
    <row r="670" spans="3:56" x14ac:dyDescent="0.2">
      <c r="C670" s="75">
        <v>42545</v>
      </c>
      <c r="D670" s="120">
        <f t="shared" si="113"/>
        <v>6</v>
      </c>
      <c r="E670" s="74" t="s">
        <v>418</v>
      </c>
      <c r="F670" s="126" t="str">
        <f t="shared" si="123"/>
        <v/>
      </c>
      <c r="H670" s="74">
        <v>0</v>
      </c>
      <c r="J670" s="117">
        <v>7.2916666666666671E-2</v>
      </c>
      <c r="K670" s="129" t="str">
        <f t="shared" si="120"/>
        <v/>
      </c>
      <c r="L670" s="129">
        <f t="shared" si="121"/>
        <v>1.75</v>
      </c>
      <c r="S670" s="84">
        <f t="shared" si="122"/>
        <v>0</v>
      </c>
      <c r="AR670" s="74">
        <f t="shared" si="114"/>
        <v>6</v>
      </c>
      <c r="AS670" s="74">
        <f t="shared" si="115"/>
        <v>2016</v>
      </c>
      <c r="AT670" s="94">
        <f t="shared" si="116"/>
        <v>25</v>
      </c>
      <c r="BB670" s="74">
        <f t="shared" si="117"/>
        <v>1</v>
      </c>
      <c r="BC670" s="74">
        <f t="shared" si="118"/>
        <v>0</v>
      </c>
      <c r="BD670" s="115" t="str">
        <f t="shared" si="119"/>
        <v/>
      </c>
    </row>
    <row r="671" spans="3:56" x14ac:dyDescent="0.2">
      <c r="C671" s="75">
        <v>42545</v>
      </c>
      <c r="D671" s="120">
        <f t="shared" si="113"/>
        <v>7</v>
      </c>
      <c r="E671" s="74" t="s">
        <v>242</v>
      </c>
      <c r="F671" s="126">
        <f t="shared" si="123"/>
        <v>7931.2</v>
      </c>
      <c r="G671" s="76">
        <v>19828</v>
      </c>
      <c r="H671" s="74">
        <v>44.720754716981141</v>
      </c>
      <c r="I671" s="117">
        <v>0.10416666666666667</v>
      </c>
      <c r="J671" s="117">
        <v>4.1666666666666666E-3</v>
      </c>
      <c r="K671" s="129">
        <f t="shared" si="120"/>
        <v>2.5</v>
      </c>
      <c r="L671" s="129">
        <f t="shared" si="121"/>
        <v>0.1</v>
      </c>
      <c r="M671" s="76">
        <v>19828</v>
      </c>
      <c r="P671" s="74" t="s">
        <v>567</v>
      </c>
      <c r="Q671" s="74">
        <v>56</v>
      </c>
      <c r="R671" s="74">
        <v>180</v>
      </c>
      <c r="S671" s="84">
        <f t="shared" si="122"/>
        <v>10080</v>
      </c>
      <c r="T671" s="74">
        <v>548.70299999999997</v>
      </c>
      <c r="U671" s="74">
        <v>380</v>
      </c>
      <c r="V671" s="74">
        <v>4</v>
      </c>
      <c r="AR671" s="74">
        <f t="shared" si="114"/>
        <v>6</v>
      </c>
      <c r="AS671" s="74">
        <f t="shared" si="115"/>
        <v>2016</v>
      </c>
      <c r="AT671" s="94">
        <f t="shared" si="116"/>
        <v>25</v>
      </c>
      <c r="BB671" s="74">
        <f t="shared" si="117"/>
        <v>1</v>
      </c>
      <c r="BC671" s="74">
        <f t="shared" si="118"/>
        <v>0</v>
      </c>
      <c r="BD671" s="115" t="str">
        <f t="shared" si="119"/>
        <v/>
      </c>
    </row>
    <row r="672" spans="3:56" x14ac:dyDescent="0.2">
      <c r="C672" s="75">
        <v>42545</v>
      </c>
      <c r="D672" s="120">
        <f t="shared" si="113"/>
        <v>8</v>
      </c>
      <c r="E672" s="74" t="s">
        <v>418</v>
      </c>
      <c r="F672" s="126" t="str">
        <f t="shared" si="123"/>
        <v/>
      </c>
      <c r="H672" s="74">
        <v>0</v>
      </c>
      <c r="J672" s="117">
        <v>1.0416666666666666E-2</v>
      </c>
      <c r="K672" s="129" t="str">
        <f t="shared" si="120"/>
        <v/>
      </c>
      <c r="L672" s="129">
        <f t="shared" si="121"/>
        <v>0.25</v>
      </c>
      <c r="S672" s="84">
        <f t="shared" si="122"/>
        <v>0</v>
      </c>
      <c r="AR672" s="74">
        <f t="shared" si="114"/>
        <v>6</v>
      </c>
      <c r="AS672" s="74">
        <f t="shared" si="115"/>
        <v>2016</v>
      </c>
      <c r="AT672" s="94">
        <f t="shared" si="116"/>
        <v>25</v>
      </c>
      <c r="BB672" s="74">
        <f t="shared" si="117"/>
        <v>1</v>
      </c>
      <c r="BC672" s="74">
        <f t="shared" si="118"/>
        <v>0</v>
      </c>
      <c r="BD672" s="115" t="str">
        <f t="shared" si="119"/>
        <v/>
      </c>
    </row>
    <row r="673" spans="3:56" x14ac:dyDescent="0.2">
      <c r="C673" s="75">
        <v>42545</v>
      </c>
      <c r="D673" s="120">
        <f t="shared" si="113"/>
        <v>9</v>
      </c>
      <c r="E673" s="74" t="s">
        <v>493</v>
      </c>
      <c r="F673" s="126">
        <f t="shared" si="123"/>
        <v>6023.5555555555557</v>
      </c>
      <c r="G673" s="76">
        <v>27106</v>
      </c>
      <c r="H673" s="74">
        <v>80.497358490566043</v>
      </c>
      <c r="I673" s="117">
        <v>0.1875</v>
      </c>
      <c r="J673" s="117">
        <v>3.9583333333333331E-2</v>
      </c>
      <c r="K673" s="129">
        <f t="shared" si="120"/>
        <v>4.5</v>
      </c>
      <c r="L673" s="129">
        <f t="shared" si="121"/>
        <v>0.95</v>
      </c>
      <c r="M673" s="76">
        <v>27106</v>
      </c>
      <c r="P673" s="74" t="s">
        <v>572</v>
      </c>
      <c r="Q673" s="74">
        <v>71.75</v>
      </c>
      <c r="R673" s="74">
        <v>180</v>
      </c>
      <c r="S673" s="84">
        <f t="shared" si="122"/>
        <v>12915</v>
      </c>
      <c r="T673" s="74">
        <v>546.1</v>
      </c>
      <c r="U673" s="74">
        <v>760</v>
      </c>
      <c r="V673" s="74">
        <v>4</v>
      </c>
      <c r="AR673" s="74">
        <f t="shared" si="114"/>
        <v>6</v>
      </c>
      <c r="AS673" s="74">
        <f t="shared" si="115"/>
        <v>2016</v>
      </c>
      <c r="AT673" s="94">
        <f t="shared" si="116"/>
        <v>25</v>
      </c>
      <c r="BB673" s="74">
        <f t="shared" si="117"/>
        <v>1</v>
      </c>
      <c r="BC673" s="74">
        <f t="shared" si="118"/>
        <v>0</v>
      </c>
      <c r="BD673" s="115" t="str">
        <f t="shared" si="119"/>
        <v/>
      </c>
    </row>
    <row r="674" spans="3:56" x14ac:dyDescent="0.2">
      <c r="C674" s="75">
        <v>42545</v>
      </c>
      <c r="D674" s="120">
        <f t="shared" si="113"/>
        <v>10</v>
      </c>
      <c r="E674" s="74" t="s">
        <v>493</v>
      </c>
      <c r="F674" s="126" t="str">
        <f t="shared" si="123"/>
        <v/>
      </c>
      <c r="H674" s="74">
        <v>0</v>
      </c>
      <c r="K674" s="129" t="str">
        <f t="shared" si="120"/>
        <v/>
      </c>
      <c r="L674" s="129" t="str">
        <f t="shared" si="121"/>
        <v/>
      </c>
      <c r="P674" s="74" t="s">
        <v>573</v>
      </c>
      <c r="Q674" s="74">
        <v>5</v>
      </c>
      <c r="R674" s="74">
        <v>180</v>
      </c>
      <c r="S674" s="84">
        <f t="shared" si="122"/>
        <v>900</v>
      </c>
      <c r="AR674" s="74">
        <f t="shared" si="114"/>
        <v>6</v>
      </c>
      <c r="AS674" s="74">
        <f t="shared" si="115"/>
        <v>2016</v>
      </c>
      <c r="AT674" s="94">
        <f t="shared" si="116"/>
        <v>25</v>
      </c>
      <c r="BB674" s="74">
        <f t="shared" si="117"/>
        <v>1</v>
      </c>
      <c r="BC674" s="74">
        <f t="shared" si="118"/>
        <v>0</v>
      </c>
      <c r="BD674" s="115" t="str">
        <f t="shared" si="119"/>
        <v/>
      </c>
    </row>
    <row r="675" spans="3:56" x14ac:dyDescent="0.2">
      <c r="C675" s="75">
        <v>42546</v>
      </c>
      <c r="D675" s="120">
        <f t="shared" si="113"/>
        <v>1</v>
      </c>
      <c r="E675" s="74" t="s">
        <v>104</v>
      </c>
      <c r="F675" s="126">
        <f t="shared" si="123"/>
        <v>4385.666666666667</v>
      </c>
      <c r="G675" s="76">
        <v>26314</v>
      </c>
      <c r="H675" s="74">
        <v>75.5</v>
      </c>
      <c r="I675" s="117">
        <v>0.25</v>
      </c>
      <c r="J675" s="117">
        <v>0.12847222222222224</v>
      </c>
      <c r="K675" s="129">
        <f t="shared" si="120"/>
        <v>6</v>
      </c>
      <c r="L675" s="129">
        <f t="shared" si="121"/>
        <v>3.0833333333333335</v>
      </c>
      <c r="M675" s="76">
        <v>26314</v>
      </c>
      <c r="P675" s="74" t="s">
        <v>571</v>
      </c>
      <c r="Q675" s="74">
        <v>48.25</v>
      </c>
      <c r="R675" s="74">
        <v>180</v>
      </c>
      <c r="S675" s="84">
        <f t="shared" si="122"/>
        <v>8685</v>
      </c>
      <c r="T675" s="74">
        <v>369.512</v>
      </c>
      <c r="U675" s="74">
        <v>855</v>
      </c>
      <c r="V675" s="74">
        <v>10</v>
      </c>
      <c r="AR675" s="74">
        <f t="shared" si="114"/>
        <v>6</v>
      </c>
      <c r="AS675" s="74">
        <f t="shared" si="115"/>
        <v>2016</v>
      </c>
      <c r="AT675" s="94">
        <f t="shared" si="116"/>
        <v>25</v>
      </c>
      <c r="BB675" s="74">
        <f t="shared" si="117"/>
        <v>1</v>
      </c>
      <c r="BC675" s="74">
        <f t="shared" si="118"/>
        <v>0</v>
      </c>
      <c r="BD675" s="115" t="str">
        <f t="shared" si="119"/>
        <v/>
      </c>
    </row>
    <row r="676" spans="3:56" x14ac:dyDescent="0.2">
      <c r="C676" s="75">
        <v>42548</v>
      </c>
      <c r="D676" s="120">
        <f t="shared" si="113"/>
        <v>1</v>
      </c>
      <c r="E676" s="74" t="s">
        <v>575</v>
      </c>
      <c r="F676" s="126">
        <f t="shared" si="123"/>
        <v>4450.7142857142853</v>
      </c>
      <c r="G676" s="76">
        <v>10385</v>
      </c>
      <c r="H676" s="74">
        <v>34.764994165694283</v>
      </c>
      <c r="I676" s="117">
        <v>9.7222222222222224E-2</v>
      </c>
      <c r="J676" s="117">
        <v>6.9444444444444441E-3</v>
      </c>
      <c r="K676" s="129">
        <f t="shared" si="120"/>
        <v>2.3333333333333335</v>
      </c>
      <c r="L676" s="129">
        <f t="shared" si="121"/>
        <v>0.16666666666666666</v>
      </c>
      <c r="M676" s="76">
        <v>10385</v>
      </c>
      <c r="P676" s="74" t="s">
        <v>447</v>
      </c>
      <c r="Q676" s="74">
        <v>14</v>
      </c>
      <c r="R676" s="74">
        <v>180</v>
      </c>
      <c r="S676" s="84">
        <f t="shared" si="122"/>
        <v>2520</v>
      </c>
      <c r="T676" s="74">
        <v>388.11700000000002</v>
      </c>
      <c r="U676" s="74">
        <v>360</v>
      </c>
      <c r="V676" s="74">
        <v>0</v>
      </c>
      <c r="AR676" s="74">
        <f t="shared" si="114"/>
        <v>6</v>
      </c>
      <c r="AS676" s="74">
        <f t="shared" si="115"/>
        <v>2016</v>
      </c>
      <c r="AT676" s="94">
        <f t="shared" si="116"/>
        <v>26</v>
      </c>
      <c r="BB676" s="74">
        <f t="shared" si="117"/>
        <v>1</v>
      </c>
      <c r="BC676" s="74">
        <f t="shared" si="118"/>
        <v>0</v>
      </c>
      <c r="BD676" s="115" t="str">
        <f t="shared" si="119"/>
        <v/>
      </c>
    </row>
    <row r="677" spans="3:56" x14ac:dyDescent="0.2">
      <c r="C677" s="75">
        <v>42548</v>
      </c>
      <c r="D677" s="120">
        <f t="shared" si="113"/>
        <v>2</v>
      </c>
      <c r="E677" s="74" t="s">
        <v>575</v>
      </c>
      <c r="F677" s="126" t="str">
        <f t="shared" si="123"/>
        <v/>
      </c>
      <c r="H677" s="74">
        <v>0</v>
      </c>
      <c r="K677" s="129" t="str">
        <f t="shared" si="120"/>
        <v/>
      </c>
      <c r="L677" s="129" t="str">
        <f t="shared" si="121"/>
        <v/>
      </c>
      <c r="P677" s="74" t="s">
        <v>510</v>
      </c>
      <c r="Q677" s="74">
        <v>6.25</v>
      </c>
      <c r="R677" s="74">
        <v>180</v>
      </c>
      <c r="S677" s="84">
        <f t="shared" si="122"/>
        <v>1125</v>
      </c>
      <c r="AR677" s="74">
        <f t="shared" si="114"/>
        <v>6</v>
      </c>
      <c r="AS677" s="74">
        <f t="shared" si="115"/>
        <v>2016</v>
      </c>
      <c r="AT677" s="94">
        <f t="shared" si="116"/>
        <v>26</v>
      </c>
      <c r="BB677" s="74">
        <f t="shared" si="117"/>
        <v>1</v>
      </c>
      <c r="BC677" s="74">
        <f t="shared" si="118"/>
        <v>0</v>
      </c>
      <c r="BD677" s="115" t="str">
        <f t="shared" si="119"/>
        <v/>
      </c>
    </row>
    <row r="678" spans="3:56" x14ac:dyDescent="0.2">
      <c r="C678" s="75">
        <v>42548</v>
      </c>
      <c r="D678" s="120">
        <f t="shared" si="113"/>
        <v>3</v>
      </c>
      <c r="E678" s="74" t="s">
        <v>418</v>
      </c>
      <c r="F678" s="126" t="str">
        <f t="shared" si="123"/>
        <v/>
      </c>
      <c r="H678" s="74">
        <v>0</v>
      </c>
      <c r="J678" s="117">
        <v>2.7083333333333334E-2</v>
      </c>
      <c r="K678" s="129" t="str">
        <f t="shared" si="120"/>
        <v/>
      </c>
      <c r="L678" s="129">
        <f t="shared" si="121"/>
        <v>0.65</v>
      </c>
      <c r="S678" s="84">
        <f t="shared" si="122"/>
        <v>0</v>
      </c>
      <c r="AR678" s="74">
        <f t="shared" si="114"/>
        <v>6</v>
      </c>
      <c r="AS678" s="74">
        <f t="shared" si="115"/>
        <v>2016</v>
      </c>
      <c r="AT678" s="94">
        <f t="shared" si="116"/>
        <v>26</v>
      </c>
      <c r="BB678" s="74">
        <f t="shared" si="117"/>
        <v>1</v>
      </c>
      <c r="BC678" s="74">
        <f t="shared" si="118"/>
        <v>0</v>
      </c>
      <c r="BD678" s="115" t="str">
        <f t="shared" si="119"/>
        <v/>
      </c>
    </row>
    <row r="679" spans="3:56" x14ac:dyDescent="0.2">
      <c r="C679" s="75">
        <v>42548</v>
      </c>
      <c r="D679" s="120">
        <f t="shared" si="113"/>
        <v>4</v>
      </c>
      <c r="E679" s="74" t="s">
        <v>138</v>
      </c>
      <c r="F679" s="126">
        <f t="shared" si="123"/>
        <v>5428.604651162791</v>
      </c>
      <c r="G679" s="76">
        <v>15562</v>
      </c>
      <c r="H679" s="74">
        <v>37.951785297549591</v>
      </c>
      <c r="I679" s="117">
        <v>0.11944444444444445</v>
      </c>
      <c r="J679" s="117">
        <v>1.0416666666666666E-2</v>
      </c>
      <c r="K679" s="129">
        <f t="shared" si="120"/>
        <v>2.8666666666666667</v>
      </c>
      <c r="L679" s="129">
        <f t="shared" si="121"/>
        <v>0.25</v>
      </c>
      <c r="M679" s="76">
        <v>15562</v>
      </c>
      <c r="P679" s="74" t="s">
        <v>510</v>
      </c>
      <c r="Q679" s="74">
        <v>17</v>
      </c>
      <c r="R679" s="74">
        <v>180</v>
      </c>
      <c r="S679" s="84">
        <f t="shared" si="122"/>
        <v>3060</v>
      </c>
      <c r="T679" s="74">
        <v>388.46699999999998</v>
      </c>
      <c r="U679" s="74">
        <v>450</v>
      </c>
      <c r="V679" s="74">
        <v>3</v>
      </c>
      <c r="AR679" s="74">
        <f t="shared" si="114"/>
        <v>6</v>
      </c>
      <c r="AS679" s="74">
        <f t="shared" si="115"/>
        <v>2016</v>
      </c>
      <c r="AT679" s="94">
        <f t="shared" si="116"/>
        <v>26</v>
      </c>
      <c r="BB679" s="74">
        <f t="shared" si="117"/>
        <v>1</v>
      </c>
      <c r="BC679" s="74">
        <f t="shared" si="118"/>
        <v>0</v>
      </c>
      <c r="BD679" s="115" t="str">
        <f t="shared" si="119"/>
        <v/>
      </c>
    </row>
    <row r="680" spans="3:56" x14ac:dyDescent="0.2">
      <c r="C680" s="75">
        <v>42548</v>
      </c>
      <c r="D680" s="120">
        <f t="shared" si="113"/>
        <v>5</v>
      </c>
      <c r="E680" s="74" t="s">
        <v>138</v>
      </c>
      <c r="F680" s="126" t="str">
        <f t="shared" si="123"/>
        <v/>
      </c>
      <c r="H680" s="74">
        <v>0</v>
      </c>
      <c r="K680" s="129" t="str">
        <f t="shared" si="120"/>
        <v/>
      </c>
      <c r="L680" s="129" t="str">
        <f t="shared" si="121"/>
        <v/>
      </c>
      <c r="P680" s="74" t="s">
        <v>576</v>
      </c>
      <c r="Q680" s="74">
        <v>13</v>
      </c>
      <c r="R680" s="74">
        <v>180</v>
      </c>
      <c r="S680" s="84">
        <f t="shared" si="122"/>
        <v>2340</v>
      </c>
      <c r="AR680" s="74">
        <f t="shared" si="114"/>
        <v>6</v>
      </c>
      <c r="AS680" s="74">
        <f t="shared" si="115"/>
        <v>2016</v>
      </c>
      <c r="AT680" s="94">
        <f t="shared" si="116"/>
        <v>26</v>
      </c>
      <c r="BB680" s="74">
        <f t="shared" si="117"/>
        <v>1</v>
      </c>
      <c r="BC680" s="74">
        <f t="shared" si="118"/>
        <v>0</v>
      </c>
      <c r="BD680" s="115" t="str">
        <f t="shared" si="119"/>
        <v/>
      </c>
    </row>
    <row r="681" spans="3:56" x14ac:dyDescent="0.2">
      <c r="C681" s="75">
        <v>42548</v>
      </c>
      <c r="D681" s="120">
        <f t="shared" si="113"/>
        <v>6</v>
      </c>
      <c r="E681" s="74" t="s">
        <v>418</v>
      </c>
      <c r="F681" s="126" t="str">
        <f t="shared" si="123"/>
        <v/>
      </c>
      <c r="H681" s="74">
        <v>0</v>
      </c>
      <c r="J681" s="117">
        <v>1.6666666666666666E-2</v>
      </c>
      <c r="K681" s="129" t="str">
        <f t="shared" si="120"/>
        <v/>
      </c>
      <c r="L681" s="129">
        <f t="shared" si="121"/>
        <v>0.4</v>
      </c>
      <c r="S681" s="84">
        <f t="shared" si="122"/>
        <v>0</v>
      </c>
      <c r="AR681" s="74">
        <f t="shared" si="114"/>
        <v>6</v>
      </c>
      <c r="AS681" s="74">
        <f t="shared" si="115"/>
        <v>2016</v>
      </c>
      <c r="AT681" s="94">
        <f t="shared" si="116"/>
        <v>26</v>
      </c>
      <c r="BB681" s="74">
        <f t="shared" si="117"/>
        <v>1</v>
      </c>
      <c r="BC681" s="74">
        <f t="shared" si="118"/>
        <v>0</v>
      </c>
      <c r="BD681" s="115" t="str">
        <f t="shared" si="119"/>
        <v/>
      </c>
    </row>
    <row r="682" spans="3:56" x14ac:dyDescent="0.2">
      <c r="C682" s="75">
        <v>42548</v>
      </c>
      <c r="D682" s="120">
        <f t="shared" si="113"/>
        <v>7</v>
      </c>
      <c r="E682" s="74" t="s">
        <v>325</v>
      </c>
      <c r="F682" s="126">
        <f t="shared" si="123"/>
        <v>6206.8548387096771</v>
      </c>
      <c r="G682" s="76">
        <v>25655</v>
      </c>
      <c r="H682" s="74">
        <v>65.474072345390908</v>
      </c>
      <c r="I682" s="117">
        <v>0.17222222222222225</v>
      </c>
      <c r="J682" s="117">
        <v>2.6388888888888889E-2</v>
      </c>
      <c r="K682" s="129">
        <f t="shared" si="120"/>
        <v>4.1333333333333337</v>
      </c>
      <c r="L682" s="129">
        <f t="shared" si="121"/>
        <v>0.6333333333333333</v>
      </c>
      <c r="M682" s="76">
        <v>25655</v>
      </c>
      <c r="P682" s="74" t="s">
        <v>571</v>
      </c>
      <c r="Q682" s="74">
        <v>19.75</v>
      </c>
      <c r="R682" s="74">
        <v>180</v>
      </c>
      <c r="S682" s="84">
        <f t="shared" si="122"/>
        <v>3555</v>
      </c>
      <c r="T682" s="74">
        <v>381.87200000000001</v>
      </c>
      <c r="U682" s="74">
        <v>2925</v>
      </c>
      <c r="X682" s="74">
        <v>130</v>
      </c>
      <c r="AR682" s="74">
        <f t="shared" si="114"/>
        <v>6</v>
      </c>
      <c r="AS682" s="74">
        <f t="shared" si="115"/>
        <v>2016</v>
      </c>
      <c r="AT682" s="94">
        <f t="shared" si="116"/>
        <v>26</v>
      </c>
      <c r="BB682" s="74">
        <f t="shared" si="117"/>
        <v>1</v>
      </c>
      <c r="BC682" s="74">
        <f t="shared" si="118"/>
        <v>0</v>
      </c>
      <c r="BD682" s="115" t="str">
        <f t="shared" si="119"/>
        <v/>
      </c>
    </row>
    <row r="683" spans="3:56" x14ac:dyDescent="0.2">
      <c r="C683" s="75">
        <v>42548</v>
      </c>
      <c r="D683" s="120">
        <f t="shared" si="113"/>
        <v>8</v>
      </c>
      <c r="E683" s="74" t="s">
        <v>325</v>
      </c>
      <c r="F683" s="126" t="str">
        <f t="shared" si="123"/>
        <v/>
      </c>
      <c r="H683" s="74">
        <v>0</v>
      </c>
      <c r="K683" s="129" t="str">
        <f t="shared" si="120"/>
        <v/>
      </c>
      <c r="L683" s="129" t="str">
        <f t="shared" si="121"/>
        <v/>
      </c>
      <c r="P683" s="74" t="s">
        <v>425</v>
      </c>
      <c r="Q683" s="74">
        <v>18</v>
      </c>
      <c r="R683" s="74">
        <v>180</v>
      </c>
      <c r="S683" s="84">
        <f t="shared" si="122"/>
        <v>3240</v>
      </c>
      <c r="AR683" s="74">
        <f t="shared" si="114"/>
        <v>6</v>
      </c>
      <c r="AS683" s="74">
        <f t="shared" si="115"/>
        <v>2016</v>
      </c>
      <c r="AT683" s="94">
        <f t="shared" si="116"/>
        <v>26</v>
      </c>
      <c r="BB683" s="74">
        <f t="shared" si="117"/>
        <v>1</v>
      </c>
      <c r="BC683" s="74">
        <f t="shared" si="118"/>
        <v>0</v>
      </c>
      <c r="BD683" s="115" t="str">
        <f t="shared" si="119"/>
        <v/>
      </c>
    </row>
    <row r="684" spans="3:56" x14ac:dyDescent="0.2">
      <c r="C684" s="75">
        <v>42548</v>
      </c>
      <c r="D684" s="120">
        <f t="shared" si="113"/>
        <v>9</v>
      </c>
      <c r="E684" s="74" t="s">
        <v>418</v>
      </c>
      <c r="F684" s="126" t="str">
        <f t="shared" si="123"/>
        <v/>
      </c>
      <c r="H684" s="74">
        <v>0</v>
      </c>
      <c r="J684" s="117">
        <v>2.7777777777777776E-2</v>
      </c>
      <c r="K684" s="129" t="str">
        <f t="shared" si="120"/>
        <v/>
      </c>
      <c r="L684" s="129">
        <f t="shared" si="121"/>
        <v>0.66666666666666663</v>
      </c>
      <c r="S684" s="84">
        <f t="shared" si="122"/>
        <v>0</v>
      </c>
      <c r="AR684" s="74">
        <f t="shared" si="114"/>
        <v>6</v>
      </c>
      <c r="AS684" s="74">
        <f t="shared" si="115"/>
        <v>2016</v>
      </c>
      <c r="AT684" s="94">
        <f t="shared" si="116"/>
        <v>26</v>
      </c>
      <c r="BB684" s="74">
        <f t="shared" si="117"/>
        <v>1</v>
      </c>
      <c r="BC684" s="74">
        <f t="shared" si="118"/>
        <v>0</v>
      </c>
      <c r="BD684" s="115" t="str">
        <f t="shared" si="119"/>
        <v/>
      </c>
    </row>
    <row r="685" spans="3:56" x14ac:dyDescent="0.2">
      <c r="C685" s="75">
        <v>42548</v>
      </c>
      <c r="D685" s="120">
        <f t="shared" si="113"/>
        <v>10</v>
      </c>
      <c r="E685" s="74" t="s">
        <v>142</v>
      </c>
      <c r="F685" s="126">
        <f t="shared" si="123"/>
        <v>7063.5</v>
      </c>
      <c r="G685" s="76">
        <v>47090</v>
      </c>
      <c r="H685" s="74">
        <v>110.08914819136523</v>
      </c>
      <c r="I685" s="117">
        <v>0.27777777777777779</v>
      </c>
      <c r="J685" s="117">
        <v>3.0555555555555555E-2</v>
      </c>
      <c r="K685" s="129">
        <f t="shared" si="120"/>
        <v>6.666666666666667</v>
      </c>
      <c r="L685" s="129">
        <f t="shared" si="121"/>
        <v>0.73333333333333328</v>
      </c>
      <c r="M685" s="76">
        <v>47090</v>
      </c>
      <c r="P685" s="74" t="s">
        <v>425</v>
      </c>
      <c r="Q685" s="74">
        <v>22</v>
      </c>
      <c r="R685" s="74">
        <v>180</v>
      </c>
      <c r="S685" s="84">
        <f t="shared" si="122"/>
        <v>3960</v>
      </c>
      <c r="T685" s="74">
        <v>371.101</v>
      </c>
      <c r="U685" s="74">
        <v>1710</v>
      </c>
      <c r="V685" s="74">
        <v>5</v>
      </c>
      <c r="AR685" s="74">
        <f t="shared" si="114"/>
        <v>6</v>
      </c>
      <c r="AS685" s="74">
        <f t="shared" si="115"/>
        <v>2016</v>
      </c>
      <c r="AT685" s="94">
        <f t="shared" si="116"/>
        <v>26</v>
      </c>
      <c r="BB685" s="74">
        <f t="shared" si="117"/>
        <v>1</v>
      </c>
      <c r="BC685" s="74">
        <f t="shared" si="118"/>
        <v>0</v>
      </c>
      <c r="BD685" s="115" t="str">
        <f t="shared" si="119"/>
        <v/>
      </c>
    </row>
    <row r="686" spans="3:56" x14ac:dyDescent="0.2">
      <c r="C686" s="75">
        <v>42548</v>
      </c>
      <c r="D686" s="120">
        <f t="shared" si="113"/>
        <v>11</v>
      </c>
      <c r="E686" s="74" t="s">
        <v>142</v>
      </c>
      <c r="F686" s="126" t="str">
        <f t="shared" si="123"/>
        <v/>
      </c>
      <c r="K686" s="129" t="str">
        <f t="shared" si="120"/>
        <v/>
      </c>
      <c r="L686" s="129" t="str">
        <f t="shared" si="121"/>
        <v/>
      </c>
      <c r="P686" s="74" t="s">
        <v>577</v>
      </c>
      <c r="Q686" s="74">
        <v>64.25</v>
      </c>
      <c r="R686" s="74">
        <v>180</v>
      </c>
      <c r="S686" s="84">
        <f t="shared" si="122"/>
        <v>11565</v>
      </c>
      <c r="AR686" s="74">
        <f t="shared" si="114"/>
        <v>6</v>
      </c>
      <c r="AS686" s="74">
        <f t="shared" si="115"/>
        <v>2016</v>
      </c>
      <c r="AT686" s="94">
        <f t="shared" si="116"/>
        <v>26</v>
      </c>
      <c r="BB686" s="74">
        <f t="shared" si="117"/>
        <v>1</v>
      </c>
      <c r="BC686" s="74">
        <f t="shared" si="118"/>
        <v>0</v>
      </c>
      <c r="BD686" s="115" t="str">
        <f t="shared" si="119"/>
        <v/>
      </c>
    </row>
    <row r="687" spans="3:56" x14ac:dyDescent="0.2">
      <c r="C687" s="75">
        <v>42549</v>
      </c>
      <c r="D687" s="120">
        <f t="shared" si="113"/>
        <v>1</v>
      </c>
      <c r="E687" s="74" t="s">
        <v>191</v>
      </c>
      <c r="F687" s="126">
        <f t="shared" si="123"/>
        <v>3446.8125</v>
      </c>
      <c r="G687" s="76">
        <v>55149</v>
      </c>
      <c r="H687" s="74">
        <v>242.05</v>
      </c>
      <c r="I687" s="117">
        <v>0.66666666666666663</v>
      </c>
      <c r="J687" s="117">
        <v>0.19305555555555554</v>
      </c>
      <c r="K687" s="129">
        <f t="shared" si="120"/>
        <v>16</v>
      </c>
      <c r="L687" s="129">
        <f t="shared" si="121"/>
        <v>4.6333333333333329</v>
      </c>
      <c r="M687" s="76">
        <v>55149</v>
      </c>
      <c r="P687" s="74" t="s">
        <v>574</v>
      </c>
      <c r="Q687" s="74">
        <v>22</v>
      </c>
      <c r="R687" s="74">
        <v>190</v>
      </c>
      <c r="S687" s="84">
        <f t="shared" si="122"/>
        <v>4180</v>
      </c>
      <c r="T687" s="74">
        <v>63.982999999999997</v>
      </c>
      <c r="X687" s="74">
        <v>80</v>
      </c>
      <c r="AR687" s="74">
        <f t="shared" si="114"/>
        <v>6</v>
      </c>
      <c r="AS687" s="74">
        <f t="shared" si="115"/>
        <v>2016</v>
      </c>
      <c r="AT687" s="94">
        <f t="shared" si="116"/>
        <v>26</v>
      </c>
      <c r="BB687" s="74">
        <f t="shared" si="117"/>
        <v>1</v>
      </c>
      <c r="BC687" s="74">
        <f t="shared" si="118"/>
        <v>0</v>
      </c>
      <c r="BD687" s="115" t="str">
        <f t="shared" si="119"/>
        <v/>
      </c>
    </row>
    <row r="688" spans="3:56" x14ac:dyDescent="0.2">
      <c r="C688" s="75">
        <v>42550</v>
      </c>
      <c r="D688" s="120">
        <f t="shared" si="113"/>
        <v>1</v>
      </c>
      <c r="E688" s="74" t="s">
        <v>464</v>
      </c>
      <c r="F688" s="126">
        <f t="shared" si="123"/>
        <v>7921.5319148936169</v>
      </c>
      <c r="G688" s="76">
        <v>31026</v>
      </c>
      <c r="H688" s="74">
        <v>36.718733333333333</v>
      </c>
      <c r="I688" s="117">
        <v>0.16319444444444445</v>
      </c>
      <c r="J688" s="117">
        <v>3.1944444444444449E-2</v>
      </c>
      <c r="K688" s="129">
        <f t="shared" si="120"/>
        <v>3.9166666666666665</v>
      </c>
      <c r="L688" s="129">
        <f t="shared" si="121"/>
        <v>0.76666666666666672</v>
      </c>
      <c r="M688" s="76">
        <v>31026</v>
      </c>
      <c r="P688" s="74" t="s">
        <v>562</v>
      </c>
      <c r="Q688" s="74">
        <v>36.25</v>
      </c>
      <c r="R688" s="74">
        <v>190</v>
      </c>
      <c r="S688" s="84">
        <f t="shared" si="122"/>
        <v>6887.5</v>
      </c>
      <c r="T688" s="74">
        <v>200.184</v>
      </c>
      <c r="V688" s="74">
        <v>3</v>
      </c>
      <c r="AR688" s="74">
        <f t="shared" si="114"/>
        <v>6</v>
      </c>
      <c r="AS688" s="74">
        <f t="shared" si="115"/>
        <v>2016</v>
      </c>
      <c r="AT688" s="94">
        <f t="shared" si="116"/>
        <v>26</v>
      </c>
      <c r="BB688" s="74">
        <f t="shared" si="117"/>
        <v>1</v>
      </c>
      <c r="BC688" s="74">
        <f t="shared" si="118"/>
        <v>0</v>
      </c>
      <c r="BD688" s="115" t="str">
        <f t="shared" si="119"/>
        <v/>
      </c>
    </row>
    <row r="689" spans="3:56" x14ac:dyDescent="0.2">
      <c r="C689" s="75">
        <v>42550</v>
      </c>
      <c r="D689" s="120">
        <f t="shared" si="113"/>
        <v>2</v>
      </c>
      <c r="E689" s="74" t="s">
        <v>419</v>
      </c>
      <c r="F689" s="126" t="str">
        <f t="shared" si="123"/>
        <v/>
      </c>
      <c r="H689" s="74">
        <v>0</v>
      </c>
      <c r="J689" s="117">
        <v>4.1666666666666664E-2</v>
      </c>
      <c r="K689" s="129" t="str">
        <f t="shared" si="120"/>
        <v/>
      </c>
      <c r="L689" s="129">
        <f t="shared" si="121"/>
        <v>1</v>
      </c>
      <c r="S689" s="84">
        <f t="shared" si="122"/>
        <v>0</v>
      </c>
      <c r="AR689" s="74">
        <f t="shared" si="114"/>
        <v>6</v>
      </c>
      <c r="AS689" s="74">
        <f t="shared" si="115"/>
        <v>2016</v>
      </c>
      <c r="AT689" s="94">
        <f t="shared" si="116"/>
        <v>26</v>
      </c>
      <c r="BB689" s="74">
        <f t="shared" si="117"/>
        <v>1</v>
      </c>
      <c r="BC689" s="74">
        <f t="shared" si="118"/>
        <v>0</v>
      </c>
      <c r="BD689" s="115" t="str">
        <f t="shared" si="119"/>
        <v/>
      </c>
    </row>
    <row r="690" spans="3:56" x14ac:dyDescent="0.2">
      <c r="C690" s="75">
        <v>42550</v>
      </c>
      <c r="D690" s="120">
        <f t="shared" si="113"/>
        <v>3</v>
      </c>
      <c r="E690" s="74" t="s">
        <v>461</v>
      </c>
      <c r="F690" s="126">
        <f t="shared" si="123"/>
        <v>7544.5714285714294</v>
      </c>
      <c r="G690" s="76">
        <v>44010</v>
      </c>
      <c r="H690" s="74">
        <v>111.75266666666666</v>
      </c>
      <c r="I690" s="117">
        <v>0.24305555555555555</v>
      </c>
      <c r="J690" s="117">
        <v>5.6250000000000001E-2</v>
      </c>
      <c r="K690" s="129">
        <f t="shared" si="120"/>
        <v>5.833333333333333</v>
      </c>
      <c r="L690" s="129">
        <f t="shared" si="121"/>
        <v>1.35</v>
      </c>
      <c r="M690" s="76">
        <v>44010</v>
      </c>
      <c r="P690" s="74" t="s">
        <v>570</v>
      </c>
      <c r="Q690" s="74">
        <v>46</v>
      </c>
      <c r="R690" s="74">
        <v>180</v>
      </c>
      <c r="S690" s="84">
        <f t="shared" si="122"/>
        <v>8280</v>
      </c>
      <c r="T690" s="74">
        <v>195.369</v>
      </c>
      <c r="U690" s="74">
        <v>807.5</v>
      </c>
      <c r="X690" s="74">
        <v>265</v>
      </c>
      <c r="AR690" s="74">
        <f t="shared" si="114"/>
        <v>6</v>
      </c>
      <c r="AS690" s="74">
        <f t="shared" si="115"/>
        <v>2016</v>
      </c>
      <c r="AT690" s="94">
        <f t="shared" si="116"/>
        <v>26</v>
      </c>
      <c r="BB690" s="74">
        <f t="shared" si="117"/>
        <v>1</v>
      </c>
      <c r="BC690" s="74">
        <f t="shared" si="118"/>
        <v>0</v>
      </c>
      <c r="BD690" s="115" t="str">
        <f t="shared" si="119"/>
        <v/>
      </c>
    </row>
    <row r="691" spans="3:56" x14ac:dyDescent="0.2">
      <c r="C691" s="75">
        <v>42550</v>
      </c>
      <c r="D691" s="120">
        <f t="shared" si="113"/>
        <v>4</v>
      </c>
      <c r="E691" s="74" t="s">
        <v>418</v>
      </c>
      <c r="F691" s="126" t="str">
        <f t="shared" si="123"/>
        <v/>
      </c>
      <c r="H691" s="74">
        <v>0</v>
      </c>
      <c r="J691" s="117">
        <v>1.7361111111111112E-2</v>
      </c>
      <c r="K691" s="129" t="str">
        <f t="shared" si="120"/>
        <v/>
      </c>
      <c r="L691" s="129">
        <f t="shared" si="121"/>
        <v>0.41666666666666669</v>
      </c>
      <c r="S691" s="84">
        <f t="shared" si="122"/>
        <v>0</v>
      </c>
      <c r="AR691" s="74">
        <f t="shared" si="114"/>
        <v>6</v>
      </c>
      <c r="AS691" s="74">
        <f t="shared" si="115"/>
        <v>2016</v>
      </c>
      <c r="AT691" s="94">
        <f t="shared" si="116"/>
        <v>26</v>
      </c>
      <c r="BB691" s="74">
        <f t="shared" si="117"/>
        <v>1</v>
      </c>
      <c r="BC691" s="74">
        <f t="shared" si="118"/>
        <v>0</v>
      </c>
      <c r="BD691" s="115" t="str">
        <f t="shared" si="119"/>
        <v/>
      </c>
    </row>
    <row r="692" spans="3:56" x14ac:dyDescent="0.2">
      <c r="C692" s="75">
        <v>42550</v>
      </c>
      <c r="D692" s="120">
        <f t="shared" si="113"/>
        <v>5</v>
      </c>
      <c r="E692" s="74" t="s">
        <v>501</v>
      </c>
      <c r="F692" s="126">
        <f t="shared" si="123"/>
        <v>6384</v>
      </c>
      <c r="G692" s="76">
        <v>30324</v>
      </c>
      <c r="H692" s="74">
        <v>90.998599999999996</v>
      </c>
      <c r="I692" s="117">
        <v>0.19791666666666666</v>
      </c>
      <c r="J692" s="117">
        <v>6.3194444444444442E-2</v>
      </c>
      <c r="K692" s="129">
        <f t="shared" si="120"/>
        <v>4.75</v>
      </c>
      <c r="L692" s="129">
        <f t="shared" si="121"/>
        <v>1.5166666666666666</v>
      </c>
      <c r="M692" s="76">
        <v>30324</v>
      </c>
      <c r="P692" s="74" t="s">
        <v>567</v>
      </c>
      <c r="Q692" s="74">
        <v>16</v>
      </c>
      <c r="R692" s="74">
        <v>180</v>
      </c>
      <c r="S692" s="84">
        <f t="shared" si="122"/>
        <v>2880</v>
      </c>
      <c r="T692" s="74">
        <v>190.81200000000001</v>
      </c>
      <c r="U692" s="74">
        <v>332.5</v>
      </c>
      <c r="V692" s="74">
        <v>3</v>
      </c>
      <c r="AR692" s="74">
        <f t="shared" si="114"/>
        <v>6</v>
      </c>
      <c r="AS692" s="74">
        <f t="shared" si="115"/>
        <v>2016</v>
      </c>
      <c r="AT692" s="94">
        <f t="shared" si="116"/>
        <v>26</v>
      </c>
      <c r="BB692" s="74">
        <f t="shared" si="117"/>
        <v>1</v>
      </c>
      <c r="BC692" s="74">
        <f t="shared" si="118"/>
        <v>0</v>
      </c>
      <c r="BD692" s="115" t="str">
        <f t="shared" si="119"/>
        <v/>
      </c>
    </row>
    <row r="693" spans="3:56" x14ac:dyDescent="0.2">
      <c r="C693" s="75">
        <v>42550</v>
      </c>
      <c r="D693" s="120">
        <f t="shared" si="113"/>
        <v>6</v>
      </c>
      <c r="E693" s="74" t="s">
        <v>501</v>
      </c>
      <c r="F693" s="126" t="str">
        <f t="shared" si="123"/>
        <v/>
      </c>
      <c r="H693" s="74">
        <v>0</v>
      </c>
      <c r="K693" s="129" t="str">
        <f t="shared" si="120"/>
        <v/>
      </c>
      <c r="L693" s="129" t="str">
        <f t="shared" si="121"/>
        <v/>
      </c>
      <c r="P693" s="74" t="s">
        <v>578</v>
      </c>
      <c r="Q693" s="74">
        <v>13.5</v>
      </c>
      <c r="R693" s="74">
        <v>180</v>
      </c>
      <c r="S693" s="84">
        <f t="shared" si="122"/>
        <v>2430</v>
      </c>
      <c r="AR693" s="74">
        <f t="shared" si="114"/>
        <v>6</v>
      </c>
      <c r="AS693" s="74">
        <f t="shared" si="115"/>
        <v>2016</v>
      </c>
      <c r="AT693" s="94">
        <f t="shared" si="116"/>
        <v>26</v>
      </c>
      <c r="BB693" s="74">
        <f t="shared" si="117"/>
        <v>1</v>
      </c>
      <c r="BC693" s="74">
        <f t="shared" si="118"/>
        <v>0</v>
      </c>
      <c r="BD693" s="115" t="str">
        <f t="shared" si="119"/>
        <v/>
      </c>
    </row>
    <row r="694" spans="3:56" x14ac:dyDescent="0.2">
      <c r="C694" s="75">
        <v>42551</v>
      </c>
      <c r="D694" s="120">
        <f t="shared" si="113"/>
        <v>1</v>
      </c>
      <c r="E694" s="74" t="s">
        <v>104</v>
      </c>
      <c r="F694" s="126">
        <f t="shared" si="123"/>
        <v>5883</v>
      </c>
      <c r="G694" s="76">
        <v>94128</v>
      </c>
      <c r="H694" s="74">
        <v>234.32</v>
      </c>
      <c r="I694" s="117">
        <v>0.66666666666666663</v>
      </c>
      <c r="J694" s="117">
        <v>0.1361111111111111</v>
      </c>
      <c r="K694" s="129">
        <f t="shared" si="120"/>
        <v>16</v>
      </c>
      <c r="L694" s="129">
        <f t="shared" si="121"/>
        <v>3.2666666666666666</v>
      </c>
      <c r="M694" s="76">
        <v>94128</v>
      </c>
      <c r="P694" s="74" t="s">
        <v>577</v>
      </c>
      <c r="Q694" s="74">
        <v>15.75</v>
      </c>
      <c r="R694" s="74">
        <v>180</v>
      </c>
      <c r="S694" s="84">
        <f t="shared" si="122"/>
        <v>2835</v>
      </c>
      <c r="T694" s="74">
        <v>371.09800000000001</v>
      </c>
      <c r="U694" s="74">
        <v>3087.5</v>
      </c>
      <c r="V694" s="74">
        <v>10</v>
      </c>
      <c r="AR694" s="74">
        <f t="shared" si="114"/>
        <v>6</v>
      </c>
      <c r="AS694" s="74">
        <f t="shared" si="115"/>
        <v>2016</v>
      </c>
      <c r="AT694" s="94">
        <f t="shared" si="116"/>
        <v>26</v>
      </c>
      <c r="BB694" s="74">
        <f t="shared" si="117"/>
        <v>1</v>
      </c>
      <c r="BC694" s="74">
        <f t="shared" si="118"/>
        <v>0</v>
      </c>
      <c r="BD694" s="115" t="str">
        <f t="shared" si="119"/>
        <v/>
      </c>
    </row>
    <row r="695" spans="3:56" x14ac:dyDescent="0.2">
      <c r="C695" s="75">
        <v>42551</v>
      </c>
      <c r="D695" s="120">
        <f t="shared" si="113"/>
        <v>2</v>
      </c>
      <c r="E695" s="74" t="s">
        <v>104</v>
      </c>
      <c r="F695" s="126" t="str">
        <f t="shared" si="123"/>
        <v/>
      </c>
      <c r="K695" s="129" t="str">
        <f t="shared" si="120"/>
        <v/>
      </c>
      <c r="L695" s="129" t="str">
        <f t="shared" si="121"/>
        <v/>
      </c>
      <c r="P695" s="74" t="s">
        <v>579</v>
      </c>
      <c r="Q695" s="74">
        <v>0.5</v>
      </c>
      <c r="R695" s="74">
        <v>180</v>
      </c>
      <c r="S695" s="84">
        <f t="shared" si="122"/>
        <v>90</v>
      </c>
      <c r="AR695" s="74">
        <f t="shared" si="114"/>
        <v>6</v>
      </c>
      <c r="AS695" s="74">
        <f t="shared" si="115"/>
        <v>2016</v>
      </c>
      <c r="AT695" s="94">
        <f t="shared" si="116"/>
        <v>26</v>
      </c>
      <c r="BB695" s="74">
        <f t="shared" si="117"/>
        <v>1</v>
      </c>
      <c r="BC695" s="74">
        <f t="shared" si="118"/>
        <v>0</v>
      </c>
      <c r="BD695" s="115" t="str">
        <f t="shared" si="119"/>
        <v/>
      </c>
    </row>
    <row r="696" spans="3:56" x14ac:dyDescent="0.2">
      <c r="C696" s="75">
        <v>42551</v>
      </c>
      <c r="D696" s="120">
        <f t="shared" si="113"/>
        <v>3</v>
      </c>
      <c r="E696" s="74" t="s">
        <v>104</v>
      </c>
      <c r="F696" s="126" t="str">
        <f t="shared" si="123"/>
        <v/>
      </c>
      <c r="K696" s="129" t="str">
        <f t="shared" si="120"/>
        <v/>
      </c>
      <c r="L696" s="129" t="str">
        <f t="shared" si="121"/>
        <v/>
      </c>
      <c r="P696" s="74" t="s">
        <v>580</v>
      </c>
      <c r="Q696" s="74">
        <v>80</v>
      </c>
      <c r="R696" s="74">
        <v>180</v>
      </c>
      <c r="S696" s="84">
        <f t="shared" si="122"/>
        <v>14400</v>
      </c>
      <c r="AR696" s="74">
        <f t="shared" si="114"/>
        <v>6</v>
      </c>
      <c r="AS696" s="74">
        <f t="shared" si="115"/>
        <v>2016</v>
      </c>
      <c r="AT696" s="94">
        <f t="shared" si="116"/>
        <v>26</v>
      </c>
      <c r="BB696" s="74">
        <f t="shared" si="117"/>
        <v>1</v>
      </c>
      <c r="BC696" s="74">
        <f t="shared" si="118"/>
        <v>0</v>
      </c>
      <c r="BD696" s="115" t="str">
        <f t="shared" si="119"/>
        <v/>
      </c>
    </row>
    <row r="697" spans="3:56" ht="13.5" thickBot="1" x14ac:dyDescent="0.25">
      <c r="C697" s="105">
        <v>42551</v>
      </c>
      <c r="D697" s="132">
        <f t="shared" si="113"/>
        <v>4</v>
      </c>
      <c r="E697" s="104" t="s">
        <v>104</v>
      </c>
      <c r="F697" s="133" t="str">
        <f t="shared" si="123"/>
        <v/>
      </c>
      <c r="G697" s="106"/>
      <c r="H697" s="104"/>
      <c r="I697" s="104"/>
      <c r="J697" s="104"/>
      <c r="K697" s="134" t="str">
        <f t="shared" si="120"/>
        <v/>
      </c>
      <c r="L697" s="134" t="str">
        <f t="shared" si="121"/>
        <v/>
      </c>
      <c r="M697" s="106"/>
      <c r="N697" s="104"/>
      <c r="O697" s="104"/>
      <c r="P697" s="104" t="s">
        <v>551</v>
      </c>
      <c r="Q697" s="104">
        <v>76</v>
      </c>
      <c r="R697" s="104">
        <v>180</v>
      </c>
      <c r="S697" s="135">
        <f t="shared" si="122"/>
        <v>13680</v>
      </c>
      <c r="T697" s="104"/>
      <c r="U697" s="104"/>
      <c r="V697" s="104"/>
      <c r="W697" s="104"/>
      <c r="X697" s="104"/>
      <c r="Y697" s="104"/>
      <c r="Z697" s="104"/>
      <c r="AR697" s="74">
        <f t="shared" si="114"/>
        <v>6</v>
      </c>
      <c r="AS697" s="74">
        <f t="shared" si="115"/>
        <v>2016</v>
      </c>
      <c r="AT697" s="94">
        <f t="shared" si="116"/>
        <v>26</v>
      </c>
      <c r="BB697" s="74">
        <f t="shared" si="117"/>
        <v>1</v>
      </c>
      <c r="BC697" s="74">
        <f t="shared" si="118"/>
        <v>0</v>
      </c>
      <c r="BD697" s="115" t="str">
        <f t="shared" si="119"/>
        <v/>
      </c>
    </row>
    <row r="698" spans="3:56" ht="13.5" thickTop="1" x14ac:dyDescent="0.2">
      <c r="C698" s="75">
        <v>42552</v>
      </c>
      <c r="D698" s="120">
        <f t="shared" si="113"/>
        <v>1</v>
      </c>
      <c r="E698" s="74" t="s">
        <v>288</v>
      </c>
      <c r="F698" s="126">
        <f t="shared" si="123"/>
        <v>7833.1034482758623</v>
      </c>
      <c r="G698" s="76">
        <v>37860</v>
      </c>
      <c r="H698" s="114">
        <v>75.232984293193695</v>
      </c>
      <c r="I698" s="117">
        <v>0.20138888888888887</v>
      </c>
      <c r="J698" s="117">
        <v>0.18194444444444444</v>
      </c>
      <c r="K698" s="129">
        <f t="shared" si="120"/>
        <v>4.833333333333333</v>
      </c>
      <c r="L698" s="129">
        <f t="shared" si="121"/>
        <v>4.3666666666666663</v>
      </c>
      <c r="M698" s="76">
        <v>37860</v>
      </c>
      <c r="P698" s="74" t="s">
        <v>561</v>
      </c>
      <c r="Q698" s="74">
        <v>46.5</v>
      </c>
      <c r="R698" s="74">
        <v>190</v>
      </c>
      <c r="S698" s="84">
        <f t="shared" si="122"/>
        <v>8835</v>
      </c>
      <c r="T698" s="74">
        <v>202.41300000000001</v>
      </c>
      <c r="V698" s="74">
        <v>84</v>
      </c>
      <c r="AR698" s="74">
        <f t="shared" si="114"/>
        <v>7</v>
      </c>
      <c r="AS698" s="74">
        <f t="shared" si="115"/>
        <v>2016</v>
      </c>
      <c r="AT698" s="94">
        <f t="shared" si="116"/>
        <v>26</v>
      </c>
      <c r="BB698" s="74">
        <f t="shared" si="117"/>
        <v>1</v>
      </c>
      <c r="BC698" s="74">
        <f t="shared" si="118"/>
        <v>0</v>
      </c>
      <c r="BD698" s="115" t="str">
        <f t="shared" si="119"/>
        <v/>
      </c>
    </row>
    <row r="699" spans="3:56" x14ac:dyDescent="0.2">
      <c r="C699" s="75">
        <v>42552</v>
      </c>
      <c r="D699" s="120">
        <f t="shared" si="113"/>
        <v>2</v>
      </c>
      <c r="E699" s="74" t="s">
        <v>77</v>
      </c>
      <c r="F699" s="126">
        <f t="shared" si="123"/>
        <v>10283.54887218045</v>
      </c>
      <c r="G699" s="76">
        <v>113976</v>
      </c>
      <c r="H699" s="114">
        <v>172.51701570680629</v>
      </c>
      <c r="I699" s="117">
        <v>0.46180555555555558</v>
      </c>
      <c r="J699" s="117">
        <v>0.43402777777777773</v>
      </c>
      <c r="K699" s="129">
        <f t="shared" si="120"/>
        <v>11.083333333333334</v>
      </c>
      <c r="L699" s="129">
        <f t="shared" si="121"/>
        <v>10.416666666666666</v>
      </c>
      <c r="M699" s="76">
        <v>113976</v>
      </c>
      <c r="P699" s="74" t="s">
        <v>579</v>
      </c>
      <c r="Q699" s="74">
        <v>79.5</v>
      </c>
      <c r="R699" s="74">
        <v>180</v>
      </c>
      <c r="S699" s="84">
        <f t="shared" si="122"/>
        <v>14310</v>
      </c>
      <c r="T699" s="74">
        <v>191.596</v>
      </c>
      <c r="U699" s="74">
        <v>1710</v>
      </c>
      <c r="V699" s="74">
        <v>8</v>
      </c>
      <c r="AR699" s="74">
        <f t="shared" si="114"/>
        <v>7</v>
      </c>
      <c r="AS699" s="74">
        <f t="shared" si="115"/>
        <v>2016</v>
      </c>
      <c r="AT699" s="94">
        <f t="shared" si="116"/>
        <v>26</v>
      </c>
      <c r="BB699" s="74">
        <f t="shared" si="117"/>
        <v>1</v>
      </c>
      <c r="BC699" s="74">
        <f t="shared" si="118"/>
        <v>0</v>
      </c>
      <c r="BD699" s="115" t="str">
        <f t="shared" si="119"/>
        <v/>
      </c>
    </row>
    <row r="700" spans="3:56" x14ac:dyDescent="0.2">
      <c r="C700" s="75">
        <v>42552</v>
      </c>
      <c r="D700" s="120">
        <f t="shared" si="113"/>
        <v>3</v>
      </c>
      <c r="E700" s="74" t="s">
        <v>77</v>
      </c>
      <c r="F700" s="126" t="str">
        <f t="shared" si="123"/>
        <v/>
      </c>
      <c r="H700" s="114">
        <v>0</v>
      </c>
      <c r="K700" s="129" t="str">
        <f t="shared" si="120"/>
        <v/>
      </c>
      <c r="L700" s="129" t="str">
        <f t="shared" si="121"/>
        <v/>
      </c>
      <c r="P700" s="74" t="s">
        <v>552</v>
      </c>
      <c r="Q700" s="74">
        <v>28</v>
      </c>
      <c r="R700" s="74">
        <v>180</v>
      </c>
      <c r="S700" s="84">
        <f t="shared" si="122"/>
        <v>5040</v>
      </c>
      <c r="AR700" s="74">
        <f t="shared" si="114"/>
        <v>7</v>
      </c>
      <c r="AS700" s="74">
        <f t="shared" si="115"/>
        <v>2016</v>
      </c>
      <c r="AT700" s="94">
        <f t="shared" si="116"/>
        <v>26</v>
      </c>
      <c r="BB700" s="74">
        <f t="shared" si="117"/>
        <v>1</v>
      </c>
      <c r="BC700" s="74">
        <f t="shared" si="118"/>
        <v>0</v>
      </c>
      <c r="BD700" s="115" t="str">
        <f t="shared" si="119"/>
        <v/>
      </c>
    </row>
    <row r="701" spans="3:56" x14ac:dyDescent="0.2">
      <c r="C701" s="75">
        <v>42553</v>
      </c>
      <c r="D701" s="120">
        <f t="shared" si="113"/>
        <v>1</v>
      </c>
      <c r="E701" s="74" t="s">
        <v>466</v>
      </c>
      <c r="F701" s="126">
        <f t="shared" si="123"/>
        <v>0</v>
      </c>
      <c r="H701" s="74">
        <v>9.931034482758621</v>
      </c>
      <c r="I701" s="117">
        <v>5.5555555555555552E-2</v>
      </c>
      <c r="J701" s="117">
        <v>5.5555555555555552E-2</v>
      </c>
      <c r="K701" s="129">
        <f t="shared" si="120"/>
        <v>1.3333333333333333</v>
      </c>
      <c r="L701" s="129">
        <f t="shared" si="121"/>
        <v>1.3333333333333333</v>
      </c>
      <c r="M701" s="76">
        <v>14196</v>
      </c>
      <c r="S701" s="84">
        <f t="shared" si="122"/>
        <v>0</v>
      </c>
      <c r="Z701" s="74" t="s">
        <v>582</v>
      </c>
      <c r="AR701" s="74">
        <f t="shared" si="114"/>
        <v>7</v>
      </c>
      <c r="AS701" s="74">
        <f t="shared" si="115"/>
        <v>2016</v>
      </c>
      <c r="AT701" s="94">
        <f t="shared" si="116"/>
        <v>26</v>
      </c>
      <c r="BB701" s="74">
        <f t="shared" si="117"/>
        <v>1</v>
      </c>
      <c r="BC701" s="74">
        <f t="shared" si="118"/>
        <v>0</v>
      </c>
      <c r="BD701" s="115" t="str">
        <f t="shared" si="119"/>
        <v/>
      </c>
    </row>
    <row r="702" spans="3:56" x14ac:dyDescent="0.2">
      <c r="C702" s="75">
        <v>42553</v>
      </c>
      <c r="D702" s="120">
        <f t="shared" si="113"/>
        <v>2</v>
      </c>
      <c r="E702" s="74" t="s">
        <v>310</v>
      </c>
      <c r="F702" s="126">
        <f t="shared" si="123"/>
        <v>0</v>
      </c>
      <c r="H702" s="74">
        <v>26.068965517241381</v>
      </c>
      <c r="I702" s="117">
        <v>0.14583333333333334</v>
      </c>
      <c r="J702" s="117">
        <v>0.14583333333333334</v>
      </c>
      <c r="K702" s="129">
        <f t="shared" si="120"/>
        <v>3.5</v>
      </c>
      <c r="L702" s="129">
        <f t="shared" si="121"/>
        <v>3.5</v>
      </c>
      <c r="M702" s="76">
        <v>9661</v>
      </c>
      <c r="S702" s="84">
        <f t="shared" si="122"/>
        <v>0</v>
      </c>
      <c r="Z702" s="74" t="s">
        <v>581</v>
      </c>
      <c r="AR702" s="74">
        <f t="shared" si="114"/>
        <v>7</v>
      </c>
      <c r="AS702" s="74">
        <f t="shared" si="115"/>
        <v>2016</v>
      </c>
      <c r="AT702" s="94">
        <f t="shared" si="116"/>
        <v>26</v>
      </c>
      <c r="BB702" s="74">
        <f t="shared" si="117"/>
        <v>1</v>
      </c>
      <c r="BC702" s="74">
        <f t="shared" si="118"/>
        <v>0</v>
      </c>
      <c r="BD702" s="115" t="str">
        <f t="shared" si="119"/>
        <v/>
      </c>
    </row>
    <row r="703" spans="3:56" x14ac:dyDescent="0.2">
      <c r="C703" s="75">
        <v>42555</v>
      </c>
      <c r="D703" s="120">
        <f t="shared" si="113"/>
        <v>1</v>
      </c>
      <c r="E703" s="74" t="s">
        <v>209</v>
      </c>
      <c r="F703" s="126">
        <f t="shared" si="123"/>
        <v>9393.2307692307695</v>
      </c>
      <c r="G703" s="76">
        <v>30528</v>
      </c>
      <c r="H703" s="74">
        <v>42.25</v>
      </c>
      <c r="I703" s="117">
        <v>0.13541666666666666</v>
      </c>
      <c r="J703" s="117">
        <v>0.11875000000000001</v>
      </c>
      <c r="K703" s="129">
        <f t="shared" si="120"/>
        <v>3.25</v>
      </c>
      <c r="L703" s="129">
        <f t="shared" si="121"/>
        <v>2.85</v>
      </c>
      <c r="M703" s="76">
        <v>30528</v>
      </c>
      <c r="P703" s="74" t="s">
        <v>583</v>
      </c>
      <c r="Q703" s="74">
        <v>60</v>
      </c>
      <c r="R703" s="74">
        <v>180</v>
      </c>
      <c r="S703" s="84">
        <f t="shared" si="122"/>
        <v>10800</v>
      </c>
      <c r="T703" s="74">
        <v>378.19400000000002</v>
      </c>
      <c r="U703" s="74">
        <v>950</v>
      </c>
      <c r="V703" s="74">
        <v>3</v>
      </c>
      <c r="AR703" s="74">
        <f t="shared" si="114"/>
        <v>7</v>
      </c>
      <c r="AS703" s="74">
        <f t="shared" si="115"/>
        <v>2016</v>
      </c>
      <c r="AT703" s="94">
        <f t="shared" si="116"/>
        <v>27</v>
      </c>
      <c r="BB703" s="74">
        <f t="shared" si="117"/>
        <v>1</v>
      </c>
      <c r="BC703" s="74">
        <f t="shared" si="118"/>
        <v>0</v>
      </c>
      <c r="BD703" s="115" t="str">
        <f t="shared" si="119"/>
        <v/>
      </c>
    </row>
    <row r="704" spans="3:56" x14ac:dyDescent="0.2">
      <c r="C704" s="75">
        <v>42555</v>
      </c>
      <c r="D704" s="120">
        <f t="shared" si="113"/>
        <v>2</v>
      </c>
      <c r="E704" s="74" t="s">
        <v>177</v>
      </c>
      <c r="F704" s="126">
        <f t="shared" si="123"/>
        <v>9715.2000000000007</v>
      </c>
      <c r="G704" s="76">
        <v>60720</v>
      </c>
      <c r="H704" s="74">
        <v>81.25</v>
      </c>
      <c r="I704" s="117">
        <v>0.26041666666666669</v>
      </c>
      <c r="J704" s="117">
        <v>0.24097222222222223</v>
      </c>
      <c r="K704" s="129">
        <f t="shared" si="120"/>
        <v>6.25</v>
      </c>
      <c r="L704" s="129">
        <f t="shared" si="121"/>
        <v>5.7833333333333332</v>
      </c>
      <c r="M704" s="76">
        <v>60720</v>
      </c>
      <c r="P704" s="78" t="s">
        <v>583</v>
      </c>
      <c r="Q704" s="74">
        <v>20</v>
      </c>
      <c r="R704" s="74">
        <v>180</v>
      </c>
      <c r="S704" s="84">
        <f t="shared" si="122"/>
        <v>3600</v>
      </c>
      <c r="T704" s="74">
        <v>379.20100000000002</v>
      </c>
      <c r="U704" s="74">
        <v>1330</v>
      </c>
      <c r="V704" s="74">
        <v>3</v>
      </c>
      <c r="AR704" s="74">
        <f t="shared" si="114"/>
        <v>7</v>
      </c>
      <c r="AS704" s="74">
        <f t="shared" si="115"/>
        <v>2016</v>
      </c>
      <c r="AT704" s="94">
        <f t="shared" si="116"/>
        <v>27</v>
      </c>
      <c r="BB704" s="74">
        <f t="shared" si="117"/>
        <v>1</v>
      </c>
      <c r="BC704" s="74">
        <f t="shared" si="118"/>
        <v>0</v>
      </c>
      <c r="BD704" s="115" t="str">
        <f t="shared" si="119"/>
        <v/>
      </c>
    </row>
    <row r="705" spans="3:56" x14ac:dyDescent="0.2">
      <c r="C705" s="75">
        <v>42555</v>
      </c>
      <c r="D705" s="120">
        <f t="shared" si="113"/>
        <v>3</v>
      </c>
      <c r="E705" s="74" t="s">
        <v>177</v>
      </c>
      <c r="F705" s="126" t="str">
        <f t="shared" si="123"/>
        <v/>
      </c>
      <c r="H705" s="74">
        <v>0</v>
      </c>
      <c r="K705" s="129" t="str">
        <f t="shared" si="120"/>
        <v/>
      </c>
      <c r="L705" s="129" t="str">
        <f t="shared" si="121"/>
        <v/>
      </c>
      <c r="P705" s="78" t="s">
        <v>584</v>
      </c>
      <c r="Q705" s="74">
        <v>80</v>
      </c>
      <c r="R705" s="74">
        <v>180</v>
      </c>
      <c r="S705" s="84">
        <f t="shared" si="122"/>
        <v>14400</v>
      </c>
      <c r="AR705" s="74">
        <f t="shared" si="114"/>
        <v>7</v>
      </c>
      <c r="AS705" s="74">
        <f t="shared" si="115"/>
        <v>2016</v>
      </c>
      <c r="AT705" s="94">
        <f t="shared" si="116"/>
        <v>27</v>
      </c>
      <c r="BB705" s="74">
        <f t="shared" si="117"/>
        <v>1</v>
      </c>
      <c r="BC705" s="74">
        <f t="shared" si="118"/>
        <v>0</v>
      </c>
      <c r="BD705" s="115" t="str">
        <f t="shared" si="119"/>
        <v/>
      </c>
    </row>
    <row r="706" spans="3:56" x14ac:dyDescent="0.2">
      <c r="C706" s="75">
        <v>42555</v>
      </c>
      <c r="D706" s="120">
        <f t="shared" si="113"/>
        <v>4</v>
      </c>
      <c r="E706" s="74" t="s">
        <v>177</v>
      </c>
      <c r="F706" s="126" t="str">
        <f t="shared" si="123"/>
        <v/>
      </c>
      <c r="H706" s="74">
        <v>0</v>
      </c>
      <c r="K706" s="129" t="str">
        <f t="shared" si="120"/>
        <v/>
      </c>
      <c r="L706" s="129" t="str">
        <f t="shared" si="121"/>
        <v/>
      </c>
      <c r="P706" s="78" t="s">
        <v>585</v>
      </c>
      <c r="Q706" s="74">
        <v>4</v>
      </c>
      <c r="R706" s="74">
        <v>180</v>
      </c>
      <c r="S706" s="84">
        <f t="shared" si="122"/>
        <v>720</v>
      </c>
      <c r="AR706" s="74">
        <f t="shared" si="114"/>
        <v>7</v>
      </c>
      <c r="AS706" s="74">
        <f t="shared" si="115"/>
        <v>2016</v>
      </c>
      <c r="AT706" s="94">
        <f t="shared" si="116"/>
        <v>27</v>
      </c>
      <c r="BB706" s="74">
        <f t="shared" si="117"/>
        <v>1</v>
      </c>
      <c r="BC706" s="74">
        <f t="shared" si="118"/>
        <v>0</v>
      </c>
      <c r="BD706" s="115" t="str">
        <f t="shared" si="119"/>
        <v/>
      </c>
    </row>
    <row r="707" spans="3:56" x14ac:dyDescent="0.2">
      <c r="C707" s="75">
        <v>42555</v>
      </c>
      <c r="D707" s="120">
        <f t="shared" si="113"/>
        <v>5</v>
      </c>
      <c r="E707" s="74" t="s">
        <v>177</v>
      </c>
      <c r="F707" s="126" t="str">
        <f t="shared" si="123"/>
        <v/>
      </c>
      <c r="H707" s="74">
        <v>0</v>
      </c>
      <c r="K707" s="129" t="str">
        <f t="shared" si="120"/>
        <v/>
      </c>
      <c r="L707" s="129" t="str">
        <f t="shared" si="121"/>
        <v/>
      </c>
      <c r="P707" s="78" t="s">
        <v>586</v>
      </c>
      <c r="Q707" s="74">
        <v>12</v>
      </c>
      <c r="R707" s="74">
        <v>180</v>
      </c>
      <c r="S707" s="84">
        <f t="shared" si="122"/>
        <v>2160</v>
      </c>
      <c r="AR707" s="74">
        <f t="shared" si="114"/>
        <v>7</v>
      </c>
      <c r="AS707" s="74">
        <f t="shared" si="115"/>
        <v>2016</v>
      </c>
      <c r="AT707" s="94">
        <f t="shared" si="116"/>
        <v>27</v>
      </c>
      <c r="BB707" s="74">
        <f t="shared" si="117"/>
        <v>1</v>
      </c>
      <c r="BC707" s="74">
        <f t="shared" si="118"/>
        <v>0</v>
      </c>
      <c r="BD707" s="115" t="str">
        <f t="shared" si="119"/>
        <v/>
      </c>
    </row>
    <row r="708" spans="3:56" x14ac:dyDescent="0.2">
      <c r="C708" s="75">
        <v>42555</v>
      </c>
      <c r="D708" s="120">
        <f t="shared" si="113"/>
        <v>6</v>
      </c>
      <c r="E708" s="74" t="s">
        <v>177</v>
      </c>
      <c r="F708" s="126" t="str">
        <f t="shared" si="123"/>
        <v/>
      </c>
      <c r="H708" s="74">
        <v>0</v>
      </c>
      <c r="K708" s="129" t="str">
        <f t="shared" si="120"/>
        <v/>
      </c>
      <c r="L708" s="129" t="str">
        <f t="shared" si="121"/>
        <v/>
      </c>
      <c r="P708" s="78" t="s">
        <v>587</v>
      </c>
      <c r="Q708" s="74">
        <v>6</v>
      </c>
      <c r="R708" s="74">
        <v>180</v>
      </c>
      <c r="S708" s="84">
        <f t="shared" si="122"/>
        <v>1080</v>
      </c>
      <c r="AR708" s="74">
        <f t="shared" si="114"/>
        <v>7</v>
      </c>
      <c r="AS708" s="74">
        <f t="shared" si="115"/>
        <v>2016</v>
      </c>
      <c r="AT708" s="94">
        <f t="shared" si="116"/>
        <v>27</v>
      </c>
      <c r="BB708" s="74">
        <f t="shared" si="117"/>
        <v>1</v>
      </c>
      <c r="BC708" s="74">
        <f t="shared" si="118"/>
        <v>0</v>
      </c>
      <c r="BD708" s="115" t="str">
        <f t="shared" si="119"/>
        <v/>
      </c>
    </row>
    <row r="709" spans="3:56" x14ac:dyDescent="0.2">
      <c r="C709" s="75">
        <v>42555</v>
      </c>
      <c r="D709" s="120">
        <f t="shared" ref="D709:D772" si="124">IF(C709&lt;&gt;C708,1,D708+1)</f>
        <v>7</v>
      </c>
      <c r="E709" s="74" t="s">
        <v>488</v>
      </c>
      <c r="F709" s="126">
        <f t="shared" si="123"/>
        <v>7667.0769230769229</v>
      </c>
      <c r="G709" s="76">
        <v>49836</v>
      </c>
      <c r="H709" s="74">
        <v>84.5</v>
      </c>
      <c r="I709" s="117">
        <v>0.27083333333333331</v>
      </c>
      <c r="J709" s="117">
        <v>0.22777777777777777</v>
      </c>
      <c r="K709" s="129">
        <f t="shared" si="120"/>
        <v>6.5</v>
      </c>
      <c r="L709" s="129">
        <f t="shared" si="121"/>
        <v>5.4666666666666668</v>
      </c>
      <c r="M709" s="76">
        <v>49836</v>
      </c>
      <c r="P709" s="78" t="s">
        <v>587</v>
      </c>
      <c r="Q709" s="74">
        <v>74</v>
      </c>
      <c r="R709" s="74">
        <v>180</v>
      </c>
      <c r="S709" s="84">
        <f t="shared" si="122"/>
        <v>13320</v>
      </c>
      <c r="T709" s="74">
        <v>386.19200000000001</v>
      </c>
      <c r="U709" s="74">
        <v>997.5</v>
      </c>
      <c r="V709" s="74">
        <v>8</v>
      </c>
      <c r="AR709" s="74">
        <f t="shared" ref="AR709:AR772" si="125">MONTH(C709)</f>
        <v>7</v>
      </c>
      <c r="AS709" s="74">
        <f t="shared" ref="AS709:AS772" si="126">YEAR(C709)</f>
        <v>2016</v>
      </c>
      <c r="AT709" s="94">
        <f t="shared" ref="AT709:AT772" si="127">WEEKNUM(C709)-1</f>
        <v>27</v>
      </c>
      <c r="BB709" s="74">
        <f t="shared" ref="BB709:BB772" si="128">IF(K709=0,0,1)</f>
        <v>1</v>
      </c>
      <c r="BC709" s="74">
        <f t="shared" ref="BC709:BC772" si="129">IF( ISERROR(K709*AE709),0,K709*AE709)</f>
        <v>0</v>
      </c>
      <c r="BD709" s="115" t="str">
        <f t="shared" ref="BD709:BD772" si="130">IF(ISERROR(G709/(K709*AE709)),"",G709/(K709*AE709))</f>
        <v/>
      </c>
    </row>
    <row r="710" spans="3:56" x14ac:dyDescent="0.2">
      <c r="C710" s="75">
        <v>42555</v>
      </c>
      <c r="D710" s="120">
        <f t="shared" si="124"/>
        <v>8</v>
      </c>
      <c r="E710" s="74" t="s">
        <v>488</v>
      </c>
      <c r="F710" s="126" t="str">
        <f t="shared" si="123"/>
        <v/>
      </c>
      <c r="H710" s="74">
        <v>0</v>
      </c>
      <c r="K710" s="129" t="str">
        <f t="shared" ref="K710:K773" si="131">IF(I710="","",HOUR(I710)+MINUTE(I710)/60)</f>
        <v/>
      </c>
      <c r="L710" s="129" t="str">
        <f t="shared" ref="L710:L773" si="132">IF(J710="","",HOUR(J710)+MINUTE(J710)/60)</f>
        <v/>
      </c>
      <c r="P710" s="78" t="s">
        <v>588</v>
      </c>
      <c r="Q710" s="74">
        <v>25.25</v>
      </c>
      <c r="R710" s="74">
        <v>180</v>
      </c>
      <c r="S710" s="84">
        <f t="shared" si="122"/>
        <v>4545</v>
      </c>
      <c r="AR710" s="74">
        <f t="shared" si="125"/>
        <v>7</v>
      </c>
      <c r="AS710" s="74">
        <f t="shared" si="126"/>
        <v>2016</v>
      </c>
      <c r="AT710" s="94">
        <f t="shared" si="127"/>
        <v>27</v>
      </c>
      <c r="BB710" s="74">
        <f t="shared" si="128"/>
        <v>1</v>
      </c>
      <c r="BC710" s="74">
        <f t="shared" si="129"/>
        <v>0</v>
      </c>
      <c r="BD710" s="115" t="str">
        <f t="shared" si="130"/>
        <v/>
      </c>
    </row>
    <row r="711" spans="3:56" x14ac:dyDescent="0.2">
      <c r="C711" s="75">
        <v>42556</v>
      </c>
      <c r="D711" s="120">
        <f t="shared" si="124"/>
        <v>1</v>
      </c>
      <c r="E711" s="74" t="s">
        <v>212</v>
      </c>
      <c r="F711" s="126">
        <f t="shared" si="123"/>
        <v>8867.2131147540986</v>
      </c>
      <c r="G711" s="76">
        <v>36060</v>
      </c>
      <c r="H711" s="74">
        <v>58.58541666666666</v>
      </c>
      <c r="I711" s="117">
        <v>0.16944444444444443</v>
      </c>
      <c r="J711" s="117">
        <v>0.14652777777777778</v>
      </c>
      <c r="K711" s="129">
        <f t="shared" si="131"/>
        <v>4.0666666666666664</v>
      </c>
      <c r="L711" s="129">
        <f t="shared" si="132"/>
        <v>3.5166666666666666</v>
      </c>
      <c r="M711" s="76">
        <v>36060</v>
      </c>
      <c r="P711" s="74" t="s">
        <v>576</v>
      </c>
      <c r="Q711" s="74">
        <v>67</v>
      </c>
      <c r="R711" s="74">
        <v>180</v>
      </c>
      <c r="S711" s="84">
        <f t="shared" si="122"/>
        <v>12060</v>
      </c>
      <c r="T711" s="74">
        <v>373.74</v>
      </c>
      <c r="U711" s="74">
        <v>765</v>
      </c>
      <c r="V711" s="74">
        <v>4</v>
      </c>
      <c r="AR711" s="74">
        <f t="shared" si="125"/>
        <v>7</v>
      </c>
      <c r="AS711" s="74">
        <f t="shared" si="126"/>
        <v>2016</v>
      </c>
      <c r="AT711" s="94">
        <f t="shared" si="127"/>
        <v>27</v>
      </c>
      <c r="BB711" s="74">
        <f t="shared" si="128"/>
        <v>1</v>
      </c>
      <c r="BC711" s="74">
        <f t="shared" si="129"/>
        <v>0</v>
      </c>
      <c r="BD711" s="115" t="str">
        <f t="shared" si="130"/>
        <v/>
      </c>
    </row>
    <row r="712" spans="3:56" x14ac:dyDescent="0.2">
      <c r="C712" s="75">
        <v>42556</v>
      </c>
      <c r="D712" s="120">
        <f t="shared" si="124"/>
        <v>2</v>
      </c>
      <c r="E712" s="74" t="s">
        <v>212</v>
      </c>
      <c r="F712" s="126" t="str">
        <f t="shared" si="123"/>
        <v/>
      </c>
      <c r="H712" s="74">
        <v>0</v>
      </c>
      <c r="K712" s="129" t="str">
        <f t="shared" si="131"/>
        <v/>
      </c>
      <c r="L712" s="129" t="str">
        <f t="shared" si="132"/>
        <v/>
      </c>
      <c r="P712" s="74" t="s">
        <v>589</v>
      </c>
      <c r="Q712" s="74">
        <v>2</v>
      </c>
      <c r="R712" s="74">
        <v>180</v>
      </c>
      <c r="S712" s="84">
        <f t="shared" si="122"/>
        <v>360</v>
      </c>
      <c r="AR712" s="74">
        <f t="shared" si="125"/>
        <v>7</v>
      </c>
      <c r="AS712" s="74">
        <f t="shared" si="126"/>
        <v>2016</v>
      </c>
      <c r="AT712" s="94">
        <f t="shared" si="127"/>
        <v>27</v>
      </c>
      <c r="BB712" s="74">
        <f t="shared" si="128"/>
        <v>1</v>
      </c>
      <c r="BC712" s="74">
        <f t="shared" si="129"/>
        <v>0</v>
      </c>
      <c r="BD712" s="115" t="str">
        <f t="shared" si="130"/>
        <v/>
      </c>
    </row>
    <row r="713" spans="3:56" x14ac:dyDescent="0.2">
      <c r="C713" s="75">
        <v>42556</v>
      </c>
      <c r="D713" s="120">
        <f t="shared" si="124"/>
        <v>3</v>
      </c>
      <c r="E713" s="74" t="s">
        <v>466</v>
      </c>
      <c r="F713" s="126">
        <f t="shared" si="123"/>
        <v>10537.328990228014</v>
      </c>
      <c r="G713" s="76">
        <v>53916</v>
      </c>
      <c r="H713" s="74">
        <v>73.711979166666666</v>
      </c>
      <c r="I713" s="117">
        <v>0.21319444444444444</v>
      </c>
      <c r="J713" s="117">
        <v>0.21111111111111111</v>
      </c>
      <c r="K713" s="129">
        <f t="shared" si="131"/>
        <v>5.1166666666666663</v>
      </c>
      <c r="L713" s="129">
        <f t="shared" si="132"/>
        <v>5.0666666666666664</v>
      </c>
      <c r="M713" s="76">
        <v>53916</v>
      </c>
      <c r="P713" s="74" t="s">
        <v>570</v>
      </c>
      <c r="Q713" s="74">
        <v>28</v>
      </c>
      <c r="R713" s="74">
        <v>180</v>
      </c>
      <c r="S713" s="84">
        <f t="shared" si="122"/>
        <v>5040</v>
      </c>
      <c r="T713" s="74">
        <v>378.48700000000002</v>
      </c>
      <c r="U713" s="74">
        <v>1662.5</v>
      </c>
      <c r="V713" s="74">
        <v>6</v>
      </c>
      <c r="AR713" s="74">
        <f t="shared" si="125"/>
        <v>7</v>
      </c>
      <c r="AS713" s="74">
        <f t="shared" si="126"/>
        <v>2016</v>
      </c>
      <c r="AT713" s="94">
        <f t="shared" si="127"/>
        <v>27</v>
      </c>
      <c r="BB713" s="74">
        <f t="shared" si="128"/>
        <v>1</v>
      </c>
      <c r="BC713" s="74">
        <f t="shared" si="129"/>
        <v>0</v>
      </c>
      <c r="BD713" s="115" t="str">
        <f t="shared" si="130"/>
        <v/>
      </c>
    </row>
    <row r="714" spans="3:56" x14ac:dyDescent="0.2">
      <c r="C714" s="75">
        <v>42556</v>
      </c>
      <c r="D714" s="120">
        <f t="shared" si="124"/>
        <v>4</v>
      </c>
      <c r="E714" s="74" t="s">
        <v>466</v>
      </c>
      <c r="F714" s="126" t="str">
        <f t="shared" si="123"/>
        <v/>
      </c>
      <c r="H714" s="74">
        <v>0</v>
      </c>
      <c r="K714" s="129" t="str">
        <f t="shared" si="131"/>
        <v/>
      </c>
      <c r="L714" s="129" t="str">
        <f t="shared" si="132"/>
        <v/>
      </c>
      <c r="P714" s="74" t="s">
        <v>590</v>
      </c>
      <c r="Q714" s="74">
        <v>75</v>
      </c>
      <c r="R714" s="74">
        <v>180</v>
      </c>
      <c r="S714" s="84">
        <f t="shared" si="122"/>
        <v>13500</v>
      </c>
      <c r="AR714" s="74">
        <f t="shared" si="125"/>
        <v>7</v>
      </c>
      <c r="AS714" s="74">
        <f t="shared" si="126"/>
        <v>2016</v>
      </c>
      <c r="AT714" s="94">
        <f t="shared" si="127"/>
        <v>27</v>
      </c>
      <c r="BB714" s="74">
        <f t="shared" si="128"/>
        <v>1</v>
      </c>
      <c r="BC714" s="74">
        <f t="shared" si="129"/>
        <v>0</v>
      </c>
      <c r="BD714" s="115" t="str">
        <f t="shared" si="130"/>
        <v/>
      </c>
    </row>
    <row r="715" spans="3:56" x14ac:dyDescent="0.2">
      <c r="C715" s="75">
        <v>42556</v>
      </c>
      <c r="D715" s="120">
        <f t="shared" si="124"/>
        <v>5</v>
      </c>
      <c r="E715" s="74" t="s">
        <v>107</v>
      </c>
      <c r="F715" s="126">
        <f t="shared" si="123"/>
        <v>9918.044009779951</v>
      </c>
      <c r="G715" s="76">
        <v>67608</v>
      </c>
      <c r="H715" s="74">
        <v>98.20260416666666</v>
      </c>
      <c r="I715" s="117">
        <v>0.28402777777777777</v>
      </c>
      <c r="J715" s="117">
        <v>0.26874999999999999</v>
      </c>
      <c r="K715" s="129">
        <f t="shared" si="131"/>
        <v>6.8166666666666664</v>
      </c>
      <c r="L715" s="129">
        <f t="shared" si="132"/>
        <v>6.45</v>
      </c>
      <c r="M715" s="76">
        <v>67608</v>
      </c>
      <c r="P715" s="74" t="s">
        <v>591</v>
      </c>
      <c r="Q715" s="74">
        <v>80</v>
      </c>
      <c r="R715" s="74">
        <v>180</v>
      </c>
      <c r="S715" s="84">
        <f t="shared" si="122"/>
        <v>14400</v>
      </c>
      <c r="T715" s="74">
        <v>380.56799999999998</v>
      </c>
      <c r="U715" s="74">
        <v>1900</v>
      </c>
      <c r="V715" s="74">
        <v>5</v>
      </c>
      <c r="AR715" s="74">
        <f t="shared" si="125"/>
        <v>7</v>
      </c>
      <c r="AS715" s="74">
        <f t="shared" si="126"/>
        <v>2016</v>
      </c>
      <c r="AT715" s="94">
        <f t="shared" si="127"/>
        <v>27</v>
      </c>
      <c r="BB715" s="74">
        <f t="shared" si="128"/>
        <v>1</v>
      </c>
      <c r="BC715" s="74">
        <f t="shared" si="129"/>
        <v>0</v>
      </c>
      <c r="BD715" s="115" t="str">
        <f t="shared" si="130"/>
        <v/>
      </c>
    </row>
    <row r="716" spans="3:56" x14ac:dyDescent="0.2">
      <c r="C716" s="75">
        <v>42556</v>
      </c>
      <c r="D716" s="120">
        <f t="shared" si="124"/>
        <v>6</v>
      </c>
      <c r="E716" s="74" t="s">
        <v>107</v>
      </c>
      <c r="F716" s="126" t="str">
        <f t="shared" si="123"/>
        <v/>
      </c>
      <c r="H716" s="74">
        <v>0</v>
      </c>
      <c r="K716" s="129" t="str">
        <f t="shared" si="131"/>
        <v/>
      </c>
      <c r="L716" s="129" t="str">
        <f t="shared" si="132"/>
        <v/>
      </c>
      <c r="P716" s="74" t="s">
        <v>578</v>
      </c>
      <c r="Q716" s="74">
        <v>51.25</v>
      </c>
      <c r="R716" s="74">
        <v>180</v>
      </c>
      <c r="S716" s="84">
        <f t="shared" si="122"/>
        <v>9225</v>
      </c>
      <c r="AR716" s="74">
        <f t="shared" si="125"/>
        <v>7</v>
      </c>
      <c r="AS716" s="74">
        <f t="shared" si="126"/>
        <v>2016</v>
      </c>
      <c r="AT716" s="94">
        <f t="shared" si="127"/>
        <v>27</v>
      </c>
      <c r="BB716" s="74">
        <f t="shared" si="128"/>
        <v>1</v>
      </c>
      <c r="BC716" s="74">
        <f t="shared" si="129"/>
        <v>0</v>
      </c>
      <c r="BD716" s="115" t="str">
        <f t="shared" si="130"/>
        <v/>
      </c>
    </row>
    <row r="717" spans="3:56" x14ac:dyDescent="0.2">
      <c r="C717" s="75">
        <v>42557</v>
      </c>
      <c r="D717" s="120">
        <f t="shared" si="124"/>
        <v>1</v>
      </c>
      <c r="E717" s="74" t="s">
        <v>152</v>
      </c>
      <c r="F717" s="126">
        <f t="shared" si="123"/>
        <v>10520.25</v>
      </c>
      <c r="G717" s="76">
        <v>168324</v>
      </c>
      <c r="H717" s="74">
        <v>219.1</v>
      </c>
      <c r="I717" s="117">
        <v>0.66666666666666663</v>
      </c>
      <c r="J717" s="117">
        <v>0.62083333333333335</v>
      </c>
      <c r="K717" s="129">
        <f t="shared" si="131"/>
        <v>16</v>
      </c>
      <c r="L717" s="129">
        <f t="shared" si="132"/>
        <v>14.9</v>
      </c>
      <c r="M717" s="76">
        <v>168324</v>
      </c>
      <c r="P717" s="74" t="s">
        <v>578</v>
      </c>
      <c r="Q717" s="74">
        <v>13.25</v>
      </c>
      <c r="R717" s="74">
        <v>180</v>
      </c>
      <c r="S717" s="84">
        <f t="shared" si="122"/>
        <v>2385</v>
      </c>
      <c r="T717" s="74">
        <v>373.18599999999998</v>
      </c>
      <c r="U717" s="74">
        <v>4845</v>
      </c>
      <c r="V717" s="74">
        <v>12</v>
      </c>
      <c r="AR717" s="74">
        <f t="shared" si="125"/>
        <v>7</v>
      </c>
      <c r="AS717" s="74">
        <f t="shared" si="126"/>
        <v>2016</v>
      </c>
      <c r="AT717" s="94">
        <f t="shared" si="127"/>
        <v>27</v>
      </c>
      <c r="BB717" s="74">
        <f t="shared" si="128"/>
        <v>1</v>
      </c>
      <c r="BC717" s="74">
        <f t="shared" si="129"/>
        <v>0</v>
      </c>
      <c r="BD717" s="115" t="str">
        <f t="shared" si="130"/>
        <v/>
      </c>
    </row>
    <row r="718" spans="3:56" x14ac:dyDescent="0.2">
      <c r="C718" s="75">
        <v>42557</v>
      </c>
      <c r="D718" s="120">
        <f t="shared" si="124"/>
        <v>2</v>
      </c>
      <c r="E718" s="74" t="s">
        <v>152</v>
      </c>
      <c r="F718" s="126" t="str">
        <f t="shared" si="123"/>
        <v/>
      </c>
      <c r="H718" s="74">
        <v>0</v>
      </c>
      <c r="K718" s="129" t="str">
        <f t="shared" si="131"/>
        <v/>
      </c>
      <c r="L718" s="129" t="str">
        <f t="shared" si="132"/>
        <v/>
      </c>
      <c r="P718" s="74" t="s">
        <v>592</v>
      </c>
      <c r="Q718" s="74">
        <v>80</v>
      </c>
      <c r="R718" s="74">
        <v>180</v>
      </c>
      <c r="S718" s="84">
        <f t="shared" si="122"/>
        <v>14400</v>
      </c>
      <c r="AR718" s="74">
        <f t="shared" si="125"/>
        <v>7</v>
      </c>
      <c r="AS718" s="74">
        <f t="shared" si="126"/>
        <v>2016</v>
      </c>
      <c r="AT718" s="94">
        <f t="shared" si="127"/>
        <v>27</v>
      </c>
      <c r="BB718" s="74">
        <f t="shared" si="128"/>
        <v>1</v>
      </c>
      <c r="BC718" s="74">
        <f t="shared" si="129"/>
        <v>0</v>
      </c>
      <c r="BD718" s="115" t="str">
        <f t="shared" si="130"/>
        <v/>
      </c>
    </row>
    <row r="719" spans="3:56" x14ac:dyDescent="0.2">
      <c r="C719" s="75">
        <v>42557</v>
      </c>
      <c r="D719" s="120">
        <f t="shared" si="124"/>
        <v>3</v>
      </c>
      <c r="E719" s="74" t="s">
        <v>152</v>
      </c>
      <c r="F719" s="126" t="str">
        <f t="shared" si="123"/>
        <v/>
      </c>
      <c r="H719" s="74">
        <v>0</v>
      </c>
      <c r="K719" s="129" t="str">
        <f t="shared" si="131"/>
        <v/>
      </c>
      <c r="L719" s="129" t="str">
        <f t="shared" si="132"/>
        <v/>
      </c>
      <c r="P719" s="74" t="s">
        <v>593</v>
      </c>
      <c r="Q719" s="74">
        <v>80</v>
      </c>
      <c r="R719" s="74">
        <v>180</v>
      </c>
      <c r="S719" s="84">
        <f t="shared" ref="S719:S782" si="133">Q719*R719</f>
        <v>14400</v>
      </c>
      <c r="AR719" s="74">
        <f t="shared" si="125"/>
        <v>7</v>
      </c>
      <c r="AS719" s="74">
        <f t="shared" si="126"/>
        <v>2016</v>
      </c>
      <c r="AT719" s="94">
        <f t="shared" si="127"/>
        <v>27</v>
      </c>
      <c r="BB719" s="74">
        <f t="shared" si="128"/>
        <v>1</v>
      </c>
      <c r="BC719" s="74">
        <f t="shared" si="129"/>
        <v>0</v>
      </c>
      <c r="BD719" s="115" t="str">
        <f t="shared" si="130"/>
        <v/>
      </c>
    </row>
    <row r="720" spans="3:56" x14ac:dyDescent="0.2">
      <c r="C720" s="75">
        <v>42557</v>
      </c>
      <c r="D720" s="120">
        <f t="shared" si="124"/>
        <v>4</v>
      </c>
      <c r="E720" s="74" t="s">
        <v>152</v>
      </c>
      <c r="F720" s="126" t="str">
        <f t="shared" si="123"/>
        <v/>
      </c>
      <c r="H720" s="74">
        <v>0</v>
      </c>
      <c r="K720" s="129" t="str">
        <f t="shared" si="131"/>
        <v/>
      </c>
      <c r="L720" s="129" t="str">
        <f t="shared" si="132"/>
        <v/>
      </c>
      <c r="P720" s="74" t="s">
        <v>594</v>
      </c>
      <c r="Q720" s="74">
        <v>80</v>
      </c>
      <c r="R720" s="74">
        <v>180</v>
      </c>
      <c r="S720" s="84">
        <f t="shared" si="133"/>
        <v>14400</v>
      </c>
      <c r="AR720" s="74">
        <f t="shared" si="125"/>
        <v>7</v>
      </c>
      <c r="AS720" s="74">
        <f t="shared" si="126"/>
        <v>2016</v>
      </c>
      <c r="AT720" s="94">
        <f t="shared" si="127"/>
        <v>27</v>
      </c>
      <c r="BB720" s="74">
        <f t="shared" si="128"/>
        <v>1</v>
      </c>
      <c r="BC720" s="74">
        <f t="shared" si="129"/>
        <v>0</v>
      </c>
      <c r="BD720" s="115" t="str">
        <f t="shared" si="130"/>
        <v/>
      </c>
    </row>
    <row r="721" spans="3:56" x14ac:dyDescent="0.2">
      <c r="C721" s="75">
        <v>42557</v>
      </c>
      <c r="D721" s="120">
        <f t="shared" si="124"/>
        <v>5</v>
      </c>
      <c r="E721" s="74" t="s">
        <v>152</v>
      </c>
      <c r="F721" s="126" t="str">
        <f t="shared" si="123"/>
        <v/>
      </c>
      <c r="H721" s="74">
        <v>0</v>
      </c>
      <c r="K721" s="129" t="str">
        <f t="shared" si="131"/>
        <v/>
      </c>
      <c r="L721" s="129" t="str">
        <f t="shared" si="132"/>
        <v/>
      </c>
      <c r="P721" s="74" t="s">
        <v>595</v>
      </c>
      <c r="Q721" s="74">
        <v>68.25</v>
      </c>
      <c r="R721" s="74">
        <v>180</v>
      </c>
      <c r="S721" s="84">
        <f t="shared" si="133"/>
        <v>12285</v>
      </c>
      <c r="AR721" s="74">
        <f t="shared" si="125"/>
        <v>7</v>
      </c>
      <c r="AS721" s="74">
        <f t="shared" si="126"/>
        <v>2016</v>
      </c>
      <c r="AT721" s="94">
        <f t="shared" si="127"/>
        <v>27</v>
      </c>
      <c r="BB721" s="74">
        <f t="shared" si="128"/>
        <v>1</v>
      </c>
      <c r="BC721" s="74">
        <f t="shared" si="129"/>
        <v>0</v>
      </c>
      <c r="BD721" s="115" t="str">
        <f t="shared" si="130"/>
        <v/>
      </c>
    </row>
    <row r="722" spans="3:56" x14ac:dyDescent="0.2">
      <c r="D722" s="120">
        <f t="shared" si="124"/>
        <v>1</v>
      </c>
      <c r="F722" s="126" t="str">
        <f t="shared" si="123"/>
        <v/>
      </c>
      <c r="K722" s="129" t="str">
        <f t="shared" si="131"/>
        <v/>
      </c>
      <c r="L722" s="129" t="str">
        <f t="shared" si="132"/>
        <v/>
      </c>
      <c r="S722" s="84">
        <f t="shared" si="133"/>
        <v>0</v>
      </c>
      <c r="AR722" s="74">
        <f t="shared" si="125"/>
        <v>1</v>
      </c>
      <c r="AS722" s="74">
        <f t="shared" si="126"/>
        <v>1900</v>
      </c>
      <c r="AT722" s="94">
        <f t="shared" si="127"/>
        <v>-1</v>
      </c>
      <c r="BB722" s="74">
        <f t="shared" si="128"/>
        <v>1</v>
      </c>
      <c r="BC722" s="74">
        <f t="shared" si="129"/>
        <v>0</v>
      </c>
      <c r="BD722" s="115" t="str">
        <f t="shared" si="130"/>
        <v/>
      </c>
    </row>
    <row r="723" spans="3:56" x14ac:dyDescent="0.2">
      <c r="D723" s="120">
        <f t="shared" si="124"/>
        <v>2</v>
      </c>
      <c r="F723" s="126" t="str">
        <f t="shared" ref="F723:F786" si="134">IF(OR(K723=0,K723=""),"",SUM(G723/K723))</f>
        <v/>
      </c>
      <c r="K723" s="129" t="str">
        <f t="shared" si="131"/>
        <v/>
      </c>
      <c r="L723" s="129" t="str">
        <f t="shared" si="132"/>
        <v/>
      </c>
      <c r="S723" s="84">
        <f t="shared" si="133"/>
        <v>0</v>
      </c>
      <c r="AR723" s="74">
        <f t="shared" si="125"/>
        <v>1</v>
      </c>
      <c r="AS723" s="74">
        <f t="shared" si="126"/>
        <v>1900</v>
      </c>
      <c r="AT723" s="94">
        <f t="shared" si="127"/>
        <v>-1</v>
      </c>
      <c r="BB723" s="74">
        <f t="shared" si="128"/>
        <v>1</v>
      </c>
      <c r="BC723" s="74">
        <f t="shared" si="129"/>
        <v>0</v>
      </c>
      <c r="BD723" s="115" t="str">
        <f t="shared" si="130"/>
        <v/>
      </c>
    </row>
    <row r="724" spans="3:56" x14ac:dyDescent="0.2">
      <c r="D724" s="120">
        <f t="shared" si="124"/>
        <v>3</v>
      </c>
      <c r="F724" s="126" t="str">
        <f t="shared" si="134"/>
        <v/>
      </c>
      <c r="K724" s="129" t="str">
        <f t="shared" si="131"/>
        <v/>
      </c>
      <c r="L724" s="129" t="str">
        <f t="shared" si="132"/>
        <v/>
      </c>
      <c r="S724" s="84">
        <f t="shared" si="133"/>
        <v>0</v>
      </c>
      <c r="AR724" s="74">
        <f t="shared" si="125"/>
        <v>1</v>
      </c>
      <c r="AS724" s="74">
        <f t="shared" si="126"/>
        <v>1900</v>
      </c>
      <c r="AT724" s="94">
        <f t="shared" si="127"/>
        <v>-1</v>
      </c>
      <c r="BB724" s="74">
        <f t="shared" si="128"/>
        <v>1</v>
      </c>
      <c r="BC724" s="74">
        <f t="shared" si="129"/>
        <v>0</v>
      </c>
      <c r="BD724" s="115" t="str">
        <f t="shared" si="130"/>
        <v/>
      </c>
    </row>
    <row r="725" spans="3:56" x14ac:dyDescent="0.2">
      <c r="D725" s="120">
        <f t="shared" si="124"/>
        <v>4</v>
      </c>
      <c r="F725" s="126" t="str">
        <f t="shared" si="134"/>
        <v/>
      </c>
      <c r="K725" s="129" t="str">
        <f t="shared" si="131"/>
        <v/>
      </c>
      <c r="L725" s="129" t="str">
        <f t="shared" si="132"/>
        <v/>
      </c>
      <c r="S725" s="84">
        <f t="shared" si="133"/>
        <v>0</v>
      </c>
      <c r="AR725" s="74">
        <f t="shared" si="125"/>
        <v>1</v>
      </c>
      <c r="AS725" s="74">
        <f t="shared" si="126"/>
        <v>1900</v>
      </c>
      <c r="AT725" s="94">
        <f t="shared" si="127"/>
        <v>-1</v>
      </c>
      <c r="BB725" s="74">
        <f t="shared" si="128"/>
        <v>1</v>
      </c>
      <c r="BC725" s="74">
        <f t="shared" si="129"/>
        <v>0</v>
      </c>
      <c r="BD725" s="115" t="str">
        <f t="shared" si="130"/>
        <v/>
      </c>
    </row>
    <row r="726" spans="3:56" x14ac:dyDescent="0.2">
      <c r="D726" s="120">
        <f t="shared" si="124"/>
        <v>5</v>
      </c>
      <c r="F726" s="126" t="str">
        <f t="shared" si="134"/>
        <v/>
      </c>
      <c r="K726" s="129" t="str">
        <f t="shared" si="131"/>
        <v/>
      </c>
      <c r="L726" s="129" t="str">
        <f t="shared" si="132"/>
        <v/>
      </c>
      <c r="S726" s="84">
        <f t="shared" si="133"/>
        <v>0</v>
      </c>
      <c r="AR726" s="74">
        <f t="shared" si="125"/>
        <v>1</v>
      </c>
      <c r="AS726" s="74">
        <f t="shared" si="126"/>
        <v>1900</v>
      </c>
      <c r="AT726" s="94">
        <f t="shared" si="127"/>
        <v>-1</v>
      </c>
      <c r="BB726" s="74">
        <f t="shared" si="128"/>
        <v>1</v>
      </c>
      <c r="BC726" s="74">
        <f t="shared" si="129"/>
        <v>0</v>
      </c>
      <c r="BD726" s="115" t="str">
        <f t="shared" si="130"/>
        <v/>
      </c>
    </row>
    <row r="727" spans="3:56" x14ac:dyDescent="0.2">
      <c r="D727" s="120">
        <f t="shared" si="124"/>
        <v>6</v>
      </c>
      <c r="F727" s="126" t="str">
        <f t="shared" si="134"/>
        <v/>
      </c>
      <c r="K727" s="129" t="str">
        <f t="shared" si="131"/>
        <v/>
      </c>
      <c r="L727" s="129" t="str">
        <f t="shared" si="132"/>
        <v/>
      </c>
      <c r="S727" s="84">
        <f t="shared" si="133"/>
        <v>0</v>
      </c>
      <c r="AR727" s="74">
        <f t="shared" si="125"/>
        <v>1</v>
      </c>
      <c r="AS727" s="74">
        <f t="shared" si="126"/>
        <v>1900</v>
      </c>
      <c r="AT727" s="94">
        <f t="shared" si="127"/>
        <v>-1</v>
      </c>
      <c r="BB727" s="74">
        <f t="shared" si="128"/>
        <v>1</v>
      </c>
      <c r="BC727" s="74">
        <f t="shared" si="129"/>
        <v>0</v>
      </c>
      <c r="BD727" s="115" t="str">
        <f t="shared" si="130"/>
        <v/>
      </c>
    </row>
    <row r="728" spans="3:56" x14ac:dyDescent="0.2">
      <c r="D728" s="120">
        <f t="shared" si="124"/>
        <v>7</v>
      </c>
      <c r="F728" s="126" t="str">
        <f t="shared" si="134"/>
        <v/>
      </c>
      <c r="K728" s="129" t="str">
        <f t="shared" si="131"/>
        <v/>
      </c>
      <c r="L728" s="129" t="str">
        <f t="shared" si="132"/>
        <v/>
      </c>
      <c r="S728" s="84">
        <f t="shared" si="133"/>
        <v>0</v>
      </c>
      <c r="AR728" s="74">
        <f t="shared" si="125"/>
        <v>1</v>
      </c>
      <c r="AS728" s="74">
        <f t="shared" si="126"/>
        <v>1900</v>
      </c>
      <c r="AT728" s="94">
        <f t="shared" si="127"/>
        <v>-1</v>
      </c>
      <c r="BB728" s="74">
        <f t="shared" si="128"/>
        <v>1</v>
      </c>
      <c r="BC728" s="74">
        <f t="shared" si="129"/>
        <v>0</v>
      </c>
      <c r="BD728" s="115" t="str">
        <f t="shared" si="130"/>
        <v/>
      </c>
    </row>
    <row r="729" spans="3:56" x14ac:dyDescent="0.2">
      <c r="D729" s="120">
        <f t="shared" si="124"/>
        <v>8</v>
      </c>
      <c r="F729" s="126" t="str">
        <f t="shared" si="134"/>
        <v/>
      </c>
      <c r="K729" s="129" t="str">
        <f t="shared" si="131"/>
        <v/>
      </c>
      <c r="L729" s="129" t="str">
        <f t="shared" si="132"/>
        <v/>
      </c>
      <c r="S729" s="84">
        <f t="shared" si="133"/>
        <v>0</v>
      </c>
      <c r="AR729" s="74">
        <f t="shared" si="125"/>
        <v>1</v>
      </c>
      <c r="AS729" s="74">
        <f t="shared" si="126"/>
        <v>1900</v>
      </c>
      <c r="AT729" s="94">
        <f t="shared" si="127"/>
        <v>-1</v>
      </c>
      <c r="BB729" s="74">
        <f t="shared" si="128"/>
        <v>1</v>
      </c>
      <c r="BC729" s="74">
        <f t="shared" si="129"/>
        <v>0</v>
      </c>
      <c r="BD729" s="115" t="str">
        <f t="shared" si="130"/>
        <v/>
      </c>
    </row>
    <row r="730" spans="3:56" x14ac:dyDescent="0.2">
      <c r="D730" s="120">
        <f t="shared" si="124"/>
        <v>9</v>
      </c>
      <c r="F730" s="126" t="str">
        <f t="shared" si="134"/>
        <v/>
      </c>
      <c r="K730" s="129" t="str">
        <f t="shared" si="131"/>
        <v/>
      </c>
      <c r="L730" s="129" t="str">
        <f t="shared" si="132"/>
        <v/>
      </c>
      <c r="S730" s="84">
        <f t="shared" si="133"/>
        <v>0</v>
      </c>
      <c r="AR730" s="74">
        <f t="shared" si="125"/>
        <v>1</v>
      </c>
      <c r="AS730" s="74">
        <f t="shared" si="126"/>
        <v>1900</v>
      </c>
      <c r="AT730" s="94">
        <f t="shared" si="127"/>
        <v>-1</v>
      </c>
      <c r="BB730" s="74">
        <f t="shared" si="128"/>
        <v>1</v>
      </c>
      <c r="BC730" s="74">
        <f t="shared" si="129"/>
        <v>0</v>
      </c>
      <c r="BD730" s="115" t="str">
        <f t="shared" si="130"/>
        <v/>
      </c>
    </row>
    <row r="731" spans="3:56" x14ac:dyDescent="0.2">
      <c r="D731" s="120">
        <f t="shared" si="124"/>
        <v>10</v>
      </c>
      <c r="F731" s="126" t="str">
        <f t="shared" si="134"/>
        <v/>
      </c>
      <c r="K731" s="129" t="str">
        <f t="shared" si="131"/>
        <v/>
      </c>
      <c r="L731" s="129" t="str">
        <f t="shared" si="132"/>
        <v/>
      </c>
      <c r="S731" s="84">
        <f t="shared" si="133"/>
        <v>0</v>
      </c>
      <c r="AR731" s="74">
        <f t="shared" si="125"/>
        <v>1</v>
      </c>
      <c r="AS731" s="74">
        <f t="shared" si="126"/>
        <v>1900</v>
      </c>
      <c r="AT731" s="94">
        <f t="shared" si="127"/>
        <v>-1</v>
      </c>
      <c r="BB731" s="74">
        <f t="shared" si="128"/>
        <v>1</v>
      </c>
      <c r="BC731" s="74">
        <f t="shared" si="129"/>
        <v>0</v>
      </c>
      <c r="BD731" s="115" t="str">
        <f t="shared" si="130"/>
        <v/>
      </c>
    </row>
    <row r="732" spans="3:56" x14ac:dyDescent="0.2">
      <c r="D732" s="120">
        <f t="shared" si="124"/>
        <v>11</v>
      </c>
      <c r="F732" s="126" t="str">
        <f t="shared" si="134"/>
        <v/>
      </c>
      <c r="K732" s="129" t="str">
        <f t="shared" si="131"/>
        <v/>
      </c>
      <c r="L732" s="129" t="str">
        <f t="shared" si="132"/>
        <v/>
      </c>
      <c r="S732" s="84">
        <f t="shared" si="133"/>
        <v>0</v>
      </c>
      <c r="AR732" s="74">
        <f t="shared" si="125"/>
        <v>1</v>
      </c>
      <c r="AS732" s="74">
        <f t="shared" si="126"/>
        <v>1900</v>
      </c>
      <c r="AT732" s="94">
        <f t="shared" si="127"/>
        <v>-1</v>
      </c>
      <c r="BB732" s="74">
        <f t="shared" si="128"/>
        <v>1</v>
      </c>
      <c r="BC732" s="74">
        <f t="shared" si="129"/>
        <v>0</v>
      </c>
      <c r="BD732" s="115" t="str">
        <f t="shared" si="130"/>
        <v/>
      </c>
    </row>
    <row r="733" spans="3:56" x14ac:dyDescent="0.2">
      <c r="D733" s="120">
        <f t="shared" si="124"/>
        <v>12</v>
      </c>
      <c r="F733" s="126" t="str">
        <f t="shared" si="134"/>
        <v/>
      </c>
      <c r="K733" s="129" t="str">
        <f t="shared" si="131"/>
        <v/>
      </c>
      <c r="L733" s="129" t="str">
        <f t="shared" si="132"/>
        <v/>
      </c>
      <c r="S733" s="84">
        <f t="shared" si="133"/>
        <v>0</v>
      </c>
      <c r="AR733" s="74">
        <f t="shared" si="125"/>
        <v>1</v>
      </c>
      <c r="AS733" s="74">
        <f t="shared" si="126"/>
        <v>1900</v>
      </c>
      <c r="AT733" s="94">
        <f t="shared" si="127"/>
        <v>-1</v>
      </c>
      <c r="BB733" s="74">
        <f t="shared" si="128"/>
        <v>1</v>
      </c>
      <c r="BC733" s="74">
        <f t="shared" si="129"/>
        <v>0</v>
      </c>
      <c r="BD733" s="115" t="str">
        <f t="shared" si="130"/>
        <v/>
      </c>
    </row>
    <row r="734" spans="3:56" x14ac:dyDescent="0.2">
      <c r="D734" s="120">
        <f t="shared" si="124"/>
        <v>13</v>
      </c>
      <c r="F734" s="126" t="str">
        <f t="shared" si="134"/>
        <v/>
      </c>
      <c r="K734" s="129" t="str">
        <f t="shared" si="131"/>
        <v/>
      </c>
      <c r="L734" s="129" t="str">
        <f t="shared" si="132"/>
        <v/>
      </c>
      <c r="S734" s="84">
        <f t="shared" si="133"/>
        <v>0</v>
      </c>
      <c r="AR734" s="74">
        <f t="shared" si="125"/>
        <v>1</v>
      </c>
      <c r="AS734" s="74">
        <f t="shared" si="126"/>
        <v>1900</v>
      </c>
      <c r="AT734" s="94">
        <f t="shared" si="127"/>
        <v>-1</v>
      </c>
      <c r="BB734" s="74">
        <f t="shared" si="128"/>
        <v>1</v>
      </c>
      <c r="BC734" s="74">
        <f t="shared" si="129"/>
        <v>0</v>
      </c>
      <c r="BD734" s="115" t="str">
        <f t="shared" si="130"/>
        <v/>
      </c>
    </row>
    <row r="735" spans="3:56" x14ac:dyDescent="0.2">
      <c r="D735" s="120">
        <f t="shared" si="124"/>
        <v>14</v>
      </c>
      <c r="F735" s="126" t="str">
        <f t="shared" si="134"/>
        <v/>
      </c>
      <c r="K735" s="129" t="str">
        <f t="shared" si="131"/>
        <v/>
      </c>
      <c r="L735" s="129" t="str">
        <f t="shared" si="132"/>
        <v/>
      </c>
      <c r="S735" s="84">
        <f t="shared" si="133"/>
        <v>0</v>
      </c>
      <c r="AR735" s="74">
        <f t="shared" si="125"/>
        <v>1</v>
      </c>
      <c r="AS735" s="74">
        <f t="shared" si="126"/>
        <v>1900</v>
      </c>
      <c r="AT735" s="94">
        <f t="shared" si="127"/>
        <v>-1</v>
      </c>
      <c r="BB735" s="74">
        <f t="shared" si="128"/>
        <v>1</v>
      </c>
      <c r="BC735" s="74">
        <f t="shared" si="129"/>
        <v>0</v>
      </c>
      <c r="BD735" s="115" t="str">
        <f t="shared" si="130"/>
        <v/>
      </c>
    </row>
    <row r="736" spans="3:56" x14ac:dyDescent="0.2">
      <c r="D736" s="120">
        <f t="shared" si="124"/>
        <v>15</v>
      </c>
      <c r="F736" s="126" t="str">
        <f t="shared" si="134"/>
        <v/>
      </c>
      <c r="K736" s="129" t="str">
        <f t="shared" si="131"/>
        <v/>
      </c>
      <c r="L736" s="129" t="str">
        <f t="shared" si="132"/>
        <v/>
      </c>
      <c r="S736" s="84">
        <f t="shared" si="133"/>
        <v>0</v>
      </c>
      <c r="AR736" s="74">
        <f t="shared" si="125"/>
        <v>1</v>
      </c>
      <c r="AS736" s="74">
        <f t="shared" si="126"/>
        <v>1900</v>
      </c>
      <c r="AT736" s="94">
        <f t="shared" si="127"/>
        <v>-1</v>
      </c>
      <c r="BB736" s="74">
        <f t="shared" si="128"/>
        <v>1</v>
      </c>
      <c r="BC736" s="74">
        <f t="shared" si="129"/>
        <v>0</v>
      </c>
      <c r="BD736" s="115" t="str">
        <f t="shared" si="130"/>
        <v/>
      </c>
    </row>
    <row r="737" spans="4:56" x14ac:dyDescent="0.2">
      <c r="D737" s="120">
        <f t="shared" si="124"/>
        <v>16</v>
      </c>
      <c r="F737" s="126" t="str">
        <f t="shared" si="134"/>
        <v/>
      </c>
      <c r="K737" s="129" t="str">
        <f t="shared" si="131"/>
        <v/>
      </c>
      <c r="L737" s="129" t="str">
        <f t="shared" si="132"/>
        <v/>
      </c>
      <c r="S737" s="84">
        <f t="shared" si="133"/>
        <v>0</v>
      </c>
      <c r="AR737" s="74">
        <f t="shared" si="125"/>
        <v>1</v>
      </c>
      <c r="AS737" s="74">
        <f t="shared" si="126"/>
        <v>1900</v>
      </c>
      <c r="AT737" s="94">
        <f t="shared" si="127"/>
        <v>-1</v>
      </c>
      <c r="BB737" s="74">
        <f t="shared" si="128"/>
        <v>1</v>
      </c>
      <c r="BC737" s="74">
        <f t="shared" si="129"/>
        <v>0</v>
      </c>
      <c r="BD737" s="115" t="str">
        <f t="shared" si="130"/>
        <v/>
      </c>
    </row>
    <row r="738" spans="4:56" x14ac:dyDescent="0.2">
      <c r="D738" s="120">
        <f t="shared" si="124"/>
        <v>17</v>
      </c>
      <c r="F738" s="126" t="str">
        <f t="shared" si="134"/>
        <v/>
      </c>
      <c r="K738" s="129" t="str">
        <f t="shared" si="131"/>
        <v/>
      </c>
      <c r="L738" s="129" t="str">
        <f t="shared" si="132"/>
        <v/>
      </c>
      <c r="S738" s="84">
        <f t="shared" si="133"/>
        <v>0</v>
      </c>
      <c r="AR738" s="74">
        <f t="shared" si="125"/>
        <v>1</v>
      </c>
      <c r="AS738" s="74">
        <f t="shared" si="126"/>
        <v>1900</v>
      </c>
      <c r="AT738" s="94">
        <f t="shared" si="127"/>
        <v>-1</v>
      </c>
      <c r="BB738" s="74">
        <f t="shared" si="128"/>
        <v>1</v>
      </c>
      <c r="BC738" s="74">
        <f t="shared" si="129"/>
        <v>0</v>
      </c>
      <c r="BD738" s="115" t="str">
        <f t="shared" si="130"/>
        <v/>
      </c>
    </row>
    <row r="739" spans="4:56" x14ac:dyDescent="0.2">
      <c r="D739" s="120">
        <f t="shared" si="124"/>
        <v>18</v>
      </c>
      <c r="F739" s="126" t="str">
        <f t="shared" si="134"/>
        <v/>
      </c>
      <c r="K739" s="129" t="str">
        <f t="shared" si="131"/>
        <v/>
      </c>
      <c r="L739" s="129" t="str">
        <f t="shared" si="132"/>
        <v/>
      </c>
      <c r="S739" s="84">
        <f t="shared" si="133"/>
        <v>0</v>
      </c>
      <c r="AR739" s="74">
        <f t="shared" si="125"/>
        <v>1</v>
      </c>
      <c r="AS739" s="74">
        <f t="shared" si="126"/>
        <v>1900</v>
      </c>
      <c r="AT739" s="94">
        <f t="shared" si="127"/>
        <v>-1</v>
      </c>
      <c r="BB739" s="74">
        <f t="shared" si="128"/>
        <v>1</v>
      </c>
      <c r="BC739" s="74">
        <f t="shared" si="129"/>
        <v>0</v>
      </c>
      <c r="BD739" s="115" t="str">
        <f t="shared" si="130"/>
        <v/>
      </c>
    </row>
    <row r="740" spans="4:56" x14ac:dyDescent="0.2">
      <c r="D740" s="120">
        <f t="shared" si="124"/>
        <v>19</v>
      </c>
      <c r="F740" s="126" t="str">
        <f t="shared" si="134"/>
        <v/>
      </c>
      <c r="K740" s="129" t="str">
        <f t="shared" si="131"/>
        <v/>
      </c>
      <c r="L740" s="129" t="str">
        <f t="shared" si="132"/>
        <v/>
      </c>
      <c r="S740" s="84">
        <f t="shared" si="133"/>
        <v>0</v>
      </c>
      <c r="AR740" s="74">
        <f t="shared" si="125"/>
        <v>1</v>
      </c>
      <c r="AS740" s="74">
        <f t="shared" si="126"/>
        <v>1900</v>
      </c>
      <c r="AT740" s="94">
        <f t="shared" si="127"/>
        <v>-1</v>
      </c>
      <c r="BB740" s="74">
        <f t="shared" si="128"/>
        <v>1</v>
      </c>
      <c r="BC740" s="74">
        <f t="shared" si="129"/>
        <v>0</v>
      </c>
      <c r="BD740" s="115" t="str">
        <f t="shared" si="130"/>
        <v/>
      </c>
    </row>
    <row r="741" spans="4:56" x14ac:dyDescent="0.2">
      <c r="D741" s="120">
        <f t="shared" si="124"/>
        <v>20</v>
      </c>
      <c r="F741" s="126" t="str">
        <f t="shared" si="134"/>
        <v/>
      </c>
      <c r="K741" s="129" t="str">
        <f t="shared" si="131"/>
        <v/>
      </c>
      <c r="L741" s="129" t="str">
        <f t="shared" si="132"/>
        <v/>
      </c>
      <c r="S741" s="84">
        <f t="shared" si="133"/>
        <v>0</v>
      </c>
      <c r="AR741" s="74">
        <f t="shared" si="125"/>
        <v>1</v>
      </c>
      <c r="AS741" s="74">
        <f t="shared" si="126"/>
        <v>1900</v>
      </c>
      <c r="AT741" s="94">
        <f t="shared" si="127"/>
        <v>-1</v>
      </c>
      <c r="BB741" s="74">
        <f t="shared" si="128"/>
        <v>1</v>
      </c>
      <c r="BC741" s="74">
        <f t="shared" si="129"/>
        <v>0</v>
      </c>
      <c r="BD741" s="115" t="str">
        <f t="shared" si="130"/>
        <v/>
      </c>
    </row>
    <row r="742" spans="4:56" x14ac:dyDescent="0.2">
      <c r="D742" s="120">
        <f t="shared" si="124"/>
        <v>21</v>
      </c>
      <c r="F742" s="126" t="str">
        <f t="shared" si="134"/>
        <v/>
      </c>
      <c r="K742" s="129" t="str">
        <f t="shared" si="131"/>
        <v/>
      </c>
      <c r="L742" s="129" t="str">
        <f t="shared" si="132"/>
        <v/>
      </c>
      <c r="S742" s="84">
        <f t="shared" si="133"/>
        <v>0</v>
      </c>
      <c r="AR742" s="74">
        <f t="shared" si="125"/>
        <v>1</v>
      </c>
      <c r="AS742" s="74">
        <f t="shared" si="126"/>
        <v>1900</v>
      </c>
      <c r="AT742" s="94">
        <f t="shared" si="127"/>
        <v>-1</v>
      </c>
      <c r="BB742" s="74">
        <f t="shared" si="128"/>
        <v>1</v>
      </c>
      <c r="BC742" s="74">
        <f t="shared" si="129"/>
        <v>0</v>
      </c>
      <c r="BD742" s="115" t="str">
        <f t="shared" si="130"/>
        <v/>
      </c>
    </row>
    <row r="743" spans="4:56" x14ac:dyDescent="0.2">
      <c r="D743" s="120">
        <f t="shared" si="124"/>
        <v>22</v>
      </c>
      <c r="F743" s="126" t="str">
        <f t="shared" si="134"/>
        <v/>
      </c>
      <c r="K743" s="129" t="str">
        <f t="shared" si="131"/>
        <v/>
      </c>
      <c r="L743" s="129" t="str">
        <f t="shared" si="132"/>
        <v/>
      </c>
      <c r="S743" s="84">
        <f t="shared" si="133"/>
        <v>0</v>
      </c>
      <c r="AR743" s="74">
        <f t="shared" si="125"/>
        <v>1</v>
      </c>
      <c r="AS743" s="74">
        <f t="shared" si="126"/>
        <v>1900</v>
      </c>
      <c r="AT743" s="94">
        <f t="shared" si="127"/>
        <v>-1</v>
      </c>
      <c r="BB743" s="74">
        <f t="shared" si="128"/>
        <v>1</v>
      </c>
      <c r="BC743" s="74">
        <f t="shared" si="129"/>
        <v>0</v>
      </c>
      <c r="BD743" s="115" t="str">
        <f t="shared" si="130"/>
        <v/>
      </c>
    </row>
    <row r="744" spans="4:56" x14ac:dyDescent="0.2">
      <c r="D744" s="120">
        <f t="shared" si="124"/>
        <v>23</v>
      </c>
      <c r="F744" s="126" t="str">
        <f t="shared" si="134"/>
        <v/>
      </c>
      <c r="K744" s="129" t="str">
        <f t="shared" si="131"/>
        <v/>
      </c>
      <c r="L744" s="129" t="str">
        <f t="shared" si="132"/>
        <v/>
      </c>
      <c r="S744" s="84">
        <f t="shared" si="133"/>
        <v>0</v>
      </c>
      <c r="AR744" s="74">
        <f t="shared" si="125"/>
        <v>1</v>
      </c>
      <c r="AS744" s="74">
        <f t="shared" si="126"/>
        <v>1900</v>
      </c>
      <c r="AT744" s="94">
        <f t="shared" si="127"/>
        <v>-1</v>
      </c>
      <c r="BB744" s="74">
        <f t="shared" si="128"/>
        <v>1</v>
      </c>
      <c r="BC744" s="74">
        <f t="shared" si="129"/>
        <v>0</v>
      </c>
      <c r="BD744" s="115" t="str">
        <f t="shared" si="130"/>
        <v/>
      </c>
    </row>
    <row r="745" spans="4:56" x14ac:dyDescent="0.2">
      <c r="D745" s="120">
        <f t="shared" si="124"/>
        <v>24</v>
      </c>
      <c r="F745" s="126" t="str">
        <f t="shared" si="134"/>
        <v/>
      </c>
      <c r="K745" s="129" t="str">
        <f t="shared" si="131"/>
        <v/>
      </c>
      <c r="L745" s="129" t="str">
        <f t="shared" si="132"/>
        <v/>
      </c>
      <c r="S745" s="84">
        <f t="shared" si="133"/>
        <v>0</v>
      </c>
      <c r="AR745" s="74">
        <f t="shared" si="125"/>
        <v>1</v>
      </c>
      <c r="AS745" s="74">
        <f t="shared" si="126"/>
        <v>1900</v>
      </c>
      <c r="AT745" s="94">
        <f t="shared" si="127"/>
        <v>-1</v>
      </c>
      <c r="BB745" s="74">
        <f t="shared" si="128"/>
        <v>1</v>
      </c>
      <c r="BC745" s="74">
        <f t="shared" si="129"/>
        <v>0</v>
      </c>
      <c r="BD745" s="115" t="str">
        <f t="shared" si="130"/>
        <v/>
      </c>
    </row>
    <row r="746" spans="4:56" x14ac:dyDescent="0.2">
      <c r="D746" s="120">
        <f t="shared" si="124"/>
        <v>25</v>
      </c>
      <c r="F746" s="126" t="str">
        <f t="shared" si="134"/>
        <v/>
      </c>
      <c r="K746" s="129" t="str">
        <f t="shared" si="131"/>
        <v/>
      </c>
      <c r="L746" s="129" t="str">
        <f t="shared" si="132"/>
        <v/>
      </c>
      <c r="S746" s="84">
        <f t="shared" si="133"/>
        <v>0</v>
      </c>
      <c r="AR746" s="74">
        <f t="shared" si="125"/>
        <v>1</v>
      </c>
      <c r="AS746" s="74">
        <f t="shared" si="126"/>
        <v>1900</v>
      </c>
      <c r="AT746" s="94">
        <f t="shared" si="127"/>
        <v>-1</v>
      </c>
      <c r="BB746" s="74">
        <f t="shared" si="128"/>
        <v>1</v>
      </c>
      <c r="BC746" s="74">
        <f t="shared" si="129"/>
        <v>0</v>
      </c>
      <c r="BD746" s="115" t="str">
        <f t="shared" si="130"/>
        <v/>
      </c>
    </row>
    <row r="747" spans="4:56" x14ac:dyDescent="0.2">
      <c r="D747" s="120">
        <f t="shared" si="124"/>
        <v>26</v>
      </c>
      <c r="F747" s="126" t="str">
        <f t="shared" si="134"/>
        <v/>
      </c>
      <c r="K747" s="129" t="str">
        <f t="shared" si="131"/>
        <v/>
      </c>
      <c r="L747" s="129" t="str">
        <f t="shared" si="132"/>
        <v/>
      </c>
      <c r="S747" s="84">
        <f t="shared" si="133"/>
        <v>0</v>
      </c>
      <c r="AR747" s="74">
        <f t="shared" si="125"/>
        <v>1</v>
      </c>
      <c r="AS747" s="74">
        <f t="shared" si="126"/>
        <v>1900</v>
      </c>
      <c r="AT747" s="94">
        <f t="shared" si="127"/>
        <v>-1</v>
      </c>
      <c r="BB747" s="74">
        <f t="shared" si="128"/>
        <v>1</v>
      </c>
      <c r="BC747" s="74">
        <f t="shared" si="129"/>
        <v>0</v>
      </c>
      <c r="BD747" s="115" t="str">
        <f t="shared" si="130"/>
        <v/>
      </c>
    </row>
    <row r="748" spans="4:56" x14ac:dyDescent="0.2">
      <c r="D748" s="120">
        <f t="shared" si="124"/>
        <v>27</v>
      </c>
      <c r="F748" s="126" t="str">
        <f t="shared" si="134"/>
        <v/>
      </c>
      <c r="K748" s="129" t="str">
        <f t="shared" si="131"/>
        <v/>
      </c>
      <c r="L748" s="129" t="str">
        <f t="shared" si="132"/>
        <v/>
      </c>
      <c r="S748" s="84">
        <f t="shared" si="133"/>
        <v>0</v>
      </c>
      <c r="AR748" s="74">
        <f t="shared" si="125"/>
        <v>1</v>
      </c>
      <c r="AS748" s="74">
        <f t="shared" si="126"/>
        <v>1900</v>
      </c>
      <c r="AT748" s="94">
        <f t="shared" si="127"/>
        <v>-1</v>
      </c>
      <c r="BB748" s="74">
        <f t="shared" si="128"/>
        <v>1</v>
      </c>
      <c r="BC748" s="74">
        <f t="shared" si="129"/>
        <v>0</v>
      </c>
      <c r="BD748" s="115" t="str">
        <f t="shared" si="130"/>
        <v/>
      </c>
    </row>
    <row r="749" spans="4:56" x14ac:dyDescent="0.2">
      <c r="D749" s="120">
        <f t="shared" si="124"/>
        <v>28</v>
      </c>
      <c r="F749" s="126" t="str">
        <f t="shared" si="134"/>
        <v/>
      </c>
      <c r="K749" s="129" t="str">
        <f t="shared" si="131"/>
        <v/>
      </c>
      <c r="L749" s="129" t="str">
        <f t="shared" si="132"/>
        <v/>
      </c>
      <c r="S749" s="84">
        <f t="shared" si="133"/>
        <v>0</v>
      </c>
      <c r="AR749" s="74">
        <f t="shared" si="125"/>
        <v>1</v>
      </c>
      <c r="AS749" s="74">
        <f t="shared" si="126"/>
        <v>1900</v>
      </c>
      <c r="AT749" s="94">
        <f t="shared" si="127"/>
        <v>-1</v>
      </c>
      <c r="BB749" s="74">
        <f t="shared" si="128"/>
        <v>1</v>
      </c>
      <c r="BC749" s="74">
        <f t="shared" si="129"/>
        <v>0</v>
      </c>
      <c r="BD749" s="115" t="str">
        <f t="shared" si="130"/>
        <v/>
      </c>
    </row>
    <row r="750" spans="4:56" x14ac:dyDescent="0.2">
      <c r="D750" s="120">
        <f t="shared" si="124"/>
        <v>29</v>
      </c>
      <c r="F750" s="126" t="str">
        <f t="shared" si="134"/>
        <v/>
      </c>
      <c r="K750" s="129" t="str">
        <f t="shared" si="131"/>
        <v/>
      </c>
      <c r="L750" s="129" t="str">
        <f t="shared" si="132"/>
        <v/>
      </c>
      <c r="S750" s="84">
        <f t="shared" si="133"/>
        <v>0</v>
      </c>
      <c r="AR750" s="74">
        <f t="shared" si="125"/>
        <v>1</v>
      </c>
      <c r="AS750" s="74">
        <f t="shared" si="126"/>
        <v>1900</v>
      </c>
      <c r="AT750" s="94">
        <f t="shared" si="127"/>
        <v>-1</v>
      </c>
      <c r="BB750" s="74">
        <f t="shared" si="128"/>
        <v>1</v>
      </c>
      <c r="BC750" s="74">
        <f t="shared" si="129"/>
        <v>0</v>
      </c>
      <c r="BD750" s="115" t="str">
        <f t="shared" si="130"/>
        <v/>
      </c>
    </row>
    <row r="751" spans="4:56" x14ac:dyDescent="0.2">
      <c r="D751" s="120">
        <f t="shared" si="124"/>
        <v>30</v>
      </c>
      <c r="F751" s="126" t="str">
        <f t="shared" si="134"/>
        <v/>
      </c>
      <c r="K751" s="129" t="str">
        <f t="shared" si="131"/>
        <v/>
      </c>
      <c r="L751" s="129" t="str">
        <f t="shared" si="132"/>
        <v/>
      </c>
      <c r="S751" s="84">
        <f t="shared" si="133"/>
        <v>0</v>
      </c>
      <c r="AR751" s="74">
        <f t="shared" si="125"/>
        <v>1</v>
      </c>
      <c r="AS751" s="74">
        <f t="shared" si="126"/>
        <v>1900</v>
      </c>
      <c r="AT751" s="94">
        <f t="shared" si="127"/>
        <v>-1</v>
      </c>
      <c r="BB751" s="74">
        <f t="shared" si="128"/>
        <v>1</v>
      </c>
      <c r="BC751" s="74">
        <f t="shared" si="129"/>
        <v>0</v>
      </c>
      <c r="BD751" s="115" t="str">
        <f t="shared" si="130"/>
        <v/>
      </c>
    </row>
    <row r="752" spans="4:56" x14ac:dyDescent="0.2">
      <c r="D752" s="120">
        <f t="shared" si="124"/>
        <v>31</v>
      </c>
      <c r="F752" s="126" t="str">
        <f t="shared" si="134"/>
        <v/>
      </c>
      <c r="K752" s="129" t="str">
        <f t="shared" si="131"/>
        <v/>
      </c>
      <c r="L752" s="129" t="str">
        <f t="shared" si="132"/>
        <v/>
      </c>
      <c r="S752" s="84">
        <f t="shared" si="133"/>
        <v>0</v>
      </c>
      <c r="AR752" s="74">
        <f t="shared" si="125"/>
        <v>1</v>
      </c>
      <c r="AS752" s="74">
        <f t="shared" si="126"/>
        <v>1900</v>
      </c>
      <c r="AT752" s="94">
        <f t="shared" si="127"/>
        <v>-1</v>
      </c>
      <c r="BB752" s="74">
        <f t="shared" si="128"/>
        <v>1</v>
      </c>
      <c r="BC752" s="74">
        <f t="shared" si="129"/>
        <v>0</v>
      </c>
      <c r="BD752" s="115" t="str">
        <f t="shared" si="130"/>
        <v/>
      </c>
    </row>
    <row r="753" spans="4:56" x14ac:dyDescent="0.2">
      <c r="D753" s="120">
        <f t="shared" si="124"/>
        <v>32</v>
      </c>
      <c r="F753" s="126" t="str">
        <f t="shared" si="134"/>
        <v/>
      </c>
      <c r="K753" s="129" t="str">
        <f t="shared" si="131"/>
        <v/>
      </c>
      <c r="L753" s="129" t="str">
        <f t="shared" si="132"/>
        <v/>
      </c>
      <c r="S753" s="84">
        <f t="shared" si="133"/>
        <v>0</v>
      </c>
      <c r="AR753" s="74">
        <f t="shared" si="125"/>
        <v>1</v>
      </c>
      <c r="AS753" s="74">
        <f t="shared" si="126"/>
        <v>1900</v>
      </c>
      <c r="AT753" s="94">
        <f t="shared" si="127"/>
        <v>-1</v>
      </c>
      <c r="BB753" s="74">
        <f t="shared" si="128"/>
        <v>1</v>
      </c>
      <c r="BC753" s="74">
        <f t="shared" si="129"/>
        <v>0</v>
      </c>
      <c r="BD753" s="115" t="str">
        <f t="shared" si="130"/>
        <v/>
      </c>
    </row>
    <row r="754" spans="4:56" x14ac:dyDescent="0.2">
      <c r="D754" s="120">
        <f t="shared" si="124"/>
        <v>33</v>
      </c>
      <c r="F754" s="126" t="str">
        <f t="shared" si="134"/>
        <v/>
      </c>
      <c r="K754" s="129" t="str">
        <f t="shared" si="131"/>
        <v/>
      </c>
      <c r="L754" s="129" t="str">
        <f t="shared" si="132"/>
        <v/>
      </c>
      <c r="S754" s="84">
        <f t="shared" si="133"/>
        <v>0</v>
      </c>
      <c r="AR754" s="74">
        <f t="shared" si="125"/>
        <v>1</v>
      </c>
      <c r="AS754" s="74">
        <f t="shared" si="126"/>
        <v>1900</v>
      </c>
      <c r="AT754" s="94">
        <f t="shared" si="127"/>
        <v>-1</v>
      </c>
      <c r="BB754" s="74">
        <f t="shared" si="128"/>
        <v>1</v>
      </c>
      <c r="BC754" s="74">
        <f t="shared" si="129"/>
        <v>0</v>
      </c>
      <c r="BD754" s="115" t="str">
        <f t="shared" si="130"/>
        <v/>
      </c>
    </row>
    <row r="755" spans="4:56" x14ac:dyDescent="0.2">
      <c r="D755" s="120">
        <f t="shared" si="124"/>
        <v>34</v>
      </c>
      <c r="F755" s="126" t="str">
        <f t="shared" si="134"/>
        <v/>
      </c>
      <c r="K755" s="129" t="str">
        <f t="shared" si="131"/>
        <v/>
      </c>
      <c r="L755" s="129" t="str">
        <f t="shared" si="132"/>
        <v/>
      </c>
      <c r="S755" s="84">
        <f t="shared" si="133"/>
        <v>0</v>
      </c>
      <c r="AR755" s="74">
        <f t="shared" si="125"/>
        <v>1</v>
      </c>
      <c r="AS755" s="74">
        <f t="shared" si="126"/>
        <v>1900</v>
      </c>
      <c r="AT755" s="94">
        <f t="shared" si="127"/>
        <v>-1</v>
      </c>
      <c r="BB755" s="74">
        <f t="shared" si="128"/>
        <v>1</v>
      </c>
      <c r="BC755" s="74">
        <f t="shared" si="129"/>
        <v>0</v>
      </c>
      <c r="BD755" s="115" t="str">
        <f t="shared" si="130"/>
        <v/>
      </c>
    </row>
    <row r="756" spans="4:56" x14ac:dyDescent="0.2">
      <c r="D756" s="120">
        <f t="shared" si="124"/>
        <v>35</v>
      </c>
      <c r="F756" s="126" t="str">
        <f t="shared" si="134"/>
        <v/>
      </c>
      <c r="K756" s="129" t="str">
        <f t="shared" si="131"/>
        <v/>
      </c>
      <c r="L756" s="129" t="str">
        <f t="shared" si="132"/>
        <v/>
      </c>
      <c r="S756" s="84">
        <f t="shared" si="133"/>
        <v>0</v>
      </c>
      <c r="AR756" s="74">
        <f t="shared" si="125"/>
        <v>1</v>
      </c>
      <c r="AS756" s="74">
        <f t="shared" si="126"/>
        <v>1900</v>
      </c>
      <c r="AT756" s="94">
        <f t="shared" si="127"/>
        <v>-1</v>
      </c>
      <c r="BB756" s="74">
        <f t="shared" si="128"/>
        <v>1</v>
      </c>
      <c r="BC756" s="74">
        <f t="shared" si="129"/>
        <v>0</v>
      </c>
      <c r="BD756" s="115" t="str">
        <f t="shared" si="130"/>
        <v/>
      </c>
    </row>
    <row r="757" spans="4:56" x14ac:dyDescent="0.2">
      <c r="D757" s="120">
        <f t="shared" si="124"/>
        <v>36</v>
      </c>
      <c r="F757" s="126" t="str">
        <f t="shared" si="134"/>
        <v/>
      </c>
      <c r="K757" s="129" t="str">
        <f t="shared" si="131"/>
        <v/>
      </c>
      <c r="L757" s="129" t="str">
        <f t="shared" si="132"/>
        <v/>
      </c>
      <c r="S757" s="84">
        <f t="shared" si="133"/>
        <v>0</v>
      </c>
      <c r="AR757" s="74">
        <f t="shared" si="125"/>
        <v>1</v>
      </c>
      <c r="AS757" s="74">
        <f t="shared" si="126"/>
        <v>1900</v>
      </c>
      <c r="AT757" s="94">
        <f t="shared" si="127"/>
        <v>-1</v>
      </c>
      <c r="BB757" s="74">
        <f t="shared" si="128"/>
        <v>1</v>
      </c>
      <c r="BC757" s="74">
        <f t="shared" si="129"/>
        <v>0</v>
      </c>
      <c r="BD757" s="115" t="str">
        <f t="shared" si="130"/>
        <v/>
      </c>
    </row>
    <row r="758" spans="4:56" x14ac:dyDescent="0.2">
      <c r="D758" s="120">
        <f t="shared" si="124"/>
        <v>37</v>
      </c>
      <c r="F758" s="126" t="str">
        <f t="shared" si="134"/>
        <v/>
      </c>
      <c r="K758" s="129" t="str">
        <f t="shared" si="131"/>
        <v/>
      </c>
      <c r="L758" s="129" t="str">
        <f t="shared" si="132"/>
        <v/>
      </c>
      <c r="S758" s="84">
        <f t="shared" si="133"/>
        <v>0</v>
      </c>
      <c r="AR758" s="74">
        <f t="shared" si="125"/>
        <v>1</v>
      </c>
      <c r="AS758" s="74">
        <f t="shared" si="126"/>
        <v>1900</v>
      </c>
      <c r="AT758" s="94">
        <f t="shared" si="127"/>
        <v>-1</v>
      </c>
      <c r="BB758" s="74">
        <f t="shared" si="128"/>
        <v>1</v>
      </c>
      <c r="BC758" s="74">
        <f t="shared" si="129"/>
        <v>0</v>
      </c>
      <c r="BD758" s="115" t="str">
        <f t="shared" si="130"/>
        <v/>
      </c>
    </row>
    <row r="759" spans="4:56" x14ac:dyDescent="0.2">
      <c r="D759" s="120">
        <f t="shared" si="124"/>
        <v>38</v>
      </c>
      <c r="F759" s="126" t="str">
        <f t="shared" si="134"/>
        <v/>
      </c>
      <c r="K759" s="129" t="str">
        <f t="shared" si="131"/>
        <v/>
      </c>
      <c r="L759" s="129" t="str">
        <f t="shared" si="132"/>
        <v/>
      </c>
      <c r="S759" s="84">
        <f t="shared" si="133"/>
        <v>0</v>
      </c>
      <c r="AR759" s="74">
        <f t="shared" si="125"/>
        <v>1</v>
      </c>
      <c r="AS759" s="74">
        <f t="shared" si="126"/>
        <v>1900</v>
      </c>
      <c r="AT759" s="94">
        <f t="shared" si="127"/>
        <v>-1</v>
      </c>
      <c r="BB759" s="74">
        <f t="shared" si="128"/>
        <v>1</v>
      </c>
      <c r="BC759" s="74">
        <f t="shared" si="129"/>
        <v>0</v>
      </c>
      <c r="BD759" s="115" t="str">
        <f t="shared" si="130"/>
        <v/>
      </c>
    </row>
    <row r="760" spans="4:56" x14ac:dyDescent="0.2">
      <c r="D760" s="120">
        <f t="shared" si="124"/>
        <v>39</v>
      </c>
      <c r="F760" s="126" t="str">
        <f t="shared" si="134"/>
        <v/>
      </c>
      <c r="K760" s="129" t="str">
        <f t="shared" si="131"/>
        <v/>
      </c>
      <c r="L760" s="129" t="str">
        <f t="shared" si="132"/>
        <v/>
      </c>
      <c r="S760" s="84">
        <f t="shared" si="133"/>
        <v>0</v>
      </c>
      <c r="AR760" s="74">
        <f t="shared" si="125"/>
        <v>1</v>
      </c>
      <c r="AS760" s="74">
        <f t="shared" si="126"/>
        <v>1900</v>
      </c>
      <c r="AT760" s="94">
        <f t="shared" si="127"/>
        <v>-1</v>
      </c>
      <c r="BB760" s="74">
        <f t="shared" si="128"/>
        <v>1</v>
      </c>
      <c r="BC760" s="74">
        <f t="shared" si="129"/>
        <v>0</v>
      </c>
      <c r="BD760" s="115" t="str">
        <f t="shared" si="130"/>
        <v/>
      </c>
    </row>
    <row r="761" spans="4:56" x14ac:dyDescent="0.2">
      <c r="D761" s="120">
        <f t="shared" si="124"/>
        <v>40</v>
      </c>
      <c r="F761" s="126" t="str">
        <f t="shared" si="134"/>
        <v/>
      </c>
      <c r="K761" s="129" t="str">
        <f t="shared" si="131"/>
        <v/>
      </c>
      <c r="L761" s="129" t="str">
        <f t="shared" si="132"/>
        <v/>
      </c>
      <c r="S761" s="84">
        <f t="shared" si="133"/>
        <v>0</v>
      </c>
      <c r="AR761" s="74">
        <f t="shared" si="125"/>
        <v>1</v>
      </c>
      <c r="AS761" s="74">
        <f t="shared" si="126"/>
        <v>1900</v>
      </c>
      <c r="AT761" s="94">
        <f t="shared" si="127"/>
        <v>-1</v>
      </c>
      <c r="BB761" s="74">
        <f t="shared" si="128"/>
        <v>1</v>
      </c>
      <c r="BC761" s="74">
        <f t="shared" si="129"/>
        <v>0</v>
      </c>
      <c r="BD761" s="115" t="str">
        <f t="shared" si="130"/>
        <v/>
      </c>
    </row>
    <row r="762" spans="4:56" x14ac:dyDescent="0.2">
      <c r="D762" s="120">
        <f t="shared" si="124"/>
        <v>41</v>
      </c>
      <c r="F762" s="126" t="str">
        <f t="shared" si="134"/>
        <v/>
      </c>
      <c r="K762" s="129" t="str">
        <f t="shared" si="131"/>
        <v/>
      </c>
      <c r="L762" s="129" t="str">
        <f t="shared" si="132"/>
        <v/>
      </c>
      <c r="S762" s="84">
        <f t="shared" si="133"/>
        <v>0</v>
      </c>
      <c r="AR762" s="74">
        <f t="shared" si="125"/>
        <v>1</v>
      </c>
      <c r="AS762" s="74">
        <f t="shared" si="126"/>
        <v>1900</v>
      </c>
      <c r="AT762" s="94">
        <f t="shared" si="127"/>
        <v>-1</v>
      </c>
      <c r="BB762" s="74">
        <f t="shared" si="128"/>
        <v>1</v>
      </c>
      <c r="BC762" s="74">
        <f t="shared" si="129"/>
        <v>0</v>
      </c>
      <c r="BD762" s="115" t="str">
        <f t="shared" si="130"/>
        <v/>
      </c>
    </row>
    <row r="763" spans="4:56" x14ac:dyDescent="0.2">
      <c r="D763" s="120">
        <f t="shared" si="124"/>
        <v>42</v>
      </c>
      <c r="F763" s="126" t="str">
        <f t="shared" si="134"/>
        <v/>
      </c>
      <c r="K763" s="129" t="str">
        <f t="shared" si="131"/>
        <v/>
      </c>
      <c r="L763" s="129" t="str">
        <f t="shared" si="132"/>
        <v/>
      </c>
      <c r="S763" s="84">
        <f t="shared" si="133"/>
        <v>0</v>
      </c>
      <c r="AR763" s="74">
        <f t="shared" si="125"/>
        <v>1</v>
      </c>
      <c r="AS763" s="74">
        <f t="shared" si="126"/>
        <v>1900</v>
      </c>
      <c r="AT763" s="94">
        <f t="shared" si="127"/>
        <v>-1</v>
      </c>
      <c r="BB763" s="74">
        <f t="shared" si="128"/>
        <v>1</v>
      </c>
      <c r="BC763" s="74">
        <f t="shared" si="129"/>
        <v>0</v>
      </c>
      <c r="BD763" s="115" t="str">
        <f t="shared" si="130"/>
        <v/>
      </c>
    </row>
    <row r="764" spans="4:56" x14ac:dyDescent="0.2">
      <c r="D764" s="120">
        <f t="shared" si="124"/>
        <v>43</v>
      </c>
      <c r="F764" s="126" t="str">
        <f t="shared" si="134"/>
        <v/>
      </c>
      <c r="K764" s="129" t="str">
        <f t="shared" si="131"/>
        <v/>
      </c>
      <c r="L764" s="129" t="str">
        <f t="shared" si="132"/>
        <v/>
      </c>
      <c r="S764" s="84">
        <f t="shared" si="133"/>
        <v>0</v>
      </c>
      <c r="AR764" s="74">
        <f t="shared" si="125"/>
        <v>1</v>
      </c>
      <c r="AS764" s="74">
        <f t="shared" si="126"/>
        <v>1900</v>
      </c>
      <c r="AT764" s="94">
        <f t="shared" si="127"/>
        <v>-1</v>
      </c>
      <c r="BB764" s="74">
        <f t="shared" si="128"/>
        <v>1</v>
      </c>
      <c r="BC764" s="74">
        <f t="shared" si="129"/>
        <v>0</v>
      </c>
      <c r="BD764" s="115" t="str">
        <f t="shared" si="130"/>
        <v/>
      </c>
    </row>
    <row r="765" spans="4:56" x14ac:dyDescent="0.2">
      <c r="D765" s="120">
        <f t="shared" si="124"/>
        <v>44</v>
      </c>
      <c r="F765" s="126" t="str">
        <f t="shared" si="134"/>
        <v/>
      </c>
      <c r="K765" s="129" t="str">
        <f t="shared" si="131"/>
        <v/>
      </c>
      <c r="L765" s="129" t="str">
        <f t="shared" si="132"/>
        <v/>
      </c>
      <c r="S765" s="84">
        <f t="shared" si="133"/>
        <v>0</v>
      </c>
      <c r="AR765" s="74">
        <f t="shared" si="125"/>
        <v>1</v>
      </c>
      <c r="AS765" s="74">
        <f t="shared" si="126"/>
        <v>1900</v>
      </c>
      <c r="AT765" s="94">
        <f t="shared" si="127"/>
        <v>-1</v>
      </c>
      <c r="BB765" s="74">
        <f t="shared" si="128"/>
        <v>1</v>
      </c>
      <c r="BC765" s="74">
        <f t="shared" si="129"/>
        <v>0</v>
      </c>
      <c r="BD765" s="115" t="str">
        <f t="shared" si="130"/>
        <v/>
      </c>
    </row>
    <row r="766" spans="4:56" x14ac:dyDescent="0.2">
      <c r="D766" s="120">
        <f t="shared" si="124"/>
        <v>45</v>
      </c>
      <c r="F766" s="126" t="str">
        <f t="shared" si="134"/>
        <v/>
      </c>
      <c r="K766" s="129" t="str">
        <f t="shared" si="131"/>
        <v/>
      </c>
      <c r="L766" s="129" t="str">
        <f t="shared" si="132"/>
        <v/>
      </c>
      <c r="S766" s="84">
        <f t="shared" si="133"/>
        <v>0</v>
      </c>
      <c r="AR766" s="74">
        <f t="shared" si="125"/>
        <v>1</v>
      </c>
      <c r="AS766" s="74">
        <f t="shared" si="126"/>
        <v>1900</v>
      </c>
      <c r="AT766" s="94">
        <f t="shared" si="127"/>
        <v>-1</v>
      </c>
      <c r="BB766" s="74">
        <f t="shared" si="128"/>
        <v>1</v>
      </c>
      <c r="BC766" s="74">
        <f t="shared" si="129"/>
        <v>0</v>
      </c>
      <c r="BD766" s="115" t="str">
        <f t="shared" si="130"/>
        <v/>
      </c>
    </row>
    <row r="767" spans="4:56" x14ac:dyDescent="0.2">
      <c r="D767" s="120">
        <f t="shared" si="124"/>
        <v>46</v>
      </c>
      <c r="F767" s="126" t="str">
        <f t="shared" si="134"/>
        <v/>
      </c>
      <c r="K767" s="129" t="str">
        <f t="shared" si="131"/>
        <v/>
      </c>
      <c r="L767" s="129" t="str">
        <f t="shared" si="132"/>
        <v/>
      </c>
      <c r="S767" s="84">
        <f t="shared" si="133"/>
        <v>0</v>
      </c>
      <c r="AR767" s="74">
        <f t="shared" si="125"/>
        <v>1</v>
      </c>
      <c r="AS767" s="74">
        <f t="shared" si="126"/>
        <v>1900</v>
      </c>
      <c r="AT767" s="94">
        <f t="shared" si="127"/>
        <v>-1</v>
      </c>
      <c r="BB767" s="74">
        <f t="shared" si="128"/>
        <v>1</v>
      </c>
      <c r="BC767" s="74">
        <f t="shared" si="129"/>
        <v>0</v>
      </c>
      <c r="BD767" s="115" t="str">
        <f t="shared" si="130"/>
        <v/>
      </c>
    </row>
    <row r="768" spans="4:56" x14ac:dyDescent="0.2">
      <c r="D768" s="120">
        <f t="shared" si="124"/>
        <v>47</v>
      </c>
      <c r="F768" s="126" t="str">
        <f t="shared" si="134"/>
        <v/>
      </c>
      <c r="K768" s="129" t="str">
        <f t="shared" si="131"/>
        <v/>
      </c>
      <c r="L768" s="129" t="str">
        <f t="shared" si="132"/>
        <v/>
      </c>
      <c r="S768" s="84">
        <f t="shared" si="133"/>
        <v>0</v>
      </c>
      <c r="AR768" s="74">
        <f t="shared" si="125"/>
        <v>1</v>
      </c>
      <c r="AS768" s="74">
        <f t="shared" si="126"/>
        <v>1900</v>
      </c>
      <c r="AT768" s="94">
        <f t="shared" si="127"/>
        <v>-1</v>
      </c>
      <c r="BB768" s="74">
        <f t="shared" si="128"/>
        <v>1</v>
      </c>
      <c r="BC768" s="74">
        <f t="shared" si="129"/>
        <v>0</v>
      </c>
      <c r="BD768" s="115" t="str">
        <f t="shared" si="130"/>
        <v/>
      </c>
    </row>
    <row r="769" spans="4:56" x14ac:dyDescent="0.2">
      <c r="D769" s="120">
        <f t="shared" si="124"/>
        <v>48</v>
      </c>
      <c r="F769" s="126" t="str">
        <f t="shared" si="134"/>
        <v/>
      </c>
      <c r="K769" s="129" t="str">
        <f t="shared" si="131"/>
        <v/>
      </c>
      <c r="L769" s="129" t="str">
        <f t="shared" si="132"/>
        <v/>
      </c>
      <c r="S769" s="84">
        <f t="shared" si="133"/>
        <v>0</v>
      </c>
      <c r="AR769" s="74">
        <f t="shared" si="125"/>
        <v>1</v>
      </c>
      <c r="AS769" s="74">
        <f t="shared" si="126"/>
        <v>1900</v>
      </c>
      <c r="AT769" s="94">
        <f t="shared" si="127"/>
        <v>-1</v>
      </c>
      <c r="BB769" s="74">
        <f t="shared" si="128"/>
        <v>1</v>
      </c>
      <c r="BC769" s="74">
        <f t="shared" si="129"/>
        <v>0</v>
      </c>
      <c r="BD769" s="115" t="str">
        <f t="shared" si="130"/>
        <v/>
      </c>
    </row>
    <row r="770" spans="4:56" x14ac:dyDescent="0.2">
      <c r="D770" s="120">
        <f t="shared" si="124"/>
        <v>49</v>
      </c>
      <c r="F770" s="126" t="str">
        <f t="shared" si="134"/>
        <v/>
      </c>
      <c r="K770" s="129" t="str">
        <f t="shared" si="131"/>
        <v/>
      </c>
      <c r="L770" s="129" t="str">
        <f t="shared" si="132"/>
        <v/>
      </c>
      <c r="S770" s="84">
        <f t="shared" si="133"/>
        <v>0</v>
      </c>
      <c r="AR770" s="74">
        <f t="shared" si="125"/>
        <v>1</v>
      </c>
      <c r="AS770" s="74">
        <f t="shared" si="126"/>
        <v>1900</v>
      </c>
      <c r="AT770" s="94">
        <f t="shared" si="127"/>
        <v>-1</v>
      </c>
      <c r="BB770" s="74">
        <f t="shared" si="128"/>
        <v>1</v>
      </c>
      <c r="BC770" s="74">
        <f t="shared" si="129"/>
        <v>0</v>
      </c>
      <c r="BD770" s="115" t="str">
        <f t="shared" si="130"/>
        <v/>
      </c>
    </row>
    <row r="771" spans="4:56" x14ac:dyDescent="0.2">
      <c r="D771" s="120">
        <f t="shared" si="124"/>
        <v>50</v>
      </c>
      <c r="F771" s="126" t="str">
        <f t="shared" si="134"/>
        <v/>
      </c>
      <c r="K771" s="129" t="str">
        <f t="shared" si="131"/>
        <v/>
      </c>
      <c r="L771" s="129" t="str">
        <f t="shared" si="132"/>
        <v/>
      </c>
      <c r="S771" s="84">
        <f t="shared" si="133"/>
        <v>0</v>
      </c>
      <c r="AR771" s="74">
        <f t="shared" si="125"/>
        <v>1</v>
      </c>
      <c r="AS771" s="74">
        <f t="shared" si="126"/>
        <v>1900</v>
      </c>
      <c r="AT771" s="94">
        <f t="shared" si="127"/>
        <v>-1</v>
      </c>
      <c r="BB771" s="74">
        <f t="shared" si="128"/>
        <v>1</v>
      </c>
      <c r="BC771" s="74">
        <f t="shared" si="129"/>
        <v>0</v>
      </c>
      <c r="BD771" s="115" t="str">
        <f t="shared" si="130"/>
        <v/>
      </c>
    </row>
    <row r="772" spans="4:56" x14ac:dyDescent="0.2">
      <c r="D772" s="120">
        <f t="shared" si="124"/>
        <v>51</v>
      </c>
      <c r="F772" s="126" t="str">
        <f t="shared" si="134"/>
        <v/>
      </c>
      <c r="K772" s="129" t="str">
        <f t="shared" si="131"/>
        <v/>
      </c>
      <c r="L772" s="129" t="str">
        <f t="shared" si="132"/>
        <v/>
      </c>
      <c r="S772" s="84">
        <f t="shared" si="133"/>
        <v>0</v>
      </c>
      <c r="AR772" s="74">
        <f t="shared" si="125"/>
        <v>1</v>
      </c>
      <c r="AS772" s="74">
        <f t="shared" si="126"/>
        <v>1900</v>
      </c>
      <c r="AT772" s="94">
        <f t="shared" si="127"/>
        <v>-1</v>
      </c>
      <c r="BB772" s="74">
        <f t="shared" si="128"/>
        <v>1</v>
      </c>
      <c r="BC772" s="74">
        <f t="shared" si="129"/>
        <v>0</v>
      </c>
      <c r="BD772" s="115" t="str">
        <f t="shared" si="130"/>
        <v/>
      </c>
    </row>
    <row r="773" spans="4:56" x14ac:dyDescent="0.2">
      <c r="D773" s="120">
        <f t="shared" ref="D773:D836" si="135">IF(C773&lt;&gt;C772,1,D772+1)</f>
        <v>52</v>
      </c>
      <c r="F773" s="126" t="str">
        <f t="shared" si="134"/>
        <v/>
      </c>
      <c r="K773" s="129" t="str">
        <f t="shared" si="131"/>
        <v/>
      </c>
      <c r="L773" s="129" t="str">
        <f t="shared" si="132"/>
        <v/>
      </c>
      <c r="S773" s="84">
        <f t="shared" si="133"/>
        <v>0</v>
      </c>
      <c r="AR773" s="74">
        <f t="shared" ref="AR773:AR836" si="136">MONTH(C773)</f>
        <v>1</v>
      </c>
      <c r="AS773" s="74">
        <f t="shared" ref="AS773:AS836" si="137">YEAR(C773)</f>
        <v>1900</v>
      </c>
      <c r="AT773" s="94">
        <f t="shared" ref="AT773:AT836" si="138">WEEKNUM(C773)-1</f>
        <v>-1</v>
      </c>
      <c r="BB773" s="74">
        <f t="shared" ref="BB773:BB836" si="139">IF(K773=0,0,1)</f>
        <v>1</v>
      </c>
      <c r="BC773" s="74">
        <f t="shared" ref="BC773:BC836" si="140">IF( ISERROR(K773*AE773),0,K773*AE773)</f>
        <v>0</v>
      </c>
      <c r="BD773" s="115" t="str">
        <f t="shared" ref="BD773:BD836" si="141">IF(ISERROR(G773/(K773*AE773)),"",G773/(K773*AE773))</f>
        <v/>
      </c>
    </row>
    <row r="774" spans="4:56" x14ac:dyDescent="0.2">
      <c r="D774" s="120">
        <f t="shared" si="135"/>
        <v>53</v>
      </c>
      <c r="F774" s="126" t="str">
        <f t="shared" si="134"/>
        <v/>
      </c>
      <c r="K774" s="129" t="str">
        <f t="shared" ref="K774:K837" si="142">IF(I774="","",HOUR(I774)+MINUTE(I774)/60)</f>
        <v/>
      </c>
      <c r="L774" s="129" t="str">
        <f t="shared" ref="L774:L837" si="143">IF(J774="","",HOUR(J774)+MINUTE(J774)/60)</f>
        <v/>
      </c>
      <c r="S774" s="84">
        <f t="shared" si="133"/>
        <v>0</v>
      </c>
      <c r="AR774" s="74">
        <f t="shared" si="136"/>
        <v>1</v>
      </c>
      <c r="AS774" s="74">
        <f t="shared" si="137"/>
        <v>1900</v>
      </c>
      <c r="AT774" s="94">
        <f t="shared" si="138"/>
        <v>-1</v>
      </c>
      <c r="BB774" s="74">
        <f t="shared" si="139"/>
        <v>1</v>
      </c>
      <c r="BC774" s="74">
        <f t="shared" si="140"/>
        <v>0</v>
      </c>
      <c r="BD774" s="115" t="str">
        <f t="shared" si="141"/>
        <v/>
      </c>
    </row>
    <row r="775" spans="4:56" x14ac:dyDescent="0.2">
      <c r="D775" s="120">
        <f t="shared" si="135"/>
        <v>54</v>
      </c>
      <c r="F775" s="126" t="str">
        <f t="shared" si="134"/>
        <v/>
      </c>
      <c r="K775" s="129" t="str">
        <f t="shared" si="142"/>
        <v/>
      </c>
      <c r="L775" s="129" t="str">
        <f t="shared" si="143"/>
        <v/>
      </c>
      <c r="S775" s="84">
        <f t="shared" si="133"/>
        <v>0</v>
      </c>
      <c r="AR775" s="74">
        <f t="shared" si="136"/>
        <v>1</v>
      </c>
      <c r="AS775" s="74">
        <f t="shared" si="137"/>
        <v>1900</v>
      </c>
      <c r="AT775" s="94">
        <f t="shared" si="138"/>
        <v>-1</v>
      </c>
      <c r="BB775" s="74">
        <f t="shared" si="139"/>
        <v>1</v>
      </c>
      <c r="BC775" s="74">
        <f t="shared" si="140"/>
        <v>0</v>
      </c>
      <c r="BD775" s="115" t="str">
        <f t="shared" si="141"/>
        <v/>
      </c>
    </row>
    <row r="776" spans="4:56" x14ac:dyDescent="0.2">
      <c r="D776" s="120">
        <f t="shared" si="135"/>
        <v>55</v>
      </c>
      <c r="F776" s="126" t="str">
        <f t="shared" si="134"/>
        <v/>
      </c>
      <c r="K776" s="129" t="str">
        <f t="shared" si="142"/>
        <v/>
      </c>
      <c r="L776" s="129" t="str">
        <f t="shared" si="143"/>
        <v/>
      </c>
      <c r="S776" s="84">
        <f t="shared" si="133"/>
        <v>0</v>
      </c>
      <c r="AR776" s="74">
        <f t="shared" si="136"/>
        <v>1</v>
      </c>
      <c r="AS776" s="74">
        <f t="shared" si="137"/>
        <v>1900</v>
      </c>
      <c r="AT776" s="94">
        <f t="shared" si="138"/>
        <v>-1</v>
      </c>
      <c r="BB776" s="74">
        <f t="shared" si="139"/>
        <v>1</v>
      </c>
      <c r="BC776" s="74">
        <f t="shared" si="140"/>
        <v>0</v>
      </c>
      <c r="BD776" s="115" t="str">
        <f t="shared" si="141"/>
        <v/>
      </c>
    </row>
    <row r="777" spans="4:56" x14ac:dyDescent="0.2">
      <c r="D777" s="120">
        <f t="shared" si="135"/>
        <v>56</v>
      </c>
      <c r="F777" s="126" t="str">
        <f t="shared" si="134"/>
        <v/>
      </c>
      <c r="K777" s="129" t="str">
        <f t="shared" si="142"/>
        <v/>
      </c>
      <c r="L777" s="129" t="str">
        <f t="shared" si="143"/>
        <v/>
      </c>
      <c r="S777" s="84">
        <f t="shared" si="133"/>
        <v>0</v>
      </c>
      <c r="AR777" s="74">
        <f t="shared" si="136"/>
        <v>1</v>
      </c>
      <c r="AS777" s="74">
        <f t="shared" si="137"/>
        <v>1900</v>
      </c>
      <c r="AT777" s="94">
        <f t="shared" si="138"/>
        <v>-1</v>
      </c>
      <c r="BB777" s="74">
        <f t="shared" si="139"/>
        <v>1</v>
      </c>
      <c r="BC777" s="74">
        <f t="shared" si="140"/>
        <v>0</v>
      </c>
      <c r="BD777" s="115" t="str">
        <f t="shared" si="141"/>
        <v/>
      </c>
    </row>
    <row r="778" spans="4:56" x14ac:dyDescent="0.2">
      <c r="D778" s="120">
        <f t="shared" si="135"/>
        <v>57</v>
      </c>
      <c r="F778" s="126" t="str">
        <f t="shared" si="134"/>
        <v/>
      </c>
      <c r="K778" s="129" t="str">
        <f t="shared" si="142"/>
        <v/>
      </c>
      <c r="L778" s="129" t="str">
        <f t="shared" si="143"/>
        <v/>
      </c>
      <c r="S778" s="84">
        <f t="shared" si="133"/>
        <v>0</v>
      </c>
      <c r="AR778" s="74">
        <f t="shared" si="136"/>
        <v>1</v>
      </c>
      <c r="AS778" s="74">
        <f t="shared" si="137"/>
        <v>1900</v>
      </c>
      <c r="AT778" s="94">
        <f t="shared" si="138"/>
        <v>-1</v>
      </c>
      <c r="BB778" s="74">
        <f t="shared" si="139"/>
        <v>1</v>
      </c>
      <c r="BC778" s="74">
        <f t="shared" si="140"/>
        <v>0</v>
      </c>
      <c r="BD778" s="115" t="str">
        <f t="shared" si="141"/>
        <v/>
      </c>
    </row>
    <row r="779" spans="4:56" x14ac:dyDescent="0.2">
      <c r="D779" s="120">
        <f t="shared" si="135"/>
        <v>58</v>
      </c>
      <c r="F779" s="126" t="str">
        <f t="shared" si="134"/>
        <v/>
      </c>
      <c r="K779" s="129" t="str">
        <f t="shared" si="142"/>
        <v/>
      </c>
      <c r="L779" s="129" t="str">
        <f t="shared" si="143"/>
        <v/>
      </c>
      <c r="S779" s="84">
        <f t="shared" si="133"/>
        <v>0</v>
      </c>
      <c r="AR779" s="74">
        <f t="shared" si="136"/>
        <v>1</v>
      </c>
      <c r="AS779" s="74">
        <f t="shared" si="137"/>
        <v>1900</v>
      </c>
      <c r="AT779" s="94">
        <f t="shared" si="138"/>
        <v>-1</v>
      </c>
      <c r="BB779" s="74">
        <f t="shared" si="139"/>
        <v>1</v>
      </c>
      <c r="BC779" s="74">
        <f t="shared" si="140"/>
        <v>0</v>
      </c>
      <c r="BD779" s="115" t="str">
        <f t="shared" si="141"/>
        <v/>
      </c>
    </row>
    <row r="780" spans="4:56" x14ac:dyDescent="0.2">
      <c r="D780" s="120">
        <f t="shared" si="135"/>
        <v>59</v>
      </c>
      <c r="F780" s="126" t="str">
        <f t="shared" si="134"/>
        <v/>
      </c>
      <c r="K780" s="129" t="str">
        <f t="shared" si="142"/>
        <v/>
      </c>
      <c r="L780" s="129" t="str">
        <f t="shared" si="143"/>
        <v/>
      </c>
      <c r="S780" s="84">
        <f t="shared" si="133"/>
        <v>0</v>
      </c>
      <c r="AR780" s="74">
        <f t="shared" si="136"/>
        <v>1</v>
      </c>
      <c r="AS780" s="74">
        <f t="shared" si="137"/>
        <v>1900</v>
      </c>
      <c r="AT780" s="94">
        <f t="shared" si="138"/>
        <v>-1</v>
      </c>
      <c r="BB780" s="74">
        <f t="shared" si="139"/>
        <v>1</v>
      </c>
      <c r="BC780" s="74">
        <f t="shared" si="140"/>
        <v>0</v>
      </c>
      <c r="BD780" s="115" t="str">
        <f t="shared" si="141"/>
        <v/>
      </c>
    </row>
    <row r="781" spans="4:56" x14ac:dyDescent="0.2">
      <c r="D781" s="120">
        <f t="shared" si="135"/>
        <v>60</v>
      </c>
      <c r="F781" s="126" t="str">
        <f t="shared" si="134"/>
        <v/>
      </c>
      <c r="K781" s="129" t="str">
        <f t="shared" si="142"/>
        <v/>
      </c>
      <c r="L781" s="129" t="str">
        <f t="shared" si="143"/>
        <v/>
      </c>
      <c r="S781" s="84">
        <f t="shared" si="133"/>
        <v>0</v>
      </c>
      <c r="AR781" s="74">
        <f t="shared" si="136"/>
        <v>1</v>
      </c>
      <c r="AS781" s="74">
        <f t="shared" si="137"/>
        <v>1900</v>
      </c>
      <c r="AT781" s="94">
        <f t="shared" si="138"/>
        <v>-1</v>
      </c>
      <c r="BB781" s="74">
        <f t="shared" si="139"/>
        <v>1</v>
      </c>
      <c r="BC781" s="74">
        <f t="shared" si="140"/>
        <v>0</v>
      </c>
      <c r="BD781" s="115" t="str">
        <f t="shared" si="141"/>
        <v/>
      </c>
    </row>
    <row r="782" spans="4:56" x14ac:dyDescent="0.2">
      <c r="D782" s="120">
        <f t="shared" si="135"/>
        <v>61</v>
      </c>
      <c r="F782" s="126" t="str">
        <f t="shared" si="134"/>
        <v/>
      </c>
      <c r="K782" s="129" t="str">
        <f t="shared" si="142"/>
        <v/>
      </c>
      <c r="L782" s="129" t="str">
        <f t="shared" si="143"/>
        <v/>
      </c>
      <c r="S782" s="84">
        <f t="shared" si="133"/>
        <v>0</v>
      </c>
      <c r="AR782" s="74">
        <f t="shared" si="136"/>
        <v>1</v>
      </c>
      <c r="AS782" s="74">
        <f t="shared" si="137"/>
        <v>1900</v>
      </c>
      <c r="AT782" s="94">
        <f t="shared" si="138"/>
        <v>-1</v>
      </c>
      <c r="BB782" s="74">
        <f t="shared" si="139"/>
        <v>1</v>
      </c>
      <c r="BC782" s="74">
        <f t="shared" si="140"/>
        <v>0</v>
      </c>
      <c r="BD782" s="115" t="str">
        <f t="shared" si="141"/>
        <v/>
      </c>
    </row>
    <row r="783" spans="4:56" x14ac:dyDescent="0.2">
      <c r="D783" s="120">
        <f t="shared" si="135"/>
        <v>62</v>
      </c>
      <c r="F783" s="126" t="str">
        <f t="shared" si="134"/>
        <v/>
      </c>
      <c r="K783" s="129" t="str">
        <f t="shared" si="142"/>
        <v/>
      </c>
      <c r="L783" s="129" t="str">
        <f t="shared" si="143"/>
        <v/>
      </c>
      <c r="S783" s="84">
        <f t="shared" ref="S783:S846" si="144">Q783*R783</f>
        <v>0</v>
      </c>
      <c r="AR783" s="74">
        <f t="shared" si="136"/>
        <v>1</v>
      </c>
      <c r="AS783" s="74">
        <f t="shared" si="137"/>
        <v>1900</v>
      </c>
      <c r="AT783" s="94">
        <f t="shared" si="138"/>
        <v>-1</v>
      </c>
      <c r="BB783" s="74">
        <f t="shared" si="139"/>
        <v>1</v>
      </c>
      <c r="BC783" s="74">
        <f t="shared" si="140"/>
        <v>0</v>
      </c>
      <c r="BD783" s="115" t="str">
        <f t="shared" si="141"/>
        <v/>
      </c>
    </row>
    <row r="784" spans="4:56" x14ac:dyDescent="0.2">
      <c r="D784" s="120">
        <f t="shared" si="135"/>
        <v>63</v>
      </c>
      <c r="F784" s="126" t="str">
        <f t="shared" si="134"/>
        <v/>
      </c>
      <c r="K784" s="129" t="str">
        <f t="shared" si="142"/>
        <v/>
      </c>
      <c r="L784" s="129" t="str">
        <f t="shared" si="143"/>
        <v/>
      </c>
      <c r="S784" s="84">
        <f t="shared" si="144"/>
        <v>0</v>
      </c>
      <c r="AR784" s="74">
        <f t="shared" si="136"/>
        <v>1</v>
      </c>
      <c r="AS784" s="74">
        <f t="shared" si="137"/>
        <v>1900</v>
      </c>
      <c r="AT784" s="94">
        <f t="shared" si="138"/>
        <v>-1</v>
      </c>
      <c r="BB784" s="74">
        <f t="shared" si="139"/>
        <v>1</v>
      </c>
      <c r="BC784" s="74">
        <f t="shared" si="140"/>
        <v>0</v>
      </c>
      <c r="BD784" s="115" t="str">
        <f t="shared" si="141"/>
        <v/>
      </c>
    </row>
    <row r="785" spans="4:56" x14ac:dyDescent="0.2">
      <c r="D785" s="120">
        <f t="shared" si="135"/>
        <v>64</v>
      </c>
      <c r="F785" s="126" t="str">
        <f t="shared" si="134"/>
        <v/>
      </c>
      <c r="K785" s="129" t="str">
        <f t="shared" si="142"/>
        <v/>
      </c>
      <c r="L785" s="129" t="str">
        <f t="shared" si="143"/>
        <v/>
      </c>
      <c r="S785" s="84">
        <f t="shared" si="144"/>
        <v>0</v>
      </c>
      <c r="AR785" s="74">
        <f t="shared" si="136"/>
        <v>1</v>
      </c>
      <c r="AS785" s="74">
        <f t="shared" si="137"/>
        <v>1900</v>
      </c>
      <c r="AT785" s="94">
        <f t="shared" si="138"/>
        <v>-1</v>
      </c>
      <c r="BB785" s="74">
        <f t="shared" si="139"/>
        <v>1</v>
      </c>
      <c r="BC785" s="74">
        <f t="shared" si="140"/>
        <v>0</v>
      </c>
      <c r="BD785" s="115" t="str">
        <f t="shared" si="141"/>
        <v/>
      </c>
    </row>
    <row r="786" spans="4:56" x14ac:dyDescent="0.2">
      <c r="D786" s="120">
        <f t="shared" si="135"/>
        <v>65</v>
      </c>
      <c r="F786" s="126" t="str">
        <f t="shared" si="134"/>
        <v/>
      </c>
      <c r="K786" s="129" t="str">
        <f t="shared" si="142"/>
        <v/>
      </c>
      <c r="L786" s="129" t="str">
        <f t="shared" si="143"/>
        <v/>
      </c>
      <c r="S786" s="84">
        <f t="shared" si="144"/>
        <v>0</v>
      </c>
      <c r="AR786" s="74">
        <f t="shared" si="136"/>
        <v>1</v>
      </c>
      <c r="AS786" s="74">
        <f t="shared" si="137"/>
        <v>1900</v>
      </c>
      <c r="AT786" s="94">
        <f t="shared" si="138"/>
        <v>-1</v>
      </c>
      <c r="BB786" s="74">
        <f t="shared" si="139"/>
        <v>1</v>
      </c>
      <c r="BC786" s="74">
        <f t="shared" si="140"/>
        <v>0</v>
      </c>
      <c r="BD786" s="115" t="str">
        <f t="shared" si="141"/>
        <v/>
      </c>
    </row>
    <row r="787" spans="4:56" x14ac:dyDescent="0.2">
      <c r="D787" s="120">
        <f t="shared" si="135"/>
        <v>66</v>
      </c>
      <c r="F787" s="126" t="str">
        <f t="shared" ref="F787:F850" si="145">IF(OR(K787=0,K787=""),"",SUM(G787/K787))</f>
        <v/>
      </c>
      <c r="K787" s="129" t="str">
        <f t="shared" si="142"/>
        <v/>
      </c>
      <c r="L787" s="129" t="str">
        <f t="shared" si="143"/>
        <v/>
      </c>
      <c r="S787" s="84">
        <f t="shared" si="144"/>
        <v>0</v>
      </c>
      <c r="AR787" s="74">
        <f t="shared" si="136"/>
        <v>1</v>
      </c>
      <c r="AS787" s="74">
        <f t="shared" si="137"/>
        <v>1900</v>
      </c>
      <c r="AT787" s="94">
        <f t="shared" si="138"/>
        <v>-1</v>
      </c>
      <c r="BB787" s="74">
        <f t="shared" si="139"/>
        <v>1</v>
      </c>
      <c r="BC787" s="74">
        <f t="shared" si="140"/>
        <v>0</v>
      </c>
      <c r="BD787" s="115" t="str">
        <f t="shared" si="141"/>
        <v/>
      </c>
    </row>
    <row r="788" spans="4:56" x14ac:dyDescent="0.2">
      <c r="D788" s="120">
        <f t="shared" si="135"/>
        <v>67</v>
      </c>
      <c r="F788" s="126" t="str">
        <f t="shared" si="145"/>
        <v/>
      </c>
      <c r="K788" s="129" t="str">
        <f t="shared" si="142"/>
        <v/>
      </c>
      <c r="L788" s="129" t="str">
        <f t="shared" si="143"/>
        <v/>
      </c>
      <c r="S788" s="84">
        <f t="shared" si="144"/>
        <v>0</v>
      </c>
      <c r="AR788" s="74">
        <f t="shared" si="136"/>
        <v>1</v>
      </c>
      <c r="AS788" s="74">
        <f t="shared" si="137"/>
        <v>1900</v>
      </c>
      <c r="AT788" s="94">
        <f t="shared" si="138"/>
        <v>-1</v>
      </c>
      <c r="BB788" s="74">
        <f t="shared" si="139"/>
        <v>1</v>
      </c>
      <c r="BC788" s="74">
        <f t="shared" si="140"/>
        <v>0</v>
      </c>
      <c r="BD788" s="115" t="str">
        <f t="shared" si="141"/>
        <v/>
      </c>
    </row>
    <row r="789" spans="4:56" x14ac:dyDescent="0.2">
      <c r="D789" s="120">
        <f t="shared" si="135"/>
        <v>68</v>
      </c>
      <c r="F789" s="126" t="str">
        <f t="shared" si="145"/>
        <v/>
      </c>
      <c r="K789" s="129" t="str">
        <f t="shared" si="142"/>
        <v/>
      </c>
      <c r="L789" s="129" t="str">
        <f t="shared" si="143"/>
        <v/>
      </c>
      <c r="S789" s="84">
        <f t="shared" si="144"/>
        <v>0</v>
      </c>
      <c r="AR789" s="74">
        <f t="shared" si="136"/>
        <v>1</v>
      </c>
      <c r="AS789" s="74">
        <f t="shared" si="137"/>
        <v>1900</v>
      </c>
      <c r="AT789" s="94">
        <f t="shared" si="138"/>
        <v>-1</v>
      </c>
      <c r="BB789" s="74">
        <f t="shared" si="139"/>
        <v>1</v>
      </c>
      <c r="BC789" s="74">
        <f t="shared" si="140"/>
        <v>0</v>
      </c>
      <c r="BD789" s="115" t="str">
        <f t="shared" si="141"/>
        <v/>
      </c>
    </row>
    <row r="790" spans="4:56" x14ac:dyDescent="0.2">
      <c r="D790" s="120">
        <f t="shared" si="135"/>
        <v>69</v>
      </c>
      <c r="F790" s="126" t="str">
        <f t="shared" si="145"/>
        <v/>
      </c>
      <c r="K790" s="129" t="str">
        <f t="shared" si="142"/>
        <v/>
      </c>
      <c r="L790" s="129" t="str">
        <f t="shared" si="143"/>
        <v/>
      </c>
      <c r="S790" s="84">
        <f t="shared" si="144"/>
        <v>0</v>
      </c>
      <c r="AR790" s="74">
        <f t="shared" si="136"/>
        <v>1</v>
      </c>
      <c r="AS790" s="74">
        <f t="shared" si="137"/>
        <v>1900</v>
      </c>
      <c r="AT790" s="94">
        <f t="shared" si="138"/>
        <v>-1</v>
      </c>
      <c r="BB790" s="74">
        <f t="shared" si="139"/>
        <v>1</v>
      </c>
      <c r="BC790" s="74">
        <f t="shared" si="140"/>
        <v>0</v>
      </c>
      <c r="BD790" s="115" t="str">
        <f t="shared" si="141"/>
        <v/>
      </c>
    </row>
    <row r="791" spans="4:56" x14ac:dyDescent="0.2">
      <c r="D791" s="120">
        <f t="shared" si="135"/>
        <v>70</v>
      </c>
      <c r="F791" s="126" t="str">
        <f t="shared" si="145"/>
        <v/>
      </c>
      <c r="K791" s="129" t="str">
        <f t="shared" si="142"/>
        <v/>
      </c>
      <c r="L791" s="129" t="str">
        <f t="shared" si="143"/>
        <v/>
      </c>
      <c r="S791" s="84">
        <f t="shared" si="144"/>
        <v>0</v>
      </c>
      <c r="AR791" s="74">
        <f t="shared" si="136"/>
        <v>1</v>
      </c>
      <c r="AS791" s="74">
        <f t="shared" si="137"/>
        <v>1900</v>
      </c>
      <c r="AT791" s="94">
        <f t="shared" si="138"/>
        <v>-1</v>
      </c>
      <c r="BB791" s="74">
        <f t="shared" si="139"/>
        <v>1</v>
      </c>
      <c r="BC791" s="74">
        <f t="shared" si="140"/>
        <v>0</v>
      </c>
      <c r="BD791" s="115" t="str">
        <f t="shared" si="141"/>
        <v/>
      </c>
    </row>
    <row r="792" spans="4:56" x14ac:dyDescent="0.2">
      <c r="D792" s="120">
        <f t="shared" si="135"/>
        <v>71</v>
      </c>
      <c r="F792" s="126" t="str">
        <f t="shared" si="145"/>
        <v/>
      </c>
      <c r="K792" s="129" t="str">
        <f t="shared" si="142"/>
        <v/>
      </c>
      <c r="L792" s="129" t="str">
        <f t="shared" si="143"/>
        <v/>
      </c>
      <c r="S792" s="84">
        <f t="shared" si="144"/>
        <v>0</v>
      </c>
      <c r="AR792" s="74">
        <f t="shared" si="136"/>
        <v>1</v>
      </c>
      <c r="AS792" s="74">
        <f t="shared" si="137"/>
        <v>1900</v>
      </c>
      <c r="AT792" s="94">
        <f t="shared" si="138"/>
        <v>-1</v>
      </c>
      <c r="BB792" s="74">
        <f t="shared" si="139"/>
        <v>1</v>
      </c>
      <c r="BC792" s="74">
        <f t="shared" si="140"/>
        <v>0</v>
      </c>
      <c r="BD792" s="115" t="str">
        <f t="shared" si="141"/>
        <v/>
      </c>
    </row>
    <row r="793" spans="4:56" x14ac:dyDescent="0.2">
      <c r="D793" s="120">
        <f t="shared" si="135"/>
        <v>72</v>
      </c>
      <c r="F793" s="126" t="str">
        <f t="shared" si="145"/>
        <v/>
      </c>
      <c r="K793" s="129" t="str">
        <f t="shared" si="142"/>
        <v/>
      </c>
      <c r="L793" s="129" t="str">
        <f t="shared" si="143"/>
        <v/>
      </c>
      <c r="S793" s="84">
        <f t="shared" si="144"/>
        <v>0</v>
      </c>
      <c r="AR793" s="74">
        <f t="shared" si="136"/>
        <v>1</v>
      </c>
      <c r="AS793" s="74">
        <f t="shared" si="137"/>
        <v>1900</v>
      </c>
      <c r="AT793" s="94">
        <f t="shared" si="138"/>
        <v>-1</v>
      </c>
      <c r="BB793" s="74">
        <f t="shared" si="139"/>
        <v>1</v>
      </c>
      <c r="BC793" s="74">
        <f t="shared" si="140"/>
        <v>0</v>
      </c>
      <c r="BD793" s="115" t="str">
        <f t="shared" si="141"/>
        <v/>
      </c>
    </row>
    <row r="794" spans="4:56" x14ac:dyDescent="0.2">
      <c r="D794" s="120">
        <f t="shared" si="135"/>
        <v>73</v>
      </c>
      <c r="F794" s="126" t="str">
        <f t="shared" si="145"/>
        <v/>
      </c>
      <c r="K794" s="129" t="str">
        <f t="shared" si="142"/>
        <v/>
      </c>
      <c r="L794" s="129" t="str">
        <f t="shared" si="143"/>
        <v/>
      </c>
      <c r="S794" s="84">
        <f t="shared" si="144"/>
        <v>0</v>
      </c>
      <c r="AR794" s="74">
        <f t="shared" si="136"/>
        <v>1</v>
      </c>
      <c r="AS794" s="74">
        <f t="shared" si="137"/>
        <v>1900</v>
      </c>
      <c r="AT794" s="94">
        <f t="shared" si="138"/>
        <v>-1</v>
      </c>
      <c r="BB794" s="74">
        <f t="shared" si="139"/>
        <v>1</v>
      </c>
      <c r="BC794" s="74">
        <f t="shared" si="140"/>
        <v>0</v>
      </c>
      <c r="BD794" s="115" t="str">
        <f t="shared" si="141"/>
        <v/>
      </c>
    </row>
    <row r="795" spans="4:56" x14ac:dyDescent="0.2">
      <c r="D795" s="120">
        <f t="shared" si="135"/>
        <v>74</v>
      </c>
      <c r="F795" s="126" t="str">
        <f t="shared" si="145"/>
        <v/>
      </c>
      <c r="K795" s="129" t="str">
        <f t="shared" si="142"/>
        <v/>
      </c>
      <c r="L795" s="129" t="str">
        <f t="shared" si="143"/>
        <v/>
      </c>
      <c r="S795" s="84">
        <f t="shared" si="144"/>
        <v>0</v>
      </c>
      <c r="AR795" s="74">
        <f t="shared" si="136"/>
        <v>1</v>
      </c>
      <c r="AS795" s="74">
        <f t="shared" si="137"/>
        <v>1900</v>
      </c>
      <c r="AT795" s="94">
        <f t="shared" si="138"/>
        <v>-1</v>
      </c>
      <c r="BB795" s="74">
        <f t="shared" si="139"/>
        <v>1</v>
      </c>
      <c r="BC795" s="74">
        <f t="shared" si="140"/>
        <v>0</v>
      </c>
      <c r="BD795" s="115" t="str">
        <f t="shared" si="141"/>
        <v/>
      </c>
    </row>
    <row r="796" spans="4:56" x14ac:dyDescent="0.2">
      <c r="D796" s="120">
        <f t="shared" si="135"/>
        <v>75</v>
      </c>
      <c r="F796" s="126" t="str">
        <f t="shared" si="145"/>
        <v/>
      </c>
      <c r="K796" s="129" t="str">
        <f t="shared" si="142"/>
        <v/>
      </c>
      <c r="L796" s="129" t="str">
        <f t="shared" si="143"/>
        <v/>
      </c>
      <c r="S796" s="84">
        <f t="shared" si="144"/>
        <v>0</v>
      </c>
      <c r="AR796" s="74">
        <f t="shared" si="136"/>
        <v>1</v>
      </c>
      <c r="AS796" s="74">
        <f t="shared" si="137"/>
        <v>1900</v>
      </c>
      <c r="AT796" s="94">
        <f t="shared" si="138"/>
        <v>-1</v>
      </c>
      <c r="BB796" s="74">
        <f t="shared" si="139"/>
        <v>1</v>
      </c>
      <c r="BC796" s="74">
        <f t="shared" si="140"/>
        <v>0</v>
      </c>
      <c r="BD796" s="115" t="str">
        <f t="shared" si="141"/>
        <v/>
      </c>
    </row>
    <row r="797" spans="4:56" x14ac:dyDescent="0.2">
      <c r="D797" s="120">
        <f t="shared" si="135"/>
        <v>76</v>
      </c>
      <c r="F797" s="126" t="str">
        <f t="shared" si="145"/>
        <v/>
      </c>
      <c r="K797" s="129" t="str">
        <f t="shared" si="142"/>
        <v/>
      </c>
      <c r="L797" s="129" t="str">
        <f t="shared" si="143"/>
        <v/>
      </c>
      <c r="S797" s="84">
        <f t="shared" si="144"/>
        <v>0</v>
      </c>
      <c r="AR797" s="74">
        <f t="shared" si="136"/>
        <v>1</v>
      </c>
      <c r="AS797" s="74">
        <f t="shared" si="137"/>
        <v>1900</v>
      </c>
      <c r="AT797" s="94">
        <f t="shared" si="138"/>
        <v>-1</v>
      </c>
      <c r="BB797" s="74">
        <f t="shared" si="139"/>
        <v>1</v>
      </c>
      <c r="BC797" s="74">
        <f t="shared" si="140"/>
        <v>0</v>
      </c>
      <c r="BD797" s="115" t="str">
        <f t="shared" si="141"/>
        <v/>
      </c>
    </row>
    <row r="798" spans="4:56" x14ac:dyDescent="0.2">
      <c r="D798" s="120">
        <f t="shared" si="135"/>
        <v>77</v>
      </c>
      <c r="F798" s="126" t="str">
        <f t="shared" si="145"/>
        <v/>
      </c>
      <c r="K798" s="129" t="str">
        <f t="shared" si="142"/>
        <v/>
      </c>
      <c r="L798" s="129" t="str">
        <f t="shared" si="143"/>
        <v/>
      </c>
      <c r="S798" s="84">
        <f t="shared" si="144"/>
        <v>0</v>
      </c>
      <c r="AR798" s="74">
        <f t="shared" si="136"/>
        <v>1</v>
      </c>
      <c r="AS798" s="74">
        <f t="shared" si="137"/>
        <v>1900</v>
      </c>
      <c r="AT798" s="94">
        <f t="shared" si="138"/>
        <v>-1</v>
      </c>
      <c r="BB798" s="74">
        <f t="shared" si="139"/>
        <v>1</v>
      </c>
      <c r="BC798" s="74">
        <f t="shared" si="140"/>
        <v>0</v>
      </c>
      <c r="BD798" s="115" t="str">
        <f t="shared" si="141"/>
        <v/>
      </c>
    </row>
    <row r="799" spans="4:56" x14ac:dyDescent="0.2">
      <c r="D799" s="120">
        <f t="shared" si="135"/>
        <v>78</v>
      </c>
      <c r="F799" s="126" t="str">
        <f t="shared" si="145"/>
        <v/>
      </c>
      <c r="K799" s="129" t="str">
        <f t="shared" si="142"/>
        <v/>
      </c>
      <c r="L799" s="129" t="str">
        <f t="shared" si="143"/>
        <v/>
      </c>
      <c r="S799" s="84">
        <f t="shared" si="144"/>
        <v>0</v>
      </c>
      <c r="AR799" s="74">
        <f t="shared" si="136"/>
        <v>1</v>
      </c>
      <c r="AS799" s="74">
        <f t="shared" si="137"/>
        <v>1900</v>
      </c>
      <c r="AT799" s="94">
        <f t="shared" si="138"/>
        <v>-1</v>
      </c>
      <c r="BB799" s="74">
        <f t="shared" si="139"/>
        <v>1</v>
      </c>
      <c r="BC799" s="74">
        <f t="shared" si="140"/>
        <v>0</v>
      </c>
      <c r="BD799" s="115" t="str">
        <f t="shared" si="141"/>
        <v/>
      </c>
    </row>
    <row r="800" spans="4:56" x14ac:dyDescent="0.2">
      <c r="D800" s="120">
        <f t="shared" si="135"/>
        <v>79</v>
      </c>
      <c r="F800" s="126" t="str">
        <f t="shared" si="145"/>
        <v/>
      </c>
      <c r="K800" s="129" t="str">
        <f t="shared" si="142"/>
        <v/>
      </c>
      <c r="L800" s="129" t="str">
        <f t="shared" si="143"/>
        <v/>
      </c>
      <c r="S800" s="84">
        <f t="shared" si="144"/>
        <v>0</v>
      </c>
      <c r="AR800" s="74">
        <f t="shared" si="136"/>
        <v>1</v>
      </c>
      <c r="AS800" s="74">
        <f t="shared" si="137"/>
        <v>1900</v>
      </c>
      <c r="AT800" s="94">
        <f t="shared" si="138"/>
        <v>-1</v>
      </c>
      <c r="BB800" s="74">
        <f t="shared" si="139"/>
        <v>1</v>
      </c>
      <c r="BC800" s="74">
        <f t="shared" si="140"/>
        <v>0</v>
      </c>
      <c r="BD800" s="115" t="str">
        <f t="shared" si="141"/>
        <v/>
      </c>
    </row>
    <row r="801" spans="4:56" x14ac:dyDescent="0.2">
      <c r="D801" s="120">
        <f t="shared" si="135"/>
        <v>80</v>
      </c>
      <c r="F801" s="126" t="str">
        <f t="shared" si="145"/>
        <v/>
      </c>
      <c r="K801" s="129" t="str">
        <f t="shared" si="142"/>
        <v/>
      </c>
      <c r="L801" s="129" t="str">
        <f t="shared" si="143"/>
        <v/>
      </c>
      <c r="S801" s="84">
        <f t="shared" si="144"/>
        <v>0</v>
      </c>
      <c r="AR801" s="74">
        <f t="shared" si="136"/>
        <v>1</v>
      </c>
      <c r="AS801" s="74">
        <f t="shared" si="137"/>
        <v>1900</v>
      </c>
      <c r="AT801" s="94">
        <f t="shared" si="138"/>
        <v>-1</v>
      </c>
      <c r="BB801" s="74">
        <f t="shared" si="139"/>
        <v>1</v>
      </c>
      <c r="BC801" s="74">
        <f t="shared" si="140"/>
        <v>0</v>
      </c>
      <c r="BD801" s="115" t="str">
        <f t="shared" si="141"/>
        <v/>
      </c>
    </row>
    <row r="802" spans="4:56" x14ac:dyDescent="0.2">
      <c r="D802" s="120">
        <f t="shared" si="135"/>
        <v>81</v>
      </c>
      <c r="F802" s="126" t="str">
        <f t="shared" si="145"/>
        <v/>
      </c>
      <c r="K802" s="129" t="str">
        <f t="shared" si="142"/>
        <v/>
      </c>
      <c r="L802" s="129" t="str">
        <f t="shared" si="143"/>
        <v/>
      </c>
      <c r="S802" s="84">
        <f t="shared" si="144"/>
        <v>0</v>
      </c>
      <c r="AR802" s="74">
        <f t="shared" si="136"/>
        <v>1</v>
      </c>
      <c r="AS802" s="74">
        <f t="shared" si="137"/>
        <v>1900</v>
      </c>
      <c r="AT802" s="94">
        <f t="shared" si="138"/>
        <v>-1</v>
      </c>
      <c r="BB802" s="74">
        <f t="shared" si="139"/>
        <v>1</v>
      </c>
      <c r="BC802" s="74">
        <f t="shared" si="140"/>
        <v>0</v>
      </c>
      <c r="BD802" s="115" t="str">
        <f t="shared" si="141"/>
        <v/>
      </c>
    </row>
    <row r="803" spans="4:56" x14ac:dyDescent="0.2">
      <c r="D803" s="120">
        <f t="shared" si="135"/>
        <v>82</v>
      </c>
      <c r="F803" s="126" t="str">
        <f t="shared" si="145"/>
        <v/>
      </c>
      <c r="K803" s="129" t="str">
        <f t="shared" si="142"/>
        <v/>
      </c>
      <c r="L803" s="129" t="str">
        <f t="shared" si="143"/>
        <v/>
      </c>
      <c r="S803" s="84">
        <f t="shared" si="144"/>
        <v>0</v>
      </c>
      <c r="AR803" s="74">
        <f t="shared" si="136"/>
        <v>1</v>
      </c>
      <c r="AS803" s="74">
        <f t="shared" si="137"/>
        <v>1900</v>
      </c>
      <c r="AT803" s="94">
        <f t="shared" si="138"/>
        <v>-1</v>
      </c>
      <c r="BB803" s="74">
        <f t="shared" si="139"/>
        <v>1</v>
      </c>
      <c r="BC803" s="74">
        <f t="shared" si="140"/>
        <v>0</v>
      </c>
      <c r="BD803" s="115" t="str">
        <f t="shared" si="141"/>
        <v/>
      </c>
    </row>
    <row r="804" spans="4:56" x14ac:dyDescent="0.2">
      <c r="D804" s="120">
        <f t="shared" si="135"/>
        <v>83</v>
      </c>
      <c r="F804" s="126" t="str">
        <f t="shared" si="145"/>
        <v/>
      </c>
      <c r="K804" s="129" t="str">
        <f t="shared" si="142"/>
        <v/>
      </c>
      <c r="L804" s="129" t="str">
        <f t="shared" si="143"/>
        <v/>
      </c>
      <c r="S804" s="84">
        <f t="shared" si="144"/>
        <v>0</v>
      </c>
      <c r="AR804" s="74">
        <f t="shared" si="136"/>
        <v>1</v>
      </c>
      <c r="AS804" s="74">
        <f t="shared" si="137"/>
        <v>1900</v>
      </c>
      <c r="AT804" s="94">
        <f t="shared" si="138"/>
        <v>-1</v>
      </c>
      <c r="BB804" s="74">
        <f t="shared" si="139"/>
        <v>1</v>
      </c>
      <c r="BC804" s="74">
        <f t="shared" si="140"/>
        <v>0</v>
      </c>
      <c r="BD804" s="115" t="str">
        <f t="shared" si="141"/>
        <v/>
      </c>
    </row>
    <row r="805" spans="4:56" x14ac:dyDescent="0.2">
      <c r="D805" s="120">
        <f t="shared" si="135"/>
        <v>84</v>
      </c>
      <c r="F805" s="126" t="str">
        <f t="shared" si="145"/>
        <v/>
      </c>
      <c r="K805" s="129" t="str">
        <f t="shared" si="142"/>
        <v/>
      </c>
      <c r="L805" s="129" t="str">
        <f t="shared" si="143"/>
        <v/>
      </c>
      <c r="S805" s="84">
        <f t="shared" si="144"/>
        <v>0</v>
      </c>
      <c r="AR805" s="74">
        <f t="shared" si="136"/>
        <v>1</v>
      </c>
      <c r="AS805" s="74">
        <f t="shared" si="137"/>
        <v>1900</v>
      </c>
      <c r="AT805" s="94">
        <f t="shared" si="138"/>
        <v>-1</v>
      </c>
      <c r="BB805" s="74">
        <f t="shared" si="139"/>
        <v>1</v>
      </c>
      <c r="BC805" s="74">
        <f t="shared" si="140"/>
        <v>0</v>
      </c>
      <c r="BD805" s="115" t="str">
        <f t="shared" si="141"/>
        <v/>
      </c>
    </row>
    <row r="806" spans="4:56" x14ac:dyDescent="0.2">
      <c r="D806" s="120">
        <f t="shared" si="135"/>
        <v>85</v>
      </c>
      <c r="F806" s="126" t="str">
        <f t="shared" si="145"/>
        <v/>
      </c>
      <c r="K806" s="129" t="str">
        <f t="shared" si="142"/>
        <v/>
      </c>
      <c r="L806" s="129" t="str">
        <f t="shared" si="143"/>
        <v/>
      </c>
      <c r="S806" s="84">
        <f t="shared" si="144"/>
        <v>0</v>
      </c>
      <c r="AR806" s="74">
        <f t="shared" si="136"/>
        <v>1</v>
      </c>
      <c r="AS806" s="74">
        <f t="shared" si="137"/>
        <v>1900</v>
      </c>
      <c r="AT806" s="94">
        <f t="shared" si="138"/>
        <v>-1</v>
      </c>
      <c r="BB806" s="74">
        <f t="shared" si="139"/>
        <v>1</v>
      </c>
      <c r="BC806" s="74">
        <f t="shared" si="140"/>
        <v>0</v>
      </c>
      <c r="BD806" s="115" t="str">
        <f t="shared" si="141"/>
        <v/>
      </c>
    </row>
    <row r="807" spans="4:56" x14ac:dyDescent="0.2">
      <c r="D807" s="120">
        <f t="shared" si="135"/>
        <v>86</v>
      </c>
      <c r="F807" s="126" t="str">
        <f t="shared" si="145"/>
        <v/>
      </c>
      <c r="K807" s="129" t="str">
        <f t="shared" si="142"/>
        <v/>
      </c>
      <c r="L807" s="129" t="str">
        <f t="shared" si="143"/>
        <v/>
      </c>
      <c r="S807" s="84">
        <f t="shared" si="144"/>
        <v>0</v>
      </c>
      <c r="AR807" s="74">
        <f t="shared" si="136"/>
        <v>1</v>
      </c>
      <c r="AS807" s="74">
        <f t="shared" si="137"/>
        <v>1900</v>
      </c>
      <c r="AT807" s="94">
        <f t="shared" si="138"/>
        <v>-1</v>
      </c>
      <c r="BB807" s="74">
        <f t="shared" si="139"/>
        <v>1</v>
      </c>
      <c r="BC807" s="74">
        <f t="shared" si="140"/>
        <v>0</v>
      </c>
      <c r="BD807" s="115" t="str">
        <f t="shared" si="141"/>
        <v/>
      </c>
    </row>
    <row r="808" spans="4:56" x14ac:dyDescent="0.2">
      <c r="D808" s="120">
        <f t="shared" si="135"/>
        <v>87</v>
      </c>
      <c r="F808" s="126" t="str">
        <f t="shared" si="145"/>
        <v/>
      </c>
      <c r="K808" s="129" t="str">
        <f t="shared" si="142"/>
        <v/>
      </c>
      <c r="L808" s="129" t="str">
        <f t="shared" si="143"/>
        <v/>
      </c>
      <c r="S808" s="84">
        <f t="shared" si="144"/>
        <v>0</v>
      </c>
      <c r="AR808" s="74">
        <f t="shared" si="136"/>
        <v>1</v>
      </c>
      <c r="AS808" s="74">
        <f t="shared" si="137"/>
        <v>1900</v>
      </c>
      <c r="AT808" s="94">
        <f t="shared" si="138"/>
        <v>-1</v>
      </c>
      <c r="BB808" s="74">
        <f t="shared" si="139"/>
        <v>1</v>
      </c>
      <c r="BC808" s="74">
        <f t="shared" si="140"/>
        <v>0</v>
      </c>
      <c r="BD808" s="115" t="str">
        <f t="shared" si="141"/>
        <v/>
      </c>
    </row>
    <row r="809" spans="4:56" x14ac:dyDescent="0.2">
      <c r="D809" s="120">
        <f t="shared" si="135"/>
        <v>88</v>
      </c>
      <c r="F809" s="126" t="str">
        <f t="shared" si="145"/>
        <v/>
      </c>
      <c r="K809" s="129" t="str">
        <f t="shared" si="142"/>
        <v/>
      </c>
      <c r="L809" s="129" t="str">
        <f t="shared" si="143"/>
        <v/>
      </c>
      <c r="S809" s="84">
        <f t="shared" si="144"/>
        <v>0</v>
      </c>
      <c r="AR809" s="74">
        <f t="shared" si="136"/>
        <v>1</v>
      </c>
      <c r="AS809" s="74">
        <f t="shared" si="137"/>
        <v>1900</v>
      </c>
      <c r="AT809" s="94">
        <f t="shared" si="138"/>
        <v>-1</v>
      </c>
      <c r="BB809" s="74">
        <f t="shared" si="139"/>
        <v>1</v>
      </c>
      <c r="BC809" s="74">
        <f t="shared" si="140"/>
        <v>0</v>
      </c>
      <c r="BD809" s="115" t="str">
        <f t="shared" si="141"/>
        <v/>
      </c>
    </row>
    <row r="810" spans="4:56" x14ac:dyDescent="0.2">
      <c r="D810" s="120">
        <f t="shared" si="135"/>
        <v>89</v>
      </c>
      <c r="F810" s="126" t="str">
        <f t="shared" si="145"/>
        <v/>
      </c>
      <c r="K810" s="129" t="str">
        <f t="shared" si="142"/>
        <v/>
      </c>
      <c r="L810" s="129" t="str">
        <f t="shared" si="143"/>
        <v/>
      </c>
      <c r="S810" s="84">
        <f t="shared" si="144"/>
        <v>0</v>
      </c>
      <c r="AR810" s="74">
        <f t="shared" si="136"/>
        <v>1</v>
      </c>
      <c r="AS810" s="74">
        <f t="shared" si="137"/>
        <v>1900</v>
      </c>
      <c r="AT810" s="94">
        <f t="shared" si="138"/>
        <v>-1</v>
      </c>
      <c r="BB810" s="74">
        <f t="shared" si="139"/>
        <v>1</v>
      </c>
      <c r="BC810" s="74">
        <f t="shared" si="140"/>
        <v>0</v>
      </c>
      <c r="BD810" s="115" t="str">
        <f t="shared" si="141"/>
        <v/>
      </c>
    </row>
    <row r="811" spans="4:56" x14ac:dyDescent="0.2">
      <c r="D811" s="120">
        <f t="shared" si="135"/>
        <v>90</v>
      </c>
      <c r="F811" s="126" t="str">
        <f t="shared" si="145"/>
        <v/>
      </c>
      <c r="K811" s="129" t="str">
        <f t="shared" si="142"/>
        <v/>
      </c>
      <c r="L811" s="129" t="str">
        <f t="shared" si="143"/>
        <v/>
      </c>
      <c r="S811" s="84">
        <f t="shared" si="144"/>
        <v>0</v>
      </c>
      <c r="AR811" s="74">
        <f t="shared" si="136"/>
        <v>1</v>
      </c>
      <c r="AS811" s="74">
        <f t="shared" si="137"/>
        <v>1900</v>
      </c>
      <c r="AT811" s="94">
        <f t="shared" si="138"/>
        <v>-1</v>
      </c>
      <c r="BB811" s="74">
        <f t="shared" si="139"/>
        <v>1</v>
      </c>
      <c r="BC811" s="74">
        <f t="shared" si="140"/>
        <v>0</v>
      </c>
      <c r="BD811" s="115" t="str">
        <f t="shared" si="141"/>
        <v/>
      </c>
    </row>
    <row r="812" spans="4:56" x14ac:dyDescent="0.2">
      <c r="D812" s="120">
        <f t="shared" si="135"/>
        <v>91</v>
      </c>
      <c r="F812" s="126" t="str">
        <f t="shared" si="145"/>
        <v/>
      </c>
      <c r="K812" s="129" t="str">
        <f t="shared" si="142"/>
        <v/>
      </c>
      <c r="L812" s="129" t="str">
        <f t="shared" si="143"/>
        <v/>
      </c>
      <c r="S812" s="84">
        <f t="shared" si="144"/>
        <v>0</v>
      </c>
      <c r="AR812" s="74">
        <f t="shared" si="136"/>
        <v>1</v>
      </c>
      <c r="AS812" s="74">
        <f t="shared" si="137"/>
        <v>1900</v>
      </c>
      <c r="AT812" s="94">
        <f t="shared" si="138"/>
        <v>-1</v>
      </c>
      <c r="BB812" s="74">
        <f t="shared" si="139"/>
        <v>1</v>
      </c>
      <c r="BC812" s="74">
        <f t="shared" si="140"/>
        <v>0</v>
      </c>
      <c r="BD812" s="115" t="str">
        <f t="shared" si="141"/>
        <v/>
      </c>
    </row>
    <row r="813" spans="4:56" x14ac:dyDescent="0.2">
      <c r="D813" s="120">
        <f t="shared" si="135"/>
        <v>92</v>
      </c>
      <c r="F813" s="126" t="str">
        <f t="shared" si="145"/>
        <v/>
      </c>
      <c r="K813" s="129" t="str">
        <f t="shared" si="142"/>
        <v/>
      </c>
      <c r="L813" s="129" t="str">
        <f t="shared" si="143"/>
        <v/>
      </c>
      <c r="S813" s="84">
        <f t="shared" si="144"/>
        <v>0</v>
      </c>
      <c r="AR813" s="74">
        <f t="shared" si="136"/>
        <v>1</v>
      </c>
      <c r="AS813" s="74">
        <f t="shared" si="137"/>
        <v>1900</v>
      </c>
      <c r="AT813" s="94">
        <f t="shared" si="138"/>
        <v>-1</v>
      </c>
      <c r="BB813" s="74">
        <f t="shared" si="139"/>
        <v>1</v>
      </c>
      <c r="BC813" s="74">
        <f t="shared" si="140"/>
        <v>0</v>
      </c>
      <c r="BD813" s="115" t="str">
        <f t="shared" si="141"/>
        <v/>
      </c>
    </row>
    <row r="814" spans="4:56" x14ac:dyDescent="0.2">
      <c r="D814" s="120">
        <f t="shared" si="135"/>
        <v>93</v>
      </c>
      <c r="F814" s="126" t="str">
        <f t="shared" si="145"/>
        <v/>
      </c>
      <c r="K814" s="129" t="str">
        <f t="shared" si="142"/>
        <v/>
      </c>
      <c r="L814" s="129" t="str">
        <f t="shared" si="143"/>
        <v/>
      </c>
      <c r="S814" s="84">
        <f t="shared" si="144"/>
        <v>0</v>
      </c>
      <c r="AR814" s="74">
        <f t="shared" si="136"/>
        <v>1</v>
      </c>
      <c r="AS814" s="74">
        <f t="shared" si="137"/>
        <v>1900</v>
      </c>
      <c r="AT814" s="94">
        <f t="shared" si="138"/>
        <v>-1</v>
      </c>
      <c r="BB814" s="74">
        <f t="shared" si="139"/>
        <v>1</v>
      </c>
      <c r="BC814" s="74">
        <f t="shared" si="140"/>
        <v>0</v>
      </c>
      <c r="BD814" s="115" t="str">
        <f t="shared" si="141"/>
        <v/>
      </c>
    </row>
    <row r="815" spans="4:56" x14ac:dyDescent="0.2">
      <c r="D815" s="120">
        <f t="shared" si="135"/>
        <v>94</v>
      </c>
      <c r="F815" s="126" t="str">
        <f t="shared" si="145"/>
        <v/>
      </c>
      <c r="K815" s="129" t="str">
        <f t="shared" si="142"/>
        <v/>
      </c>
      <c r="L815" s="129" t="str">
        <f t="shared" si="143"/>
        <v/>
      </c>
      <c r="S815" s="84">
        <f t="shared" si="144"/>
        <v>0</v>
      </c>
      <c r="AR815" s="74">
        <f t="shared" si="136"/>
        <v>1</v>
      </c>
      <c r="AS815" s="74">
        <f t="shared" si="137"/>
        <v>1900</v>
      </c>
      <c r="AT815" s="94">
        <f t="shared" si="138"/>
        <v>-1</v>
      </c>
      <c r="BB815" s="74">
        <f t="shared" si="139"/>
        <v>1</v>
      </c>
      <c r="BC815" s="74">
        <f t="shared" si="140"/>
        <v>0</v>
      </c>
      <c r="BD815" s="115" t="str">
        <f t="shared" si="141"/>
        <v/>
      </c>
    </row>
    <row r="816" spans="4:56" x14ac:dyDescent="0.2">
      <c r="D816" s="120">
        <f t="shared" si="135"/>
        <v>95</v>
      </c>
      <c r="F816" s="126" t="str">
        <f t="shared" si="145"/>
        <v/>
      </c>
      <c r="K816" s="129" t="str">
        <f t="shared" si="142"/>
        <v/>
      </c>
      <c r="L816" s="129" t="str">
        <f t="shared" si="143"/>
        <v/>
      </c>
      <c r="S816" s="84">
        <f t="shared" si="144"/>
        <v>0</v>
      </c>
      <c r="AR816" s="74">
        <f t="shared" si="136"/>
        <v>1</v>
      </c>
      <c r="AS816" s="74">
        <f t="shared" si="137"/>
        <v>1900</v>
      </c>
      <c r="AT816" s="94">
        <f t="shared" si="138"/>
        <v>-1</v>
      </c>
      <c r="BB816" s="74">
        <f t="shared" si="139"/>
        <v>1</v>
      </c>
      <c r="BC816" s="74">
        <f t="shared" si="140"/>
        <v>0</v>
      </c>
      <c r="BD816" s="115" t="str">
        <f t="shared" si="141"/>
        <v/>
      </c>
    </row>
    <row r="817" spans="4:56" x14ac:dyDescent="0.2">
      <c r="D817" s="120">
        <f t="shared" si="135"/>
        <v>96</v>
      </c>
      <c r="F817" s="126" t="str">
        <f t="shared" si="145"/>
        <v/>
      </c>
      <c r="K817" s="129" t="str">
        <f t="shared" si="142"/>
        <v/>
      </c>
      <c r="L817" s="129" t="str">
        <f t="shared" si="143"/>
        <v/>
      </c>
      <c r="S817" s="84">
        <f t="shared" si="144"/>
        <v>0</v>
      </c>
      <c r="AR817" s="74">
        <f t="shared" si="136"/>
        <v>1</v>
      </c>
      <c r="AS817" s="74">
        <f t="shared" si="137"/>
        <v>1900</v>
      </c>
      <c r="AT817" s="94">
        <f t="shared" si="138"/>
        <v>-1</v>
      </c>
      <c r="BB817" s="74">
        <f t="shared" si="139"/>
        <v>1</v>
      </c>
      <c r="BC817" s="74">
        <f t="shared" si="140"/>
        <v>0</v>
      </c>
      <c r="BD817" s="115" t="str">
        <f t="shared" si="141"/>
        <v/>
      </c>
    </row>
    <row r="818" spans="4:56" x14ac:dyDescent="0.2">
      <c r="D818" s="120">
        <f t="shared" si="135"/>
        <v>97</v>
      </c>
      <c r="F818" s="126" t="str">
        <f t="shared" si="145"/>
        <v/>
      </c>
      <c r="K818" s="129" t="str">
        <f t="shared" si="142"/>
        <v/>
      </c>
      <c r="L818" s="129" t="str">
        <f t="shared" si="143"/>
        <v/>
      </c>
      <c r="S818" s="84">
        <f t="shared" si="144"/>
        <v>0</v>
      </c>
      <c r="AR818" s="74">
        <f t="shared" si="136"/>
        <v>1</v>
      </c>
      <c r="AS818" s="74">
        <f t="shared" si="137"/>
        <v>1900</v>
      </c>
      <c r="AT818" s="94">
        <f t="shared" si="138"/>
        <v>-1</v>
      </c>
      <c r="BB818" s="74">
        <f t="shared" si="139"/>
        <v>1</v>
      </c>
      <c r="BC818" s="74">
        <f t="shared" si="140"/>
        <v>0</v>
      </c>
      <c r="BD818" s="115" t="str">
        <f t="shared" si="141"/>
        <v/>
      </c>
    </row>
    <row r="819" spans="4:56" x14ac:dyDescent="0.2">
      <c r="D819" s="120">
        <f t="shared" si="135"/>
        <v>98</v>
      </c>
      <c r="F819" s="126" t="str">
        <f t="shared" si="145"/>
        <v/>
      </c>
      <c r="K819" s="129" t="str">
        <f t="shared" si="142"/>
        <v/>
      </c>
      <c r="L819" s="129" t="str">
        <f t="shared" si="143"/>
        <v/>
      </c>
      <c r="S819" s="84">
        <f t="shared" si="144"/>
        <v>0</v>
      </c>
      <c r="AR819" s="74">
        <f t="shared" si="136"/>
        <v>1</v>
      </c>
      <c r="AS819" s="74">
        <f t="shared" si="137"/>
        <v>1900</v>
      </c>
      <c r="AT819" s="94">
        <f t="shared" si="138"/>
        <v>-1</v>
      </c>
      <c r="BB819" s="74">
        <f t="shared" si="139"/>
        <v>1</v>
      </c>
      <c r="BC819" s="74">
        <f t="shared" si="140"/>
        <v>0</v>
      </c>
      <c r="BD819" s="115" t="str">
        <f t="shared" si="141"/>
        <v/>
      </c>
    </row>
    <row r="820" spans="4:56" x14ac:dyDescent="0.2">
      <c r="D820" s="120">
        <f t="shared" si="135"/>
        <v>99</v>
      </c>
      <c r="F820" s="126" t="str">
        <f t="shared" si="145"/>
        <v/>
      </c>
      <c r="K820" s="129" t="str">
        <f t="shared" si="142"/>
        <v/>
      </c>
      <c r="L820" s="129" t="str">
        <f t="shared" si="143"/>
        <v/>
      </c>
      <c r="S820" s="84">
        <f t="shared" si="144"/>
        <v>0</v>
      </c>
      <c r="AR820" s="74">
        <f t="shared" si="136"/>
        <v>1</v>
      </c>
      <c r="AS820" s="74">
        <f t="shared" si="137"/>
        <v>1900</v>
      </c>
      <c r="AT820" s="94">
        <f t="shared" si="138"/>
        <v>-1</v>
      </c>
      <c r="BB820" s="74">
        <f t="shared" si="139"/>
        <v>1</v>
      </c>
      <c r="BC820" s="74">
        <f t="shared" si="140"/>
        <v>0</v>
      </c>
      <c r="BD820" s="115" t="str">
        <f t="shared" si="141"/>
        <v/>
      </c>
    </row>
    <row r="821" spans="4:56" x14ac:dyDescent="0.2">
      <c r="D821" s="120">
        <f t="shared" si="135"/>
        <v>100</v>
      </c>
      <c r="F821" s="126" t="str">
        <f t="shared" si="145"/>
        <v/>
      </c>
      <c r="K821" s="129" t="str">
        <f t="shared" si="142"/>
        <v/>
      </c>
      <c r="L821" s="129" t="str">
        <f t="shared" si="143"/>
        <v/>
      </c>
      <c r="S821" s="84">
        <f t="shared" si="144"/>
        <v>0</v>
      </c>
      <c r="AR821" s="74">
        <f t="shared" si="136"/>
        <v>1</v>
      </c>
      <c r="AS821" s="74">
        <f t="shared" si="137"/>
        <v>1900</v>
      </c>
      <c r="AT821" s="94">
        <f t="shared" si="138"/>
        <v>-1</v>
      </c>
      <c r="BB821" s="74">
        <f t="shared" si="139"/>
        <v>1</v>
      </c>
      <c r="BC821" s="74">
        <f t="shared" si="140"/>
        <v>0</v>
      </c>
      <c r="BD821" s="115" t="str">
        <f t="shared" si="141"/>
        <v/>
      </c>
    </row>
    <row r="822" spans="4:56" x14ac:dyDescent="0.2">
      <c r="D822" s="120">
        <f t="shared" si="135"/>
        <v>101</v>
      </c>
      <c r="F822" s="126" t="str">
        <f t="shared" si="145"/>
        <v/>
      </c>
      <c r="K822" s="129" t="str">
        <f t="shared" si="142"/>
        <v/>
      </c>
      <c r="L822" s="129" t="str">
        <f t="shared" si="143"/>
        <v/>
      </c>
      <c r="S822" s="84">
        <f t="shared" si="144"/>
        <v>0</v>
      </c>
      <c r="AR822" s="74">
        <f t="shared" si="136"/>
        <v>1</v>
      </c>
      <c r="AS822" s="74">
        <f t="shared" si="137"/>
        <v>1900</v>
      </c>
      <c r="AT822" s="94">
        <f t="shared" si="138"/>
        <v>-1</v>
      </c>
      <c r="BB822" s="74">
        <f t="shared" si="139"/>
        <v>1</v>
      </c>
      <c r="BC822" s="74">
        <f t="shared" si="140"/>
        <v>0</v>
      </c>
      <c r="BD822" s="115" t="str">
        <f t="shared" si="141"/>
        <v/>
      </c>
    </row>
    <row r="823" spans="4:56" x14ac:dyDescent="0.2">
      <c r="D823" s="120">
        <f t="shared" si="135"/>
        <v>102</v>
      </c>
      <c r="F823" s="126" t="str">
        <f t="shared" si="145"/>
        <v/>
      </c>
      <c r="K823" s="129" t="str">
        <f t="shared" si="142"/>
        <v/>
      </c>
      <c r="L823" s="129" t="str">
        <f t="shared" si="143"/>
        <v/>
      </c>
      <c r="S823" s="84">
        <f t="shared" si="144"/>
        <v>0</v>
      </c>
      <c r="AR823" s="74">
        <f t="shared" si="136"/>
        <v>1</v>
      </c>
      <c r="AS823" s="74">
        <f t="shared" si="137"/>
        <v>1900</v>
      </c>
      <c r="AT823" s="94">
        <f t="shared" si="138"/>
        <v>-1</v>
      </c>
      <c r="BB823" s="74">
        <f t="shared" si="139"/>
        <v>1</v>
      </c>
      <c r="BC823" s="74">
        <f t="shared" si="140"/>
        <v>0</v>
      </c>
      <c r="BD823" s="115" t="str">
        <f t="shared" si="141"/>
        <v/>
      </c>
    </row>
    <row r="824" spans="4:56" x14ac:dyDescent="0.2">
      <c r="D824" s="120">
        <f t="shared" si="135"/>
        <v>103</v>
      </c>
      <c r="F824" s="126" t="str">
        <f t="shared" si="145"/>
        <v/>
      </c>
      <c r="K824" s="129" t="str">
        <f t="shared" si="142"/>
        <v/>
      </c>
      <c r="L824" s="129" t="str">
        <f t="shared" si="143"/>
        <v/>
      </c>
      <c r="S824" s="84">
        <f t="shared" si="144"/>
        <v>0</v>
      </c>
      <c r="AR824" s="74">
        <f t="shared" si="136"/>
        <v>1</v>
      </c>
      <c r="AS824" s="74">
        <f t="shared" si="137"/>
        <v>1900</v>
      </c>
      <c r="AT824" s="94">
        <f t="shared" si="138"/>
        <v>-1</v>
      </c>
      <c r="BB824" s="74">
        <f t="shared" si="139"/>
        <v>1</v>
      </c>
      <c r="BC824" s="74">
        <f t="shared" si="140"/>
        <v>0</v>
      </c>
      <c r="BD824" s="115" t="str">
        <f t="shared" si="141"/>
        <v/>
      </c>
    </row>
    <row r="825" spans="4:56" x14ac:dyDescent="0.2">
      <c r="D825" s="120">
        <f t="shared" si="135"/>
        <v>104</v>
      </c>
      <c r="F825" s="126" t="str">
        <f t="shared" si="145"/>
        <v/>
      </c>
      <c r="K825" s="129" t="str">
        <f t="shared" si="142"/>
        <v/>
      </c>
      <c r="L825" s="129" t="str">
        <f t="shared" si="143"/>
        <v/>
      </c>
      <c r="S825" s="84">
        <f t="shared" si="144"/>
        <v>0</v>
      </c>
      <c r="AR825" s="74">
        <f t="shared" si="136"/>
        <v>1</v>
      </c>
      <c r="AS825" s="74">
        <f t="shared" si="137"/>
        <v>1900</v>
      </c>
      <c r="AT825" s="94">
        <f t="shared" si="138"/>
        <v>-1</v>
      </c>
      <c r="BB825" s="74">
        <f t="shared" si="139"/>
        <v>1</v>
      </c>
      <c r="BC825" s="74">
        <f t="shared" si="140"/>
        <v>0</v>
      </c>
      <c r="BD825" s="115" t="str">
        <f t="shared" si="141"/>
        <v/>
      </c>
    </row>
    <row r="826" spans="4:56" x14ac:dyDescent="0.2">
      <c r="D826" s="120">
        <f t="shared" si="135"/>
        <v>105</v>
      </c>
      <c r="F826" s="126" t="str">
        <f t="shared" si="145"/>
        <v/>
      </c>
      <c r="K826" s="129" t="str">
        <f t="shared" si="142"/>
        <v/>
      </c>
      <c r="L826" s="129" t="str">
        <f t="shared" si="143"/>
        <v/>
      </c>
      <c r="S826" s="84">
        <f t="shared" si="144"/>
        <v>0</v>
      </c>
      <c r="AR826" s="74">
        <f t="shared" si="136"/>
        <v>1</v>
      </c>
      <c r="AS826" s="74">
        <f t="shared" si="137"/>
        <v>1900</v>
      </c>
      <c r="AT826" s="94">
        <f t="shared" si="138"/>
        <v>-1</v>
      </c>
      <c r="BB826" s="74">
        <f t="shared" si="139"/>
        <v>1</v>
      </c>
      <c r="BC826" s="74">
        <f t="shared" si="140"/>
        <v>0</v>
      </c>
      <c r="BD826" s="115" t="str">
        <f t="shared" si="141"/>
        <v/>
      </c>
    </row>
    <row r="827" spans="4:56" x14ac:dyDescent="0.2">
      <c r="D827" s="120">
        <f t="shared" si="135"/>
        <v>106</v>
      </c>
      <c r="F827" s="126" t="str">
        <f t="shared" si="145"/>
        <v/>
      </c>
      <c r="K827" s="129" t="str">
        <f t="shared" si="142"/>
        <v/>
      </c>
      <c r="L827" s="129" t="str">
        <f t="shared" si="143"/>
        <v/>
      </c>
      <c r="S827" s="84">
        <f t="shared" si="144"/>
        <v>0</v>
      </c>
      <c r="AR827" s="74">
        <f t="shared" si="136"/>
        <v>1</v>
      </c>
      <c r="AS827" s="74">
        <f t="shared" si="137"/>
        <v>1900</v>
      </c>
      <c r="AT827" s="94">
        <f t="shared" si="138"/>
        <v>-1</v>
      </c>
      <c r="BB827" s="74">
        <f t="shared" si="139"/>
        <v>1</v>
      </c>
      <c r="BC827" s="74">
        <f t="shared" si="140"/>
        <v>0</v>
      </c>
      <c r="BD827" s="115" t="str">
        <f t="shared" si="141"/>
        <v/>
      </c>
    </row>
    <row r="828" spans="4:56" x14ac:dyDescent="0.2">
      <c r="D828" s="120">
        <f t="shared" si="135"/>
        <v>107</v>
      </c>
      <c r="F828" s="126" t="str">
        <f t="shared" si="145"/>
        <v/>
      </c>
      <c r="K828" s="129" t="str">
        <f t="shared" si="142"/>
        <v/>
      </c>
      <c r="L828" s="129" t="str">
        <f t="shared" si="143"/>
        <v/>
      </c>
      <c r="S828" s="84">
        <f t="shared" si="144"/>
        <v>0</v>
      </c>
      <c r="AR828" s="74">
        <f t="shared" si="136"/>
        <v>1</v>
      </c>
      <c r="AS828" s="74">
        <f t="shared" si="137"/>
        <v>1900</v>
      </c>
      <c r="AT828" s="94">
        <f t="shared" si="138"/>
        <v>-1</v>
      </c>
      <c r="BB828" s="74">
        <f t="shared" si="139"/>
        <v>1</v>
      </c>
      <c r="BC828" s="74">
        <f t="shared" si="140"/>
        <v>0</v>
      </c>
      <c r="BD828" s="115" t="str">
        <f t="shared" si="141"/>
        <v/>
      </c>
    </row>
    <row r="829" spans="4:56" x14ac:dyDescent="0.2">
      <c r="D829" s="120">
        <f t="shared" si="135"/>
        <v>108</v>
      </c>
      <c r="F829" s="126" t="str">
        <f t="shared" si="145"/>
        <v/>
      </c>
      <c r="K829" s="129" t="str">
        <f t="shared" si="142"/>
        <v/>
      </c>
      <c r="L829" s="129" t="str">
        <f t="shared" si="143"/>
        <v/>
      </c>
      <c r="S829" s="84">
        <f t="shared" si="144"/>
        <v>0</v>
      </c>
      <c r="AR829" s="74">
        <f t="shared" si="136"/>
        <v>1</v>
      </c>
      <c r="AS829" s="74">
        <f t="shared" si="137"/>
        <v>1900</v>
      </c>
      <c r="AT829" s="94">
        <f t="shared" si="138"/>
        <v>-1</v>
      </c>
      <c r="BB829" s="74">
        <f t="shared" si="139"/>
        <v>1</v>
      </c>
      <c r="BC829" s="74">
        <f t="shared" si="140"/>
        <v>0</v>
      </c>
      <c r="BD829" s="115" t="str">
        <f t="shared" si="141"/>
        <v/>
      </c>
    </row>
    <row r="830" spans="4:56" x14ac:dyDescent="0.2">
      <c r="D830" s="120">
        <f t="shared" si="135"/>
        <v>109</v>
      </c>
      <c r="F830" s="126" t="str">
        <f t="shared" si="145"/>
        <v/>
      </c>
      <c r="K830" s="129" t="str">
        <f t="shared" si="142"/>
        <v/>
      </c>
      <c r="L830" s="129" t="str">
        <f t="shared" si="143"/>
        <v/>
      </c>
      <c r="S830" s="84">
        <f t="shared" si="144"/>
        <v>0</v>
      </c>
      <c r="AR830" s="74">
        <f t="shared" si="136"/>
        <v>1</v>
      </c>
      <c r="AS830" s="74">
        <f t="shared" si="137"/>
        <v>1900</v>
      </c>
      <c r="AT830" s="94">
        <f t="shared" si="138"/>
        <v>-1</v>
      </c>
      <c r="BB830" s="74">
        <f t="shared" si="139"/>
        <v>1</v>
      </c>
      <c r="BC830" s="74">
        <f t="shared" si="140"/>
        <v>0</v>
      </c>
      <c r="BD830" s="115" t="str">
        <f t="shared" si="141"/>
        <v/>
      </c>
    </row>
    <row r="831" spans="4:56" x14ac:dyDescent="0.2">
      <c r="D831" s="120">
        <f t="shared" si="135"/>
        <v>110</v>
      </c>
      <c r="F831" s="126" t="str">
        <f t="shared" si="145"/>
        <v/>
      </c>
      <c r="K831" s="129" t="str">
        <f t="shared" si="142"/>
        <v/>
      </c>
      <c r="L831" s="129" t="str">
        <f t="shared" si="143"/>
        <v/>
      </c>
      <c r="S831" s="84">
        <f t="shared" si="144"/>
        <v>0</v>
      </c>
      <c r="AR831" s="74">
        <f t="shared" si="136"/>
        <v>1</v>
      </c>
      <c r="AS831" s="74">
        <f t="shared" si="137"/>
        <v>1900</v>
      </c>
      <c r="AT831" s="94">
        <f t="shared" si="138"/>
        <v>-1</v>
      </c>
      <c r="BB831" s="74">
        <f t="shared" si="139"/>
        <v>1</v>
      </c>
      <c r="BC831" s="74">
        <f t="shared" si="140"/>
        <v>0</v>
      </c>
      <c r="BD831" s="115" t="str">
        <f t="shared" si="141"/>
        <v/>
      </c>
    </row>
    <row r="832" spans="4:56" x14ac:dyDescent="0.2">
      <c r="D832" s="120">
        <f t="shared" si="135"/>
        <v>111</v>
      </c>
      <c r="F832" s="126" t="str">
        <f t="shared" si="145"/>
        <v/>
      </c>
      <c r="K832" s="129" t="str">
        <f t="shared" si="142"/>
        <v/>
      </c>
      <c r="L832" s="129" t="str">
        <f t="shared" si="143"/>
        <v/>
      </c>
      <c r="S832" s="84">
        <f t="shared" si="144"/>
        <v>0</v>
      </c>
      <c r="AR832" s="74">
        <f t="shared" si="136"/>
        <v>1</v>
      </c>
      <c r="AS832" s="74">
        <f t="shared" si="137"/>
        <v>1900</v>
      </c>
      <c r="AT832" s="94">
        <f t="shared" si="138"/>
        <v>-1</v>
      </c>
      <c r="BB832" s="74">
        <f t="shared" si="139"/>
        <v>1</v>
      </c>
      <c r="BC832" s="74">
        <f t="shared" si="140"/>
        <v>0</v>
      </c>
      <c r="BD832" s="115" t="str">
        <f t="shared" si="141"/>
        <v/>
      </c>
    </row>
    <row r="833" spans="4:56" x14ac:dyDescent="0.2">
      <c r="D833" s="120">
        <f t="shared" si="135"/>
        <v>112</v>
      </c>
      <c r="F833" s="126" t="str">
        <f t="shared" si="145"/>
        <v/>
      </c>
      <c r="K833" s="129" t="str">
        <f t="shared" si="142"/>
        <v/>
      </c>
      <c r="L833" s="129" t="str">
        <f t="shared" si="143"/>
        <v/>
      </c>
      <c r="S833" s="84">
        <f t="shared" si="144"/>
        <v>0</v>
      </c>
      <c r="AR833" s="74">
        <f t="shared" si="136"/>
        <v>1</v>
      </c>
      <c r="AS833" s="74">
        <f t="shared" si="137"/>
        <v>1900</v>
      </c>
      <c r="AT833" s="94">
        <f t="shared" si="138"/>
        <v>-1</v>
      </c>
      <c r="BB833" s="74">
        <f t="shared" si="139"/>
        <v>1</v>
      </c>
      <c r="BC833" s="74">
        <f t="shared" si="140"/>
        <v>0</v>
      </c>
      <c r="BD833" s="115" t="str">
        <f t="shared" si="141"/>
        <v/>
      </c>
    </row>
    <row r="834" spans="4:56" x14ac:dyDescent="0.2">
      <c r="D834" s="120">
        <f t="shared" si="135"/>
        <v>113</v>
      </c>
      <c r="F834" s="126" t="str">
        <f t="shared" si="145"/>
        <v/>
      </c>
      <c r="K834" s="129" t="str">
        <f t="shared" si="142"/>
        <v/>
      </c>
      <c r="L834" s="129" t="str">
        <f t="shared" si="143"/>
        <v/>
      </c>
      <c r="S834" s="84">
        <f t="shared" si="144"/>
        <v>0</v>
      </c>
      <c r="AR834" s="74">
        <f t="shared" si="136"/>
        <v>1</v>
      </c>
      <c r="AS834" s="74">
        <f t="shared" si="137"/>
        <v>1900</v>
      </c>
      <c r="AT834" s="94">
        <f t="shared" si="138"/>
        <v>-1</v>
      </c>
      <c r="BB834" s="74">
        <f t="shared" si="139"/>
        <v>1</v>
      </c>
      <c r="BC834" s="74">
        <f t="shared" si="140"/>
        <v>0</v>
      </c>
      <c r="BD834" s="115" t="str">
        <f t="shared" si="141"/>
        <v/>
      </c>
    </row>
    <row r="835" spans="4:56" x14ac:dyDescent="0.2">
      <c r="D835" s="120">
        <f t="shared" si="135"/>
        <v>114</v>
      </c>
      <c r="F835" s="126" t="str">
        <f t="shared" si="145"/>
        <v/>
      </c>
      <c r="K835" s="129" t="str">
        <f t="shared" si="142"/>
        <v/>
      </c>
      <c r="L835" s="129" t="str">
        <f t="shared" si="143"/>
        <v/>
      </c>
      <c r="S835" s="84">
        <f t="shared" si="144"/>
        <v>0</v>
      </c>
      <c r="AR835" s="74">
        <f t="shared" si="136"/>
        <v>1</v>
      </c>
      <c r="AS835" s="74">
        <f t="shared" si="137"/>
        <v>1900</v>
      </c>
      <c r="AT835" s="94">
        <f t="shared" si="138"/>
        <v>-1</v>
      </c>
      <c r="BB835" s="74">
        <f t="shared" si="139"/>
        <v>1</v>
      </c>
      <c r="BC835" s="74">
        <f t="shared" si="140"/>
        <v>0</v>
      </c>
      <c r="BD835" s="115" t="str">
        <f t="shared" si="141"/>
        <v/>
      </c>
    </row>
    <row r="836" spans="4:56" x14ac:dyDescent="0.2">
      <c r="D836" s="120">
        <f t="shared" si="135"/>
        <v>115</v>
      </c>
      <c r="F836" s="126" t="str">
        <f t="shared" si="145"/>
        <v/>
      </c>
      <c r="K836" s="129" t="str">
        <f t="shared" si="142"/>
        <v/>
      </c>
      <c r="L836" s="129" t="str">
        <f t="shared" si="143"/>
        <v/>
      </c>
      <c r="S836" s="84">
        <f t="shared" si="144"/>
        <v>0</v>
      </c>
      <c r="AR836" s="74">
        <f t="shared" si="136"/>
        <v>1</v>
      </c>
      <c r="AS836" s="74">
        <f t="shared" si="137"/>
        <v>1900</v>
      </c>
      <c r="AT836" s="94">
        <f t="shared" si="138"/>
        <v>-1</v>
      </c>
      <c r="BB836" s="74">
        <f t="shared" si="139"/>
        <v>1</v>
      </c>
      <c r="BC836" s="74">
        <f t="shared" si="140"/>
        <v>0</v>
      </c>
      <c r="BD836" s="115" t="str">
        <f t="shared" si="141"/>
        <v/>
      </c>
    </row>
    <row r="837" spans="4:56" x14ac:dyDescent="0.2">
      <c r="D837" s="120">
        <f t="shared" ref="D837:D900" si="146">IF(C837&lt;&gt;C836,1,D836+1)</f>
        <v>116</v>
      </c>
      <c r="F837" s="126" t="str">
        <f t="shared" si="145"/>
        <v/>
      </c>
      <c r="K837" s="129" t="str">
        <f t="shared" si="142"/>
        <v/>
      </c>
      <c r="L837" s="129" t="str">
        <f t="shared" si="143"/>
        <v/>
      </c>
      <c r="S837" s="84">
        <f t="shared" si="144"/>
        <v>0</v>
      </c>
      <c r="AR837" s="74">
        <f t="shared" ref="AR837:AR900" si="147">MONTH(C837)</f>
        <v>1</v>
      </c>
      <c r="AS837" s="74">
        <f t="shared" ref="AS837:AS900" si="148">YEAR(C837)</f>
        <v>1900</v>
      </c>
      <c r="AT837" s="94">
        <f t="shared" ref="AT837:AT900" si="149">WEEKNUM(C837)-1</f>
        <v>-1</v>
      </c>
      <c r="BB837" s="74">
        <f t="shared" ref="BB837:BB900" si="150">IF(K837=0,0,1)</f>
        <v>1</v>
      </c>
      <c r="BC837" s="74">
        <f t="shared" ref="BC837:BC900" si="151">IF( ISERROR(K837*AE837),0,K837*AE837)</f>
        <v>0</v>
      </c>
      <c r="BD837" s="115" t="str">
        <f t="shared" ref="BD837:BD900" si="152">IF(ISERROR(G837/(K837*AE837)),"",G837/(K837*AE837))</f>
        <v/>
      </c>
    </row>
    <row r="838" spans="4:56" x14ac:dyDescent="0.2">
      <c r="D838" s="120">
        <f t="shared" si="146"/>
        <v>117</v>
      </c>
      <c r="F838" s="126" t="str">
        <f t="shared" si="145"/>
        <v/>
      </c>
      <c r="K838" s="129" t="str">
        <f t="shared" ref="K838:K901" si="153">IF(I838="","",HOUR(I838)+MINUTE(I838)/60)</f>
        <v/>
      </c>
      <c r="L838" s="129" t="str">
        <f t="shared" ref="L838:L901" si="154">IF(J838="","",HOUR(J838)+MINUTE(J838)/60)</f>
        <v/>
      </c>
      <c r="S838" s="84">
        <f t="shared" si="144"/>
        <v>0</v>
      </c>
      <c r="AR838" s="74">
        <f t="shared" si="147"/>
        <v>1</v>
      </c>
      <c r="AS838" s="74">
        <f t="shared" si="148"/>
        <v>1900</v>
      </c>
      <c r="AT838" s="94">
        <f t="shared" si="149"/>
        <v>-1</v>
      </c>
      <c r="BB838" s="74">
        <f t="shared" si="150"/>
        <v>1</v>
      </c>
      <c r="BC838" s="74">
        <f t="shared" si="151"/>
        <v>0</v>
      </c>
      <c r="BD838" s="115" t="str">
        <f t="shared" si="152"/>
        <v/>
      </c>
    </row>
    <row r="839" spans="4:56" x14ac:dyDescent="0.2">
      <c r="D839" s="120">
        <f t="shared" si="146"/>
        <v>118</v>
      </c>
      <c r="F839" s="126" t="str">
        <f t="shared" si="145"/>
        <v/>
      </c>
      <c r="K839" s="129" t="str">
        <f t="shared" si="153"/>
        <v/>
      </c>
      <c r="L839" s="129" t="str">
        <f t="shared" si="154"/>
        <v/>
      </c>
      <c r="S839" s="84">
        <f t="shared" si="144"/>
        <v>0</v>
      </c>
      <c r="AR839" s="74">
        <f t="shared" si="147"/>
        <v>1</v>
      </c>
      <c r="AS839" s="74">
        <f t="shared" si="148"/>
        <v>1900</v>
      </c>
      <c r="AT839" s="94">
        <f t="shared" si="149"/>
        <v>-1</v>
      </c>
      <c r="BB839" s="74">
        <f t="shared" si="150"/>
        <v>1</v>
      </c>
      <c r="BC839" s="74">
        <f t="shared" si="151"/>
        <v>0</v>
      </c>
      <c r="BD839" s="115" t="str">
        <f t="shared" si="152"/>
        <v/>
      </c>
    </row>
    <row r="840" spans="4:56" x14ac:dyDescent="0.2">
      <c r="D840" s="120">
        <f t="shared" si="146"/>
        <v>119</v>
      </c>
      <c r="F840" s="126" t="str">
        <f t="shared" si="145"/>
        <v/>
      </c>
      <c r="K840" s="129" t="str">
        <f t="shared" si="153"/>
        <v/>
      </c>
      <c r="L840" s="129" t="str">
        <f t="shared" si="154"/>
        <v/>
      </c>
      <c r="S840" s="84">
        <f t="shared" si="144"/>
        <v>0</v>
      </c>
      <c r="AR840" s="74">
        <f t="shared" si="147"/>
        <v>1</v>
      </c>
      <c r="AS840" s="74">
        <f t="shared" si="148"/>
        <v>1900</v>
      </c>
      <c r="AT840" s="94">
        <f t="shared" si="149"/>
        <v>-1</v>
      </c>
      <c r="BB840" s="74">
        <f t="shared" si="150"/>
        <v>1</v>
      </c>
      <c r="BC840" s="74">
        <f t="shared" si="151"/>
        <v>0</v>
      </c>
      <c r="BD840" s="115" t="str">
        <f t="shared" si="152"/>
        <v/>
      </c>
    </row>
    <row r="841" spans="4:56" x14ac:dyDescent="0.2">
      <c r="D841" s="120">
        <f t="shared" si="146"/>
        <v>120</v>
      </c>
      <c r="F841" s="126" t="str">
        <f t="shared" si="145"/>
        <v/>
      </c>
      <c r="K841" s="129" t="str">
        <f t="shared" si="153"/>
        <v/>
      </c>
      <c r="L841" s="129" t="str">
        <f t="shared" si="154"/>
        <v/>
      </c>
      <c r="S841" s="84">
        <f t="shared" si="144"/>
        <v>0</v>
      </c>
      <c r="AR841" s="74">
        <f t="shared" si="147"/>
        <v>1</v>
      </c>
      <c r="AS841" s="74">
        <f t="shared" si="148"/>
        <v>1900</v>
      </c>
      <c r="AT841" s="94">
        <f t="shared" si="149"/>
        <v>-1</v>
      </c>
      <c r="BB841" s="74">
        <f t="shared" si="150"/>
        <v>1</v>
      </c>
      <c r="BC841" s="74">
        <f t="shared" si="151"/>
        <v>0</v>
      </c>
      <c r="BD841" s="115" t="str">
        <f t="shared" si="152"/>
        <v/>
      </c>
    </row>
    <row r="842" spans="4:56" x14ac:dyDescent="0.2">
      <c r="D842" s="120">
        <f t="shared" si="146"/>
        <v>121</v>
      </c>
      <c r="F842" s="126" t="str">
        <f t="shared" si="145"/>
        <v/>
      </c>
      <c r="K842" s="129" t="str">
        <f t="shared" si="153"/>
        <v/>
      </c>
      <c r="L842" s="129" t="str">
        <f t="shared" si="154"/>
        <v/>
      </c>
      <c r="S842" s="84">
        <f t="shared" si="144"/>
        <v>0</v>
      </c>
      <c r="AR842" s="74">
        <f t="shared" si="147"/>
        <v>1</v>
      </c>
      <c r="AS842" s="74">
        <f t="shared" si="148"/>
        <v>1900</v>
      </c>
      <c r="AT842" s="94">
        <f t="shared" si="149"/>
        <v>-1</v>
      </c>
      <c r="BB842" s="74">
        <f t="shared" si="150"/>
        <v>1</v>
      </c>
      <c r="BC842" s="74">
        <f t="shared" si="151"/>
        <v>0</v>
      </c>
      <c r="BD842" s="115" t="str">
        <f t="shared" si="152"/>
        <v/>
      </c>
    </row>
    <row r="843" spans="4:56" x14ac:dyDescent="0.2">
      <c r="D843" s="120">
        <f t="shared" si="146"/>
        <v>122</v>
      </c>
      <c r="F843" s="126" t="str">
        <f t="shared" si="145"/>
        <v/>
      </c>
      <c r="K843" s="129" t="str">
        <f t="shared" si="153"/>
        <v/>
      </c>
      <c r="L843" s="129" t="str">
        <f t="shared" si="154"/>
        <v/>
      </c>
      <c r="S843" s="84">
        <f t="shared" si="144"/>
        <v>0</v>
      </c>
      <c r="AR843" s="74">
        <f t="shared" si="147"/>
        <v>1</v>
      </c>
      <c r="AS843" s="74">
        <f t="shared" si="148"/>
        <v>1900</v>
      </c>
      <c r="AT843" s="94">
        <f t="shared" si="149"/>
        <v>-1</v>
      </c>
      <c r="BB843" s="74">
        <f t="shared" si="150"/>
        <v>1</v>
      </c>
      <c r="BC843" s="74">
        <f t="shared" si="151"/>
        <v>0</v>
      </c>
      <c r="BD843" s="115" t="str">
        <f t="shared" si="152"/>
        <v/>
      </c>
    </row>
    <row r="844" spans="4:56" x14ac:dyDescent="0.2">
      <c r="D844" s="120">
        <f t="shared" si="146"/>
        <v>123</v>
      </c>
      <c r="F844" s="126" t="str">
        <f t="shared" si="145"/>
        <v/>
      </c>
      <c r="K844" s="129" t="str">
        <f t="shared" si="153"/>
        <v/>
      </c>
      <c r="L844" s="129" t="str">
        <f t="shared" si="154"/>
        <v/>
      </c>
      <c r="S844" s="84">
        <f t="shared" si="144"/>
        <v>0</v>
      </c>
      <c r="AR844" s="74">
        <f t="shared" si="147"/>
        <v>1</v>
      </c>
      <c r="AS844" s="74">
        <f t="shared" si="148"/>
        <v>1900</v>
      </c>
      <c r="AT844" s="94">
        <f t="shared" si="149"/>
        <v>-1</v>
      </c>
      <c r="BB844" s="74">
        <f t="shared" si="150"/>
        <v>1</v>
      </c>
      <c r="BC844" s="74">
        <f t="shared" si="151"/>
        <v>0</v>
      </c>
      <c r="BD844" s="115" t="str">
        <f t="shared" si="152"/>
        <v/>
      </c>
    </row>
    <row r="845" spans="4:56" x14ac:dyDescent="0.2">
      <c r="D845" s="120">
        <f t="shared" si="146"/>
        <v>124</v>
      </c>
      <c r="F845" s="126" t="str">
        <f t="shared" si="145"/>
        <v/>
      </c>
      <c r="K845" s="129" t="str">
        <f t="shared" si="153"/>
        <v/>
      </c>
      <c r="L845" s="129" t="str">
        <f t="shared" si="154"/>
        <v/>
      </c>
      <c r="S845" s="84">
        <f t="shared" si="144"/>
        <v>0</v>
      </c>
      <c r="AR845" s="74">
        <f t="shared" si="147"/>
        <v>1</v>
      </c>
      <c r="AS845" s="74">
        <f t="shared" si="148"/>
        <v>1900</v>
      </c>
      <c r="AT845" s="94">
        <f t="shared" si="149"/>
        <v>-1</v>
      </c>
      <c r="BB845" s="74">
        <f t="shared" si="150"/>
        <v>1</v>
      </c>
      <c r="BC845" s="74">
        <f t="shared" si="151"/>
        <v>0</v>
      </c>
      <c r="BD845" s="115" t="str">
        <f t="shared" si="152"/>
        <v/>
      </c>
    </row>
    <row r="846" spans="4:56" x14ac:dyDescent="0.2">
      <c r="D846" s="120">
        <f t="shared" si="146"/>
        <v>125</v>
      </c>
      <c r="F846" s="126" t="str">
        <f t="shared" si="145"/>
        <v/>
      </c>
      <c r="K846" s="129" t="str">
        <f t="shared" si="153"/>
        <v/>
      </c>
      <c r="L846" s="129" t="str">
        <f t="shared" si="154"/>
        <v/>
      </c>
      <c r="S846" s="84">
        <f t="shared" si="144"/>
        <v>0</v>
      </c>
      <c r="AR846" s="74">
        <f t="shared" si="147"/>
        <v>1</v>
      </c>
      <c r="AS846" s="74">
        <f t="shared" si="148"/>
        <v>1900</v>
      </c>
      <c r="AT846" s="94">
        <f t="shared" si="149"/>
        <v>-1</v>
      </c>
      <c r="BB846" s="74">
        <f t="shared" si="150"/>
        <v>1</v>
      </c>
      <c r="BC846" s="74">
        <f t="shared" si="151"/>
        <v>0</v>
      </c>
      <c r="BD846" s="115" t="str">
        <f t="shared" si="152"/>
        <v/>
      </c>
    </row>
    <row r="847" spans="4:56" x14ac:dyDescent="0.2">
      <c r="D847" s="120">
        <f t="shared" si="146"/>
        <v>126</v>
      </c>
      <c r="F847" s="126" t="str">
        <f t="shared" si="145"/>
        <v/>
      </c>
      <c r="K847" s="129" t="str">
        <f t="shared" si="153"/>
        <v/>
      </c>
      <c r="L847" s="129" t="str">
        <f t="shared" si="154"/>
        <v/>
      </c>
      <c r="S847" s="84">
        <f t="shared" ref="S847:S910" si="155">Q847*R847</f>
        <v>0</v>
      </c>
      <c r="AR847" s="74">
        <f t="shared" si="147"/>
        <v>1</v>
      </c>
      <c r="AS847" s="74">
        <f t="shared" si="148"/>
        <v>1900</v>
      </c>
      <c r="AT847" s="94">
        <f t="shared" si="149"/>
        <v>-1</v>
      </c>
      <c r="BB847" s="74">
        <f t="shared" si="150"/>
        <v>1</v>
      </c>
      <c r="BC847" s="74">
        <f t="shared" si="151"/>
        <v>0</v>
      </c>
      <c r="BD847" s="115" t="str">
        <f t="shared" si="152"/>
        <v/>
      </c>
    </row>
    <row r="848" spans="4:56" x14ac:dyDescent="0.2">
      <c r="D848" s="120">
        <f t="shared" si="146"/>
        <v>127</v>
      </c>
      <c r="F848" s="126" t="str">
        <f t="shared" si="145"/>
        <v/>
      </c>
      <c r="K848" s="129" t="str">
        <f t="shared" si="153"/>
        <v/>
      </c>
      <c r="L848" s="129" t="str">
        <f t="shared" si="154"/>
        <v/>
      </c>
      <c r="S848" s="84">
        <f t="shared" si="155"/>
        <v>0</v>
      </c>
      <c r="AR848" s="74">
        <f t="shared" si="147"/>
        <v>1</v>
      </c>
      <c r="AS848" s="74">
        <f t="shared" si="148"/>
        <v>1900</v>
      </c>
      <c r="AT848" s="94">
        <f t="shared" si="149"/>
        <v>-1</v>
      </c>
      <c r="BB848" s="74">
        <f t="shared" si="150"/>
        <v>1</v>
      </c>
      <c r="BC848" s="74">
        <f t="shared" si="151"/>
        <v>0</v>
      </c>
      <c r="BD848" s="115" t="str">
        <f t="shared" si="152"/>
        <v/>
      </c>
    </row>
    <row r="849" spans="4:56" x14ac:dyDescent="0.2">
      <c r="D849" s="120">
        <f t="shared" si="146"/>
        <v>128</v>
      </c>
      <c r="F849" s="126" t="str">
        <f t="shared" si="145"/>
        <v/>
      </c>
      <c r="K849" s="129" t="str">
        <f t="shared" si="153"/>
        <v/>
      </c>
      <c r="L849" s="129" t="str">
        <f t="shared" si="154"/>
        <v/>
      </c>
      <c r="S849" s="84">
        <f t="shared" si="155"/>
        <v>0</v>
      </c>
      <c r="AR849" s="74">
        <f t="shared" si="147"/>
        <v>1</v>
      </c>
      <c r="AS849" s="74">
        <f t="shared" si="148"/>
        <v>1900</v>
      </c>
      <c r="AT849" s="94">
        <f t="shared" si="149"/>
        <v>-1</v>
      </c>
      <c r="BB849" s="74">
        <f t="shared" si="150"/>
        <v>1</v>
      </c>
      <c r="BC849" s="74">
        <f t="shared" si="151"/>
        <v>0</v>
      </c>
      <c r="BD849" s="115" t="str">
        <f t="shared" si="152"/>
        <v/>
      </c>
    </row>
    <row r="850" spans="4:56" x14ac:dyDescent="0.2">
      <c r="D850" s="120">
        <f t="shared" si="146"/>
        <v>129</v>
      </c>
      <c r="F850" s="126" t="str">
        <f t="shared" si="145"/>
        <v/>
      </c>
      <c r="K850" s="129" t="str">
        <f t="shared" si="153"/>
        <v/>
      </c>
      <c r="L850" s="129" t="str">
        <f t="shared" si="154"/>
        <v/>
      </c>
      <c r="S850" s="84">
        <f t="shared" si="155"/>
        <v>0</v>
      </c>
      <c r="AR850" s="74">
        <f t="shared" si="147"/>
        <v>1</v>
      </c>
      <c r="AS850" s="74">
        <f t="shared" si="148"/>
        <v>1900</v>
      </c>
      <c r="AT850" s="94">
        <f t="shared" si="149"/>
        <v>-1</v>
      </c>
      <c r="BB850" s="74">
        <f t="shared" si="150"/>
        <v>1</v>
      </c>
      <c r="BC850" s="74">
        <f t="shared" si="151"/>
        <v>0</v>
      </c>
      <c r="BD850" s="115" t="str">
        <f t="shared" si="152"/>
        <v/>
      </c>
    </row>
    <row r="851" spans="4:56" x14ac:dyDescent="0.2">
      <c r="D851" s="120">
        <f t="shared" si="146"/>
        <v>130</v>
      </c>
      <c r="F851" s="126" t="str">
        <f t="shared" ref="F851:F914" si="156">IF(OR(K851=0,K851=""),"",SUM(G851/K851))</f>
        <v/>
      </c>
      <c r="K851" s="129" t="str">
        <f t="shared" si="153"/>
        <v/>
      </c>
      <c r="L851" s="129" t="str">
        <f t="shared" si="154"/>
        <v/>
      </c>
      <c r="S851" s="84">
        <f t="shared" si="155"/>
        <v>0</v>
      </c>
      <c r="AR851" s="74">
        <f t="shared" si="147"/>
        <v>1</v>
      </c>
      <c r="AS851" s="74">
        <f t="shared" si="148"/>
        <v>1900</v>
      </c>
      <c r="AT851" s="94">
        <f t="shared" si="149"/>
        <v>-1</v>
      </c>
      <c r="BB851" s="74">
        <f t="shared" si="150"/>
        <v>1</v>
      </c>
      <c r="BC851" s="74">
        <f t="shared" si="151"/>
        <v>0</v>
      </c>
      <c r="BD851" s="115" t="str">
        <f t="shared" si="152"/>
        <v/>
      </c>
    </row>
    <row r="852" spans="4:56" x14ac:dyDescent="0.2">
      <c r="D852" s="120">
        <f t="shared" si="146"/>
        <v>131</v>
      </c>
      <c r="F852" s="126" t="str">
        <f t="shared" si="156"/>
        <v/>
      </c>
      <c r="K852" s="129" t="str">
        <f t="shared" si="153"/>
        <v/>
      </c>
      <c r="L852" s="129" t="str">
        <f t="shared" si="154"/>
        <v/>
      </c>
      <c r="S852" s="84">
        <f t="shared" si="155"/>
        <v>0</v>
      </c>
      <c r="AR852" s="74">
        <f t="shared" si="147"/>
        <v>1</v>
      </c>
      <c r="AS852" s="74">
        <f t="shared" si="148"/>
        <v>1900</v>
      </c>
      <c r="AT852" s="94">
        <f t="shared" si="149"/>
        <v>-1</v>
      </c>
      <c r="BB852" s="74">
        <f t="shared" si="150"/>
        <v>1</v>
      </c>
      <c r="BC852" s="74">
        <f t="shared" si="151"/>
        <v>0</v>
      </c>
      <c r="BD852" s="115" t="str">
        <f t="shared" si="152"/>
        <v/>
      </c>
    </row>
    <row r="853" spans="4:56" x14ac:dyDescent="0.2">
      <c r="D853" s="120">
        <f t="shared" si="146"/>
        <v>132</v>
      </c>
      <c r="F853" s="126" t="str">
        <f t="shared" si="156"/>
        <v/>
      </c>
      <c r="K853" s="129" t="str">
        <f t="shared" si="153"/>
        <v/>
      </c>
      <c r="L853" s="129" t="str">
        <f t="shared" si="154"/>
        <v/>
      </c>
      <c r="S853" s="84">
        <f t="shared" si="155"/>
        <v>0</v>
      </c>
      <c r="AR853" s="74">
        <f t="shared" si="147"/>
        <v>1</v>
      </c>
      <c r="AS853" s="74">
        <f t="shared" si="148"/>
        <v>1900</v>
      </c>
      <c r="AT853" s="94">
        <f t="shared" si="149"/>
        <v>-1</v>
      </c>
      <c r="BB853" s="74">
        <f t="shared" si="150"/>
        <v>1</v>
      </c>
      <c r="BC853" s="74">
        <f t="shared" si="151"/>
        <v>0</v>
      </c>
      <c r="BD853" s="115" t="str">
        <f t="shared" si="152"/>
        <v/>
      </c>
    </row>
    <row r="854" spans="4:56" x14ac:dyDescent="0.2">
      <c r="D854" s="120">
        <f t="shared" si="146"/>
        <v>133</v>
      </c>
      <c r="F854" s="126" t="str">
        <f t="shared" si="156"/>
        <v/>
      </c>
      <c r="K854" s="129" t="str">
        <f t="shared" si="153"/>
        <v/>
      </c>
      <c r="L854" s="129" t="str">
        <f t="shared" si="154"/>
        <v/>
      </c>
      <c r="S854" s="84">
        <f t="shared" si="155"/>
        <v>0</v>
      </c>
      <c r="AR854" s="74">
        <f t="shared" si="147"/>
        <v>1</v>
      </c>
      <c r="AS854" s="74">
        <f t="shared" si="148"/>
        <v>1900</v>
      </c>
      <c r="AT854" s="94">
        <f t="shared" si="149"/>
        <v>-1</v>
      </c>
      <c r="BB854" s="74">
        <f t="shared" si="150"/>
        <v>1</v>
      </c>
      <c r="BC854" s="74">
        <f t="shared" si="151"/>
        <v>0</v>
      </c>
      <c r="BD854" s="115" t="str">
        <f t="shared" si="152"/>
        <v/>
      </c>
    </row>
    <row r="855" spans="4:56" x14ac:dyDescent="0.2">
      <c r="D855" s="120">
        <f t="shared" si="146"/>
        <v>134</v>
      </c>
      <c r="F855" s="126" t="str">
        <f t="shared" si="156"/>
        <v/>
      </c>
      <c r="K855" s="129" t="str">
        <f t="shared" si="153"/>
        <v/>
      </c>
      <c r="L855" s="129" t="str">
        <f t="shared" si="154"/>
        <v/>
      </c>
      <c r="S855" s="84">
        <f t="shared" si="155"/>
        <v>0</v>
      </c>
      <c r="AR855" s="74">
        <f t="shared" si="147"/>
        <v>1</v>
      </c>
      <c r="AS855" s="74">
        <f t="shared" si="148"/>
        <v>1900</v>
      </c>
      <c r="AT855" s="94">
        <f t="shared" si="149"/>
        <v>-1</v>
      </c>
      <c r="BB855" s="74">
        <f t="shared" si="150"/>
        <v>1</v>
      </c>
      <c r="BC855" s="74">
        <f t="shared" si="151"/>
        <v>0</v>
      </c>
      <c r="BD855" s="115" t="str">
        <f t="shared" si="152"/>
        <v/>
      </c>
    </row>
    <row r="856" spans="4:56" x14ac:dyDescent="0.2">
      <c r="D856" s="120">
        <f t="shared" si="146"/>
        <v>135</v>
      </c>
      <c r="F856" s="126" t="str">
        <f t="shared" si="156"/>
        <v/>
      </c>
      <c r="K856" s="129" t="str">
        <f t="shared" si="153"/>
        <v/>
      </c>
      <c r="L856" s="129" t="str">
        <f t="shared" si="154"/>
        <v/>
      </c>
      <c r="S856" s="84">
        <f t="shared" si="155"/>
        <v>0</v>
      </c>
      <c r="AR856" s="74">
        <f t="shared" si="147"/>
        <v>1</v>
      </c>
      <c r="AS856" s="74">
        <f t="shared" si="148"/>
        <v>1900</v>
      </c>
      <c r="AT856" s="94">
        <f t="shared" si="149"/>
        <v>-1</v>
      </c>
      <c r="BB856" s="74">
        <f t="shared" si="150"/>
        <v>1</v>
      </c>
      <c r="BC856" s="74">
        <f t="shared" si="151"/>
        <v>0</v>
      </c>
      <c r="BD856" s="115" t="str">
        <f t="shared" si="152"/>
        <v/>
      </c>
    </row>
    <row r="857" spans="4:56" x14ac:dyDescent="0.2">
      <c r="D857" s="120">
        <f t="shared" si="146"/>
        <v>136</v>
      </c>
      <c r="F857" s="126" t="str">
        <f t="shared" si="156"/>
        <v/>
      </c>
      <c r="K857" s="129" t="str">
        <f t="shared" si="153"/>
        <v/>
      </c>
      <c r="L857" s="129" t="str">
        <f t="shared" si="154"/>
        <v/>
      </c>
      <c r="S857" s="84">
        <f t="shared" si="155"/>
        <v>0</v>
      </c>
      <c r="AR857" s="74">
        <f t="shared" si="147"/>
        <v>1</v>
      </c>
      <c r="AS857" s="74">
        <f t="shared" si="148"/>
        <v>1900</v>
      </c>
      <c r="AT857" s="94">
        <f t="shared" si="149"/>
        <v>-1</v>
      </c>
      <c r="BB857" s="74">
        <f t="shared" si="150"/>
        <v>1</v>
      </c>
      <c r="BC857" s="74">
        <f t="shared" si="151"/>
        <v>0</v>
      </c>
      <c r="BD857" s="115" t="str">
        <f t="shared" si="152"/>
        <v/>
      </c>
    </row>
    <row r="858" spans="4:56" x14ac:dyDescent="0.2">
      <c r="D858" s="120">
        <f t="shared" si="146"/>
        <v>137</v>
      </c>
      <c r="F858" s="126" t="str">
        <f t="shared" si="156"/>
        <v/>
      </c>
      <c r="K858" s="129" t="str">
        <f t="shared" si="153"/>
        <v/>
      </c>
      <c r="L858" s="129" t="str">
        <f t="shared" si="154"/>
        <v/>
      </c>
      <c r="S858" s="84">
        <f t="shared" si="155"/>
        <v>0</v>
      </c>
      <c r="AR858" s="74">
        <f t="shared" si="147"/>
        <v>1</v>
      </c>
      <c r="AS858" s="74">
        <f t="shared" si="148"/>
        <v>1900</v>
      </c>
      <c r="AT858" s="94">
        <f t="shared" si="149"/>
        <v>-1</v>
      </c>
      <c r="BB858" s="74">
        <f t="shared" si="150"/>
        <v>1</v>
      </c>
      <c r="BC858" s="74">
        <f t="shared" si="151"/>
        <v>0</v>
      </c>
      <c r="BD858" s="115" t="str">
        <f t="shared" si="152"/>
        <v/>
      </c>
    </row>
    <row r="859" spans="4:56" x14ac:dyDescent="0.2">
      <c r="D859" s="120">
        <f t="shared" si="146"/>
        <v>138</v>
      </c>
      <c r="F859" s="126" t="str">
        <f t="shared" si="156"/>
        <v/>
      </c>
      <c r="K859" s="129" t="str">
        <f t="shared" si="153"/>
        <v/>
      </c>
      <c r="L859" s="129" t="str">
        <f t="shared" si="154"/>
        <v/>
      </c>
      <c r="S859" s="84">
        <f t="shared" si="155"/>
        <v>0</v>
      </c>
      <c r="AR859" s="74">
        <f t="shared" si="147"/>
        <v>1</v>
      </c>
      <c r="AS859" s="74">
        <f t="shared" si="148"/>
        <v>1900</v>
      </c>
      <c r="AT859" s="94">
        <f t="shared" si="149"/>
        <v>-1</v>
      </c>
      <c r="BB859" s="74">
        <f t="shared" si="150"/>
        <v>1</v>
      </c>
      <c r="BC859" s="74">
        <f t="shared" si="151"/>
        <v>0</v>
      </c>
      <c r="BD859" s="115" t="str">
        <f t="shared" si="152"/>
        <v/>
      </c>
    </row>
    <row r="860" spans="4:56" x14ac:dyDescent="0.2">
      <c r="D860" s="120">
        <f t="shared" si="146"/>
        <v>139</v>
      </c>
      <c r="F860" s="126" t="str">
        <f t="shared" si="156"/>
        <v/>
      </c>
      <c r="K860" s="129" t="str">
        <f t="shared" si="153"/>
        <v/>
      </c>
      <c r="L860" s="129" t="str">
        <f t="shared" si="154"/>
        <v/>
      </c>
      <c r="S860" s="84">
        <f t="shared" si="155"/>
        <v>0</v>
      </c>
      <c r="AR860" s="74">
        <f t="shared" si="147"/>
        <v>1</v>
      </c>
      <c r="AS860" s="74">
        <f t="shared" si="148"/>
        <v>1900</v>
      </c>
      <c r="AT860" s="94">
        <f t="shared" si="149"/>
        <v>-1</v>
      </c>
      <c r="BB860" s="74">
        <f t="shared" si="150"/>
        <v>1</v>
      </c>
      <c r="BC860" s="74">
        <f t="shared" si="151"/>
        <v>0</v>
      </c>
      <c r="BD860" s="115" t="str">
        <f t="shared" si="152"/>
        <v/>
      </c>
    </row>
    <row r="861" spans="4:56" x14ac:dyDescent="0.2">
      <c r="D861" s="120">
        <f t="shared" si="146"/>
        <v>140</v>
      </c>
      <c r="F861" s="126" t="str">
        <f t="shared" si="156"/>
        <v/>
      </c>
      <c r="K861" s="129" t="str">
        <f t="shared" si="153"/>
        <v/>
      </c>
      <c r="L861" s="129" t="str">
        <f t="shared" si="154"/>
        <v/>
      </c>
      <c r="S861" s="84">
        <f t="shared" si="155"/>
        <v>0</v>
      </c>
      <c r="AR861" s="74">
        <f t="shared" si="147"/>
        <v>1</v>
      </c>
      <c r="AS861" s="74">
        <f t="shared" si="148"/>
        <v>1900</v>
      </c>
      <c r="AT861" s="94">
        <f t="shared" si="149"/>
        <v>-1</v>
      </c>
      <c r="BB861" s="74">
        <f t="shared" si="150"/>
        <v>1</v>
      </c>
      <c r="BC861" s="74">
        <f t="shared" si="151"/>
        <v>0</v>
      </c>
      <c r="BD861" s="115" t="str">
        <f t="shared" si="152"/>
        <v/>
      </c>
    </row>
    <row r="862" spans="4:56" x14ac:dyDescent="0.2">
      <c r="D862" s="120">
        <f t="shared" si="146"/>
        <v>141</v>
      </c>
      <c r="F862" s="126" t="str">
        <f t="shared" si="156"/>
        <v/>
      </c>
      <c r="K862" s="129" t="str">
        <f t="shared" si="153"/>
        <v/>
      </c>
      <c r="L862" s="129" t="str">
        <f t="shared" si="154"/>
        <v/>
      </c>
      <c r="S862" s="84">
        <f t="shared" si="155"/>
        <v>0</v>
      </c>
      <c r="AR862" s="74">
        <f t="shared" si="147"/>
        <v>1</v>
      </c>
      <c r="AS862" s="74">
        <f t="shared" si="148"/>
        <v>1900</v>
      </c>
      <c r="AT862" s="94">
        <f t="shared" si="149"/>
        <v>-1</v>
      </c>
      <c r="BB862" s="74">
        <f t="shared" si="150"/>
        <v>1</v>
      </c>
      <c r="BC862" s="74">
        <f t="shared" si="151"/>
        <v>0</v>
      </c>
      <c r="BD862" s="115" t="str">
        <f t="shared" si="152"/>
        <v/>
      </c>
    </row>
    <row r="863" spans="4:56" x14ac:dyDescent="0.2">
      <c r="D863" s="120">
        <f t="shared" si="146"/>
        <v>142</v>
      </c>
      <c r="F863" s="126" t="str">
        <f t="shared" si="156"/>
        <v/>
      </c>
      <c r="K863" s="129" t="str">
        <f t="shared" si="153"/>
        <v/>
      </c>
      <c r="L863" s="129" t="str">
        <f t="shared" si="154"/>
        <v/>
      </c>
      <c r="S863" s="84">
        <f t="shared" si="155"/>
        <v>0</v>
      </c>
      <c r="AR863" s="74">
        <f t="shared" si="147"/>
        <v>1</v>
      </c>
      <c r="AS863" s="74">
        <f t="shared" si="148"/>
        <v>1900</v>
      </c>
      <c r="AT863" s="94">
        <f t="shared" si="149"/>
        <v>-1</v>
      </c>
      <c r="BB863" s="74">
        <f t="shared" si="150"/>
        <v>1</v>
      </c>
      <c r="BC863" s="74">
        <f t="shared" si="151"/>
        <v>0</v>
      </c>
      <c r="BD863" s="115" t="str">
        <f t="shared" si="152"/>
        <v/>
      </c>
    </row>
    <row r="864" spans="4:56" x14ac:dyDescent="0.2">
      <c r="D864" s="120">
        <f t="shared" si="146"/>
        <v>143</v>
      </c>
      <c r="F864" s="126" t="str">
        <f t="shared" si="156"/>
        <v/>
      </c>
      <c r="K864" s="129" t="str">
        <f t="shared" si="153"/>
        <v/>
      </c>
      <c r="L864" s="129" t="str">
        <f t="shared" si="154"/>
        <v/>
      </c>
      <c r="S864" s="84">
        <f t="shared" si="155"/>
        <v>0</v>
      </c>
      <c r="AR864" s="74">
        <f t="shared" si="147"/>
        <v>1</v>
      </c>
      <c r="AS864" s="74">
        <f t="shared" si="148"/>
        <v>1900</v>
      </c>
      <c r="AT864" s="94">
        <f t="shared" si="149"/>
        <v>-1</v>
      </c>
      <c r="BB864" s="74">
        <f t="shared" si="150"/>
        <v>1</v>
      </c>
      <c r="BC864" s="74">
        <f t="shared" si="151"/>
        <v>0</v>
      </c>
      <c r="BD864" s="115" t="str">
        <f t="shared" si="152"/>
        <v/>
      </c>
    </row>
    <row r="865" spans="4:56" x14ac:dyDescent="0.2">
      <c r="D865" s="120">
        <f t="shared" si="146"/>
        <v>144</v>
      </c>
      <c r="F865" s="126" t="str">
        <f t="shared" si="156"/>
        <v/>
      </c>
      <c r="K865" s="129" t="str">
        <f t="shared" si="153"/>
        <v/>
      </c>
      <c r="L865" s="129" t="str">
        <f t="shared" si="154"/>
        <v/>
      </c>
      <c r="S865" s="84">
        <f t="shared" si="155"/>
        <v>0</v>
      </c>
      <c r="AR865" s="74">
        <f t="shared" si="147"/>
        <v>1</v>
      </c>
      <c r="AS865" s="74">
        <f t="shared" si="148"/>
        <v>1900</v>
      </c>
      <c r="AT865" s="94">
        <f t="shared" si="149"/>
        <v>-1</v>
      </c>
      <c r="BB865" s="74">
        <f t="shared" si="150"/>
        <v>1</v>
      </c>
      <c r="BC865" s="74">
        <f t="shared" si="151"/>
        <v>0</v>
      </c>
      <c r="BD865" s="115" t="str">
        <f t="shared" si="152"/>
        <v/>
      </c>
    </row>
    <row r="866" spans="4:56" x14ac:dyDescent="0.2">
      <c r="D866" s="120">
        <f t="shared" si="146"/>
        <v>145</v>
      </c>
      <c r="F866" s="126" t="str">
        <f t="shared" si="156"/>
        <v/>
      </c>
      <c r="K866" s="129" t="str">
        <f t="shared" si="153"/>
        <v/>
      </c>
      <c r="L866" s="129" t="str">
        <f t="shared" si="154"/>
        <v/>
      </c>
      <c r="S866" s="84">
        <f t="shared" si="155"/>
        <v>0</v>
      </c>
      <c r="AR866" s="74">
        <f t="shared" si="147"/>
        <v>1</v>
      </c>
      <c r="AS866" s="74">
        <f t="shared" si="148"/>
        <v>1900</v>
      </c>
      <c r="AT866" s="94">
        <f t="shared" si="149"/>
        <v>-1</v>
      </c>
      <c r="BB866" s="74">
        <f t="shared" si="150"/>
        <v>1</v>
      </c>
      <c r="BC866" s="74">
        <f t="shared" si="151"/>
        <v>0</v>
      </c>
      <c r="BD866" s="115" t="str">
        <f t="shared" si="152"/>
        <v/>
      </c>
    </row>
    <row r="867" spans="4:56" x14ac:dyDescent="0.2">
      <c r="D867" s="120">
        <f t="shared" si="146"/>
        <v>146</v>
      </c>
      <c r="F867" s="126" t="str">
        <f t="shared" si="156"/>
        <v/>
      </c>
      <c r="K867" s="129" t="str">
        <f t="shared" si="153"/>
        <v/>
      </c>
      <c r="L867" s="129" t="str">
        <f t="shared" si="154"/>
        <v/>
      </c>
      <c r="S867" s="84">
        <f t="shared" si="155"/>
        <v>0</v>
      </c>
      <c r="AR867" s="74">
        <f t="shared" si="147"/>
        <v>1</v>
      </c>
      <c r="AS867" s="74">
        <f t="shared" si="148"/>
        <v>1900</v>
      </c>
      <c r="AT867" s="94">
        <f t="shared" si="149"/>
        <v>-1</v>
      </c>
      <c r="BB867" s="74">
        <f t="shared" si="150"/>
        <v>1</v>
      </c>
      <c r="BC867" s="74">
        <f t="shared" si="151"/>
        <v>0</v>
      </c>
      <c r="BD867" s="115" t="str">
        <f t="shared" si="152"/>
        <v/>
      </c>
    </row>
    <row r="868" spans="4:56" x14ac:dyDescent="0.2">
      <c r="D868" s="120">
        <f t="shared" si="146"/>
        <v>147</v>
      </c>
      <c r="F868" s="126" t="str">
        <f t="shared" si="156"/>
        <v/>
      </c>
      <c r="K868" s="129" t="str">
        <f t="shared" si="153"/>
        <v/>
      </c>
      <c r="L868" s="129" t="str">
        <f t="shared" si="154"/>
        <v/>
      </c>
      <c r="S868" s="84">
        <f t="shared" si="155"/>
        <v>0</v>
      </c>
      <c r="AR868" s="74">
        <f t="shared" si="147"/>
        <v>1</v>
      </c>
      <c r="AS868" s="74">
        <f t="shared" si="148"/>
        <v>1900</v>
      </c>
      <c r="AT868" s="94">
        <f t="shared" si="149"/>
        <v>-1</v>
      </c>
      <c r="BB868" s="74">
        <f t="shared" si="150"/>
        <v>1</v>
      </c>
      <c r="BC868" s="74">
        <f t="shared" si="151"/>
        <v>0</v>
      </c>
      <c r="BD868" s="115" t="str">
        <f t="shared" si="152"/>
        <v/>
      </c>
    </row>
    <row r="869" spans="4:56" x14ac:dyDescent="0.2">
      <c r="D869" s="120">
        <f t="shared" si="146"/>
        <v>148</v>
      </c>
      <c r="F869" s="126" t="str">
        <f t="shared" si="156"/>
        <v/>
      </c>
      <c r="K869" s="129" t="str">
        <f t="shared" si="153"/>
        <v/>
      </c>
      <c r="L869" s="129" t="str">
        <f t="shared" si="154"/>
        <v/>
      </c>
      <c r="S869" s="84">
        <f t="shared" si="155"/>
        <v>0</v>
      </c>
      <c r="AR869" s="74">
        <f t="shared" si="147"/>
        <v>1</v>
      </c>
      <c r="AS869" s="74">
        <f t="shared" si="148"/>
        <v>1900</v>
      </c>
      <c r="AT869" s="94">
        <f t="shared" si="149"/>
        <v>-1</v>
      </c>
      <c r="BB869" s="74">
        <f t="shared" si="150"/>
        <v>1</v>
      </c>
      <c r="BC869" s="74">
        <f t="shared" si="151"/>
        <v>0</v>
      </c>
      <c r="BD869" s="115" t="str">
        <f t="shared" si="152"/>
        <v/>
      </c>
    </row>
    <row r="870" spans="4:56" x14ac:dyDescent="0.2">
      <c r="D870" s="120">
        <f t="shared" si="146"/>
        <v>149</v>
      </c>
      <c r="F870" s="126" t="str">
        <f t="shared" si="156"/>
        <v/>
      </c>
      <c r="K870" s="129" t="str">
        <f t="shared" si="153"/>
        <v/>
      </c>
      <c r="L870" s="129" t="str">
        <f t="shared" si="154"/>
        <v/>
      </c>
      <c r="S870" s="84">
        <f t="shared" si="155"/>
        <v>0</v>
      </c>
      <c r="AR870" s="74">
        <f t="shared" si="147"/>
        <v>1</v>
      </c>
      <c r="AS870" s="74">
        <f t="shared" si="148"/>
        <v>1900</v>
      </c>
      <c r="AT870" s="94">
        <f t="shared" si="149"/>
        <v>-1</v>
      </c>
      <c r="BB870" s="74">
        <f t="shared" si="150"/>
        <v>1</v>
      </c>
      <c r="BC870" s="74">
        <f t="shared" si="151"/>
        <v>0</v>
      </c>
      <c r="BD870" s="115" t="str">
        <f t="shared" si="152"/>
        <v/>
      </c>
    </row>
    <row r="871" spans="4:56" x14ac:dyDescent="0.2">
      <c r="D871" s="120">
        <f t="shared" si="146"/>
        <v>150</v>
      </c>
      <c r="F871" s="126" t="str">
        <f t="shared" si="156"/>
        <v/>
      </c>
      <c r="K871" s="129" t="str">
        <f t="shared" si="153"/>
        <v/>
      </c>
      <c r="L871" s="129" t="str">
        <f t="shared" si="154"/>
        <v/>
      </c>
      <c r="S871" s="84">
        <f t="shared" si="155"/>
        <v>0</v>
      </c>
      <c r="AR871" s="74">
        <f t="shared" si="147"/>
        <v>1</v>
      </c>
      <c r="AS871" s="74">
        <f t="shared" si="148"/>
        <v>1900</v>
      </c>
      <c r="AT871" s="94">
        <f t="shared" si="149"/>
        <v>-1</v>
      </c>
      <c r="BB871" s="74">
        <f t="shared" si="150"/>
        <v>1</v>
      </c>
      <c r="BC871" s="74">
        <f t="shared" si="151"/>
        <v>0</v>
      </c>
      <c r="BD871" s="115" t="str">
        <f t="shared" si="152"/>
        <v/>
      </c>
    </row>
    <row r="872" spans="4:56" x14ac:dyDescent="0.2">
      <c r="D872" s="120">
        <f t="shared" si="146"/>
        <v>151</v>
      </c>
      <c r="F872" s="126" t="str">
        <f t="shared" si="156"/>
        <v/>
      </c>
      <c r="K872" s="129" t="str">
        <f t="shared" si="153"/>
        <v/>
      </c>
      <c r="L872" s="129" t="str">
        <f t="shared" si="154"/>
        <v/>
      </c>
      <c r="S872" s="84">
        <f t="shared" si="155"/>
        <v>0</v>
      </c>
      <c r="AR872" s="74">
        <f t="shared" si="147"/>
        <v>1</v>
      </c>
      <c r="AS872" s="74">
        <f t="shared" si="148"/>
        <v>1900</v>
      </c>
      <c r="AT872" s="94">
        <f t="shared" si="149"/>
        <v>-1</v>
      </c>
      <c r="BB872" s="74">
        <f t="shared" si="150"/>
        <v>1</v>
      </c>
      <c r="BC872" s="74">
        <f t="shared" si="151"/>
        <v>0</v>
      </c>
      <c r="BD872" s="115" t="str">
        <f t="shared" si="152"/>
        <v/>
      </c>
    </row>
    <row r="873" spans="4:56" x14ac:dyDescent="0.2">
      <c r="D873" s="120">
        <f t="shared" si="146"/>
        <v>152</v>
      </c>
      <c r="F873" s="126" t="str">
        <f t="shared" si="156"/>
        <v/>
      </c>
      <c r="K873" s="129" t="str">
        <f t="shared" si="153"/>
        <v/>
      </c>
      <c r="L873" s="129" t="str">
        <f t="shared" si="154"/>
        <v/>
      </c>
      <c r="S873" s="84">
        <f t="shared" si="155"/>
        <v>0</v>
      </c>
      <c r="AR873" s="74">
        <f t="shared" si="147"/>
        <v>1</v>
      </c>
      <c r="AS873" s="74">
        <f t="shared" si="148"/>
        <v>1900</v>
      </c>
      <c r="AT873" s="94">
        <f t="shared" si="149"/>
        <v>-1</v>
      </c>
      <c r="BB873" s="74">
        <f t="shared" si="150"/>
        <v>1</v>
      </c>
      <c r="BC873" s="74">
        <f t="shared" si="151"/>
        <v>0</v>
      </c>
      <c r="BD873" s="115" t="str">
        <f t="shared" si="152"/>
        <v/>
      </c>
    </row>
    <row r="874" spans="4:56" x14ac:dyDescent="0.2">
      <c r="D874" s="120">
        <f t="shared" si="146"/>
        <v>153</v>
      </c>
      <c r="F874" s="126" t="str">
        <f t="shared" si="156"/>
        <v/>
      </c>
      <c r="K874" s="129" t="str">
        <f t="shared" si="153"/>
        <v/>
      </c>
      <c r="L874" s="129" t="str">
        <f t="shared" si="154"/>
        <v/>
      </c>
      <c r="S874" s="84">
        <f t="shared" si="155"/>
        <v>0</v>
      </c>
      <c r="AR874" s="74">
        <f t="shared" si="147"/>
        <v>1</v>
      </c>
      <c r="AS874" s="74">
        <f t="shared" si="148"/>
        <v>1900</v>
      </c>
      <c r="AT874" s="94">
        <f t="shared" si="149"/>
        <v>-1</v>
      </c>
      <c r="BB874" s="74">
        <f t="shared" si="150"/>
        <v>1</v>
      </c>
      <c r="BC874" s="74">
        <f t="shared" si="151"/>
        <v>0</v>
      </c>
      <c r="BD874" s="115" t="str">
        <f t="shared" si="152"/>
        <v/>
      </c>
    </row>
    <row r="875" spans="4:56" x14ac:dyDescent="0.2">
      <c r="D875" s="120">
        <f t="shared" si="146"/>
        <v>154</v>
      </c>
      <c r="F875" s="126" t="str">
        <f t="shared" si="156"/>
        <v/>
      </c>
      <c r="K875" s="129" t="str">
        <f t="shared" si="153"/>
        <v/>
      </c>
      <c r="L875" s="129" t="str">
        <f t="shared" si="154"/>
        <v/>
      </c>
      <c r="S875" s="84">
        <f t="shared" si="155"/>
        <v>0</v>
      </c>
      <c r="AR875" s="74">
        <f t="shared" si="147"/>
        <v>1</v>
      </c>
      <c r="AS875" s="74">
        <f t="shared" si="148"/>
        <v>1900</v>
      </c>
      <c r="AT875" s="94">
        <f t="shared" si="149"/>
        <v>-1</v>
      </c>
      <c r="BB875" s="74">
        <f t="shared" si="150"/>
        <v>1</v>
      </c>
      <c r="BC875" s="74">
        <f t="shared" si="151"/>
        <v>0</v>
      </c>
      <c r="BD875" s="115" t="str">
        <f t="shared" si="152"/>
        <v/>
      </c>
    </row>
    <row r="876" spans="4:56" x14ac:dyDescent="0.2">
      <c r="D876" s="120">
        <f t="shared" si="146"/>
        <v>155</v>
      </c>
      <c r="F876" s="126" t="str">
        <f t="shared" si="156"/>
        <v/>
      </c>
      <c r="K876" s="129" t="str">
        <f t="shared" si="153"/>
        <v/>
      </c>
      <c r="L876" s="129" t="str">
        <f t="shared" si="154"/>
        <v/>
      </c>
      <c r="S876" s="84">
        <f t="shared" si="155"/>
        <v>0</v>
      </c>
      <c r="AR876" s="74">
        <f t="shared" si="147"/>
        <v>1</v>
      </c>
      <c r="AS876" s="74">
        <f t="shared" si="148"/>
        <v>1900</v>
      </c>
      <c r="AT876" s="94">
        <f t="shared" si="149"/>
        <v>-1</v>
      </c>
      <c r="BB876" s="74">
        <f t="shared" si="150"/>
        <v>1</v>
      </c>
      <c r="BC876" s="74">
        <f t="shared" si="151"/>
        <v>0</v>
      </c>
      <c r="BD876" s="115" t="str">
        <f t="shared" si="152"/>
        <v/>
      </c>
    </row>
    <row r="877" spans="4:56" x14ac:dyDescent="0.2">
      <c r="D877" s="120">
        <f t="shared" si="146"/>
        <v>156</v>
      </c>
      <c r="F877" s="126" t="str">
        <f t="shared" si="156"/>
        <v/>
      </c>
      <c r="K877" s="129" t="str">
        <f t="shared" si="153"/>
        <v/>
      </c>
      <c r="L877" s="129" t="str">
        <f t="shared" si="154"/>
        <v/>
      </c>
      <c r="S877" s="84">
        <f t="shared" si="155"/>
        <v>0</v>
      </c>
      <c r="AR877" s="74">
        <f t="shared" si="147"/>
        <v>1</v>
      </c>
      <c r="AS877" s="74">
        <f t="shared" si="148"/>
        <v>1900</v>
      </c>
      <c r="AT877" s="94">
        <f t="shared" si="149"/>
        <v>-1</v>
      </c>
      <c r="BB877" s="74">
        <f t="shared" si="150"/>
        <v>1</v>
      </c>
      <c r="BC877" s="74">
        <f t="shared" si="151"/>
        <v>0</v>
      </c>
      <c r="BD877" s="115" t="str">
        <f t="shared" si="152"/>
        <v/>
      </c>
    </row>
    <row r="878" spans="4:56" x14ac:dyDescent="0.2">
      <c r="D878" s="120">
        <f t="shared" si="146"/>
        <v>157</v>
      </c>
      <c r="F878" s="126" t="str">
        <f t="shared" si="156"/>
        <v/>
      </c>
      <c r="K878" s="129" t="str">
        <f t="shared" si="153"/>
        <v/>
      </c>
      <c r="L878" s="129" t="str">
        <f t="shared" si="154"/>
        <v/>
      </c>
      <c r="S878" s="84">
        <f t="shared" si="155"/>
        <v>0</v>
      </c>
      <c r="AR878" s="74">
        <f t="shared" si="147"/>
        <v>1</v>
      </c>
      <c r="AS878" s="74">
        <f t="shared" si="148"/>
        <v>1900</v>
      </c>
      <c r="AT878" s="94">
        <f t="shared" si="149"/>
        <v>-1</v>
      </c>
      <c r="BB878" s="74">
        <f t="shared" si="150"/>
        <v>1</v>
      </c>
      <c r="BC878" s="74">
        <f t="shared" si="151"/>
        <v>0</v>
      </c>
      <c r="BD878" s="115" t="str">
        <f t="shared" si="152"/>
        <v/>
      </c>
    </row>
    <row r="879" spans="4:56" x14ac:dyDescent="0.2">
      <c r="D879" s="120">
        <f t="shared" si="146"/>
        <v>158</v>
      </c>
      <c r="F879" s="126" t="str">
        <f t="shared" si="156"/>
        <v/>
      </c>
      <c r="K879" s="129" t="str">
        <f t="shared" si="153"/>
        <v/>
      </c>
      <c r="L879" s="129" t="str">
        <f t="shared" si="154"/>
        <v/>
      </c>
      <c r="S879" s="84">
        <f t="shared" si="155"/>
        <v>0</v>
      </c>
      <c r="AR879" s="74">
        <f t="shared" si="147"/>
        <v>1</v>
      </c>
      <c r="AS879" s="74">
        <f t="shared" si="148"/>
        <v>1900</v>
      </c>
      <c r="AT879" s="94">
        <f t="shared" si="149"/>
        <v>-1</v>
      </c>
      <c r="BB879" s="74">
        <f t="shared" si="150"/>
        <v>1</v>
      </c>
      <c r="BC879" s="74">
        <f t="shared" si="151"/>
        <v>0</v>
      </c>
      <c r="BD879" s="115" t="str">
        <f t="shared" si="152"/>
        <v/>
      </c>
    </row>
    <row r="880" spans="4:56" x14ac:dyDescent="0.2">
      <c r="D880" s="120">
        <f t="shared" si="146"/>
        <v>159</v>
      </c>
      <c r="F880" s="126" t="str">
        <f t="shared" si="156"/>
        <v/>
      </c>
      <c r="K880" s="129" t="str">
        <f t="shared" si="153"/>
        <v/>
      </c>
      <c r="L880" s="129" t="str">
        <f t="shared" si="154"/>
        <v/>
      </c>
      <c r="S880" s="84">
        <f t="shared" si="155"/>
        <v>0</v>
      </c>
      <c r="AR880" s="74">
        <f t="shared" si="147"/>
        <v>1</v>
      </c>
      <c r="AS880" s="74">
        <f t="shared" si="148"/>
        <v>1900</v>
      </c>
      <c r="AT880" s="94">
        <f t="shared" si="149"/>
        <v>-1</v>
      </c>
      <c r="BB880" s="74">
        <f t="shared" si="150"/>
        <v>1</v>
      </c>
      <c r="BC880" s="74">
        <f t="shared" si="151"/>
        <v>0</v>
      </c>
      <c r="BD880" s="115" t="str">
        <f t="shared" si="152"/>
        <v/>
      </c>
    </row>
    <row r="881" spans="4:56" x14ac:dyDescent="0.2">
      <c r="D881" s="120">
        <f t="shared" si="146"/>
        <v>160</v>
      </c>
      <c r="F881" s="126" t="str">
        <f t="shared" si="156"/>
        <v/>
      </c>
      <c r="K881" s="129" t="str">
        <f t="shared" si="153"/>
        <v/>
      </c>
      <c r="L881" s="129" t="str">
        <f t="shared" si="154"/>
        <v/>
      </c>
      <c r="S881" s="84">
        <f t="shared" si="155"/>
        <v>0</v>
      </c>
      <c r="AR881" s="74">
        <f t="shared" si="147"/>
        <v>1</v>
      </c>
      <c r="AS881" s="74">
        <f t="shared" si="148"/>
        <v>1900</v>
      </c>
      <c r="AT881" s="94">
        <f t="shared" si="149"/>
        <v>-1</v>
      </c>
      <c r="BB881" s="74">
        <f t="shared" si="150"/>
        <v>1</v>
      </c>
      <c r="BC881" s="74">
        <f t="shared" si="151"/>
        <v>0</v>
      </c>
      <c r="BD881" s="115" t="str">
        <f t="shared" si="152"/>
        <v/>
      </c>
    </row>
    <row r="882" spans="4:56" x14ac:dyDescent="0.2">
      <c r="D882" s="120">
        <f t="shared" si="146"/>
        <v>161</v>
      </c>
      <c r="F882" s="126" t="str">
        <f t="shared" si="156"/>
        <v/>
      </c>
      <c r="K882" s="129" t="str">
        <f t="shared" si="153"/>
        <v/>
      </c>
      <c r="L882" s="129" t="str">
        <f t="shared" si="154"/>
        <v/>
      </c>
      <c r="S882" s="84">
        <f t="shared" si="155"/>
        <v>0</v>
      </c>
      <c r="AR882" s="74">
        <f t="shared" si="147"/>
        <v>1</v>
      </c>
      <c r="AS882" s="74">
        <f t="shared" si="148"/>
        <v>1900</v>
      </c>
      <c r="AT882" s="94">
        <f t="shared" si="149"/>
        <v>-1</v>
      </c>
      <c r="BB882" s="74">
        <f t="shared" si="150"/>
        <v>1</v>
      </c>
      <c r="BC882" s="74">
        <f t="shared" si="151"/>
        <v>0</v>
      </c>
      <c r="BD882" s="115" t="str">
        <f t="shared" si="152"/>
        <v/>
      </c>
    </row>
    <row r="883" spans="4:56" x14ac:dyDescent="0.2">
      <c r="D883" s="120">
        <f t="shared" si="146"/>
        <v>162</v>
      </c>
      <c r="F883" s="126" t="str">
        <f t="shared" si="156"/>
        <v/>
      </c>
      <c r="K883" s="129" t="str">
        <f t="shared" si="153"/>
        <v/>
      </c>
      <c r="L883" s="129" t="str">
        <f t="shared" si="154"/>
        <v/>
      </c>
      <c r="S883" s="84">
        <f t="shared" si="155"/>
        <v>0</v>
      </c>
      <c r="AR883" s="74">
        <f t="shared" si="147"/>
        <v>1</v>
      </c>
      <c r="AS883" s="74">
        <f t="shared" si="148"/>
        <v>1900</v>
      </c>
      <c r="AT883" s="94">
        <f t="shared" si="149"/>
        <v>-1</v>
      </c>
      <c r="BB883" s="74">
        <f t="shared" si="150"/>
        <v>1</v>
      </c>
      <c r="BC883" s="74">
        <f t="shared" si="151"/>
        <v>0</v>
      </c>
      <c r="BD883" s="115" t="str">
        <f t="shared" si="152"/>
        <v/>
      </c>
    </row>
    <row r="884" spans="4:56" x14ac:dyDescent="0.2">
      <c r="D884" s="120">
        <f t="shared" si="146"/>
        <v>163</v>
      </c>
      <c r="F884" s="126" t="str">
        <f t="shared" si="156"/>
        <v/>
      </c>
      <c r="K884" s="129" t="str">
        <f t="shared" si="153"/>
        <v/>
      </c>
      <c r="L884" s="129" t="str">
        <f t="shared" si="154"/>
        <v/>
      </c>
      <c r="S884" s="84">
        <f t="shared" si="155"/>
        <v>0</v>
      </c>
      <c r="AR884" s="74">
        <f t="shared" si="147"/>
        <v>1</v>
      </c>
      <c r="AS884" s="74">
        <f t="shared" si="148"/>
        <v>1900</v>
      </c>
      <c r="AT884" s="94">
        <f t="shared" si="149"/>
        <v>-1</v>
      </c>
      <c r="BB884" s="74">
        <f t="shared" si="150"/>
        <v>1</v>
      </c>
      <c r="BC884" s="74">
        <f t="shared" si="151"/>
        <v>0</v>
      </c>
      <c r="BD884" s="115" t="str">
        <f t="shared" si="152"/>
        <v/>
      </c>
    </row>
    <row r="885" spans="4:56" x14ac:dyDescent="0.2">
      <c r="D885" s="120">
        <f t="shared" si="146"/>
        <v>164</v>
      </c>
      <c r="F885" s="126" t="str">
        <f t="shared" si="156"/>
        <v/>
      </c>
      <c r="K885" s="129" t="str">
        <f t="shared" si="153"/>
        <v/>
      </c>
      <c r="L885" s="129" t="str">
        <f t="shared" si="154"/>
        <v/>
      </c>
      <c r="S885" s="84">
        <f t="shared" si="155"/>
        <v>0</v>
      </c>
      <c r="AR885" s="74">
        <f t="shared" si="147"/>
        <v>1</v>
      </c>
      <c r="AS885" s="74">
        <f t="shared" si="148"/>
        <v>1900</v>
      </c>
      <c r="AT885" s="94">
        <f t="shared" si="149"/>
        <v>-1</v>
      </c>
      <c r="BB885" s="74">
        <f t="shared" si="150"/>
        <v>1</v>
      </c>
      <c r="BC885" s="74">
        <f t="shared" si="151"/>
        <v>0</v>
      </c>
      <c r="BD885" s="115" t="str">
        <f t="shared" si="152"/>
        <v/>
      </c>
    </row>
    <row r="886" spans="4:56" x14ac:dyDescent="0.2">
      <c r="D886" s="120">
        <f t="shared" si="146"/>
        <v>165</v>
      </c>
      <c r="F886" s="126" t="str">
        <f t="shared" si="156"/>
        <v/>
      </c>
      <c r="K886" s="129" t="str">
        <f t="shared" si="153"/>
        <v/>
      </c>
      <c r="L886" s="129" t="str">
        <f t="shared" si="154"/>
        <v/>
      </c>
      <c r="S886" s="84">
        <f t="shared" si="155"/>
        <v>0</v>
      </c>
      <c r="AR886" s="74">
        <f t="shared" si="147"/>
        <v>1</v>
      </c>
      <c r="AS886" s="74">
        <f t="shared" si="148"/>
        <v>1900</v>
      </c>
      <c r="AT886" s="94">
        <f t="shared" si="149"/>
        <v>-1</v>
      </c>
      <c r="BB886" s="74">
        <f t="shared" si="150"/>
        <v>1</v>
      </c>
      <c r="BC886" s="74">
        <f t="shared" si="151"/>
        <v>0</v>
      </c>
      <c r="BD886" s="115" t="str">
        <f t="shared" si="152"/>
        <v/>
      </c>
    </row>
    <row r="887" spans="4:56" x14ac:dyDescent="0.2">
      <c r="D887" s="120">
        <f t="shared" si="146"/>
        <v>166</v>
      </c>
      <c r="F887" s="126" t="str">
        <f t="shared" si="156"/>
        <v/>
      </c>
      <c r="K887" s="129" t="str">
        <f t="shared" si="153"/>
        <v/>
      </c>
      <c r="L887" s="129" t="str">
        <f t="shared" si="154"/>
        <v/>
      </c>
      <c r="S887" s="84">
        <f t="shared" si="155"/>
        <v>0</v>
      </c>
      <c r="AR887" s="74">
        <f t="shared" si="147"/>
        <v>1</v>
      </c>
      <c r="AS887" s="74">
        <f t="shared" si="148"/>
        <v>1900</v>
      </c>
      <c r="AT887" s="94">
        <f t="shared" si="149"/>
        <v>-1</v>
      </c>
      <c r="BB887" s="74">
        <f t="shared" si="150"/>
        <v>1</v>
      </c>
      <c r="BC887" s="74">
        <f t="shared" si="151"/>
        <v>0</v>
      </c>
      <c r="BD887" s="115" t="str">
        <f t="shared" si="152"/>
        <v/>
      </c>
    </row>
    <row r="888" spans="4:56" x14ac:dyDescent="0.2">
      <c r="D888" s="120">
        <f t="shared" si="146"/>
        <v>167</v>
      </c>
      <c r="F888" s="126" t="str">
        <f t="shared" si="156"/>
        <v/>
      </c>
      <c r="K888" s="129" t="str">
        <f t="shared" si="153"/>
        <v/>
      </c>
      <c r="L888" s="129" t="str">
        <f t="shared" si="154"/>
        <v/>
      </c>
      <c r="S888" s="84">
        <f t="shared" si="155"/>
        <v>0</v>
      </c>
      <c r="AR888" s="74">
        <f t="shared" si="147"/>
        <v>1</v>
      </c>
      <c r="AS888" s="74">
        <f t="shared" si="148"/>
        <v>1900</v>
      </c>
      <c r="AT888" s="94">
        <f t="shared" si="149"/>
        <v>-1</v>
      </c>
      <c r="BB888" s="74">
        <f t="shared" si="150"/>
        <v>1</v>
      </c>
      <c r="BC888" s="74">
        <f t="shared" si="151"/>
        <v>0</v>
      </c>
      <c r="BD888" s="115" t="str">
        <f t="shared" si="152"/>
        <v/>
      </c>
    </row>
    <row r="889" spans="4:56" x14ac:dyDescent="0.2">
      <c r="D889" s="120">
        <f t="shared" si="146"/>
        <v>168</v>
      </c>
      <c r="F889" s="126" t="str">
        <f t="shared" si="156"/>
        <v/>
      </c>
      <c r="K889" s="129" t="str">
        <f t="shared" si="153"/>
        <v/>
      </c>
      <c r="L889" s="129" t="str">
        <f t="shared" si="154"/>
        <v/>
      </c>
      <c r="S889" s="84">
        <f t="shared" si="155"/>
        <v>0</v>
      </c>
      <c r="AR889" s="74">
        <f t="shared" si="147"/>
        <v>1</v>
      </c>
      <c r="AS889" s="74">
        <f t="shared" si="148"/>
        <v>1900</v>
      </c>
      <c r="AT889" s="94">
        <f t="shared" si="149"/>
        <v>-1</v>
      </c>
      <c r="BB889" s="74">
        <f t="shared" si="150"/>
        <v>1</v>
      </c>
      <c r="BC889" s="74">
        <f t="shared" si="151"/>
        <v>0</v>
      </c>
      <c r="BD889" s="115" t="str">
        <f t="shared" si="152"/>
        <v/>
      </c>
    </row>
    <row r="890" spans="4:56" x14ac:dyDescent="0.2">
      <c r="D890" s="120">
        <f t="shared" si="146"/>
        <v>169</v>
      </c>
      <c r="F890" s="126" t="str">
        <f t="shared" si="156"/>
        <v/>
      </c>
      <c r="K890" s="129" t="str">
        <f t="shared" si="153"/>
        <v/>
      </c>
      <c r="L890" s="129" t="str">
        <f t="shared" si="154"/>
        <v/>
      </c>
      <c r="S890" s="84">
        <f t="shared" si="155"/>
        <v>0</v>
      </c>
      <c r="AR890" s="74">
        <f t="shared" si="147"/>
        <v>1</v>
      </c>
      <c r="AS890" s="74">
        <f t="shared" si="148"/>
        <v>1900</v>
      </c>
      <c r="AT890" s="94">
        <f t="shared" si="149"/>
        <v>-1</v>
      </c>
      <c r="BB890" s="74">
        <f t="shared" si="150"/>
        <v>1</v>
      </c>
      <c r="BC890" s="74">
        <f t="shared" si="151"/>
        <v>0</v>
      </c>
      <c r="BD890" s="115" t="str">
        <f t="shared" si="152"/>
        <v/>
      </c>
    </row>
    <row r="891" spans="4:56" x14ac:dyDescent="0.2">
      <c r="D891" s="120">
        <f t="shared" si="146"/>
        <v>170</v>
      </c>
      <c r="F891" s="126" t="str">
        <f t="shared" si="156"/>
        <v/>
      </c>
      <c r="K891" s="129" t="str">
        <f t="shared" si="153"/>
        <v/>
      </c>
      <c r="L891" s="129" t="str">
        <f t="shared" si="154"/>
        <v/>
      </c>
      <c r="S891" s="84">
        <f t="shared" si="155"/>
        <v>0</v>
      </c>
      <c r="AR891" s="74">
        <f t="shared" si="147"/>
        <v>1</v>
      </c>
      <c r="AS891" s="74">
        <f t="shared" si="148"/>
        <v>1900</v>
      </c>
      <c r="AT891" s="94">
        <f t="shared" si="149"/>
        <v>-1</v>
      </c>
      <c r="BB891" s="74">
        <f t="shared" si="150"/>
        <v>1</v>
      </c>
      <c r="BC891" s="74">
        <f t="shared" si="151"/>
        <v>0</v>
      </c>
      <c r="BD891" s="115" t="str">
        <f t="shared" si="152"/>
        <v/>
      </c>
    </row>
    <row r="892" spans="4:56" x14ac:dyDescent="0.2">
      <c r="D892" s="120">
        <f t="shared" si="146"/>
        <v>171</v>
      </c>
      <c r="F892" s="126" t="str">
        <f t="shared" si="156"/>
        <v/>
      </c>
      <c r="K892" s="129" t="str">
        <f t="shared" si="153"/>
        <v/>
      </c>
      <c r="L892" s="129" t="str">
        <f t="shared" si="154"/>
        <v/>
      </c>
      <c r="S892" s="84">
        <f t="shared" si="155"/>
        <v>0</v>
      </c>
      <c r="AR892" s="74">
        <f t="shared" si="147"/>
        <v>1</v>
      </c>
      <c r="AS892" s="74">
        <f t="shared" si="148"/>
        <v>1900</v>
      </c>
      <c r="AT892" s="94">
        <f t="shared" si="149"/>
        <v>-1</v>
      </c>
      <c r="BB892" s="74">
        <f t="shared" si="150"/>
        <v>1</v>
      </c>
      <c r="BC892" s="74">
        <f t="shared" si="151"/>
        <v>0</v>
      </c>
      <c r="BD892" s="115" t="str">
        <f t="shared" si="152"/>
        <v/>
      </c>
    </row>
    <row r="893" spans="4:56" x14ac:dyDescent="0.2">
      <c r="D893" s="120">
        <f t="shared" si="146"/>
        <v>172</v>
      </c>
      <c r="F893" s="126" t="str">
        <f t="shared" si="156"/>
        <v/>
      </c>
      <c r="K893" s="129" t="str">
        <f t="shared" si="153"/>
        <v/>
      </c>
      <c r="L893" s="129" t="str">
        <f t="shared" si="154"/>
        <v/>
      </c>
      <c r="S893" s="84">
        <f t="shared" si="155"/>
        <v>0</v>
      </c>
      <c r="AR893" s="74">
        <f t="shared" si="147"/>
        <v>1</v>
      </c>
      <c r="AS893" s="74">
        <f t="shared" si="148"/>
        <v>1900</v>
      </c>
      <c r="AT893" s="94">
        <f t="shared" si="149"/>
        <v>-1</v>
      </c>
      <c r="BB893" s="74">
        <f t="shared" si="150"/>
        <v>1</v>
      </c>
      <c r="BC893" s="74">
        <f t="shared" si="151"/>
        <v>0</v>
      </c>
      <c r="BD893" s="115" t="str">
        <f t="shared" si="152"/>
        <v/>
      </c>
    </row>
    <row r="894" spans="4:56" x14ac:dyDescent="0.2">
      <c r="D894" s="120">
        <f t="shared" si="146"/>
        <v>173</v>
      </c>
      <c r="F894" s="126" t="str">
        <f t="shared" si="156"/>
        <v/>
      </c>
      <c r="K894" s="129" t="str">
        <f t="shared" si="153"/>
        <v/>
      </c>
      <c r="L894" s="129" t="str">
        <f t="shared" si="154"/>
        <v/>
      </c>
      <c r="S894" s="84">
        <f t="shared" si="155"/>
        <v>0</v>
      </c>
      <c r="AR894" s="74">
        <f t="shared" si="147"/>
        <v>1</v>
      </c>
      <c r="AS894" s="74">
        <f t="shared" si="148"/>
        <v>1900</v>
      </c>
      <c r="AT894" s="94">
        <f t="shared" si="149"/>
        <v>-1</v>
      </c>
      <c r="BB894" s="74">
        <f t="shared" si="150"/>
        <v>1</v>
      </c>
      <c r="BC894" s="74">
        <f t="shared" si="151"/>
        <v>0</v>
      </c>
      <c r="BD894" s="115" t="str">
        <f t="shared" si="152"/>
        <v/>
      </c>
    </row>
    <row r="895" spans="4:56" x14ac:dyDescent="0.2">
      <c r="D895" s="120">
        <f t="shared" si="146"/>
        <v>174</v>
      </c>
      <c r="F895" s="126" t="str">
        <f t="shared" si="156"/>
        <v/>
      </c>
      <c r="K895" s="129" t="str">
        <f t="shared" si="153"/>
        <v/>
      </c>
      <c r="L895" s="129" t="str">
        <f t="shared" si="154"/>
        <v/>
      </c>
      <c r="S895" s="84">
        <f t="shared" si="155"/>
        <v>0</v>
      </c>
      <c r="AR895" s="74">
        <f t="shared" si="147"/>
        <v>1</v>
      </c>
      <c r="AS895" s="74">
        <f t="shared" si="148"/>
        <v>1900</v>
      </c>
      <c r="AT895" s="94">
        <f t="shared" si="149"/>
        <v>-1</v>
      </c>
      <c r="BB895" s="74">
        <f t="shared" si="150"/>
        <v>1</v>
      </c>
      <c r="BC895" s="74">
        <f t="shared" si="151"/>
        <v>0</v>
      </c>
      <c r="BD895" s="115" t="str">
        <f t="shared" si="152"/>
        <v/>
      </c>
    </row>
    <row r="896" spans="4:56" x14ac:dyDescent="0.2">
      <c r="D896" s="120">
        <f t="shared" si="146"/>
        <v>175</v>
      </c>
      <c r="F896" s="126" t="str">
        <f t="shared" si="156"/>
        <v/>
      </c>
      <c r="K896" s="129" t="str">
        <f t="shared" si="153"/>
        <v/>
      </c>
      <c r="L896" s="129" t="str">
        <f t="shared" si="154"/>
        <v/>
      </c>
      <c r="S896" s="84">
        <f t="shared" si="155"/>
        <v>0</v>
      </c>
      <c r="AR896" s="74">
        <f t="shared" si="147"/>
        <v>1</v>
      </c>
      <c r="AS896" s="74">
        <f t="shared" si="148"/>
        <v>1900</v>
      </c>
      <c r="AT896" s="94">
        <f t="shared" si="149"/>
        <v>-1</v>
      </c>
      <c r="BB896" s="74">
        <f t="shared" si="150"/>
        <v>1</v>
      </c>
      <c r="BC896" s="74">
        <f t="shared" si="151"/>
        <v>0</v>
      </c>
      <c r="BD896" s="115" t="str">
        <f t="shared" si="152"/>
        <v/>
      </c>
    </row>
    <row r="897" spans="4:56" x14ac:dyDescent="0.2">
      <c r="D897" s="120">
        <f t="shared" si="146"/>
        <v>176</v>
      </c>
      <c r="F897" s="126" t="str">
        <f t="shared" si="156"/>
        <v/>
      </c>
      <c r="K897" s="129" t="str">
        <f t="shared" si="153"/>
        <v/>
      </c>
      <c r="L897" s="129" t="str">
        <f t="shared" si="154"/>
        <v/>
      </c>
      <c r="S897" s="84">
        <f t="shared" si="155"/>
        <v>0</v>
      </c>
      <c r="AR897" s="74">
        <f t="shared" si="147"/>
        <v>1</v>
      </c>
      <c r="AS897" s="74">
        <f t="shared" si="148"/>
        <v>1900</v>
      </c>
      <c r="AT897" s="94">
        <f t="shared" si="149"/>
        <v>-1</v>
      </c>
      <c r="BB897" s="74">
        <f t="shared" si="150"/>
        <v>1</v>
      </c>
      <c r="BC897" s="74">
        <f t="shared" si="151"/>
        <v>0</v>
      </c>
      <c r="BD897" s="115" t="str">
        <f t="shared" si="152"/>
        <v/>
      </c>
    </row>
    <row r="898" spans="4:56" x14ac:dyDescent="0.2">
      <c r="D898" s="120">
        <f t="shared" si="146"/>
        <v>177</v>
      </c>
      <c r="F898" s="126" t="str">
        <f t="shared" si="156"/>
        <v/>
      </c>
      <c r="K898" s="129" t="str">
        <f t="shared" si="153"/>
        <v/>
      </c>
      <c r="L898" s="129" t="str">
        <f t="shared" si="154"/>
        <v/>
      </c>
      <c r="S898" s="84">
        <f t="shared" si="155"/>
        <v>0</v>
      </c>
      <c r="AR898" s="74">
        <f t="shared" si="147"/>
        <v>1</v>
      </c>
      <c r="AS898" s="74">
        <f t="shared" si="148"/>
        <v>1900</v>
      </c>
      <c r="AT898" s="94">
        <f t="shared" si="149"/>
        <v>-1</v>
      </c>
      <c r="BB898" s="74">
        <f t="shared" si="150"/>
        <v>1</v>
      </c>
      <c r="BC898" s="74">
        <f t="shared" si="151"/>
        <v>0</v>
      </c>
      <c r="BD898" s="115" t="str">
        <f t="shared" si="152"/>
        <v/>
      </c>
    </row>
    <row r="899" spans="4:56" x14ac:dyDescent="0.2">
      <c r="D899" s="120">
        <f t="shared" si="146"/>
        <v>178</v>
      </c>
      <c r="F899" s="126" t="str">
        <f t="shared" si="156"/>
        <v/>
      </c>
      <c r="K899" s="129" t="str">
        <f t="shared" si="153"/>
        <v/>
      </c>
      <c r="L899" s="129" t="str">
        <f t="shared" si="154"/>
        <v/>
      </c>
      <c r="S899" s="84">
        <f t="shared" si="155"/>
        <v>0</v>
      </c>
      <c r="AR899" s="74">
        <f t="shared" si="147"/>
        <v>1</v>
      </c>
      <c r="AS899" s="74">
        <f t="shared" si="148"/>
        <v>1900</v>
      </c>
      <c r="AT899" s="94">
        <f t="shared" si="149"/>
        <v>-1</v>
      </c>
      <c r="BB899" s="74">
        <f t="shared" si="150"/>
        <v>1</v>
      </c>
      <c r="BC899" s="74">
        <f t="shared" si="151"/>
        <v>0</v>
      </c>
      <c r="BD899" s="115" t="str">
        <f t="shared" si="152"/>
        <v/>
      </c>
    </row>
    <row r="900" spans="4:56" x14ac:dyDescent="0.2">
      <c r="D900" s="120">
        <f t="shared" si="146"/>
        <v>179</v>
      </c>
      <c r="F900" s="126" t="str">
        <f t="shared" si="156"/>
        <v/>
      </c>
      <c r="K900" s="129" t="str">
        <f t="shared" si="153"/>
        <v/>
      </c>
      <c r="L900" s="129" t="str">
        <f t="shared" si="154"/>
        <v/>
      </c>
      <c r="S900" s="84">
        <f t="shared" si="155"/>
        <v>0</v>
      </c>
      <c r="AR900" s="74">
        <f t="shared" si="147"/>
        <v>1</v>
      </c>
      <c r="AS900" s="74">
        <f t="shared" si="148"/>
        <v>1900</v>
      </c>
      <c r="AT900" s="94">
        <f t="shared" si="149"/>
        <v>-1</v>
      </c>
      <c r="BB900" s="74">
        <f t="shared" si="150"/>
        <v>1</v>
      </c>
      <c r="BC900" s="74">
        <f t="shared" si="151"/>
        <v>0</v>
      </c>
      <c r="BD900" s="115" t="str">
        <f t="shared" si="152"/>
        <v/>
      </c>
    </row>
    <row r="901" spans="4:56" x14ac:dyDescent="0.2">
      <c r="D901" s="120">
        <f t="shared" ref="D901:D964" si="157">IF(C901&lt;&gt;C900,1,D900+1)</f>
        <v>180</v>
      </c>
      <c r="F901" s="126" t="str">
        <f t="shared" si="156"/>
        <v/>
      </c>
      <c r="K901" s="129" t="str">
        <f t="shared" si="153"/>
        <v/>
      </c>
      <c r="L901" s="129" t="str">
        <f t="shared" si="154"/>
        <v/>
      </c>
      <c r="S901" s="84">
        <f t="shared" si="155"/>
        <v>0</v>
      </c>
      <c r="AR901" s="74">
        <f t="shared" ref="AR901:AR964" si="158">MONTH(C901)</f>
        <v>1</v>
      </c>
      <c r="AS901" s="74">
        <f t="shared" ref="AS901:AS964" si="159">YEAR(C901)</f>
        <v>1900</v>
      </c>
      <c r="AT901" s="94">
        <f t="shared" ref="AT901:AT964" si="160">WEEKNUM(C901)-1</f>
        <v>-1</v>
      </c>
      <c r="BB901" s="74">
        <f t="shared" ref="BB901:BB964" si="161">IF(K901=0,0,1)</f>
        <v>1</v>
      </c>
      <c r="BC901" s="74">
        <f t="shared" ref="BC901:BC964" si="162">IF( ISERROR(K901*AE901),0,K901*AE901)</f>
        <v>0</v>
      </c>
      <c r="BD901" s="115" t="str">
        <f t="shared" ref="BD901:BD964" si="163">IF(ISERROR(G901/(K901*AE901)),"",G901/(K901*AE901))</f>
        <v/>
      </c>
    </row>
    <row r="902" spans="4:56" x14ac:dyDescent="0.2">
      <c r="D902" s="120">
        <f t="shared" si="157"/>
        <v>181</v>
      </c>
      <c r="F902" s="126" t="str">
        <f t="shared" si="156"/>
        <v/>
      </c>
      <c r="K902" s="129" t="str">
        <f t="shared" ref="K902:K965" si="164">IF(I902="","",HOUR(I902)+MINUTE(I902)/60)</f>
        <v/>
      </c>
      <c r="L902" s="129" t="str">
        <f t="shared" ref="L902:L965" si="165">IF(J902="","",HOUR(J902)+MINUTE(J902)/60)</f>
        <v/>
      </c>
      <c r="S902" s="84">
        <f t="shared" si="155"/>
        <v>0</v>
      </c>
      <c r="AR902" s="74">
        <f t="shared" si="158"/>
        <v>1</v>
      </c>
      <c r="AS902" s="74">
        <f t="shared" si="159"/>
        <v>1900</v>
      </c>
      <c r="AT902" s="94">
        <f t="shared" si="160"/>
        <v>-1</v>
      </c>
      <c r="BB902" s="74">
        <f t="shared" si="161"/>
        <v>1</v>
      </c>
      <c r="BC902" s="74">
        <f t="shared" si="162"/>
        <v>0</v>
      </c>
      <c r="BD902" s="115" t="str">
        <f t="shared" si="163"/>
        <v/>
      </c>
    </row>
    <row r="903" spans="4:56" x14ac:dyDescent="0.2">
      <c r="D903" s="120">
        <f t="shared" si="157"/>
        <v>182</v>
      </c>
      <c r="F903" s="126" t="str">
        <f t="shared" si="156"/>
        <v/>
      </c>
      <c r="K903" s="129" t="str">
        <f t="shared" si="164"/>
        <v/>
      </c>
      <c r="L903" s="129" t="str">
        <f t="shared" si="165"/>
        <v/>
      </c>
      <c r="S903" s="84">
        <f t="shared" si="155"/>
        <v>0</v>
      </c>
      <c r="AR903" s="74">
        <f t="shared" si="158"/>
        <v>1</v>
      </c>
      <c r="AS903" s="74">
        <f t="shared" si="159"/>
        <v>1900</v>
      </c>
      <c r="AT903" s="94">
        <f t="shared" si="160"/>
        <v>-1</v>
      </c>
      <c r="BB903" s="74">
        <f t="shared" si="161"/>
        <v>1</v>
      </c>
      <c r="BC903" s="74">
        <f t="shared" si="162"/>
        <v>0</v>
      </c>
      <c r="BD903" s="115" t="str">
        <f t="shared" si="163"/>
        <v/>
      </c>
    </row>
    <row r="904" spans="4:56" x14ac:dyDescent="0.2">
      <c r="D904" s="120">
        <f t="shared" si="157"/>
        <v>183</v>
      </c>
      <c r="F904" s="126" t="str">
        <f t="shared" si="156"/>
        <v/>
      </c>
      <c r="K904" s="129" t="str">
        <f t="shared" si="164"/>
        <v/>
      </c>
      <c r="L904" s="129" t="str">
        <f t="shared" si="165"/>
        <v/>
      </c>
      <c r="S904" s="84">
        <f t="shared" si="155"/>
        <v>0</v>
      </c>
      <c r="AR904" s="74">
        <f t="shared" si="158"/>
        <v>1</v>
      </c>
      <c r="AS904" s="74">
        <f t="shared" si="159"/>
        <v>1900</v>
      </c>
      <c r="AT904" s="94">
        <f t="shared" si="160"/>
        <v>-1</v>
      </c>
      <c r="BB904" s="74">
        <f t="shared" si="161"/>
        <v>1</v>
      </c>
      <c r="BC904" s="74">
        <f t="shared" si="162"/>
        <v>0</v>
      </c>
      <c r="BD904" s="115" t="str">
        <f t="shared" si="163"/>
        <v/>
      </c>
    </row>
    <row r="905" spans="4:56" x14ac:dyDescent="0.2">
      <c r="D905" s="120">
        <f t="shared" si="157"/>
        <v>184</v>
      </c>
      <c r="F905" s="126" t="str">
        <f t="shared" si="156"/>
        <v/>
      </c>
      <c r="K905" s="129" t="str">
        <f t="shared" si="164"/>
        <v/>
      </c>
      <c r="L905" s="129" t="str">
        <f t="shared" si="165"/>
        <v/>
      </c>
      <c r="S905" s="84">
        <f t="shared" si="155"/>
        <v>0</v>
      </c>
      <c r="AR905" s="74">
        <f t="shared" si="158"/>
        <v>1</v>
      </c>
      <c r="AS905" s="74">
        <f t="shared" si="159"/>
        <v>1900</v>
      </c>
      <c r="AT905" s="94">
        <f t="shared" si="160"/>
        <v>-1</v>
      </c>
      <c r="BB905" s="74">
        <f t="shared" si="161"/>
        <v>1</v>
      </c>
      <c r="BC905" s="74">
        <f t="shared" si="162"/>
        <v>0</v>
      </c>
      <c r="BD905" s="115" t="str">
        <f t="shared" si="163"/>
        <v/>
      </c>
    </row>
    <row r="906" spans="4:56" x14ac:dyDescent="0.2">
      <c r="D906" s="120">
        <f t="shared" si="157"/>
        <v>185</v>
      </c>
      <c r="F906" s="126" t="str">
        <f t="shared" si="156"/>
        <v/>
      </c>
      <c r="K906" s="129" t="str">
        <f t="shared" si="164"/>
        <v/>
      </c>
      <c r="L906" s="129" t="str">
        <f t="shared" si="165"/>
        <v/>
      </c>
      <c r="S906" s="84">
        <f t="shared" si="155"/>
        <v>0</v>
      </c>
      <c r="AR906" s="74">
        <f t="shared" si="158"/>
        <v>1</v>
      </c>
      <c r="AS906" s="74">
        <f t="shared" si="159"/>
        <v>1900</v>
      </c>
      <c r="AT906" s="94">
        <f t="shared" si="160"/>
        <v>-1</v>
      </c>
      <c r="BB906" s="74">
        <f t="shared" si="161"/>
        <v>1</v>
      </c>
      <c r="BC906" s="74">
        <f t="shared" si="162"/>
        <v>0</v>
      </c>
      <c r="BD906" s="115" t="str">
        <f t="shared" si="163"/>
        <v/>
      </c>
    </row>
    <row r="907" spans="4:56" x14ac:dyDescent="0.2">
      <c r="D907" s="120">
        <f t="shared" si="157"/>
        <v>186</v>
      </c>
      <c r="F907" s="126" t="str">
        <f t="shared" si="156"/>
        <v/>
      </c>
      <c r="K907" s="129" t="str">
        <f t="shared" si="164"/>
        <v/>
      </c>
      <c r="L907" s="129" t="str">
        <f t="shared" si="165"/>
        <v/>
      </c>
      <c r="S907" s="84">
        <f t="shared" si="155"/>
        <v>0</v>
      </c>
      <c r="AR907" s="74">
        <f t="shared" si="158"/>
        <v>1</v>
      </c>
      <c r="AS907" s="74">
        <f t="shared" si="159"/>
        <v>1900</v>
      </c>
      <c r="AT907" s="94">
        <f t="shared" si="160"/>
        <v>-1</v>
      </c>
      <c r="BB907" s="74">
        <f t="shared" si="161"/>
        <v>1</v>
      </c>
      <c r="BC907" s="74">
        <f t="shared" si="162"/>
        <v>0</v>
      </c>
      <c r="BD907" s="115" t="str">
        <f t="shared" si="163"/>
        <v/>
      </c>
    </row>
    <row r="908" spans="4:56" x14ac:dyDescent="0.2">
      <c r="D908" s="120">
        <f t="shared" si="157"/>
        <v>187</v>
      </c>
      <c r="F908" s="126" t="str">
        <f t="shared" si="156"/>
        <v/>
      </c>
      <c r="K908" s="129" t="str">
        <f t="shared" si="164"/>
        <v/>
      </c>
      <c r="L908" s="129" t="str">
        <f t="shared" si="165"/>
        <v/>
      </c>
      <c r="S908" s="84">
        <f t="shared" si="155"/>
        <v>0</v>
      </c>
      <c r="AR908" s="74">
        <f t="shared" si="158"/>
        <v>1</v>
      </c>
      <c r="AS908" s="74">
        <f t="shared" si="159"/>
        <v>1900</v>
      </c>
      <c r="AT908" s="94">
        <f t="shared" si="160"/>
        <v>-1</v>
      </c>
      <c r="BB908" s="74">
        <f t="shared" si="161"/>
        <v>1</v>
      </c>
      <c r="BC908" s="74">
        <f t="shared" si="162"/>
        <v>0</v>
      </c>
      <c r="BD908" s="115" t="str">
        <f t="shared" si="163"/>
        <v/>
      </c>
    </row>
    <row r="909" spans="4:56" x14ac:dyDescent="0.2">
      <c r="D909" s="120">
        <f t="shared" si="157"/>
        <v>188</v>
      </c>
      <c r="F909" s="126" t="str">
        <f t="shared" si="156"/>
        <v/>
      </c>
      <c r="K909" s="129" t="str">
        <f t="shared" si="164"/>
        <v/>
      </c>
      <c r="L909" s="129" t="str">
        <f t="shared" si="165"/>
        <v/>
      </c>
      <c r="S909" s="84">
        <f t="shared" si="155"/>
        <v>0</v>
      </c>
      <c r="AR909" s="74">
        <f t="shared" si="158"/>
        <v>1</v>
      </c>
      <c r="AS909" s="74">
        <f t="shared" si="159"/>
        <v>1900</v>
      </c>
      <c r="AT909" s="94">
        <f t="shared" si="160"/>
        <v>-1</v>
      </c>
      <c r="BB909" s="74">
        <f t="shared" si="161"/>
        <v>1</v>
      </c>
      <c r="BC909" s="74">
        <f t="shared" si="162"/>
        <v>0</v>
      </c>
      <c r="BD909" s="115" t="str">
        <f t="shared" si="163"/>
        <v/>
      </c>
    </row>
    <row r="910" spans="4:56" x14ac:dyDescent="0.2">
      <c r="D910" s="120">
        <f t="shared" si="157"/>
        <v>189</v>
      </c>
      <c r="F910" s="126" t="str">
        <f t="shared" si="156"/>
        <v/>
      </c>
      <c r="K910" s="129" t="str">
        <f t="shared" si="164"/>
        <v/>
      </c>
      <c r="L910" s="129" t="str">
        <f t="shared" si="165"/>
        <v/>
      </c>
      <c r="S910" s="84">
        <f t="shared" si="155"/>
        <v>0</v>
      </c>
      <c r="AR910" s="74">
        <f t="shared" si="158"/>
        <v>1</v>
      </c>
      <c r="AS910" s="74">
        <f t="shared" si="159"/>
        <v>1900</v>
      </c>
      <c r="AT910" s="94">
        <f t="shared" si="160"/>
        <v>-1</v>
      </c>
      <c r="BB910" s="74">
        <f t="shared" si="161"/>
        <v>1</v>
      </c>
      <c r="BC910" s="74">
        <f t="shared" si="162"/>
        <v>0</v>
      </c>
      <c r="BD910" s="115" t="str">
        <f t="shared" si="163"/>
        <v/>
      </c>
    </row>
    <row r="911" spans="4:56" x14ac:dyDescent="0.2">
      <c r="D911" s="120">
        <f t="shared" si="157"/>
        <v>190</v>
      </c>
      <c r="F911" s="126" t="str">
        <f t="shared" si="156"/>
        <v/>
      </c>
      <c r="K911" s="129" t="str">
        <f t="shared" si="164"/>
        <v/>
      </c>
      <c r="L911" s="129" t="str">
        <f t="shared" si="165"/>
        <v/>
      </c>
      <c r="S911" s="84">
        <f t="shared" ref="S911:S974" si="166">Q911*R911</f>
        <v>0</v>
      </c>
      <c r="AR911" s="74">
        <f t="shared" si="158"/>
        <v>1</v>
      </c>
      <c r="AS911" s="74">
        <f t="shared" si="159"/>
        <v>1900</v>
      </c>
      <c r="AT911" s="94">
        <f t="shared" si="160"/>
        <v>-1</v>
      </c>
      <c r="BB911" s="74">
        <f t="shared" si="161"/>
        <v>1</v>
      </c>
      <c r="BC911" s="74">
        <f t="shared" si="162"/>
        <v>0</v>
      </c>
      <c r="BD911" s="115" t="str">
        <f t="shared" si="163"/>
        <v/>
      </c>
    </row>
    <row r="912" spans="4:56" x14ac:dyDescent="0.2">
      <c r="D912" s="120">
        <f t="shared" si="157"/>
        <v>191</v>
      </c>
      <c r="F912" s="126" t="str">
        <f t="shared" si="156"/>
        <v/>
      </c>
      <c r="K912" s="129" t="str">
        <f t="shared" si="164"/>
        <v/>
      </c>
      <c r="L912" s="129" t="str">
        <f t="shared" si="165"/>
        <v/>
      </c>
      <c r="S912" s="84">
        <f t="shared" si="166"/>
        <v>0</v>
      </c>
      <c r="AR912" s="74">
        <f t="shared" si="158"/>
        <v>1</v>
      </c>
      <c r="AS912" s="74">
        <f t="shared" si="159"/>
        <v>1900</v>
      </c>
      <c r="AT912" s="94">
        <f t="shared" si="160"/>
        <v>-1</v>
      </c>
      <c r="BB912" s="74">
        <f t="shared" si="161"/>
        <v>1</v>
      </c>
      <c r="BC912" s="74">
        <f t="shared" si="162"/>
        <v>0</v>
      </c>
      <c r="BD912" s="115" t="str">
        <f t="shared" si="163"/>
        <v/>
      </c>
    </row>
    <row r="913" spans="4:56" x14ac:dyDescent="0.2">
      <c r="D913" s="120">
        <f t="shared" si="157"/>
        <v>192</v>
      </c>
      <c r="F913" s="126" t="str">
        <f t="shared" si="156"/>
        <v/>
      </c>
      <c r="K913" s="129" t="str">
        <f t="shared" si="164"/>
        <v/>
      </c>
      <c r="L913" s="129" t="str">
        <f t="shared" si="165"/>
        <v/>
      </c>
      <c r="S913" s="84">
        <f t="shared" si="166"/>
        <v>0</v>
      </c>
      <c r="AR913" s="74">
        <f t="shared" si="158"/>
        <v>1</v>
      </c>
      <c r="AS913" s="74">
        <f t="shared" si="159"/>
        <v>1900</v>
      </c>
      <c r="AT913" s="94">
        <f t="shared" si="160"/>
        <v>-1</v>
      </c>
      <c r="BB913" s="74">
        <f t="shared" si="161"/>
        <v>1</v>
      </c>
      <c r="BC913" s="74">
        <f t="shared" si="162"/>
        <v>0</v>
      </c>
      <c r="BD913" s="115" t="str">
        <f t="shared" si="163"/>
        <v/>
      </c>
    </row>
    <row r="914" spans="4:56" x14ac:dyDescent="0.2">
      <c r="D914" s="120">
        <f t="shared" si="157"/>
        <v>193</v>
      </c>
      <c r="F914" s="126" t="str">
        <f t="shared" si="156"/>
        <v/>
      </c>
      <c r="K914" s="129" t="str">
        <f t="shared" si="164"/>
        <v/>
      </c>
      <c r="L914" s="129" t="str">
        <f t="shared" si="165"/>
        <v/>
      </c>
      <c r="S914" s="84">
        <f t="shared" si="166"/>
        <v>0</v>
      </c>
      <c r="AR914" s="74">
        <f t="shared" si="158"/>
        <v>1</v>
      </c>
      <c r="AS914" s="74">
        <f t="shared" si="159"/>
        <v>1900</v>
      </c>
      <c r="AT914" s="94">
        <f t="shared" si="160"/>
        <v>-1</v>
      </c>
      <c r="BB914" s="74">
        <f t="shared" si="161"/>
        <v>1</v>
      </c>
      <c r="BC914" s="74">
        <f t="shared" si="162"/>
        <v>0</v>
      </c>
      <c r="BD914" s="115" t="str">
        <f t="shared" si="163"/>
        <v/>
      </c>
    </row>
    <row r="915" spans="4:56" x14ac:dyDescent="0.2">
      <c r="D915" s="120">
        <f t="shared" si="157"/>
        <v>194</v>
      </c>
      <c r="F915" s="126" t="str">
        <f t="shared" ref="F915:F978" si="167">IF(OR(K915=0,K915=""),"",SUM(G915/K915))</f>
        <v/>
      </c>
      <c r="K915" s="129" t="str">
        <f t="shared" si="164"/>
        <v/>
      </c>
      <c r="L915" s="129" t="str">
        <f t="shared" si="165"/>
        <v/>
      </c>
      <c r="S915" s="84">
        <f t="shared" si="166"/>
        <v>0</v>
      </c>
      <c r="AR915" s="74">
        <f t="shared" si="158"/>
        <v>1</v>
      </c>
      <c r="AS915" s="74">
        <f t="shared" si="159"/>
        <v>1900</v>
      </c>
      <c r="AT915" s="94">
        <f t="shared" si="160"/>
        <v>-1</v>
      </c>
      <c r="BB915" s="74">
        <f t="shared" si="161"/>
        <v>1</v>
      </c>
      <c r="BC915" s="74">
        <f t="shared" si="162"/>
        <v>0</v>
      </c>
      <c r="BD915" s="115" t="str">
        <f t="shared" si="163"/>
        <v/>
      </c>
    </row>
    <row r="916" spans="4:56" x14ac:dyDescent="0.2">
      <c r="D916" s="120">
        <f t="shared" si="157"/>
        <v>195</v>
      </c>
      <c r="F916" s="126" t="str">
        <f t="shared" si="167"/>
        <v/>
      </c>
      <c r="K916" s="129" t="str">
        <f t="shared" si="164"/>
        <v/>
      </c>
      <c r="L916" s="129" t="str">
        <f t="shared" si="165"/>
        <v/>
      </c>
      <c r="S916" s="84">
        <f t="shared" si="166"/>
        <v>0</v>
      </c>
      <c r="AR916" s="74">
        <f t="shared" si="158"/>
        <v>1</v>
      </c>
      <c r="AS916" s="74">
        <f t="shared" si="159"/>
        <v>1900</v>
      </c>
      <c r="AT916" s="94">
        <f t="shared" si="160"/>
        <v>-1</v>
      </c>
      <c r="BB916" s="74">
        <f t="shared" si="161"/>
        <v>1</v>
      </c>
      <c r="BC916" s="74">
        <f t="shared" si="162"/>
        <v>0</v>
      </c>
      <c r="BD916" s="115" t="str">
        <f t="shared" si="163"/>
        <v/>
      </c>
    </row>
    <row r="917" spans="4:56" x14ac:dyDescent="0.2">
      <c r="D917" s="120">
        <f t="shared" si="157"/>
        <v>196</v>
      </c>
      <c r="F917" s="126" t="str">
        <f t="shared" si="167"/>
        <v/>
      </c>
      <c r="K917" s="129" t="str">
        <f t="shared" si="164"/>
        <v/>
      </c>
      <c r="L917" s="129" t="str">
        <f t="shared" si="165"/>
        <v/>
      </c>
      <c r="S917" s="84">
        <f t="shared" si="166"/>
        <v>0</v>
      </c>
      <c r="AR917" s="74">
        <f t="shared" si="158"/>
        <v>1</v>
      </c>
      <c r="AS917" s="74">
        <f t="shared" si="159"/>
        <v>1900</v>
      </c>
      <c r="AT917" s="94">
        <f t="shared" si="160"/>
        <v>-1</v>
      </c>
      <c r="BB917" s="74">
        <f t="shared" si="161"/>
        <v>1</v>
      </c>
      <c r="BC917" s="74">
        <f t="shared" si="162"/>
        <v>0</v>
      </c>
      <c r="BD917" s="115" t="str">
        <f t="shared" si="163"/>
        <v/>
      </c>
    </row>
    <row r="918" spans="4:56" x14ac:dyDescent="0.2">
      <c r="D918" s="120">
        <f t="shared" si="157"/>
        <v>197</v>
      </c>
      <c r="F918" s="126" t="str">
        <f t="shared" si="167"/>
        <v/>
      </c>
      <c r="K918" s="129" t="str">
        <f t="shared" si="164"/>
        <v/>
      </c>
      <c r="L918" s="129" t="str">
        <f t="shared" si="165"/>
        <v/>
      </c>
      <c r="S918" s="84">
        <f t="shared" si="166"/>
        <v>0</v>
      </c>
      <c r="AR918" s="74">
        <f t="shared" si="158"/>
        <v>1</v>
      </c>
      <c r="AS918" s="74">
        <f t="shared" si="159"/>
        <v>1900</v>
      </c>
      <c r="AT918" s="94">
        <f t="shared" si="160"/>
        <v>-1</v>
      </c>
      <c r="BB918" s="74">
        <f t="shared" si="161"/>
        <v>1</v>
      </c>
      <c r="BC918" s="74">
        <f t="shared" si="162"/>
        <v>0</v>
      </c>
      <c r="BD918" s="115" t="str">
        <f t="shared" si="163"/>
        <v/>
      </c>
    </row>
    <row r="919" spans="4:56" x14ac:dyDescent="0.2">
      <c r="D919" s="120">
        <f t="shared" si="157"/>
        <v>198</v>
      </c>
      <c r="F919" s="126" t="str">
        <f t="shared" si="167"/>
        <v/>
      </c>
      <c r="K919" s="129" t="str">
        <f t="shared" si="164"/>
        <v/>
      </c>
      <c r="L919" s="129" t="str">
        <f t="shared" si="165"/>
        <v/>
      </c>
      <c r="S919" s="84">
        <f t="shared" si="166"/>
        <v>0</v>
      </c>
      <c r="AR919" s="74">
        <f t="shared" si="158"/>
        <v>1</v>
      </c>
      <c r="AS919" s="74">
        <f t="shared" si="159"/>
        <v>1900</v>
      </c>
      <c r="AT919" s="94">
        <f t="shared" si="160"/>
        <v>-1</v>
      </c>
      <c r="BB919" s="74">
        <f t="shared" si="161"/>
        <v>1</v>
      </c>
      <c r="BC919" s="74">
        <f t="shared" si="162"/>
        <v>0</v>
      </c>
      <c r="BD919" s="115" t="str">
        <f t="shared" si="163"/>
        <v/>
      </c>
    </row>
    <row r="920" spans="4:56" x14ac:dyDescent="0.2">
      <c r="D920" s="120">
        <f t="shared" si="157"/>
        <v>199</v>
      </c>
      <c r="F920" s="126" t="str">
        <f t="shared" si="167"/>
        <v/>
      </c>
      <c r="K920" s="129" t="str">
        <f t="shared" si="164"/>
        <v/>
      </c>
      <c r="L920" s="129" t="str">
        <f t="shared" si="165"/>
        <v/>
      </c>
      <c r="S920" s="84">
        <f t="shared" si="166"/>
        <v>0</v>
      </c>
      <c r="AR920" s="74">
        <f t="shared" si="158"/>
        <v>1</v>
      </c>
      <c r="AS920" s="74">
        <f t="shared" si="159"/>
        <v>1900</v>
      </c>
      <c r="AT920" s="94">
        <f t="shared" si="160"/>
        <v>-1</v>
      </c>
      <c r="BB920" s="74">
        <f t="shared" si="161"/>
        <v>1</v>
      </c>
      <c r="BC920" s="74">
        <f t="shared" si="162"/>
        <v>0</v>
      </c>
      <c r="BD920" s="115" t="str">
        <f t="shared" si="163"/>
        <v/>
      </c>
    </row>
    <row r="921" spans="4:56" x14ac:dyDescent="0.2">
      <c r="D921" s="120">
        <f t="shared" si="157"/>
        <v>200</v>
      </c>
      <c r="F921" s="126" t="str">
        <f t="shared" si="167"/>
        <v/>
      </c>
      <c r="K921" s="129" t="str">
        <f t="shared" si="164"/>
        <v/>
      </c>
      <c r="L921" s="129" t="str">
        <f t="shared" si="165"/>
        <v/>
      </c>
      <c r="S921" s="84">
        <f t="shared" si="166"/>
        <v>0</v>
      </c>
      <c r="AR921" s="74">
        <f t="shared" si="158"/>
        <v>1</v>
      </c>
      <c r="AS921" s="74">
        <f t="shared" si="159"/>
        <v>1900</v>
      </c>
      <c r="AT921" s="94">
        <f t="shared" si="160"/>
        <v>-1</v>
      </c>
      <c r="BB921" s="74">
        <f t="shared" si="161"/>
        <v>1</v>
      </c>
      <c r="BC921" s="74">
        <f t="shared" si="162"/>
        <v>0</v>
      </c>
      <c r="BD921" s="115" t="str">
        <f t="shared" si="163"/>
        <v/>
      </c>
    </row>
    <row r="922" spans="4:56" x14ac:dyDescent="0.2">
      <c r="D922" s="120">
        <f t="shared" si="157"/>
        <v>201</v>
      </c>
      <c r="F922" s="126" t="str">
        <f t="shared" si="167"/>
        <v/>
      </c>
      <c r="K922" s="129" t="str">
        <f t="shared" si="164"/>
        <v/>
      </c>
      <c r="L922" s="129" t="str">
        <f t="shared" si="165"/>
        <v/>
      </c>
      <c r="S922" s="84">
        <f t="shared" si="166"/>
        <v>0</v>
      </c>
      <c r="AR922" s="74">
        <f t="shared" si="158"/>
        <v>1</v>
      </c>
      <c r="AS922" s="74">
        <f t="shared" si="159"/>
        <v>1900</v>
      </c>
      <c r="AT922" s="94">
        <f t="shared" si="160"/>
        <v>-1</v>
      </c>
      <c r="BB922" s="74">
        <f t="shared" si="161"/>
        <v>1</v>
      </c>
      <c r="BC922" s="74">
        <f t="shared" si="162"/>
        <v>0</v>
      </c>
      <c r="BD922" s="115" t="str">
        <f t="shared" si="163"/>
        <v/>
      </c>
    </row>
    <row r="923" spans="4:56" x14ac:dyDescent="0.2">
      <c r="D923" s="120">
        <f t="shared" si="157"/>
        <v>202</v>
      </c>
      <c r="F923" s="126" t="str">
        <f t="shared" si="167"/>
        <v/>
      </c>
      <c r="K923" s="129" t="str">
        <f t="shared" si="164"/>
        <v/>
      </c>
      <c r="L923" s="129" t="str">
        <f t="shared" si="165"/>
        <v/>
      </c>
      <c r="S923" s="84">
        <f t="shared" si="166"/>
        <v>0</v>
      </c>
      <c r="AR923" s="74">
        <f t="shared" si="158"/>
        <v>1</v>
      </c>
      <c r="AS923" s="74">
        <f t="shared" si="159"/>
        <v>1900</v>
      </c>
      <c r="AT923" s="94">
        <f t="shared" si="160"/>
        <v>-1</v>
      </c>
      <c r="BB923" s="74">
        <f t="shared" si="161"/>
        <v>1</v>
      </c>
      <c r="BC923" s="74">
        <f t="shared" si="162"/>
        <v>0</v>
      </c>
      <c r="BD923" s="115" t="str">
        <f t="shared" si="163"/>
        <v/>
      </c>
    </row>
    <row r="924" spans="4:56" x14ac:dyDescent="0.2">
      <c r="D924" s="120">
        <f t="shared" si="157"/>
        <v>203</v>
      </c>
      <c r="F924" s="126" t="str">
        <f t="shared" si="167"/>
        <v/>
      </c>
      <c r="K924" s="129" t="str">
        <f t="shared" si="164"/>
        <v/>
      </c>
      <c r="L924" s="129" t="str">
        <f t="shared" si="165"/>
        <v/>
      </c>
      <c r="S924" s="84">
        <f t="shared" si="166"/>
        <v>0</v>
      </c>
      <c r="AR924" s="74">
        <f t="shared" si="158"/>
        <v>1</v>
      </c>
      <c r="AS924" s="74">
        <f t="shared" si="159"/>
        <v>1900</v>
      </c>
      <c r="AT924" s="94">
        <f t="shared" si="160"/>
        <v>-1</v>
      </c>
      <c r="BB924" s="74">
        <f t="shared" si="161"/>
        <v>1</v>
      </c>
      <c r="BC924" s="74">
        <f t="shared" si="162"/>
        <v>0</v>
      </c>
      <c r="BD924" s="115" t="str">
        <f t="shared" si="163"/>
        <v/>
      </c>
    </row>
    <row r="925" spans="4:56" x14ac:dyDescent="0.2">
      <c r="D925" s="120">
        <f t="shared" si="157"/>
        <v>204</v>
      </c>
      <c r="F925" s="126" t="str">
        <f t="shared" si="167"/>
        <v/>
      </c>
      <c r="K925" s="129" t="str">
        <f t="shared" si="164"/>
        <v/>
      </c>
      <c r="L925" s="129" t="str">
        <f t="shared" si="165"/>
        <v/>
      </c>
      <c r="S925" s="84">
        <f t="shared" si="166"/>
        <v>0</v>
      </c>
      <c r="AR925" s="74">
        <f t="shared" si="158"/>
        <v>1</v>
      </c>
      <c r="AS925" s="74">
        <f t="shared" si="159"/>
        <v>1900</v>
      </c>
      <c r="AT925" s="94">
        <f t="shared" si="160"/>
        <v>-1</v>
      </c>
      <c r="BB925" s="74">
        <f t="shared" si="161"/>
        <v>1</v>
      </c>
      <c r="BC925" s="74">
        <f t="shared" si="162"/>
        <v>0</v>
      </c>
      <c r="BD925" s="115" t="str">
        <f t="shared" si="163"/>
        <v/>
      </c>
    </row>
    <row r="926" spans="4:56" x14ac:dyDescent="0.2">
      <c r="D926" s="120">
        <f t="shared" si="157"/>
        <v>205</v>
      </c>
      <c r="F926" s="126" t="str">
        <f t="shared" si="167"/>
        <v/>
      </c>
      <c r="K926" s="129" t="str">
        <f t="shared" si="164"/>
        <v/>
      </c>
      <c r="L926" s="129" t="str">
        <f t="shared" si="165"/>
        <v/>
      </c>
      <c r="S926" s="84">
        <f t="shared" si="166"/>
        <v>0</v>
      </c>
      <c r="AR926" s="74">
        <f t="shared" si="158"/>
        <v>1</v>
      </c>
      <c r="AS926" s="74">
        <f t="shared" si="159"/>
        <v>1900</v>
      </c>
      <c r="AT926" s="94">
        <f t="shared" si="160"/>
        <v>-1</v>
      </c>
      <c r="BB926" s="74">
        <f t="shared" si="161"/>
        <v>1</v>
      </c>
      <c r="BC926" s="74">
        <f t="shared" si="162"/>
        <v>0</v>
      </c>
      <c r="BD926" s="115" t="str">
        <f t="shared" si="163"/>
        <v/>
      </c>
    </row>
    <row r="927" spans="4:56" x14ac:dyDescent="0.2">
      <c r="D927" s="120">
        <f t="shared" si="157"/>
        <v>206</v>
      </c>
      <c r="F927" s="126" t="str">
        <f t="shared" si="167"/>
        <v/>
      </c>
      <c r="K927" s="129" t="str">
        <f t="shared" si="164"/>
        <v/>
      </c>
      <c r="L927" s="129" t="str">
        <f t="shared" si="165"/>
        <v/>
      </c>
      <c r="S927" s="84">
        <f t="shared" si="166"/>
        <v>0</v>
      </c>
      <c r="AR927" s="74">
        <f t="shared" si="158"/>
        <v>1</v>
      </c>
      <c r="AS927" s="74">
        <f t="shared" si="159"/>
        <v>1900</v>
      </c>
      <c r="AT927" s="94">
        <f t="shared" si="160"/>
        <v>-1</v>
      </c>
      <c r="BB927" s="74">
        <f t="shared" si="161"/>
        <v>1</v>
      </c>
      <c r="BC927" s="74">
        <f t="shared" si="162"/>
        <v>0</v>
      </c>
      <c r="BD927" s="115" t="str">
        <f t="shared" si="163"/>
        <v/>
      </c>
    </row>
    <row r="928" spans="4:56" x14ac:dyDescent="0.2">
      <c r="D928" s="120">
        <f t="shared" si="157"/>
        <v>207</v>
      </c>
      <c r="F928" s="126" t="str">
        <f t="shared" si="167"/>
        <v/>
      </c>
      <c r="K928" s="129" t="str">
        <f t="shared" si="164"/>
        <v/>
      </c>
      <c r="L928" s="129" t="str">
        <f t="shared" si="165"/>
        <v/>
      </c>
      <c r="S928" s="84">
        <f t="shared" si="166"/>
        <v>0</v>
      </c>
      <c r="AR928" s="74">
        <f t="shared" si="158"/>
        <v>1</v>
      </c>
      <c r="AS928" s="74">
        <f t="shared" si="159"/>
        <v>1900</v>
      </c>
      <c r="AT928" s="94">
        <f t="shared" si="160"/>
        <v>-1</v>
      </c>
      <c r="BB928" s="74">
        <f t="shared" si="161"/>
        <v>1</v>
      </c>
      <c r="BC928" s="74">
        <f t="shared" si="162"/>
        <v>0</v>
      </c>
      <c r="BD928" s="115" t="str">
        <f t="shared" si="163"/>
        <v/>
      </c>
    </row>
    <row r="929" spans="4:56" x14ac:dyDescent="0.2">
      <c r="D929" s="120">
        <f t="shared" si="157"/>
        <v>208</v>
      </c>
      <c r="F929" s="126" t="str">
        <f t="shared" si="167"/>
        <v/>
      </c>
      <c r="K929" s="129" t="str">
        <f t="shared" si="164"/>
        <v/>
      </c>
      <c r="L929" s="129" t="str">
        <f t="shared" si="165"/>
        <v/>
      </c>
      <c r="S929" s="84">
        <f t="shared" si="166"/>
        <v>0</v>
      </c>
      <c r="AR929" s="74">
        <f t="shared" si="158"/>
        <v>1</v>
      </c>
      <c r="AS929" s="74">
        <f t="shared" si="159"/>
        <v>1900</v>
      </c>
      <c r="AT929" s="94">
        <f t="shared" si="160"/>
        <v>-1</v>
      </c>
      <c r="BB929" s="74">
        <f t="shared" si="161"/>
        <v>1</v>
      </c>
      <c r="BC929" s="74">
        <f t="shared" si="162"/>
        <v>0</v>
      </c>
      <c r="BD929" s="115" t="str">
        <f t="shared" si="163"/>
        <v/>
      </c>
    </row>
    <row r="930" spans="4:56" x14ac:dyDescent="0.2">
      <c r="D930" s="120">
        <f t="shared" si="157"/>
        <v>209</v>
      </c>
      <c r="F930" s="126" t="str">
        <f t="shared" si="167"/>
        <v/>
      </c>
      <c r="K930" s="129" t="str">
        <f t="shared" si="164"/>
        <v/>
      </c>
      <c r="L930" s="129" t="str">
        <f t="shared" si="165"/>
        <v/>
      </c>
      <c r="S930" s="84">
        <f t="shared" si="166"/>
        <v>0</v>
      </c>
      <c r="AR930" s="74">
        <f t="shared" si="158"/>
        <v>1</v>
      </c>
      <c r="AS930" s="74">
        <f t="shared" si="159"/>
        <v>1900</v>
      </c>
      <c r="AT930" s="94">
        <f t="shared" si="160"/>
        <v>-1</v>
      </c>
      <c r="BB930" s="74">
        <f t="shared" si="161"/>
        <v>1</v>
      </c>
      <c r="BC930" s="74">
        <f t="shared" si="162"/>
        <v>0</v>
      </c>
      <c r="BD930" s="115" t="str">
        <f t="shared" si="163"/>
        <v/>
      </c>
    </row>
    <row r="931" spans="4:56" x14ac:dyDescent="0.2">
      <c r="D931" s="120">
        <f t="shared" si="157"/>
        <v>210</v>
      </c>
      <c r="F931" s="126" t="str">
        <f t="shared" si="167"/>
        <v/>
      </c>
      <c r="K931" s="129" t="str">
        <f t="shared" si="164"/>
        <v/>
      </c>
      <c r="L931" s="129" t="str">
        <f t="shared" si="165"/>
        <v/>
      </c>
      <c r="S931" s="84">
        <f t="shared" si="166"/>
        <v>0</v>
      </c>
      <c r="AR931" s="74">
        <f t="shared" si="158"/>
        <v>1</v>
      </c>
      <c r="AS931" s="74">
        <f t="shared" si="159"/>
        <v>1900</v>
      </c>
      <c r="AT931" s="94">
        <f t="shared" si="160"/>
        <v>-1</v>
      </c>
      <c r="BB931" s="74">
        <f t="shared" si="161"/>
        <v>1</v>
      </c>
      <c r="BC931" s="74">
        <f t="shared" si="162"/>
        <v>0</v>
      </c>
      <c r="BD931" s="115" t="str">
        <f t="shared" si="163"/>
        <v/>
      </c>
    </row>
    <row r="932" spans="4:56" x14ac:dyDescent="0.2">
      <c r="D932" s="120">
        <f t="shared" si="157"/>
        <v>211</v>
      </c>
      <c r="F932" s="126" t="str">
        <f t="shared" si="167"/>
        <v/>
      </c>
      <c r="K932" s="129" t="str">
        <f t="shared" si="164"/>
        <v/>
      </c>
      <c r="L932" s="129" t="str">
        <f t="shared" si="165"/>
        <v/>
      </c>
      <c r="S932" s="84">
        <f t="shared" si="166"/>
        <v>0</v>
      </c>
      <c r="AR932" s="74">
        <f t="shared" si="158"/>
        <v>1</v>
      </c>
      <c r="AS932" s="74">
        <f t="shared" si="159"/>
        <v>1900</v>
      </c>
      <c r="AT932" s="94">
        <f t="shared" si="160"/>
        <v>-1</v>
      </c>
      <c r="BB932" s="74">
        <f t="shared" si="161"/>
        <v>1</v>
      </c>
      <c r="BC932" s="74">
        <f t="shared" si="162"/>
        <v>0</v>
      </c>
      <c r="BD932" s="115" t="str">
        <f t="shared" si="163"/>
        <v/>
      </c>
    </row>
    <row r="933" spans="4:56" x14ac:dyDescent="0.2">
      <c r="D933" s="120">
        <f t="shared" si="157"/>
        <v>212</v>
      </c>
      <c r="F933" s="126" t="str">
        <f t="shared" si="167"/>
        <v/>
      </c>
      <c r="K933" s="129" t="str">
        <f t="shared" si="164"/>
        <v/>
      </c>
      <c r="L933" s="129" t="str">
        <f t="shared" si="165"/>
        <v/>
      </c>
      <c r="S933" s="84">
        <f t="shared" si="166"/>
        <v>0</v>
      </c>
      <c r="AR933" s="74">
        <f t="shared" si="158"/>
        <v>1</v>
      </c>
      <c r="AS933" s="74">
        <f t="shared" si="159"/>
        <v>1900</v>
      </c>
      <c r="AT933" s="94">
        <f t="shared" si="160"/>
        <v>-1</v>
      </c>
      <c r="BB933" s="74">
        <f t="shared" si="161"/>
        <v>1</v>
      </c>
      <c r="BC933" s="74">
        <f t="shared" si="162"/>
        <v>0</v>
      </c>
      <c r="BD933" s="115" t="str">
        <f t="shared" si="163"/>
        <v/>
      </c>
    </row>
    <row r="934" spans="4:56" x14ac:dyDescent="0.2">
      <c r="D934" s="120">
        <f t="shared" si="157"/>
        <v>213</v>
      </c>
      <c r="F934" s="126" t="str">
        <f t="shared" si="167"/>
        <v/>
      </c>
      <c r="K934" s="129" t="str">
        <f t="shared" si="164"/>
        <v/>
      </c>
      <c r="L934" s="129" t="str">
        <f t="shared" si="165"/>
        <v/>
      </c>
      <c r="S934" s="84">
        <f t="shared" si="166"/>
        <v>0</v>
      </c>
      <c r="AR934" s="74">
        <f t="shared" si="158"/>
        <v>1</v>
      </c>
      <c r="AS934" s="74">
        <f t="shared" si="159"/>
        <v>1900</v>
      </c>
      <c r="AT934" s="94">
        <f t="shared" si="160"/>
        <v>-1</v>
      </c>
      <c r="BB934" s="74">
        <f t="shared" si="161"/>
        <v>1</v>
      </c>
      <c r="BC934" s="74">
        <f t="shared" si="162"/>
        <v>0</v>
      </c>
      <c r="BD934" s="115" t="str">
        <f t="shared" si="163"/>
        <v/>
      </c>
    </row>
    <row r="935" spans="4:56" x14ac:dyDescent="0.2">
      <c r="D935" s="120">
        <f t="shared" si="157"/>
        <v>214</v>
      </c>
      <c r="F935" s="126" t="str">
        <f t="shared" si="167"/>
        <v/>
      </c>
      <c r="K935" s="129" t="str">
        <f t="shared" si="164"/>
        <v/>
      </c>
      <c r="L935" s="129" t="str">
        <f t="shared" si="165"/>
        <v/>
      </c>
      <c r="S935" s="84">
        <f t="shared" si="166"/>
        <v>0</v>
      </c>
      <c r="AR935" s="74">
        <f t="shared" si="158"/>
        <v>1</v>
      </c>
      <c r="AS935" s="74">
        <f t="shared" si="159"/>
        <v>1900</v>
      </c>
      <c r="AT935" s="94">
        <f t="shared" si="160"/>
        <v>-1</v>
      </c>
      <c r="BB935" s="74">
        <f t="shared" si="161"/>
        <v>1</v>
      </c>
      <c r="BC935" s="74">
        <f t="shared" si="162"/>
        <v>0</v>
      </c>
      <c r="BD935" s="115" t="str">
        <f t="shared" si="163"/>
        <v/>
      </c>
    </row>
    <row r="936" spans="4:56" x14ac:dyDescent="0.2">
      <c r="D936" s="120">
        <f t="shared" si="157"/>
        <v>215</v>
      </c>
      <c r="F936" s="126" t="str">
        <f t="shared" si="167"/>
        <v/>
      </c>
      <c r="K936" s="129" t="str">
        <f t="shared" si="164"/>
        <v/>
      </c>
      <c r="L936" s="129" t="str">
        <f t="shared" si="165"/>
        <v/>
      </c>
      <c r="S936" s="84">
        <f t="shared" si="166"/>
        <v>0</v>
      </c>
      <c r="AR936" s="74">
        <f t="shared" si="158"/>
        <v>1</v>
      </c>
      <c r="AS936" s="74">
        <f t="shared" si="159"/>
        <v>1900</v>
      </c>
      <c r="AT936" s="94">
        <f t="shared" si="160"/>
        <v>-1</v>
      </c>
      <c r="BB936" s="74">
        <f t="shared" si="161"/>
        <v>1</v>
      </c>
      <c r="BC936" s="74">
        <f t="shared" si="162"/>
        <v>0</v>
      </c>
      <c r="BD936" s="115" t="str">
        <f t="shared" si="163"/>
        <v/>
      </c>
    </row>
    <row r="937" spans="4:56" x14ac:dyDescent="0.2">
      <c r="D937" s="120">
        <f t="shared" si="157"/>
        <v>216</v>
      </c>
      <c r="F937" s="126" t="str">
        <f t="shared" si="167"/>
        <v/>
      </c>
      <c r="K937" s="129" t="str">
        <f t="shared" si="164"/>
        <v/>
      </c>
      <c r="L937" s="129" t="str">
        <f t="shared" si="165"/>
        <v/>
      </c>
      <c r="S937" s="84">
        <f t="shared" si="166"/>
        <v>0</v>
      </c>
      <c r="AR937" s="74">
        <f t="shared" si="158"/>
        <v>1</v>
      </c>
      <c r="AS937" s="74">
        <f t="shared" si="159"/>
        <v>1900</v>
      </c>
      <c r="AT937" s="94">
        <f t="shared" si="160"/>
        <v>-1</v>
      </c>
      <c r="BB937" s="74">
        <f t="shared" si="161"/>
        <v>1</v>
      </c>
      <c r="BC937" s="74">
        <f t="shared" si="162"/>
        <v>0</v>
      </c>
      <c r="BD937" s="115" t="str">
        <f t="shared" si="163"/>
        <v/>
      </c>
    </row>
    <row r="938" spans="4:56" x14ac:dyDescent="0.2">
      <c r="D938" s="120">
        <f t="shared" si="157"/>
        <v>217</v>
      </c>
      <c r="F938" s="126" t="str">
        <f t="shared" si="167"/>
        <v/>
      </c>
      <c r="K938" s="129" t="str">
        <f t="shared" si="164"/>
        <v/>
      </c>
      <c r="L938" s="129" t="str">
        <f t="shared" si="165"/>
        <v/>
      </c>
      <c r="S938" s="84">
        <f t="shared" si="166"/>
        <v>0</v>
      </c>
      <c r="AR938" s="74">
        <f t="shared" si="158"/>
        <v>1</v>
      </c>
      <c r="AS938" s="74">
        <f t="shared" si="159"/>
        <v>1900</v>
      </c>
      <c r="AT938" s="94">
        <f t="shared" si="160"/>
        <v>-1</v>
      </c>
      <c r="BB938" s="74">
        <f t="shared" si="161"/>
        <v>1</v>
      </c>
      <c r="BC938" s="74">
        <f t="shared" si="162"/>
        <v>0</v>
      </c>
      <c r="BD938" s="115" t="str">
        <f t="shared" si="163"/>
        <v/>
      </c>
    </row>
    <row r="939" spans="4:56" x14ac:dyDescent="0.2">
      <c r="D939" s="120">
        <f t="shared" si="157"/>
        <v>218</v>
      </c>
      <c r="F939" s="126" t="str">
        <f t="shared" si="167"/>
        <v/>
      </c>
      <c r="K939" s="129" t="str">
        <f t="shared" si="164"/>
        <v/>
      </c>
      <c r="L939" s="129" t="str">
        <f t="shared" si="165"/>
        <v/>
      </c>
      <c r="S939" s="84">
        <f t="shared" si="166"/>
        <v>0</v>
      </c>
      <c r="AR939" s="74">
        <f t="shared" si="158"/>
        <v>1</v>
      </c>
      <c r="AS939" s="74">
        <f t="shared" si="159"/>
        <v>1900</v>
      </c>
      <c r="AT939" s="94">
        <f t="shared" si="160"/>
        <v>-1</v>
      </c>
      <c r="BB939" s="74">
        <f t="shared" si="161"/>
        <v>1</v>
      </c>
      <c r="BC939" s="74">
        <f t="shared" si="162"/>
        <v>0</v>
      </c>
      <c r="BD939" s="115" t="str">
        <f t="shared" si="163"/>
        <v/>
      </c>
    </row>
    <row r="940" spans="4:56" x14ac:dyDescent="0.2">
      <c r="D940" s="120">
        <f t="shared" si="157"/>
        <v>219</v>
      </c>
      <c r="F940" s="126" t="str">
        <f t="shared" si="167"/>
        <v/>
      </c>
      <c r="K940" s="129" t="str">
        <f t="shared" si="164"/>
        <v/>
      </c>
      <c r="L940" s="129" t="str">
        <f t="shared" si="165"/>
        <v/>
      </c>
      <c r="S940" s="84">
        <f t="shared" si="166"/>
        <v>0</v>
      </c>
      <c r="AR940" s="74">
        <f t="shared" si="158"/>
        <v>1</v>
      </c>
      <c r="AS940" s="74">
        <f t="shared" si="159"/>
        <v>1900</v>
      </c>
      <c r="AT940" s="94">
        <f t="shared" si="160"/>
        <v>-1</v>
      </c>
      <c r="BB940" s="74">
        <f t="shared" si="161"/>
        <v>1</v>
      </c>
      <c r="BC940" s="74">
        <f t="shared" si="162"/>
        <v>0</v>
      </c>
      <c r="BD940" s="115" t="str">
        <f t="shared" si="163"/>
        <v/>
      </c>
    </row>
    <row r="941" spans="4:56" x14ac:dyDescent="0.2">
      <c r="D941" s="120">
        <f t="shared" si="157"/>
        <v>220</v>
      </c>
      <c r="F941" s="126" t="str">
        <f t="shared" si="167"/>
        <v/>
      </c>
      <c r="K941" s="129" t="str">
        <f t="shared" si="164"/>
        <v/>
      </c>
      <c r="L941" s="129" t="str">
        <f t="shared" si="165"/>
        <v/>
      </c>
      <c r="S941" s="84">
        <f t="shared" si="166"/>
        <v>0</v>
      </c>
      <c r="AR941" s="74">
        <f t="shared" si="158"/>
        <v>1</v>
      </c>
      <c r="AS941" s="74">
        <f t="shared" si="159"/>
        <v>1900</v>
      </c>
      <c r="AT941" s="94">
        <f t="shared" si="160"/>
        <v>-1</v>
      </c>
      <c r="BB941" s="74">
        <f t="shared" si="161"/>
        <v>1</v>
      </c>
      <c r="BC941" s="74">
        <f t="shared" si="162"/>
        <v>0</v>
      </c>
      <c r="BD941" s="115" t="str">
        <f t="shared" si="163"/>
        <v/>
      </c>
    </row>
    <row r="942" spans="4:56" x14ac:dyDescent="0.2">
      <c r="D942" s="120">
        <f t="shared" si="157"/>
        <v>221</v>
      </c>
      <c r="F942" s="126" t="str">
        <f t="shared" si="167"/>
        <v/>
      </c>
      <c r="K942" s="129" t="str">
        <f t="shared" si="164"/>
        <v/>
      </c>
      <c r="L942" s="129" t="str">
        <f t="shared" si="165"/>
        <v/>
      </c>
      <c r="S942" s="84">
        <f t="shared" si="166"/>
        <v>0</v>
      </c>
      <c r="AR942" s="74">
        <f t="shared" si="158"/>
        <v>1</v>
      </c>
      <c r="AS942" s="74">
        <f t="shared" si="159"/>
        <v>1900</v>
      </c>
      <c r="AT942" s="94">
        <f t="shared" si="160"/>
        <v>-1</v>
      </c>
      <c r="BB942" s="74">
        <f t="shared" si="161"/>
        <v>1</v>
      </c>
      <c r="BC942" s="74">
        <f t="shared" si="162"/>
        <v>0</v>
      </c>
      <c r="BD942" s="115" t="str">
        <f t="shared" si="163"/>
        <v/>
      </c>
    </row>
    <row r="943" spans="4:56" x14ac:dyDescent="0.2">
      <c r="D943" s="120">
        <f t="shared" si="157"/>
        <v>222</v>
      </c>
      <c r="F943" s="126" t="str">
        <f t="shared" si="167"/>
        <v/>
      </c>
      <c r="K943" s="129" t="str">
        <f t="shared" si="164"/>
        <v/>
      </c>
      <c r="L943" s="129" t="str">
        <f t="shared" si="165"/>
        <v/>
      </c>
      <c r="S943" s="84">
        <f t="shared" si="166"/>
        <v>0</v>
      </c>
      <c r="AR943" s="74">
        <f t="shared" si="158"/>
        <v>1</v>
      </c>
      <c r="AS943" s="74">
        <f t="shared" si="159"/>
        <v>1900</v>
      </c>
      <c r="AT943" s="94">
        <f t="shared" si="160"/>
        <v>-1</v>
      </c>
      <c r="BB943" s="74">
        <f t="shared" si="161"/>
        <v>1</v>
      </c>
      <c r="BC943" s="74">
        <f t="shared" si="162"/>
        <v>0</v>
      </c>
      <c r="BD943" s="115" t="str">
        <f t="shared" si="163"/>
        <v/>
      </c>
    </row>
    <row r="944" spans="4:56" x14ac:dyDescent="0.2">
      <c r="D944" s="120">
        <f t="shared" si="157"/>
        <v>223</v>
      </c>
      <c r="F944" s="126" t="str">
        <f t="shared" si="167"/>
        <v/>
      </c>
      <c r="K944" s="129" t="str">
        <f t="shared" si="164"/>
        <v/>
      </c>
      <c r="L944" s="129" t="str">
        <f t="shared" si="165"/>
        <v/>
      </c>
      <c r="S944" s="84">
        <f t="shared" si="166"/>
        <v>0</v>
      </c>
      <c r="AR944" s="74">
        <f t="shared" si="158"/>
        <v>1</v>
      </c>
      <c r="AS944" s="74">
        <f t="shared" si="159"/>
        <v>1900</v>
      </c>
      <c r="AT944" s="94">
        <f t="shared" si="160"/>
        <v>-1</v>
      </c>
      <c r="BB944" s="74">
        <f t="shared" si="161"/>
        <v>1</v>
      </c>
      <c r="BC944" s="74">
        <f t="shared" si="162"/>
        <v>0</v>
      </c>
      <c r="BD944" s="115" t="str">
        <f t="shared" si="163"/>
        <v/>
      </c>
    </row>
    <row r="945" spans="4:56" x14ac:dyDescent="0.2">
      <c r="D945" s="120">
        <f t="shared" si="157"/>
        <v>224</v>
      </c>
      <c r="F945" s="126" t="str">
        <f t="shared" si="167"/>
        <v/>
      </c>
      <c r="K945" s="129" t="str">
        <f t="shared" si="164"/>
        <v/>
      </c>
      <c r="L945" s="129" t="str">
        <f t="shared" si="165"/>
        <v/>
      </c>
      <c r="S945" s="84">
        <f t="shared" si="166"/>
        <v>0</v>
      </c>
      <c r="AR945" s="74">
        <f t="shared" si="158"/>
        <v>1</v>
      </c>
      <c r="AS945" s="74">
        <f t="shared" si="159"/>
        <v>1900</v>
      </c>
      <c r="AT945" s="94">
        <f t="shared" si="160"/>
        <v>-1</v>
      </c>
      <c r="BB945" s="74">
        <f t="shared" si="161"/>
        <v>1</v>
      </c>
      <c r="BC945" s="74">
        <f t="shared" si="162"/>
        <v>0</v>
      </c>
      <c r="BD945" s="115" t="str">
        <f t="shared" si="163"/>
        <v/>
      </c>
    </row>
    <row r="946" spans="4:56" x14ac:dyDescent="0.2">
      <c r="D946" s="120">
        <f t="shared" si="157"/>
        <v>225</v>
      </c>
      <c r="F946" s="126" t="str">
        <f t="shared" si="167"/>
        <v/>
      </c>
      <c r="K946" s="129" t="str">
        <f t="shared" si="164"/>
        <v/>
      </c>
      <c r="L946" s="129" t="str">
        <f t="shared" si="165"/>
        <v/>
      </c>
      <c r="S946" s="84">
        <f t="shared" si="166"/>
        <v>0</v>
      </c>
      <c r="AR946" s="74">
        <f t="shared" si="158"/>
        <v>1</v>
      </c>
      <c r="AS946" s="74">
        <f t="shared" si="159"/>
        <v>1900</v>
      </c>
      <c r="AT946" s="94">
        <f t="shared" si="160"/>
        <v>-1</v>
      </c>
      <c r="BB946" s="74">
        <f t="shared" si="161"/>
        <v>1</v>
      </c>
      <c r="BC946" s="74">
        <f t="shared" si="162"/>
        <v>0</v>
      </c>
      <c r="BD946" s="115" t="str">
        <f t="shared" si="163"/>
        <v/>
      </c>
    </row>
    <row r="947" spans="4:56" x14ac:dyDescent="0.2">
      <c r="D947" s="120">
        <f t="shared" si="157"/>
        <v>226</v>
      </c>
      <c r="F947" s="126" t="str">
        <f t="shared" si="167"/>
        <v/>
      </c>
      <c r="K947" s="129" t="str">
        <f t="shared" si="164"/>
        <v/>
      </c>
      <c r="L947" s="129" t="str">
        <f t="shared" si="165"/>
        <v/>
      </c>
      <c r="S947" s="84">
        <f t="shared" si="166"/>
        <v>0</v>
      </c>
      <c r="AR947" s="74">
        <f t="shared" si="158"/>
        <v>1</v>
      </c>
      <c r="AS947" s="74">
        <f t="shared" si="159"/>
        <v>1900</v>
      </c>
      <c r="AT947" s="94">
        <f t="shared" si="160"/>
        <v>-1</v>
      </c>
      <c r="BB947" s="74">
        <f t="shared" si="161"/>
        <v>1</v>
      </c>
      <c r="BC947" s="74">
        <f t="shared" si="162"/>
        <v>0</v>
      </c>
      <c r="BD947" s="115" t="str">
        <f t="shared" si="163"/>
        <v/>
      </c>
    </row>
    <row r="948" spans="4:56" x14ac:dyDescent="0.2">
      <c r="D948" s="120">
        <f t="shared" si="157"/>
        <v>227</v>
      </c>
      <c r="F948" s="126" t="str">
        <f t="shared" si="167"/>
        <v/>
      </c>
      <c r="K948" s="129" t="str">
        <f t="shared" si="164"/>
        <v/>
      </c>
      <c r="L948" s="129" t="str">
        <f t="shared" si="165"/>
        <v/>
      </c>
      <c r="S948" s="84">
        <f t="shared" si="166"/>
        <v>0</v>
      </c>
      <c r="AR948" s="74">
        <f t="shared" si="158"/>
        <v>1</v>
      </c>
      <c r="AS948" s="74">
        <f t="shared" si="159"/>
        <v>1900</v>
      </c>
      <c r="AT948" s="94">
        <f t="shared" si="160"/>
        <v>-1</v>
      </c>
      <c r="BB948" s="74">
        <f t="shared" si="161"/>
        <v>1</v>
      </c>
      <c r="BC948" s="74">
        <f t="shared" si="162"/>
        <v>0</v>
      </c>
      <c r="BD948" s="115" t="str">
        <f t="shared" si="163"/>
        <v/>
      </c>
    </row>
    <row r="949" spans="4:56" x14ac:dyDescent="0.2">
      <c r="D949" s="120">
        <f t="shared" si="157"/>
        <v>228</v>
      </c>
      <c r="F949" s="126" t="str">
        <f t="shared" si="167"/>
        <v/>
      </c>
      <c r="K949" s="129" t="str">
        <f t="shared" si="164"/>
        <v/>
      </c>
      <c r="L949" s="129" t="str">
        <f t="shared" si="165"/>
        <v/>
      </c>
      <c r="S949" s="84">
        <f t="shared" si="166"/>
        <v>0</v>
      </c>
      <c r="AR949" s="74">
        <f t="shared" si="158"/>
        <v>1</v>
      </c>
      <c r="AS949" s="74">
        <f t="shared" si="159"/>
        <v>1900</v>
      </c>
      <c r="AT949" s="94">
        <f t="shared" si="160"/>
        <v>-1</v>
      </c>
      <c r="BB949" s="74">
        <f t="shared" si="161"/>
        <v>1</v>
      </c>
      <c r="BC949" s="74">
        <f t="shared" si="162"/>
        <v>0</v>
      </c>
      <c r="BD949" s="115" t="str">
        <f t="shared" si="163"/>
        <v/>
      </c>
    </row>
    <row r="950" spans="4:56" x14ac:dyDescent="0.2">
      <c r="D950" s="120">
        <f t="shared" si="157"/>
        <v>229</v>
      </c>
      <c r="F950" s="126" t="str">
        <f t="shared" si="167"/>
        <v/>
      </c>
      <c r="K950" s="129" t="str">
        <f t="shared" si="164"/>
        <v/>
      </c>
      <c r="L950" s="129" t="str">
        <f t="shared" si="165"/>
        <v/>
      </c>
      <c r="S950" s="84">
        <f t="shared" si="166"/>
        <v>0</v>
      </c>
      <c r="AR950" s="74">
        <f t="shared" si="158"/>
        <v>1</v>
      </c>
      <c r="AS950" s="74">
        <f t="shared" si="159"/>
        <v>1900</v>
      </c>
      <c r="AT950" s="94">
        <f t="shared" si="160"/>
        <v>-1</v>
      </c>
      <c r="BB950" s="74">
        <f t="shared" si="161"/>
        <v>1</v>
      </c>
      <c r="BC950" s="74">
        <f t="shared" si="162"/>
        <v>0</v>
      </c>
      <c r="BD950" s="115" t="str">
        <f t="shared" si="163"/>
        <v/>
      </c>
    </row>
    <row r="951" spans="4:56" x14ac:dyDescent="0.2">
      <c r="D951" s="120">
        <f t="shared" si="157"/>
        <v>230</v>
      </c>
      <c r="F951" s="126" t="str">
        <f t="shared" si="167"/>
        <v/>
      </c>
      <c r="K951" s="129" t="str">
        <f t="shared" si="164"/>
        <v/>
      </c>
      <c r="L951" s="129" t="str">
        <f t="shared" si="165"/>
        <v/>
      </c>
      <c r="S951" s="84">
        <f t="shared" si="166"/>
        <v>0</v>
      </c>
      <c r="AR951" s="74">
        <f t="shared" si="158"/>
        <v>1</v>
      </c>
      <c r="AS951" s="74">
        <f t="shared" si="159"/>
        <v>1900</v>
      </c>
      <c r="AT951" s="94">
        <f t="shared" si="160"/>
        <v>-1</v>
      </c>
      <c r="BB951" s="74">
        <f t="shared" si="161"/>
        <v>1</v>
      </c>
      <c r="BC951" s="74">
        <f t="shared" si="162"/>
        <v>0</v>
      </c>
      <c r="BD951" s="115" t="str">
        <f t="shared" si="163"/>
        <v/>
      </c>
    </row>
    <row r="952" spans="4:56" x14ac:dyDescent="0.2">
      <c r="D952" s="120">
        <f t="shared" si="157"/>
        <v>231</v>
      </c>
      <c r="F952" s="126" t="str">
        <f t="shared" si="167"/>
        <v/>
      </c>
      <c r="K952" s="129" t="str">
        <f t="shared" si="164"/>
        <v/>
      </c>
      <c r="L952" s="129" t="str">
        <f t="shared" si="165"/>
        <v/>
      </c>
      <c r="S952" s="84">
        <f t="shared" si="166"/>
        <v>0</v>
      </c>
      <c r="AR952" s="74">
        <f t="shared" si="158"/>
        <v>1</v>
      </c>
      <c r="AS952" s="74">
        <f t="shared" si="159"/>
        <v>1900</v>
      </c>
      <c r="AT952" s="94">
        <f t="shared" si="160"/>
        <v>-1</v>
      </c>
      <c r="BB952" s="74">
        <f t="shared" si="161"/>
        <v>1</v>
      </c>
      <c r="BC952" s="74">
        <f t="shared" si="162"/>
        <v>0</v>
      </c>
      <c r="BD952" s="115" t="str">
        <f t="shared" si="163"/>
        <v/>
      </c>
    </row>
    <row r="953" spans="4:56" x14ac:dyDescent="0.2">
      <c r="D953" s="120">
        <f t="shared" si="157"/>
        <v>232</v>
      </c>
      <c r="F953" s="126" t="str">
        <f t="shared" si="167"/>
        <v/>
      </c>
      <c r="K953" s="129" t="str">
        <f t="shared" si="164"/>
        <v/>
      </c>
      <c r="L953" s="129" t="str">
        <f t="shared" si="165"/>
        <v/>
      </c>
      <c r="S953" s="84">
        <f t="shared" si="166"/>
        <v>0</v>
      </c>
      <c r="AR953" s="74">
        <f t="shared" si="158"/>
        <v>1</v>
      </c>
      <c r="AS953" s="74">
        <f t="shared" si="159"/>
        <v>1900</v>
      </c>
      <c r="AT953" s="94">
        <f t="shared" si="160"/>
        <v>-1</v>
      </c>
      <c r="BB953" s="74">
        <f t="shared" si="161"/>
        <v>1</v>
      </c>
      <c r="BC953" s="74">
        <f t="shared" si="162"/>
        <v>0</v>
      </c>
      <c r="BD953" s="115" t="str">
        <f t="shared" si="163"/>
        <v/>
      </c>
    </row>
    <row r="954" spans="4:56" x14ac:dyDescent="0.2">
      <c r="D954" s="120">
        <f t="shared" si="157"/>
        <v>233</v>
      </c>
      <c r="F954" s="126" t="str">
        <f t="shared" si="167"/>
        <v/>
      </c>
      <c r="K954" s="129" t="str">
        <f t="shared" si="164"/>
        <v/>
      </c>
      <c r="L954" s="129" t="str">
        <f t="shared" si="165"/>
        <v/>
      </c>
      <c r="S954" s="84">
        <f t="shared" si="166"/>
        <v>0</v>
      </c>
      <c r="AR954" s="74">
        <f t="shared" si="158"/>
        <v>1</v>
      </c>
      <c r="AS954" s="74">
        <f t="shared" si="159"/>
        <v>1900</v>
      </c>
      <c r="AT954" s="94">
        <f t="shared" si="160"/>
        <v>-1</v>
      </c>
      <c r="BB954" s="74">
        <f t="shared" si="161"/>
        <v>1</v>
      </c>
      <c r="BC954" s="74">
        <f t="shared" si="162"/>
        <v>0</v>
      </c>
      <c r="BD954" s="115" t="str">
        <f t="shared" si="163"/>
        <v/>
      </c>
    </row>
    <row r="955" spans="4:56" x14ac:dyDescent="0.2">
      <c r="D955" s="120">
        <f t="shared" si="157"/>
        <v>234</v>
      </c>
      <c r="F955" s="126" t="str">
        <f t="shared" si="167"/>
        <v/>
      </c>
      <c r="K955" s="129" t="str">
        <f t="shared" si="164"/>
        <v/>
      </c>
      <c r="L955" s="129" t="str">
        <f t="shared" si="165"/>
        <v/>
      </c>
      <c r="S955" s="84">
        <f t="shared" si="166"/>
        <v>0</v>
      </c>
      <c r="AR955" s="74">
        <f t="shared" si="158"/>
        <v>1</v>
      </c>
      <c r="AS955" s="74">
        <f t="shared" si="159"/>
        <v>1900</v>
      </c>
      <c r="AT955" s="94">
        <f t="shared" si="160"/>
        <v>-1</v>
      </c>
      <c r="BB955" s="74">
        <f t="shared" si="161"/>
        <v>1</v>
      </c>
      <c r="BC955" s="74">
        <f t="shared" si="162"/>
        <v>0</v>
      </c>
      <c r="BD955" s="115" t="str">
        <f t="shared" si="163"/>
        <v/>
      </c>
    </row>
    <row r="956" spans="4:56" x14ac:dyDescent="0.2">
      <c r="D956" s="120">
        <f t="shared" si="157"/>
        <v>235</v>
      </c>
      <c r="F956" s="126" t="str">
        <f t="shared" si="167"/>
        <v/>
      </c>
      <c r="K956" s="129" t="str">
        <f t="shared" si="164"/>
        <v/>
      </c>
      <c r="L956" s="129" t="str">
        <f t="shared" si="165"/>
        <v/>
      </c>
      <c r="S956" s="84">
        <f t="shared" si="166"/>
        <v>0</v>
      </c>
      <c r="AR956" s="74">
        <f t="shared" si="158"/>
        <v>1</v>
      </c>
      <c r="AS956" s="74">
        <f t="shared" si="159"/>
        <v>1900</v>
      </c>
      <c r="AT956" s="94">
        <f t="shared" si="160"/>
        <v>-1</v>
      </c>
      <c r="BB956" s="74">
        <f t="shared" si="161"/>
        <v>1</v>
      </c>
      <c r="BC956" s="74">
        <f t="shared" si="162"/>
        <v>0</v>
      </c>
      <c r="BD956" s="115" t="str">
        <f t="shared" si="163"/>
        <v/>
      </c>
    </row>
    <row r="957" spans="4:56" x14ac:dyDescent="0.2">
      <c r="D957" s="120">
        <f t="shared" si="157"/>
        <v>236</v>
      </c>
      <c r="F957" s="126" t="str">
        <f t="shared" si="167"/>
        <v/>
      </c>
      <c r="K957" s="129" t="str">
        <f t="shared" si="164"/>
        <v/>
      </c>
      <c r="L957" s="129" t="str">
        <f t="shared" si="165"/>
        <v/>
      </c>
      <c r="S957" s="84">
        <f t="shared" si="166"/>
        <v>0</v>
      </c>
      <c r="AR957" s="74">
        <f t="shared" si="158"/>
        <v>1</v>
      </c>
      <c r="AS957" s="74">
        <f t="shared" si="159"/>
        <v>1900</v>
      </c>
      <c r="AT957" s="94">
        <f t="shared" si="160"/>
        <v>-1</v>
      </c>
      <c r="BB957" s="74">
        <f t="shared" si="161"/>
        <v>1</v>
      </c>
      <c r="BC957" s="74">
        <f t="shared" si="162"/>
        <v>0</v>
      </c>
      <c r="BD957" s="115" t="str">
        <f t="shared" si="163"/>
        <v/>
      </c>
    </row>
    <row r="958" spans="4:56" x14ac:dyDescent="0.2">
      <c r="D958" s="120">
        <f t="shared" si="157"/>
        <v>237</v>
      </c>
      <c r="F958" s="126" t="str">
        <f t="shared" si="167"/>
        <v/>
      </c>
      <c r="K958" s="129" t="str">
        <f t="shared" si="164"/>
        <v/>
      </c>
      <c r="L958" s="129" t="str">
        <f t="shared" si="165"/>
        <v/>
      </c>
      <c r="S958" s="84">
        <f t="shared" si="166"/>
        <v>0</v>
      </c>
      <c r="AR958" s="74">
        <f t="shared" si="158"/>
        <v>1</v>
      </c>
      <c r="AS958" s="74">
        <f t="shared" si="159"/>
        <v>1900</v>
      </c>
      <c r="AT958" s="94">
        <f t="shared" si="160"/>
        <v>-1</v>
      </c>
      <c r="BB958" s="74">
        <f t="shared" si="161"/>
        <v>1</v>
      </c>
      <c r="BC958" s="74">
        <f t="shared" si="162"/>
        <v>0</v>
      </c>
      <c r="BD958" s="115" t="str">
        <f t="shared" si="163"/>
        <v/>
      </c>
    </row>
    <row r="959" spans="4:56" x14ac:dyDescent="0.2">
      <c r="D959" s="120">
        <f t="shared" si="157"/>
        <v>238</v>
      </c>
      <c r="F959" s="126" t="str">
        <f t="shared" si="167"/>
        <v/>
      </c>
      <c r="K959" s="129" t="str">
        <f t="shared" si="164"/>
        <v/>
      </c>
      <c r="L959" s="129" t="str">
        <f t="shared" si="165"/>
        <v/>
      </c>
      <c r="S959" s="84">
        <f t="shared" si="166"/>
        <v>0</v>
      </c>
      <c r="AR959" s="74">
        <f t="shared" si="158"/>
        <v>1</v>
      </c>
      <c r="AS959" s="74">
        <f t="shared" si="159"/>
        <v>1900</v>
      </c>
      <c r="AT959" s="94">
        <f t="shared" si="160"/>
        <v>-1</v>
      </c>
      <c r="BB959" s="74">
        <f t="shared" si="161"/>
        <v>1</v>
      </c>
      <c r="BC959" s="74">
        <f t="shared" si="162"/>
        <v>0</v>
      </c>
      <c r="BD959" s="115" t="str">
        <f t="shared" si="163"/>
        <v/>
      </c>
    </row>
    <row r="960" spans="4:56" x14ac:dyDescent="0.2">
      <c r="D960" s="120">
        <f t="shared" si="157"/>
        <v>239</v>
      </c>
      <c r="F960" s="126" t="str">
        <f t="shared" si="167"/>
        <v/>
      </c>
      <c r="K960" s="129" t="str">
        <f t="shared" si="164"/>
        <v/>
      </c>
      <c r="L960" s="129" t="str">
        <f t="shared" si="165"/>
        <v/>
      </c>
      <c r="S960" s="84">
        <f t="shared" si="166"/>
        <v>0</v>
      </c>
      <c r="AR960" s="74">
        <f t="shared" si="158"/>
        <v>1</v>
      </c>
      <c r="AS960" s="74">
        <f t="shared" si="159"/>
        <v>1900</v>
      </c>
      <c r="AT960" s="94">
        <f t="shared" si="160"/>
        <v>-1</v>
      </c>
      <c r="BB960" s="74">
        <f t="shared" si="161"/>
        <v>1</v>
      </c>
      <c r="BC960" s="74">
        <f t="shared" si="162"/>
        <v>0</v>
      </c>
      <c r="BD960" s="115" t="str">
        <f t="shared" si="163"/>
        <v/>
      </c>
    </row>
    <row r="961" spans="4:56" x14ac:dyDescent="0.2">
      <c r="D961" s="120">
        <f t="shared" si="157"/>
        <v>240</v>
      </c>
      <c r="F961" s="126" t="str">
        <f t="shared" si="167"/>
        <v/>
      </c>
      <c r="K961" s="129" t="str">
        <f t="shared" si="164"/>
        <v/>
      </c>
      <c r="L961" s="129" t="str">
        <f t="shared" si="165"/>
        <v/>
      </c>
      <c r="S961" s="84">
        <f t="shared" si="166"/>
        <v>0</v>
      </c>
      <c r="AR961" s="74">
        <f t="shared" si="158"/>
        <v>1</v>
      </c>
      <c r="AS961" s="74">
        <f t="shared" si="159"/>
        <v>1900</v>
      </c>
      <c r="AT961" s="94">
        <f t="shared" si="160"/>
        <v>-1</v>
      </c>
      <c r="BB961" s="74">
        <f t="shared" si="161"/>
        <v>1</v>
      </c>
      <c r="BC961" s="74">
        <f t="shared" si="162"/>
        <v>0</v>
      </c>
      <c r="BD961" s="115" t="str">
        <f t="shared" si="163"/>
        <v/>
      </c>
    </row>
    <row r="962" spans="4:56" x14ac:dyDescent="0.2">
      <c r="D962" s="120">
        <f t="shared" si="157"/>
        <v>241</v>
      </c>
      <c r="F962" s="126" t="str">
        <f t="shared" si="167"/>
        <v/>
      </c>
      <c r="K962" s="129" t="str">
        <f t="shared" si="164"/>
        <v/>
      </c>
      <c r="L962" s="129" t="str">
        <f t="shared" si="165"/>
        <v/>
      </c>
      <c r="S962" s="84">
        <f t="shared" si="166"/>
        <v>0</v>
      </c>
      <c r="AR962" s="74">
        <f t="shared" si="158"/>
        <v>1</v>
      </c>
      <c r="AS962" s="74">
        <f t="shared" si="159"/>
        <v>1900</v>
      </c>
      <c r="AT962" s="94">
        <f t="shared" si="160"/>
        <v>-1</v>
      </c>
      <c r="BB962" s="74">
        <f t="shared" si="161"/>
        <v>1</v>
      </c>
      <c r="BC962" s="74">
        <f t="shared" si="162"/>
        <v>0</v>
      </c>
      <c r="BD962" s="115" t="str">
        <f t="shared" si="163"/>
        <v/>
      </c>
    </row>
    <row r="963" spans="4:56" x14ac:dyDescent="0.2">
      <c r="D963" s="120">
        <f t="shared" si="157"/>
        <v>242</v>
      </c>
      <c r="F963" s="126" t="str">
        <f t="shared" si="167"/>
        <v/>
      </c>
      <c r="K963" s="129" t="str">
        <f t="shared" si="164"/>
        <v/>
      </c>
      <c r="L963" s="129" t="str">
        <f t="shared" si="165"/>
        <v/>
      </c>
      <c r="S963" s="84">
        <f t="shared" si="166"/>
        <v>0</v>
      </c>
      <c r="AR963" s="74">
        <f t="shared" si="158"/>
        <v>1</v>
      </c>
      <c r="AS963" s="74">
        <f t="shared" si="159"/>
        <v>1900</v>
      </c>
      <c r="AT963" s="94">
        <f t="shared" si="160"/>
        <v>-1</v>
      </c>
      <c r="BB963" s="74">
        <f t="shared" si="161"/>
        <v>1</v>
      </c>
      <c r="BC963" s="74">
        <f t="shared" si="162"/>
        <v>0</v>
      </c>
      <c r="BD963" s="115" t="str">
        <f t="shared" si="163"/>
        <v/>
      </c>
    </row>
    <row r="964" spans="4:56" x14ac:dyDescent="0.2">
      <c r="D964" s="120">
        <f t="shared" si="157"/>
        <v>243</v>
      </c>
      <c r="F964" s="126" t="str">
        <f t="shared" si="167"/>
        <v/>
      </c>
      <c r="K964" s="129" t="str">
        <f t="shared" si="164"/>
        <v/>
      </c>
      <c r="L964" s="129" t="str">
        <f t="shared" si="165"/>
        <v/>
      </c>
      <c r="S964" s="84">
        <f t="shared" si="166"/>
        <v>0</v>
      </c>
      <c r="AR964" s="74">
        <f t="shared" si="158"/>
        <v>1</v>
      </c>
      <c r="AS964" s="74">
        <f t="shared" si="159"/>
        <v>1900</v>
      </c>
      <c r="AT964" s="94">
        <f t="shared" si="160"/>
        <v>-1</v>
      </c>
      <c r="BB964" s="74">
        <f t="shared" si="161"/>
        <v>1</v>
      </c>
      <c r="BC964" s="74">
        <f t="shared" si="162"/>
        <v>0</v>
      </c>
      <c r="BD964" s="115" t="str">
        <f t="shared" si="163"/>
        <v/>
      </c>
    </row>
    <row r="965" spans="4:56" x14ac:dyDescent="0.2">
      <c r="D965" s="120">
        <f t="shared" ref="D965:D1028" si="168">IF(C965&lt;&gt;C964,1,D964+1)</f>
        <v>244</v>
      </c>
      <c r="F965" s="126" t="str">
        <f t="shared" si="167"/>
        <v/>
      </c>
      <c r="K965" s="129" t="str">
        <f t="shared" si="164"/>
        <v/>
      </c>
      <c r="L965" s="129" t="str">
        <f t="shared" si="165"/>
        <v/>
      </c>
      <c r="S965" s="84">
        <f t="shared" si="166"/>
        <v>0</v>
      </c>
      <c r="AR965" s="74">
        <f t="shared" ref="AR965:AR1028" si="169">MONTH(C965)</f>
        <v>1</v>
      </c>
      <c r="AS965" s="74">
        <f t="shared" ref="AS965:AS1028" si="170">YEAR(C965)</f>
        <v>1900</v>
      </c>
      <c r="AT965" s="94">
        <f t="shared" ref="AT965:AT1028" si="171">WEEKNUM(C965)-1</f>
        <v>-1</v>
      </c>
      <c r="BB965" s="74">
        <f t="shared" ref="BB965:BB1028" si="172">IF(K965=0,0,1)</f>
        <v>1</v>
      </c>
      <c r="BC965" s="74">
        <f t="shared" ref="BC965:BC1028" si="173">IF( ISERROR(K965*AE965),0,K965*AE965)</f>
        <v>0</v>
      </c>
      <c r="BD965" s="115" t="str">
        <f t="shared" ref="BD965:BD1028" si="174">IF(ISERROR(G965/(K965*AE965)),"",G965/(K965*AE965))</f>
        <v/>
      </c>
    </row>
    <row r="966" spans="4:56" x14ac:dyDescent="0.2">
      <c r="D966" s="120">
        <f t="shared" si="168"/>
        <v>245</v>
      </c>
      <c r="F966" s="126" t="str">
        <f t="shared" si="167"/>
        <v/>
      </c>
      <c r="K966" s="129" t="str">
        <f t="shared" ref="K966:K1029" si="175">IF(I966="","",HOUR(I966)+MINUTE(I966)/60)</f>
        <v/>
      </c>
      <c r="L966" s="129" t="str">
        <f t="shared" ref="L966:L1029" si="176">IF(J966="","",HOUR(J966)+MINUTE(J966)/60)</f>
        <v/>
      </c>
      <c r="S966" s="84">
        <f t="shared" si="166"/>
        <v>0</v>
      </c>
      <c r="AR966" s="74">
        <f t="shared" si="169"/>
        <v>1</v>
      </c>
      <c r="AS966" s="74">
        <f t="shared" si="170"/>
        <v>1900</v>
      </c>
      <c r="AT966" s="94">
        <f t="shared" si="171"/>
        <v>-1</v>
      </c>
      <c r="BB966" s="74">
        <f t="shared" si="172"/>
        <v>1</v>
      </c>
      <c r="BC966" s="74">
        <f t="shared" si="173"/>
        <v>0</v>
      </c>
      <c r="BD966" s="115" t="str">
        <f t="shared" si="174"/>
        <v/>
      </c>
    </row>
    <row r="967" spans="4:56" x14ac:dyDescent="0.2">
      <c r="D967" s="120">
        <f t="shared" si="168"/>
        <v>246</v>
      </c>
      <c r="F967" s="126" t="str">
        <f t="shared" si="167"/>
        <v/>
      </c>
      <c r="K967" s="129" t="str">
        <f t="shared" si="175"/>
        <v/>
      </c>
      <c r="L967" s="129" t="str">
        <f t="shared" si="176"/>
        <v/>
      </c>
      <c r="S967" s="84">
        <f t="shared" si="166"/>
        <v>0</v>
      </c>
      <c r="AR967" s="74">
        <f t="shared" si="169"/>
        <v>1</v>
      </c>
      <c r="AS967" s="74">
        <f t="shared" si="170"/>
        <v>1900</v>
      </c>
      <c r="AT967" s="94">
        <f t="shared" si="171"/>
        <v>-1</v>
      </c>
      <c r="BB967" s="74">
        <f t="shared" si="172"/>
        <v>1</v>
      </c>
      <c r="BC967" s="74">
        <f t="shared" si="173"/>
        <v>0</v>
      </c>
      <c r="BD967" s="115" t="str">
        <f t="shared" si="174"/>
        <v/>
      </c>
    </row>
    <row r="968" spans="4:56" x14ac:dyDescent="0.2">
      <c r="D968" s="120">
        <f t="shared" si="168"/>
        <v>247</v>
      </c>
      <c r="F968" s="126" t="str">
        <f t="shared" si="167"/>
        <v/>
      </c>
      <c r="K968" s="129" t="str">
        <f t="shared" si="175"/>
        <v/>
      </c>
      <c r="L968" s="129" t="str">
        <f t="shared" si="176"/>
        <v/>
      </c>
      <c r="S968" s="84">
        <f t="shared" si="166"/>
        <v>0</v>
      </c>
      <c r="AR968" s="74">
        <f t="shared" si="169"/>
        <v>1</v>
      </c>
      <c r="AS968" s="74">
        <f t="shared" si="170"/>
        <v>1900</v>
      </c>
      <c r="AT968" s="94">
        <f t="shared" si="171"/>
        <v>-1</v>
      </c>
      <c r="BB968" s="74">
        <f t="shared" si="172"/>
        <v>1</v>
      </c>
      <c r="BC968" s="74">
        <f t="shared" si="173"/>
        <v>0</v>
      </c>
      <c r="BD968" s="115" t="str">
        <f t="shared" si="174"/>
        <v/>
      </c>
    </row>
    <row r="969" spans="4:56" x14ac:dyDescent="0.2">
      <c r="D969" s="120">
        <f t="shared" si="168"/>
        <v>248</v>
      </c>
      <c r="F969" s="126" t="str">
        <f t="shared" si="167"/>
        <v/>
      </c>
      <c r="K969" s="129" t="str">
        <f t="shared" si="175"/>
        <v/>
      </c>
      <c r="L969" s="129" t="str">
        <f t="shared" si="176"/>
        <v/>
      </c>
      <c r="S969" s="84">
        <f t="shared" si="166"/>
        <v>0</v>
      </c>
      <c r="AR969" s="74">
        <f t="shared" si="169"/>
        <v>1</v>
      </c>
      <c r="AS969" s="74">
        <f t="shared" si="170"/>
        <v>1900</v>
      </c>
      <c r="AT969" s="94">
        <f t="shared" si="171"/>
        <v>-1</v>
      </c>
      <c r="BB969" s="74">
        <f t="shared" si="172"/>
        <v>1</v>
      </c>
      <c r="BC969" s="74">
        <f t="shared" si="173"/>
        <v>0</v>
      </c>
      <c r="BD969" s="115" t="str">
        <f t="shared" si="174"/>
        <v/>
      </c>
    </row>
    <row r="970" spans="4:56" x14ac:dyDescent="0.2">
      <c r="D970" s="120">
        <f t="shared" si="168"/>
        <v>249</v>
      </c>
      <c r="F970" s="126" t="str">
        <f t="shared" si="167"/>
        <v/>
      </c>
      <c r="K970" s="129" t="str">
        <f t="shared" si="175"/>
        <v/>
      </c>
      <c r="L970" s="129" t="str">
        <f t="shared" si="176"/>
        <v/>
      </c>
      <c r="S970" s="84">
        <f t="shared" si="166"/>
        <v>0</v>
      </c>
      <c r="AR970" s="74">
        <f t="shared" si="169"/>
        <v>1</v>
      </c>
      <c r="AS970" s="74">
        <f t="shared" si="170"/>
        <v>1900</v>
      </c>
      <c r="AT970" s="94">
        <f t="shared" si="171"/>
        <v>-1</v>
      </c>
      <c r="BB970" s="74">
        <f t="shared" si="172"/>
        <v>1</v>
      </c>
      <c r="BC970" s="74">
        <f t="shared" si="173"/>
        <v>0</v>
      </c>
      <c r="BD970" s="115" t="str">
        <f t="shared" si="174"/>
        <v/>
      </c>
    </row>
    <row r="971" spans="4:56" x14ac:dyDescent="0.2">
      <c r="D971" s="120">
        <f t="shared" si="168"/>
        <v>250</v>
      </c>
      <c r="F971" s="126" t="str">
        <f t="shared" si="167"/>
        <v/>
      </c>
      <c r="K971" s="129" t="str">
        <f t="shared" si="175"/>
        <v/>
      </c>
      <c r="L971" s="129" t="str">
        <f t="shared" si="176"/>
        <v/>
      </c>
      <c r="S971" s="84">
        <f t="shared" si="166"/>
        <v>0</v>
      </c>
      <c r="AR971" s="74">
        <f t="shared" si="169"/>
        <v>1</v>
      </c>
      <c r="AS971" s="74">
        <f t="shared" si="170"/>
        <v>1900</v>
      </c>
      <c r="AT971" s="94">
        <f t="shared" si="171"/>
        <v>-1</v>
      </c>
      <c r="BB971" s="74">
        <f t="shared" si="172"/>
        <v>1</v>
      </c>
      <c r="BC971" s="74">
        <f t="shared" si="173"/>
        <v>0</v>
      </c>
      <c r="BD971" s="115" t="str">
        <f t="shared" si="174"/>
        <v/>
      </c>
    </row>
    <row r="972" spans="4:56" x14ac:dyDescent="0.2">
      <c r="D972" s="120">
        <f t="shared" si="168"/>
        <v>251</v>
      </c>
      <c r="F972" s="126" t="str">
        <f t="shared" si="167"/>
        <v/>
      </c>
      <c r="K972" s="129" t="str">
        <f t="shared" si="175"/>
        <v/>
      </c>
      <c r="L972" s="129" t="str">
        <f t="shared" si="176"/>
        <v/>
      </c>
      <c r="S972" s="84">
        <f t="shared" si="166"/>
        <v>0</v>
      </c>
      <c r="AR972" s="74">
        <f t="shared" si="169"/>
        <v>1</v>
      </c>
      <c r="AS972" s="74">
        <f t="shared" si="170"/>
        <v>1900</v>
      </c>
      <c r="AT972" s="94">
        <f t="shared" si="171"/>
        <v>-1</v>
      </c>
      <c r="BB972" s="74">
        <f t="shared" si="172"/>
        <v>1</v>
      </c>
      <c r="BC972" s="74">
        <f t="shared" si="173"/>
        <v>0</v>
      </c>
      <c r="BD972" s="115" t="str">
        <f t="shared" si="174"/>
        <v/>
      </c>
    </row>
    <row r="973" spans="4:56" x14ac:dyDescent="0.2">
      <c r="D973" s="120">
        <f t="shared" si="168"/>
        <v>252</v>
      </c>
      <c r="F973" s="126" t="str">
        <f t="shared" si="167"/>
        <v/>
      </c>
      <c r="K973" s="129" t="str">
        <f t="shared" si="175"/>
        <v/>
      </c>
      <c r="L973" s="129" t="str">
        <f t="shared" si="176"/>
        <v/>
      </c>
      <c r="S973" s="84">
        <f t="shared" si="166"/>
        <v>0</v>
      </c>
      <c r="AR973" s="74">
        <f t="shared" si="169"/>
        <v>1</v>
      </c>
      <c r="AS973" s="74">
        <f t="shared" si="170"/>
        <v>1900</v>
      </c>
      <c r="AT973" s="94">
        <f t="shared" si="171"/>
        <v>-1</v>
      </c>
      <c r="BB973" s="74">
        <f t="shared" si="172"/>
        <v>1</v>
      </c>
      <c r="BC973" s="74">
        <f t="shared" si="173"/>
        <v>0</v>
      </c>
      <c r="BD973" s="115" t="str">
        <f t="shared" si="174"/>
        <v/>
      </c>
    </row>
    <row r="974" spans="4:56" x14ac:dyDescent="0.2">
      <c r="D974" s="120">
        <f t="shared" si="168"/>
        <v>253</v>
      </c>
      <c r="F974" s="126" t="str">
        <f t="shared" si="167"/>
        <v/>
      </c>
      <c r="K974" s="129" t="str">
        <f t="shared" si="175"/>
        <v/>
      </c>
      <c r="L974" s="129" t="str">
        <f t="shared" si="176"/>
        <v/>
      </c>
      <c r="S974" s="84">
        <f t="shared" si="166"/>
        <v>0</v>
      </c>
      <c r="AR974" s="74">
        <f t="shared" si="169"/>
        <v>1</v>
      </c>
      <c r="AS974" s="74">
        <f t="shared" si="170"/>
        <v>1900</v>
      </c>
      <c r="AT974" s="94">
        <f t="shared" si="171"/>
        <v>-1</v>
      </c>
      <c r="BB974" s="74">
        <f t="shared" si="172"/>
        <v>1</v>
      </c>
      <c r="BC974" s="74">
        <f t="shared" si="173"/>
        <v>0</v>
      </c>
      <c r="BD974" s="115" t="str">
        <f t="shared" si="174"/>
        <v/>
      </c>
    </row>
    <row r="975" spans="4:56" x14ac:dyDescent="0.2">
      <c r="D975" s="120">
        <f t="shared" si="168"/>
        <v>254</v>
      </c>
      <c r="F975" s="126" t="str">
        <f t="shared" si="167"/>
        <v/>
      </c>
      <c r="K975" s="129" t="str">
        <f t="shared" si="175"/>
        <v/>
      </c>
      <c r="L975" s="129" t="str">
        <f t="shared" si="176"/>
        <v/>
      </c>
      <c r="S975" s="84">
        <f t="shared" ref="S975:S1038" si="177">Q975*R975</f>
        <v>0</v>
      </c>
      <c r="AR975" s="74">
        <f t="shared" si="169"/>
        <v>1</v>
      </c>
      <c r="AS975" s="74">
        <f t="shared" si="170"/>
        <v>1900</v>
      </c>
      <c r="AT975" s="94">
        <f t="shared" si="171"/>
        <v>-1</v>
      </c>
      <c r="BB975" s="74">
        <f t="shared" si="172"/>
        <v>1</v>
      </c>
      <c r="BC975" s="74">
        <f t="shared" si="173"/>
        <v>0</v>
      </c>
      <c r="BD975" s="115" t="str">
        <f t="shared" si="174"/>
        <v/>
      </c>
    </row>
    <row r="976" spans="4:56" x14ac:dyDescent="0.2">
      <c r="D976" s="120">
        <f t="shared" si="168"/>
        <v>255</v>
      </c>
      <c r="F976" s="126" t="str">
        <f t="shared" si="167"/>
        <v/>
      </c>
      <c r="K976" s="129" t="str">
        <f t="shared" si="175"/>
        <v/>
      </c>
      <c r="L976" s="129" t="str">
        <f t="shared" si="176"/>
        <v/>
      </c>
      <c r="S976" s="84">
        <f t="shared" si="177"/>
        <v>0</v>
      </c>
      <c r="AR976" s="74">
        <f t="shared" si="169"/>
        <v>1</v>
      </c>
      <c r="AS976" s="74">
        <f t="shared" si="170"/>
        <v>1900</v>
      </c>
      <c r="AT976" s="94">
        <f t="shared" si="171"/>
        <v>-1</v>
      </c>
      <c r="BB976" s="74">
        <f t="shared" si="172"/>
        <v>1</v>
      </c>
      <c r="BC976" s="74">
        <f t="shared" si="173"/>
        <v>0</v>
      </c>
      <c r="BD976" s="115" t="str">
        <f t="shared" si="174"/>
        <v/>
      </c>
    </row>
    <row r="977" spans="4:56" x14ac:dyDescent="0.2">
      <c r="D977" s="120">
        <f t="shared" si="168"/>
        <v>256</v>
      </c>
      <c r="F977" s="126" t="str">
        <f t="shared" si="167"/>
        <v/>
      </c>
      <c r="K977" s="129" t="str">
        <f t="shared" si="175"/>
        <v/>
      </c>
      <c r="L977" s="129" t="str">
        <f t="shared" si="176"/>
        <v/>
      </c>
      <c r="S977" s="84">
        <f t="shared" si="177"/>
        <v>0</v>
      </c>
      <c r="AR977" s="74">
        <f t="shared" si="169"/>
        <v>1</v>
      </c>
      <c r="AS977" s="74">
        <f t="shared" si="170"/>
        <v>1900</v>
      </c>
      <c r="AT977" s="94">
        <f t="shared" si="171"/>
        <v>-1</v>
      </c>
      <c r="BB977" s="74">
        <f t="shared" si="172"/>
        <v>1</v>
      </c>
      <c r="BC977" s="74">
        <f t="shared" si="173"/>
        <v>0</v>
      </c>
      <c r="BD977" s="115" t="str">
        <f t="shared" si="174"/>
        <v/>
      </c>
    </row>
    <row r="978" spans="4:56" x14ac:dyDescent="0.2">
      <c r="D978" s="120">
        <f t="shared" si="168"/>
        <v>257</v>
      </c>
      <c r="F978" s="126" t="str">
        <f t="shared" si="167"/>
        <v/>
      </c>
      <c r="K978" s="129" t="str">
        <f t="shared" si="175"/>
        <v/>
      </c>
      <c r="L978" s="129" t="str">
        <f t="shared" si="176"/>
        <v/>
      </c>
      <c r="S978" s="84">
        <f t="shared" si="177"/>
        <v>0</v>
      </c>
      <c r="AR978" s="74">
        <f t="shared" si="169"/>
        <v>1</v>
      </c>
      <c r="AS978" s="74">
        <f t="shared" si="170"/>
        <v>1900</v>
      </c>
      <c r="AT978" s="94">
        <f t="shared" si="171"/>
        <v>-1</v>
      </c>
      <c r="BB978" s="74">
        <f t="shared" si="172"/>
        <v>1</v>
      </c>
      <c r="BC978" s="74">
        <f t="shared" si="173"/>
        <v>0</v>
      </c>
      <c r="BD978" s="115" t="str">
        <f t="shared" si="174"/>
        <v/>
      </c>
    </row>
    <row r="979" spans="4:56" x14ac:dyDescent="0.2">
      <c r="D979" s="120">
        <f t="shared" si="168"/>
        <v>258</v>
      </c>
      <c r="F979" s="126" t="str">
        <f t="shared" ref="F979:F1042" si="178">IF(OR(K979=0,K979=""),"",SUM(G979/K979))</f>
        <v/>
      </c>
      <c r="K979" s="129" t="str">
        <f t="shared" si="175"/>
        <v/>
      </c>
      <c r="L979" s="129" t="str">
        <f t="shared" si="176"/>
        <v/>
      </c>
      <c r="S979" s="84">
        <f t="shared" si="177"/>
        <v>0</v>
      </c>
      <c r="AR979" s="74">
        <f t="shared" si="169"/>
        <v>1</v>
      </c>
      <c r="AS979" s="74">
        <f t="shared" si="170"/>
        <v>1900</v>
      </c>
      <c r="AT979" s="94">
        <f t="shared" si="171"/>
        <v>-1</v>
      </c>
      <c r="BB979" s="74">
        <f t="shared" si="172"/>
        <v>1</v>
      </c>
      <c r="BC979" s="74">
        <f t="shared" si="173"/>
        <v>0</v>
      </c>
      <c r="BD979" s="115" t="str">
        <f t="shared" si="174"/>
        <v/>
      </c>
    </row>
    <row r="980" spans="4:56" x14ac:dyDescent="0.2">
      <c r="D980" s="120">
        <f t="shared" si="168"/>
        <v>259</v>
      </c>
      <c r="F980" s="126" t="str">
        <f t="shared" si="178"/>
        <v/>
      </c>
      <c r="K980" s="129" t="str">
        <f t="shared" si="175"/>
        <v/>
      </c>
      <c r="L980" s="129" t="str">
        <f t="shared" si="176"/>
        <v/>
      </c>
      <c r="S980" s="84">
        <f t="shared" si="177"/>
        <v>0</v>
      </c>
      <c r="AR980" s="74">
        <f t="shared" si="169"/>
        <v>1</v>
      </c>
      <c r="AS980" s="74">
        <f t="shared" si="170"/>
        <v>1900</v>
      </c>
      <c r="AT980" s="94">
        <f t="shared" si="171"/>
        <v>-1</v>
      </c>
      <c r="BB980" s="74">
        <f t="shared" si="172"/>
        <v>1</v>
      </c>
      <c r="BC980" s="74">
        <f t="shared" si="173"/>
        <v>0</v>
      </c>
      <c r="BD980" s="115" t="str">
        <f t="shared" si="174"/>
        <v/>
      </c>
    </row>
    <row r="981" spans="4:56" x14ac:dyDescent="0.2">
      <c r="D981" s="120">
        <f t="shared" si="168"/>
        <v>260</v>
      </c>
      <c r="F981" s="126" t="str">
        <f t="shared" si="178"/>
        <v/>
      </c>
      <c r="K981" s="129" t="str">
        <f t="shared" si="175"/>
        <v/>
      </c>
      <c r="L981" s="129" t="str">
        <f t="shared" si="176"/>
        <v/>
      </c>
      <c r="S981" s="84">
        <f t="shared" si="177"/>
        <v>0</v>
      </c>
      <c r="AR981" s="74">
        <f t="shared" si="169"/>
        <v>1</v>
      </c>
      <c r="AS981" s="74">
        <f t="shared" si="170"/>
        <v>1900</v>
      </c>
      <c r="AT981" s="94">
        <f t="shared" si="171"/>
        <v>-1</v>
      </c>
      <c r="BB981" s="74">
        <f t="shared" si="172"/>
        <v>1</v>
      </c>
      <c r="BC981" s="74">
        <f t="shared" si="173"/>
        <v>0</v>
      </c>
      <c r="BD981" s="115" t="str">
        <f t="shared" si="174"/>
        <v/>
      </c>
    </row>
    <row r="982" spans="4:56" x14ac:dyDescent="0.2">
      <c r="D982" s="120">
        <f t="shared" si="168"/>
        <v>261</v>
      </c>
      <c r="F982" s="126" t="str">
        <f t="shared" si="178"/>
        <v/>
      </c>
      <c r="K982" s="129" t="str">
        <f t="shared" si="175"/>
        <v/>
      </c>
      <c r="L982" s="129" t="str">
        <f t="shared" si="176"/>
        <v/>
      </c>
      <c r="S982" s="84">
        <f t="shared" si="177"/>
        <v>0</v>
      </c>
      <c r="AR982" s="74">
        <f t="shared" si="169"/>
        <v>1</v>
      </c>
      <c r="AS982" s="74">
        <f t="shared" si="170"/>
        <v>1900</v>
      </c>
      <c r="AT982" s="94">
        <f t="shared" si="171"/>
        <v>-1</v>
      </c>
      <c r="BB982" s="74">
        <f t="shared" si="172"/>
        <v>1</v>
      </c>
      <c r="BC982" s="74">
        <f t="shared" si="173"/>
        <v>0</v>
      </c>
      <c r="BD982" s="115" t="str">
        <f t="shared" si="174"/>
        <v/>
      </c>
    </row>
    <row r="983" spans="4:56" x14ac:dyDescent="0.2">
      <c r="D983" s="120">
        <f t="shared" si="168"/>
        <v>262</v>
      </c>
      <c r="F983" s="126" t="str">
        <f t="shared" si="178"/>
        <v/>
      </c>
      <c r="K983" s="129" t="str">
        <f t="shared" si="175"/>
        <v/>
      </c>
      <c r="L983" s="129" t="str">
        <f t="shared" si="176"/>
        <v/>
      </c>
      <c r="S983" s="84">
        <f t="shared" si="177"/>
        <v>0</v>
      </c>
      <c r="AR983" s="74">
        <f t="shared" si="169"/>
        <v>1</v>
      </c>
      <c r="AS983" s="74">
        <f t="shared" si="170"/>
        <v>1900</v>
      </c>
      <c r="AT983" s="94">
        <f t="shared" si="171"/>
        <v>-1</v>
      </c>
      <c r="BB983" s="74">
        <f t="shared" si="172"/>
        <v>1</v>
      </c>
      <c r="BC983" s="74">
        <f t="shared" si="173"/>
        <v>0</v>
      </c>
      <c r="BD983" s="115" t="str">
        <f t="shared" si="174"/>
        <v/>
      </c>
    </row>
    <row r="984" spans="4:56" x14ac:dyDescent="0.2">
      <c r="D984" s="120">
        <f t="shared" si="168"/>
        <v>263</v>
      </c>
      <c r="F984" s="126" t="str">
        <f t="shared" si="178"/>
        <v/>
      </c>
      <c r="K984" s="129" t="str">
        <f t="shared" si="175"/>
        <v/>
      </c>
      <c r="L984" s="129" t="str">
        <f t="shared" si="176"/>
        <v/>
      </c>
      <c r="S984" s="84">
        <f t="shared" si="177"/>
        <v>0</v>
      </c>
      <c r="AR984" s="74">
        <f t="shared" si="169"/>
        <v>1</v>
      </c>
      <c r="AS984" s="74">
        <f t="shared" si="170"/>
        <v>1900</v>
      </c>
      <c r="AT984" s="94">
        <f t="shared" si="171"/>
        <v>-1</v>
      </c>
      <c r="BB984" s="74">
        <f t="shared" si="172"/>
        <v>1</v>
      </c>
      <c r="BC984" s="74">
        <f t="shared" si="173"/>
        <v>0</v>
      </c>
      <c r="BD984" s="115" t="str">
        <f t="shared" si="174"/>
        <v/>
      </c>
    </row>
    <row r="985" spans="4:56" x14ac:dyDescent="0.2">
      <c r="D985" s="120">
        <f t="shared" si="168"/>
        <v>264</v>
      </c>
      <c r="F985" s="126" t="str">
        <f t="shared" si="178"/>
        <v/>
      </c>
      <c r="K985" s="129" t="str">
        <f t="shared" si="175"/>
        <v/>
      </c>
      <c r="L985" s="129" t="str">
        <f t="shared" si="176"/>
        <v/>
      </c>
      <c r="S985" s="84">
        <f t="shared" si="177"/>
        <v>0</v>
      </c>
      <c r="AR985" s="74">
        <f t="shared" si="169"/>
        <v>1</v>
      </c>
      <c r="AS985" s="74">
        <f t="shared" si="170"/>
        <v>1900</v>
      </c>
      <c r="AT985" s="94">
        <f t="shared" si="171"/>
        <v>-1</v>
      </c>
      <c r="BB985" s="74">
        <f t="shared" si="172"/>
        <v>1</v>
      </c>
      <c r="BC985" s="74">
        <f t="shared" si="173"/>
        <v>0</v>
      </c>
      <c r="BD985" s="115" t="str">
        <f t="shared" si="174"/>
        <v/>
      </c>
    </row>
    <row r="986" spans="4:56" x14ac:dyDescent="0.2">
      <c r="D986" s="120">
        <f t="shared" si="168"/>
        <v>265</v>
      </c>
      <c r="F986" s="126" t="str">
        <f t="shared" si="178"/>
        <v/>
      </c>
      <c r="K986" s="129" t="str">
        <f t="shared" si="175"/>
        <v/>
      </c>
      <c r="L986" s="129" t="str">
        <f t="shared" si="176"/>
        <v/>
      </c>
      <c r="S986" s="84">
        <f t="shared" si="177"/>
        <v>0</v>
      </c>
      <c r="AR986" s="74">
        <f t="shared" si="169"/>
        <v>1</v>
      </c>
      <c r="AS986" s="74">
        <f t="shared" si="170"/>
        <v>1900</v>
      </c>
      <c r="AT986" s="94">
        <f t="shared" si="171"/>
        <v>-1</v>
      </c>
      <c r="BB986" s="74">
        <f t="shared" si="172"/>
        <v>1</v>
      </c>
      <c r="BC986" s="74">
        <f t="shared" si="173"/>
        <v>0</v>
      </c>
      <c r="BD986" s="115" t="str">
        <f t="shared" si="174"/>
        <v/>
      </c>
    </row>
    <row r="987" spans="4:56" x14ac:dyDescent="0.2">
      <c r="D987" s="120">
        <f t="shared" si="168"/>
        <v>266</v>
      </c>
      <c r="F987" s="126" t="str">
        <f t="shared" si="178"/>
        <v/>
      </c>
      <c r="K987" s="129" t="str">
        <f t="shared" si="175"/>
        <v/>
      </c>
      <c r="L987" s="129" t="str">
        <f t="shared" si="176"/>
        <v/>
      </c>
      <c r="S987" s="84">
        <f t="shared" si="177"/>
        <v>0</v>
      </c>
      <c r="AR987" s="74">
        <f t="shared" si="169"/>
        <v>1</v>
      </c>
      <c r="AS987" s="74">
        <f t="shared" si="170"/>
        <v>1900</v>
      </c>
      <c r="AT987" s="94">
        <f t="shared" si="171"/>
        <v>-1</v>
      </c>
      <c r="BB987" s="74">
        <f t="shared" si="172"/>
        <v>1</v>
      </c>
      <c r="BC987" s="74">
        <f t="shared" si="173"/>
        <v>0</v>
      </c>
      <c r="BD987" s="115" t="str">
        <f t="shared" si="174"/>
        <v/>
      </c>
    </row>
    <row r="988" spans="4:56" x14ac:dyDescent="0.2">
      <c r="D988" s="120">
        <f t="shared" si="168"/>
        <v>267</v>
      </c>
      <c r="F988" s="126" t="str">
        <f t="shared" si="178"/>
        <v/>
      </c>
      <c r="K988" s="129" t="str">
        <f t="shared" si="175"/>
        <v/>
      </c>
      <c r="L988" s="129" t="str">
        <f t="shared" si="176"/>
        <v/>
      </c>
      <c r="S988" s="84">
        <f t="shared" si="177"/>
        <v>0</v>
      </c>
      <c r="AR988" s="74">
        <f t="shared" si="169"/>
        <v>1</v>
      </c>
      <c r="AS988" s="74">
        <f t="shared" si="170"/>
        <v>1900</v>
      </c>
      <c r="AT988" s="94">
        <f t="shared" si="171"/>
        <v>-1</v>
      </c>
      <c r="BB988" s="74">
        <f t="shared" si="172"/>
        <v>1</v>
      </c>
      <c r="BC988" s="74">
        <f t="shared" si="173"/>
        <v>0</v>
      </c>
      <c r="BD988" s="115" t="str">
        <f t="shared" si="174"/>
        <v/>
      </c>
    </row>
    <row r="989" spans="4:56" x14ac:dyDescent="0.2">
      <c r="D989" s="120">
        <f t="shared" si="168"/>
        <v>268</v>
      </c>
      <c r="F989" s="126" t="str">
        <f t="shared" si="178"/>
        <v/>
      </c>
      <c r="K989" s="129" t="str">
        <f t="shared" si="175"/>
        <v/>
      </c>
      <c r="L989" s="129" t="str">
        <f t="shared" si="176"/>
        <v/>
      </c>
      <c r="S989" s="84">
        <f t="shared" si="177"/>
        <v>0</v>
      </c>
      <c r="AR989" s="74">
        <f t="shared" si="169"/>
        <v>1</v>
      </c>
      <c r="AS989" s="74">
        <f t="shared" si="170"/>
        <v>1900</v>
      </c>
      <c r="AT989" s="94">
        <f t="shared" si="171"/>
        <v>-1</v>
      </c>
      <c r="BB989" s="74">
        <f t="shared" si="172"/>
        <v>1</v>
      </c>
      <c r="BC989" s="74">
        <f t="shared" si="173"/>
        <v>0</v>
      </c>
      <c r="BD989" s="115" t="str">
        <f t="shared" si="174"/>
        <v/>
      </c>
    </row>
    <row r="990" spans="4:56" x14ac:dyDescent="0.2">
      <c r="D990" s="120">
        <f t="shared" si="168"/>
        <v>269</v>
      </c>
      <c r="F990" s="126" t="str">
        <f t="shared" si="178"/>
        <v/>
      </c>
      <c r="K990" s="129" t="str">
        <f t="shared" si="175"/>
        <v/>
      </c>
      <c r="L990" s="129" t="str">
        <f t="shared" si="176"/>
        <v/>
      </c>
      <c r="S990" s="84">
        <f t="shared" si="177"/>
        <v>0</v>
      </c>
      <c r="AR990" s="74">
        <f t="shared" si="169"/>
        <v>1</v>
      </c>
      <c r="AS990" s="74">
        <f t="shared" si="170"/>
        <v>1900</v>
      </c>
      <c r="AT990" s="94">
        <f t="shared" si="171"/>
        <v>-1</v>
      </c>
      <c r="BB990" s="74">
        <f t="shared" si="172"/>
        <v>1</v>
      </c>
      <c r="BC990" s="74">
        <f t="shared" si="173"/>
        <v>0</v>
      </c>
      <c r="BD990" s="115" t="str">
        <f t="shared" si="174"/>
        <v/>
      </c>
    </row>
    <row r="991" spans="4:56" x14ac:dyDescent="0.2">
      <c r="D991" s="120">
        <f t="shared" si="168"/>
        <v>270</v>
      </c>
      <c r="F991" s="126" t="str">
        <f t="shared" si="178"/>
        <v/>
      </c>
      <c r="K991" s="129" t="str">
        <f t="shared" si="175"/>
        <v/>
      </c>
      <c r="L991" s="129" t="str">
        <f t="shared" si="176"/>
        <v/>
      </c>
      <c r="S991" s="84">
        <f t="shared" si="177"/>
        <v>0</v>
      </c>
      <c r="AR991" s="74">
        <f t="shared" si="169"/>
        <v>1</v>
      </c>
      <c r="AS991" s="74">
        <f t="shared" si="170"/>
        <v>1900</v>
      </c>
      <c r="AT991" s="94">
        <f t="shared" si="171"/>
        <v>-1</v>
      </c>
      <c r="BB991" s="74">
        <f t="shared" si="172"/>
        <v>1</v>
      </c>
      <c r="BC991" s="74">
        <f t="shared" si="173"/>
        <v>0</v>
      </c>
      <c r="BD991" s="115" t="str">
        <f t="shared" si="174"/>
        <v/>
      </c>
    </row>
    <row r="992" spans="4:56" x14ac:dyDescent="0.2">
      <c r="D992" s="120">
        <f t="shared" si="168"/>
        <v>271</v>
      </c>
      <c r="F992" s="126" t="str">
        <f t="shared" si="178"/>
        <v/>
      </c>
      <c r="K992" s="129" t="str">
        <f t="shared" si="175"/>
        <v/>
      </c>
      <c r="L992" s="129" t="str">
        <f t="shared" si="176"/>
        <v/>
      </c>
      <c r="S992" s="84">
        <f t="shared" si="177"/>
        <v>0</v>
      </c>
      <c r="AR992" s="74">
        <f t="shared" si="169"/>
        <v>1</v>
      </c>
      <c r="AS992" s="74">
        <f t="shared" si="170"/>
        <v>1900</v>
      </c>
      <c r="AT992" s="94">
        <f t="shared" si="171"/>
        <v>-1</v>
      </c>
      <c r="BB992" s="74">
        <f t="shared" si="172"/>
        <v>1</v>
      </c>
      <c r="BC992" s="74">
        <f t="shared" si="173"/>
        <v>0</v>
      </c>
      <c r="BD992" s="115" t="str">
        <f t="shared" si="174"/>
        <v/>
      </c>
    </row>
    <row r="993" spans="4:56" x14ac:dyDescent="0.2">
      <c r="D993" s="120">
        <f t="shared" si="168"/>
        <v>272</v>
      </c>
      <c r="F993" s="126" t="str">
        <f t="shared" si="178"/>
        <v/>
      </c>
      <c r="K993" s="129" t="str">
        <f t="shared" si="175"/>
        <v/>
      </c>
      <c r="L993" s="129" t="str">
        <f t="shared" si="176"/>
        <v/>
      </c>
      <c r="S993" s="84">
        <f t="shared" si="177"/>
        <v>0</v>
      </c>
      <c r="AR993" s="74">
        <f t="shared" si="169"/>
        <v>1</v>
      </c>
      <c r="AS993" s="74">
        <f t="shared" si="170"/>
        <v>1900</v>
      </c>
      <c r="AT993" s="94">
        <f t="shared" si="171"/>
        <v>-1</v>
      </c>
      <c r="BB993" s="74">
        <f t="shared" si="172"/>
        <v>1</v>
      </c>
      <c r="BC993" s="74">
        <f t="shared" si="173"/>
        <v>0</v>
      </c>
      <c r="BD993" s="115" t="str">
        <f t="shared" si="174"/>
        <v/>
      </c>
    </row>
    <row r="994" spans="4:56" x14ac:dyDescent="0.2">
      <c r="D994" s="120">
        <f t="shared" si="168"/>
        <v>273</v>
      </c>
      <c r="F994" s="126" t="str">
        <f t="shared" si="178"/>
        <v/>
      </c>
      <c r="K994" s="129" t="str">
        <f t="shared" si="175"/>
        <v/>
      </c>
      <c r="L994" s="129" t="str">
        <f t="shared" si="176"/>
        <v/>
      </c>
      <c r="S994" s="84">
        <f t="shared" si="177"/>
        <v>0</v>
      </c>
      <c r="AR994" s="74">
        <f t="shared" si="169"/>
        <v>1</v>
      </c>
      <c r="AS994" s="74">
        <f t="shared" si="170"/>
        <v>1900</v>
      </c>
      <c r="AT994" s="94">
        <f t="shared" si="171"/>
        <v>-1</v>
      </c>
      <c r="BB994" s="74">
        <f t="shared" si="172"/>
        <v>1</v>
      </c>
      <c r="BC994" s="74">
        <f t="shared" si="173"/>
        <v>0</v>
      </c>
      <c r="BD994" s="115" t="str">
        <f t="shared" si="174"/>
        <v/>
      </c>
    </row>
    <row r="995" spans="4:56" x14ac:dyDescent="0.2">
      <c r="D995" s="120">
        <f t="shared" si="168"/>
        <v>274</v>
      </c>
      <c r="F995" s="126" t="str">
        <f t="shared" si="178"/>
        <v/>
      </c>
      <c r="K995" s="129" t="str">
        <f t="shared" si="175"/>
        <v/>
      </c>
      <c r="L995" s="129" t="str">
        <f t="shared" si="176"/>
        <v/>
      </c>
      <c r="S995" s="84">
        <f t="shared" si="177"/>
        <v>0</v>
      </c>
      <c r="AR995" s="74">
        <f t="shared" si="169"/>
        <v>1</v>
      </c>
      <c r="AS995" s="74">
        <f t="shared" si="170"/>
        <v>1900</v>
      </c>
      <c r="AT995" s="94">
        <f t="shared" si="171"/>
        <v>-1</v>
      </c>
      <c r="BB995" s="74">
        <f t="shared" si="172"/>
        <v>1</v>
      </c>
      <c r="BC995" s="74">
        <f t="shared" si="173"/>
        <v>0</v>
      </c>
      <c r="BD995" s="115" t="str">
        <f t="shared" si="174"/>
        <v/>
      </c>
    </row>
    <row r="996" spans="4:56" x14ac:dyDescent="0.2">
      <c r="D996" s="120">
        <f t="shared" si="168"/>
        <v>275</v>
      </c>
      <c r="F996" s="126" t="str">
        <f t="shared" si="178"/>
        <v/>
      </c>
      <c r="K996" s="129" t="str">
        <f t="shared" si="175"/>
        <v/>
      </c>
      <c r="L996" s="129" t="str">
        <f t="shared" si="176"/>
        <v/>
      </c>
      <c r="S996" s="84">
        <f t="shared" si="177"/>
        <v>0</v>
      </c>
      <c r="AR996" s="74">
        <f t="shared" si="169"/>
        <v>1</v>
      </c>
      <c r="AS996" s="74">
        <f t="shared" si="170"/>
        <v>1900</v>
      </c>
      <c r="AT996" s="94">
        <f t="shared" si="171"/>
        <v>-1</v>
      </c>
      <c r="BB996" s="74">
        <f t="shared" si="172"/>
        <v>1</v>
      </c>
      <c r="BC996" s="74">
        <f t="shared" si="173"/>
        <v>0</v>
      </c>
      <c r="BD996" s="115" t="str">
        <f t="shared" si="174"/>
        <v/>
      </c>
    </row>
    <row r="997" spans="4:56" x14ac:dyDescent="0.2">
      <c r="D997" s="120">
        <f t="shared" si="168"/>
        <v>276</v>
      </c>
      <c r="F997" s="126" t="str">
        <f t="shared" si="178"/>
        <v/>
      </c>
      <c r="K997" s="129" t="str">
        <f t="shared" si="175"/>
        <v/>
      </c>
      <c r="L997" s="129" t="str">
        <f t="shared" si="176"/>
        <v/>
      </c>
      <c r="S997" s="84">
        <f t="shared" si="177"/>
        <v>0</v>
      </c>
      <c r="AR997" s="74">
        <f t="shared" si="169"/>
        <v>1</v>
      </c>
      <c r="AS997" s="74">
        <f t="shared" si="170"/>
        <v>1900</v>
      </c>
      <c r="AT997" s="94">
        <f t="shared" si="171"/>
        <v>-1</v>
      </c>
      <c r="BB997" s="74">
        <f t="shared" si="172"/>
        <v>1</v>
      </c>
      <c r="BC997" s="74">
        <f t="shared" si="173"/>
        <v>0</v>
      </c>
      <c r="BD997" s="115" t="str">
        <f t="shared" si="174"/>
        <v/>
      </c>
    </row>
    <row r="998" spans="4:56" x14ac:dyDescent="0.2">
      <c r="D998" s="120">
        <f t="shared" si="168"/>
        <v>277</v>
      </c>
      <c r="F998" s="126" t="str">
        <f t="shared" si="178"/>
        <v/>
      </c>
      <c r="K998" s="129" t="str">
        <f t="shared" si="175"/>
        <v/>
      </c>
      <c r="L998" s="129" t="str">
        <f t="shared" si="176"/>
        <v/>
      </c>
      <c r="S998" s="84">
        <f t="shared" si="177"/>
        <v>0</v>
      </c>
      <c r="AR998" s="74">
        <f t="shared" si="169"/>
        <v>1</v>
      </c>
      <c r="AS998" s="74">
        <f t="shared" si="170"/>
        <v>1900</v>
      </c>
      <c r="AT998" s="94">
        <f t="shared" si="171"/>
        <v>-1</v>
      </c>
      <c r="BB998" s="74">
        <f t="shared" si="172"/>
        <v>1</v>
      </c>
      <c r="BC998" s="74">
        <f t="shared" si="173"/>
        <v>0</v>
      </c>
      <c r="BD998" s="115" t="str">
        <f t="shared" si="174"/>
        <v/>
      </c>
    </row>
    <row r="999" spans="4:56" x14ac:dyDescent="0.2">
      <c r="D999" s="120">
        <f t="shared" si="168"/>
        <v>278</v>
      </c>
      <c r="F999" s="126" t="str">
        <f t="shared" si="178"/>
        <v/>
      </c>
      <c r="K999" s="129" t="str">
        <f t="shared" si="175"/>
        <v/>
      </c>
      <c r="L999" s="129" t="str">
        <f t="shared" si="176"/>
        <v/>
      </c>
      <c r="S999" s="84">
        <f t="shared" si="177"/>
        <v>0</v>
      </c>
      <c r="AR999" s="74">
        <f t="shared" si="169"/>
        <v>1</v>
      </c>
      <c r="AS999" s="74">
        <f t="shared" si="170"/>
        <v>1900</v>
      </c>
      <c r="AT999" s="94">
        <f t="shared" si="171"/>
        <v>-1</v>
      </c>
      <c r="BB999" s="74">
        <f t="shared" si="172"/>
        <v>1</v>
      </c>
      <c r="BC999" s="74">
        <f t="shared" si="173"/>
        <v>0</v>
      </c>
      <c r="BD999" s="115" t="str">
        <f t="shared" si="174"/>
        <v/>
      </c>
    </row>
    <row r="1000" spans="4:56" x14ac:dyDescent="0.2">
      <c r="D1000" s="120">
        <f t="shared" si="168"/>
        <v>279</v>
      </c>
      <c r="F1000" s="126" t="str">
        <f t="shared" si="178"/>
        <v/>
      </c>
      <c r="K1000" s="129" t="str">
        <f t="shared" si="175"/>
        <v/>
      </c>
      <c r="L1000" s="129" t="str">
        <f t="shared" si="176"/>
        <v/>
      </c>
      <c r="S1000" s="84">
        <f t="shared" si="177"/>
        <v>0</v>
      </c>
      <c r="AR1000" s="74">
        <f t="shared" si="169"/>
        <v>1</v>
      </c>
      <c r="AS1000" s="74">
        <f t="shared" si="170"/>
        <v>1900</v>
      </c>
      <c r="AT1000" s="94">
        <f t="shared" si="171"/>
        <v>-1</v>
      </c>
      <c r="BB1000" s="74">
        <f t="shared" si="172"/>
        <v>1</v>
      </c>
      <c r="BC1000" s="74">
        <f t="shared" si="173"/>
        <v>0</v>
      </c>
      <c r="BD1000" s="115" t="str">
        <f t="shared" si="174"/>
        <v/>
      </c>
    </row>
    <row r="1001" spans="4:56" x14ac:dyDescent="0.2">
      <c r="D1001" s="120">
        <f t="shared" si="168"/>
        <v>280</v>
      </c>
      <c r="F1001" s="126" t="str">
        <f t="shared" si="178"/>
        <v/>
      </c>
      <c r="K1001" s="129" t="str">
        <f t="shared" si="175"/>
        <v/>
      </c>
      <c r="L1001" s="129" t="str">
        <f t="shared" si="176"/>
        <v/>
      </c>
      <c r="S1001" s="84">
        <f t="shared" si="177"/>
        <v>0</v>
      </c>
      <c r="AR1001" s="74">
        <f t="shared" si="169"/>
        <v>1</v>
      </c>
      <c r="AS1001" s="74">
        <f t="shared" si="170"/>
        <v>1900</v>
      </c>
      <c r="AT1001" s="94">
        <f t="shared" si="171"/>
        <v>-1</v>
      </c>
      <c r="BB1001" s="74">
        <f t="shared" si="172"/>
        <v>1</v>
      </c>
      <c r="BC1001" s="74">
        <f t="shared" si="173"/>
        <v>0</v>
      </c>
      <c r="BD1001" s="115" t="str">
        <f t="shared" si="174"/>
        <v/>
      </c>
    </row>
    <row r="1002" spans="4:56" x14ac:dyDescent="0.2">
      <c r="D1002" s="120">
        <f t="shared" si="168"/>
        <v>281</v>
      </c>
      <c r="F1002" s="126" t="str">
        <f t="shared" si="178"/>
        <v/>
      </c>
      <c r="K1002" s="129" t="str">
        <f t="shared" si="175"/>
        <v/>
      </c>
      <c r="L1002" s="129" t="str">
        <f t="shared" si="176"/>
        <v/>
      </c>
      <c r="S1002" s="84">
        <f t="shared" si="177"/>
        <v>0</v>
      </c>
      <c r="AR1002" s="74">
        <f t="shared" si="169"/>
        <v>1</v>
      </c>
      <c r="AS1002" s="74">
        <f t="shared" si="170"/>
        <v>1900</v>
      </c>
      <c r="AT1002" s="94">
        <f t="shared" si="171"/>
        <v>-1</v>
      </c>
      <c r="BB1002" s="74">
        <f t="shared" si="172"/>
        <v>1</v>
      </c>
      <c r="BC1002" s="74">
        <f t="shared" si="173"/>
        <v>0</v>
      </c>
      <c r="BD1002" s="115" t="str">
        <f t="shared" si="174"/>
        <v/>
      </c>
    </row>
    <row r="1003" spans="4:56" x14ac:dyDescent="0.2">
      <c r="D1003" s="120">
        <f t="shared" si="168"/>
        <v>282</v>
      </c>
      <c r="F1003" s="126" t="str">
        <f t="shared" si="178"/>
        <v/>
      </c>
      <c r="K1003" s="129" t="str">
        <f t="shared" si="175"/>
        <v/>
      </c>
      <c r="L1003" s="129" t="str">
        <f t="shared" si="176"/>
        <v/>
      </c>
      <c r="S1003" s="84">
        <f t="shared" si="177"/>
        <v>0</v>
      </c>
      <c r="AR1003" s="74">
        <f t="shared" si="169"/>
        <v>1</v>
      </c>
      <c r="AS1003" s="74">
        <f t="shared" si="170"/>
        <v>1900</v>
      </c>
      <c r="AT1003" s="94">
        <f t="shared" si="171"/>
        <v>-1</v>
      </c>
      <c r="BB1003" s="74">
        <f t="shared" si="172"/>
        <v>1</v>
      </c>
      <c r="BC1003" s="74">
        <f t="shared" si="173"/>
        <v>0</v>
      </c>
      <c r="BD1003" s="115" t="str">
        <f t="shared" si="174"/>
        <v/>
      </c>
    </row>
    <row r="1004" spans="4:56" x14ac:dyDescent="0.2">
      <c r="D1004" s="120">
        <f t="shared" si="168"/>
        <v>283</v>
      </c>
      <c r="F1004" s="126" t="str">
        <f t="shared" si="178"/>
        <v/>
      </c>
      <c r="K1004" s="129" t="str">
        <f t="shared" si="175"/>
        <v/>
      </c>
      <c r="L1004" s="129" t="str">
        <f t="shared" si="176"/>
        <v/>
      </c>
      <c r="S1004" s="84">
        <f t="shared" si="177"/>
        <v>0</v>
      </c>
      <c r="AR1004" s="74">
        <f t="shared" si="169"/>
        <v>1</v>
      </c>
      <c r="AS1004" s="74">
        <f t="shared" si="170"/>
        <v>1900</v>
      </c>
      <c r="AT1004" s="94">
        <f t="shared" si="171"/>
        <v>-1</v>
      </c>
      <c r="BB1004" s="74">
        <f t="shared" si="172"/>
        <v>1</v>
      </c>
      <c r="BC1004" s="74">
        <f t="shared" si="173"/>
        <v>0</v>
      </c>
      <c r="BD1004" s="115" t="str">
        <f t="shared" si="174"/>
        <v/>
      </c>
    </row>
    <row r="1005" spans="4:56" x14ac:dyDescent="0.2">
      <c r="D1005" s="120">
        <f t="shared" si="168"/>
        <v>284</v>
      </c>
      <c r="F1005" s="126" t="str">
        <f t="shared" si="178"/>
        <v/>
      </c>
      <c r="K1005" s="129" t="str">
        <f t="shared" si="175"/>
        <v/>
      </c>
      <c r="L1005" s="129" t="str">
        <f t="shared" si="176"/>
        <v/>
      </c>
      <c r="S1005" s="84">
        <f t="shared" si="177"/>
        <v>0</v>
      </c>
      <c r="AR1005" s="74">
        <f t="shared" si="169"/>
        <v>1</v>
      </c>
      <c r="AS1005" s="74">
        <f t="shared" si="170"/>
        <v>1900</v>
      </c>
      <c r="AT1005" s="94">
        <f t="shared" si="171"/>
        <v>-1</v>
      </c>
      <c r="BB1005" s="74">
        <f t="shared" si="172"/>
        <v>1</v>
      </c>
      <c r="BC1005" s="74">
        <f t="shared" si="173"/>
        <v>0</v>
      </c>
      <c r="BD1005" s="115" t="str">
        <f t="shared" si="174"/>
        <v/>
      </c>
    </row>
    <row r="1006" spans="4:56" x14ac:dyDescent="0.2">
      <c r="D1006" s="120">
        <f t="shared" si="168"/>
        <v>285</v>
      </c>
      <c r="F1006" s="126" t="str">
        <f t="shared" si="178"/>
        <v/>
      </c>
      <c r="K1006" s="129" t="str">
        <f t="shared" si="175"/>
        <v/>
      </c>
      <c r="L1006" s="129" t="str">
        <f t="shared" si="176"/>
        <v/>
      </c>
      <c r="S1006" s="84">
        <f t="shared" si="177"/>
        <v>0</v>
      </c>
      <c r="AR1006" s="74">
        <f t="shared" si="169"/>
        <v>1</v>
      </c>
      <c r="AS1006" s="74">
        <f t="shared" si="170"/>
        <v>1900</v>
      </c>
      <c r="AT1006" s="94">
        <f t="shared" si="171"/>
        <v>-1</v>
      </c>
      <c r="BB1006" s="74">
        <f t="shared" si="172"/>
        <v>1</v>
      </c>
      <c r="BC1006" s="74">
        <f t="shared" si="173"/>
        <v>0</v>
      </c>
      <c r="BD1006" s="115" t="str">
        <f t="shared" si="174"/>
        <v/>
      </c>
    </row>
    <row r="1007" spans="4:56" x14ac:dyDescent="0.2">
      <c r="D1007" s="120">
        <f t="shared" si="168"/>
        <v>286</v>
      </c>
      <c r="F1007" s="126" t="str">
        <f t="shared" si="178"/>
        <v/>
      </c>
      <c r="K1007" s="129" t="str">
        <f t="shared" si="175"/>
        <v/>
      </c>
      <c r="L1007" s="129" t="str">
        <f t="shared" si="176"/>
        <v/>
      </c>
      <c r="S1007" s="84">
        <f t="shared" si="177"/>
        <v>0</v>
      </c>
      <c r="AR1007" s="74">
        <f t="shared" si="169"/>
        <v>1</v>
      </c>
      <c r="AS1007" s="74">
        <f t="shared" si="170"/>
        <v>1900</v>
      </c>
      <c r="AT1007" s="94">
        <f t="shared" si="171"/>
        <v>-1</v>
      </c>
      <c r="BB1007" s="74">
        <f t="shared" si="172"/>
        <v>1</v>
      </c>
      <c r="BC1007" s="74">
        <f t="shared" si="173"/>
        <v>0</v>
      </c>
      <c r="BD1007" s="115" t="str">
        <f t="shared" si="174"/>
        <v/>
      </c>
    </row>
    <row r="1008" spans="4:56" x14ac:dyDescent="0.2">
      <c r="D1008" s="120">
        <f t="shared" si="168"/>
        <v>287</v>
      </c>
      <c r="F1008" s="126" t="str">
        <f t="shared" si="178"/>
        <v/>
      </c>
      <c r="K1008" s="129" t="str">
        <f t="shared" si="175"/>
        <v/>
      </c>
      <c r="L1008" s="129" t="str">
        <f t="shared" si="176"/>
        <v/>
      </c>
      <c r="S1008" s="84">
        <f t="shared" si="177"/>
        <v>0</v>
      </c>
      <c r="AR1008" s="74">
        <f t="shared" si="169"/>
        <v>1</v>
      </c>
      <c r="AS1008" s="74">
        <f t="shared" si="170"/>
        <v>1900</v>
      </c>
      <c r="AT1008" s="94">
        <f t="shared" si="171"/>
        <v>-1</v>
      </c>
      <c r="BB1008" s="74">
        <f t="shared" si="172"/>
        <v>1</v>
      </c>
      <c r="BC1008" s="74">
        <f t="shared" si="173"/>
        <v>0</v>
      </c>
      <c r="BD1008" s="115" t="str">
        <f t="shared" si="174"/>
        <v/>
      </c>
    </row>
    <row r="1009" spans="4:56" x14ac:dyDescent="0.2">
      <c r="D1009" s="120">
        <f t="shared" si="168"/>
        <v>288</v>
      </c>
      <c r="F1009" s="126" t="str">
        <f t="shared" si="178"/>
        <v/>
      </c>
      <c r="K1009" s="129" t="str">
        <f t="shared" si="175"/>
        <v/>
      </c>
      <c r="L1009" s="129" t="str">
        <f t="shared" si="176"/>
        <v/>
      </c>
      <c r="S1009" s="84">
        <f t="shared" si="177"/>
        <v>0</v>
      </c>
      <c r="AR1009" s="74">
        <f t="shared" si="169"/>
        <v>1</v>
      </c>
      <c r="AS1009" s="74">
        <f t="shared" si="170"/>
        <v>1900</v>
      </c>
      <c r="AT1009" s="94">
        <f t="shared" si="171"/>
        <v>-1</v>
      </c>
      <c r="BB1009" s="74">
        <f t="shared" si="172"/>
        <v>1</v>
      </c>
      <c r="BC1009" s="74">
        <f t="shared" si="173"/>
        <v>0</v>
      </c>
      <c r="BD1009" s="115" t="str">
        <f t="shared" si="174"/>
        <v/>
      </c>
    </row>
    <row r="1010" spans="4:56" x14ac:dyDescent="0.2">
      <c r="D1010" s="120">
        <f t="shared" si="168"/>
        <v>289</v>
      </c>
      <c r="F1010" s="126" t="str">
        <f t="shared" si="178"/>
        <v/>
      </c>
      <c r="K1010" s="129" t="str">
        <f t="shared" si="175"/>
        <v/>
      </c>
      <c r="L1010" s="129" t="str">
        <f t="shared" si="176"/>
        <v/>
      </c>
      <c r="S1010" s="84">
        <f t="shared" si="177"/>
        <v>0</v>
      </c>
      <c r="AR1010" s="74">
        <f t="shared" si="169"/>
        <v>1</v>
      </c>
      <c r="AS1010" s="74">
        <f t="shared" si="170"/>
        <v>1900</v>
      </c>
      <c r="AT1010" s="94">
        <f t="shared" si="171"/>
        <v>-1</v>
      </c>
      <c r="BB1010" s="74">
        <f t="shared" si="172"/>
        <v>1</v>
      </c>
      <c r="BC1010" s="74">
        <f t="shared" si="173"/>
        <v>0</v>
      </c>
      <c r="BD1010" s="115" t="str">
        <f t="shared" si="174"/>
        <v/>
      </c>
    </row>
    <row r="1011" spans="4:56" x14ac:dyDescent="0.2">
      <c r="D1011" s="120">
        <f t="shared" si="168"/>
        <v>290</v>
      </c>
      <c r="F1011" s="126" t="str">
        <f t="shared" si="178"/>
        <v/>
      </c>
      <c r="K1011" s="129" t="str">
        <f t="shared" si="175"/>
        <v/>
      </c>
      <c r="L1011" s="129" t="str">
        <f t="shared" si="176"/>
        <v/>
      </c>
      <c r="S1011" s="84">
        <f t="shared" si="177"/>
        <v>0</v>
      </c>
      <c r="AR1011" s="74">
        <f t="shared" si="169"/>
        <v>1</v>
      </c>
      <c r="AS1011" s="74">
        <f t="shared" si="170"/>
        <v>1900</v>
      </c>
      <c r="AT1011" s="94">
        <f t="shared" si="171"/>
        <v>-1</v>
      </c>
      <c r="BB1011" s="74">
        <f t="shared" si="172"/>
        <v>1</v>
      </c>
      <c r="BC1011" s="74">
        <f t="shared" si="173"/>
        <v>0</v>
      </c>
      <c r="BD1011" s="115" t="str">
        <f t="shared" si="174"/>
        <v/>
      </c>
    </row>
    <row r="1012" spans="4:56" x14ac:dyDescent="0.2">
      <c r="D1012" s="120">
        <f t="shared" si="168"/>
        <v>291</v>
      </c>
      <c r="F1012" s="126" t="str">
        <f t="shared" si="178"/>
        <v/>
      </c>
      <c r="K1012" s="129" t="str">
        <f t="shared" si="175"/>
        <v/>
      </c>
      <c r="L1012" s="129" t="str">
        <f t="shared" si="176"/>
        <v/>
      </c>
      <c r="S1012" s="84">
        <f t="shared" si="177"/>
        <v>0</v>
      </c>
      <c r="AR1012" s="74">
        <f t="shared" si="169"/>
        <v>1</v>
      </c>
      <c r="AS1012" s="74">
        <f t="shared" si="170"/>
        <v>1900</v>
      </c>
      <c r="AT1012" s="94">
        <f t="shared" si="171"/>
        <v>-1</v>
      </c>
      <c r="BB1012" s="74">
        <f t="shared" si="172"/>
        <v>1</v>
      </c>
      <c r="BC1012" s="74">
        <f t="shared" si="173"/>
        <v>0</v>
      </c>
      <c r="BD1012" s="115" t="str">
        <f t="shared" si="174"/>
        <v/>
      </c>
    </row>
    <row r="1013" spans="4:56" x14ac:dyDescent="0.2">
      <c r="D1013" s="120">
        <f t="shared" si="168"/>
        <v>292</v>
      </c>
      <c r="F1013" s="126" t="str">
        <f t="shared" si="178"/>
        <v/>
      </c>
      <c r="K1013" s="129" t="str">
        <f t="shared" si="175"/>
        <v/>
      </c>
      <c r="L1013" s="129" t="str">
        <f t="shared" si="176"/>
        <v/>
      </c>
      <c r="S1013" s="84">
        <f t="shared" si="177"/>
        <v>0</v>
      </c>
      <c r="AR1013" s="74">
        <f t="shared" si="169"/>
        <v>1</v>
      </c>
      <c r="AS1013" s="74">
        <f t="shared" si="170"/>
        <v>1900</v>
      </c>
      <c r="AT1013" s="94">
        <f t="shared" si="171"/>
        <v>-1</v>
      </c>
      <c r="BB1013" s="74">
        <f t="shared" si="172"/>
        <v>1</v>
      </c>
      <c r="BC1013" s="74">
        <f t="shared" si="173"/>
        <v>0</v>
      </c>
      <c r="BD1013" s="115" t="str">
        <f t="shared" si="174"/>
        <v/>
      </c>
    </row>
    <row r="1014" spans="4:56" x14ac:dyDescent="0.2">
      <c r="D1014" s="120">
        <f t="shared" si="168"/>
        <v>293</v>
      </c>
      <c r="F1014" s="126" t="str">
        <f t="shared" si="178"/>
        <v/>
      </c>
      <c r="K1014" s="129" t="str">
        <f t="shared" si="175"/>
        <v/>
      </c>
      <c r="L1014" s="129" t="str">
        <f t="shared" si="176"/>
        <v/>
      </c>
      <c r="S1014" s="84">
        <f t="shared" si="177"/>
        <v>0</v>
      </c>
      <c r="AR1014" s="74">
        <f t="shared" si="169"/>
        <v>1</v>
      </c>
      <c r="AS1014" s="74">
        <f t="shared" si="170"/>
        <v>1900</v>
      </c>
      <c r="AT1014" s="94">
        <f t="shared" si="171"/>
        <v>-1</v>
      </c>
      <c r="BB1014" s="74">
        <f t="shared" si="172"/>
        <v>1</v>
      </c>
      <c r="BC1014" s="74">
        <f t="shared" si="173"/>
        <v>0</v>
      </c>
      <c r="BD1014" s="115" t="str">
        <f t="shared" si="174"/>
        <v/>
      </c>
    </row>
    <row r="1015" spans="4:56" x14ac:dyDescent="0.2">
      <c r="D1015" s="120">
        <f t="shared" si="168"/>
        <v>294</v>
      </c>
      <c r="F1015" s="126" t="str">
        <f t="shared" si="178"/>
        <v/>
      </c>
      <c r="K1015" s="129" t="str">
        <f t="shared" si="175"/>
        <v/>
      </c>
      <c r="L1015" s="129" t="str">
        <f t="shared" si="176"/>
        <v/>
      </c>
      <c r="S1015" s="84">
        <f t="shared" si="177"/>
        <v>0</v>
      </c>
      <c r="AR1015" s="74">
        <f t="shared" si="169"/>
        <v>1</v>
      </c>
      <c r="AS1015" s="74">
        <f t="shared" si="170"/>
        <v>1900</v>
      </c>
      <c r="AT1015" s="94">
        <f t="shared" si="171"/>
        <v>-1</v>
      </c>
      <c r="BB1015" s="74">
        <f t="shared" si="172"/>
        <v>1</v>
      </c>
      <c r="BC1015" s="74">
        <f t="shared" si="173"/>
        <v>0</v>
      </c>
      <c r="BD1015" s="115" t="str">
        <f t="shared" si="174"/>
        <v/>
      </c>
    </row>
    <row r="1016" spans="4:56" x14ac:dyDescent="0.2">
      <c r="D1016" s="120">
        <f t="shared" si="168"/>
        <v>295</v>
      </c>
      <c r="F1016" s="126" t="str">
        <f t="shared" si="178"/>
        <v/>
      </c>
      <c r="K1016" s="129" t="str">
        <f t="shared" si="175"/>
        <v/>
      </c>
      <c r="L1016" s="129" t="str">
        <f t="shared" si="176"/>
        <v/>
      </c>
      <c r="S1016" s="84">
        <f t="shared" si="177"/>
        <v>0</v>
      </c>
      <c r="AR1016" s="74">
        <f t="shared" si="169"/>
        <v>1</v>
      </c>
      <c r="AS1016" s="74">
        <f t="shared" si="170"/>
        <v>1900</v>
      </c>
      <c r="AT1016" s="94">
        <f t="shared" si="171"/>
        <v>-1</v>
      </c>
      <c r="BB1016" s="74">
        <f t="shared" si="172"/>
        <v>1</v>
      </c>
      <c r="BC1016" s="74">
        <f t="shared" si="173"/>
        <v>0</v>
      </c>
      <c r="BD1016" s="115" t="str">
        <f t="shared" si="174"/>
        <v/>
      </c>
    </row>
    <row r="1017" spans="4:56" x14ac:dyDescent="0.2">
      <c r="D1017" s="120">
        <f t="shared" si="168"/>
        <v>296</v>
      </c>
      <c r="F1017" s="126" t="str">
        <f t="shared" si="178"/>
        <v/>
      </c>
      <c r="K1017" s="129" t="str">
        <f t="shared" si="175"/>
        <v/>
      </c>
      <c r="L1017" s="129" t="str">
        <f t="shared" si="176"/>
        <v/>
      </c>
      <c r="S1017" s="84">
        <f t="shared" si="177"/>
        <v>0</v>
      </c>
      <c r="AR1017" s="74">
        <f t="shared" si="169"/>
        <v>1</v>
      </c>
      <c r="AS1017" s="74">
        <f t="shared" si="170"/>
        <v>1900</v>
      </c>
      <c r="AT1017" s="94">
        <f t="shared" si="171"/>
        <v>-1</v>
      </c>
      <c r="BB1017" s="74">
        <f t="shared" si="172"/>
        <v>1</v>
      </c>
      <c r="BC1017" s="74">
        <f t="shared" si="173"/>
        <v>0</v>
      </c>
      <c r="BD1017" s="115" t="str">
        <f t="shared" si="174"/>
        <v/>
      </c>
    </row>
    <row r="1018" spans="4:56" x14ac:dyDescent="0.2">
      <c r="D1018" s="120">
        <f t="shared" si="168"/>
        <v>297</v>
      </c>
      <c r="F1018" s="126" t="str">
        <f t="shared" si="178"/>
        <v/>
      </c>
      <c r="K1018" s="129" t="str">
        <f t="shared" si="175"/>
        <v/>
      </c>
      <c r="L1018" s="129" t="str">
        <f t="shared" si="176"/>
        <v/>
      </c>
      <c r="S1018" s="84">
        <f t="shared" si="177"/>
        <v>0</v>
      </c>
      <c r="AR1018" s="74">
        <f t="shared" si="169"/>
        <v>1</v>
      </c>
      <c r="AS1018" s="74">
        <f t="shared" si="170"/>
        <v>1900</v>
      </c>
      <c r="AT1018" s="94">
        <f t="shared" si="171"/>
        <v>-1</v>
      </c>
      <c r="BB1018" s="74">
        <f t="shared" si="172"/>
        <v>1</v>
      </c>
      <c r="BC1018" s="74">
        <f t="shared" si="173"/>
        <v>0</v>
      </c>
      <c r="BD1018" s="115" t="str">
        <f t="shared" si="174"/>
        <v/>
      </c>
    </row>
    <row r="1019" spans="4:56" x14ac:dyDescent="0.2">
      <c r="D1019" s="120">
        <f t="shared" si="168"/>
        <v>298</v>
      </c>
      <c r="F1019" s="126" t="str">
        <f t="shared" si="178"/>
        <v/>
      </c>
      <c r="K1019" s="129" t="str">
        <f t="shared" si="175"/>
        <v/>
      </c>
      <c r="L1019" s="129" t="str">
        <f t="shared" si="176"/>
        <v/>
      </c>
      <c r="S1019" s="84">
        <f t="shared" si="177"/>
        <v>0</v>
      </c>
      <c r="AR1019" s="74">
        <f t="shared" si="169"/>
        <v>1</v>
      </c>
      <c r="AS1019" s="74">
        <f t="shared" si="170"/>
        <v>1900</v>
      </c>
      <c r="AT1019" s="94">
        <f t="shared" si="171"/>
        <v>-1</v>
      </c>
      <c r="BB1019" s="74">
        <f t="shared" si="172"/>
        <v>1</v>
      </c>
      <c r="BC1019" s="74">
        <f t="shared" si="173"/>
        <v>0</v>
      </c>
      <c r="BD1019" s="115" t="str">
        <f t="shared" si="174"/>
        <v/>
      </c>
    </row>
    <row r="1020" spans="4:56" x14ac:dyDescent="0.2">
      <c r="D1020" s="120">
        <f t="shared" si="168"/>
        <v>299</v>
      </c>
      <c r="F1020" s="126" t="str">
        <f t="shared" si="178"/>
        <v/>
      </c>
      <c r="K1020" s="129" t="str">
        <f t="shared" si="175"/>
        <v/>
      </c>
      <c r="L1020" s="129" t="str">
        <f t="shared" si="176"/>
        <v/>
      </c>
      <c r="S1020" s="84">
        <f t="shared" si="177"/>
        <v>0</v>
      </c>
      <c r="AR1020" s="74">
        <f t="shared" si="169"/>
        <v>1</v>
      </c>
      <c r="AS1020" s="74">
        <f t="shared" si="170"/>
        <v>1900</v>
      </c>
      <c r="AT1020" s="94">
        <f t="shared" si="171"/>
        <v>-1</v>
      </c>
      <c r="BB1020" s="74">
        <f t="shared" si="172"/>
        <v>1</v>
      </c>
      <c r="BC1020" s="74">
        <f t="shared" si="173"/>
        <v>0</v>
      </c>
      <c r="BD1020" s="115" t="str">
        <f t="shared" si="174"/>
        <v/>
      </c>
    </row>
    <row r="1021" spans="4:56" x14ac:dyDescent="0.2">
      <c r="D1021" s="120">
        <f t="shared" si="168"/>
        <v>300</v>
      </c>
      <c r="F1021" s="126" t="str">
        <f t="shared" si="178"/>
        <v/>
      </c>
      <c r="K1021" s="129" t="str">
        <f t="shared" si="175"/>
        <v/>
      </c>
      <c r="L1021" s="129" t="str">
        <f t="shared" si="176"/>
        <v/>
      </c>
      <c r="S1021" s="84">
        <f t="shared" si="177"/>
        <v>0</v>
      </c>
      <c r="AR1021" s="74">
        <f t="shared" si="169"/>
        <v>1</v>
      </c>
      <c r="AS1021" s="74">
        <f t="shared" si="170"/>
        <v>1900</v>
      </c>
      <c r="AT1021" s="94">
        <f t="shared" si="171"/>
        <v>-1</v>
      </c>
      <c r="BB1021" s="74">
        <f t="shared" si="172"/>
        <v>1</v>
      </c>
      <c r="BC1021" s="74">
        <f t="shared" si="173"/>
        <v>0</v>
      </c>
      <c r="BD1021" s="115" t="str">
        <f t="shared" si="174"/>
        <v/>
      </c>
    </row>
    <row r="1022" spans="4:56" x14ac:dyDescent="0.2">
      <c r="D1022" s="120">
        <f t="shared" si="168"/>
        <v>301</v>
      </c>
      <c r="F1022" s="126" t="str">
        <f t="shared" si="178"/>
        <v/>
      </c>
      <c r="K1022" s="129" t="str">
        <f t="shared" si="175"/>
        <v/>
      </c>
      <c r="L1022" s="129" t="str">
        <f t="shared" si="176"/>
        <v/>
      </c>
      <c r="S1022" s="84">
        <f t="shared" si="177"/>
        <v>0</v>
      </c>
      <c r="AR1022" s="74">
        <f t="shared" si="169"/>
        <v>1</v>
      </c>
      <c r="AS1022" s="74">
        <f t="shared" si="170"/>
        <v>1900</v>
      </c>
      <c r="AT1022" s="94">
        <f t="shared" si="171"/>
        <v>-1</v>
      </c>
      <c r="BB1022" s="74">
        <f t="shared" si="172"/>
        <v>1</v>
      </c>
      <c r="BC1022" s="74">
        <f t="shared" si="173"/>
        <v>0</v>
      </c>
      <c r="BD1022" s="115" t="str">
        <f t="shared" si="174"/>
        <v/>
      </c>
    </row>
    <row r="1023" spans="4:56" x14ac:dyDescent="0.2">
      <c r="D1023" s="120">
        <f t="shared" si="168"/>
        <v>302</v>
      </c>
      <c r="F1023" s="126" t="str">
        <f t="shared" si="178"/>
        <v/>
      </c>
      <c r="K1023" s="129" t="str">
        <f t="shared" si="175"/>
        <v/>
      </c>
      <c r="L1023" s="129" t="str">
        <f t="shared" si="176"/>
        <v/>
      </c>
      <c r="S1023" s="84">
        <f t="shared" si="177"/>
        <v>0</v>
      </c>
      <c r="AR1023" s="74">
        <f t="shared" si="169"/>
        <v>1</v>
      </c>
      <c r="AS1023" s="74">
        <f t="shared" si="170"/>
        <v>1900</v>
      </c>
      <c r="AT1023" s="94">
        <f t="shared" si="171"/>
        <v>-1</v>
      </c>
      <c r="BB1023" s="74">
        <f t="shared" si="172"/>
        <v>1</v>
      </c>
      <c r="BC1023" s="74">
        <f t="shared" si="173"/>
        <v>0</v>
      </c>
      <c r="BD1023" s="115" t="str">
        <f t="shared" si="174"/>
        <v/>
      </c>
    </row>
    <row r="1024" spans="4:56" x14ac:dyDescent="0.2">
      <c r="D1024" s="120">
        <f t="shared" si="168"/>
        <v>303</v>
      </c>
      <c r="F1024" s="126" t="str">
        <f t="shared" si="178"/>
        <v/>
      </c>
      <c r="K1024" s="129" t="str">
        <f t="shared" si="175"/>
        <v/>
      </c>
      <c r="L1024" s="129" t="str">
        <f t="shared" si="176"/>
        <v/>
      </c>
      <c r="S1024" s="84">
        <f t="shared" si="177"/>
        <v>0</v>
      </c>
      <c r="AR1024" s="74">
        <f t="shared" si="169"/>
        <v>1</v>
      </c>
      <c r="AS1024" s="74">
        <f t="shared" si="170"/>
        <v>1900</v>
      </c>
      <c r="AT1024" s="94">
        <f t="shared" si="171"/>
        <v>-1</v>
      </c>
      <c r="BB1024" s="74">
        <f t="shared" si="172"/>
        <v>1</v>
      </c>
      <c r="BC1024" s="74">
        <f t="shared" si="173"/>
        <v>0</v>
      </c>
      <c r="BD1024" s="115" t="str">
        <f t="shared" si="174"/>
        <v/>
      </c>
    </row>
    <row r="1025" spans="4:56" x14ac:dyDescent="0.2">
      <c r="D1025" s="120">
        <f t="shared" si="168"/>
        <v>304</v>
      </c>
      <c r="F1025" s="126" t="str">
        <f t="shared" si="178"/>
        <v/>
      </c>
      <c r="K1025" s="129" t="str">
        <f t="shared" si="175"/>
        <v/>
      </c>
      <c r="L1025" s="129" t="str">
        <f t="shared" si="176"/>
        <v/>
      </c>
      <c r="S1025" s="84">
        <f t="shared" si="177"/>
        <v>0</v>
      </c>
      <c r="AR1025" s="74">
        <f t="shared" si="169"/>
        <v>1</v>
      </c>
      <c r="AS1025" s="74">
        <f t="shared" si="170"/>
        <v>1900</v>
      </c>
      <c r="AT1025" s="94">
        <f t="shared" si="171"/>
        <v>-1</v>
      </c>
      <c r="BB1025" s="74">
        <f t="shared" si="172"/>
        <v>1</v>
      </c>
      <c r="BC1025" s="74">
        <f t="shared" si="173"/>
        <v>0</v>
      </c>
      <c r="BD1025" s="115" t="str">
        <f t="shared" si="174"/>
        <v/>
      </c>
    </row>
    <row r="1026" spans="4:56" x14ac:dyDescent="0.2">
      <c r="D1026" s="120">
        <f t="shared" si="168"/>
        <v>305</v>
      </c>
      <c r="F1026" s="126" t="str">
        <f t="shared" si="178"/>
        <v/>
      </c>
      <c r="K1026" s="129" t="str">
        <f t="shared" si="175"/>
        <v/>
      </c>
      <c r="L1026" s="129" t="str">
        <f t="shared" si="176"/>
        <v/>
      </c>
      <c r="S1026" s="84">
        <f t="shared" si="177"/>
        <v>0</v>
      </c>
      <c r="AR1026" s="74">
        <f t="shared" si="169"/>
        <v>1</v>
      </c>
      <c r="AS1026" s="74">
        <f t="shared" si="170"/>
        <v>1900</v>
      </c>
      <c r="AT1026" s="94">
        <f t="shared" si="171"/>
        <v>-1</v>
      </c>
      <c r="BB1026" s="74">
        <f t="shared" si="172"/>
        <v>1</v>
      </c>
      <c r="BC1026" s="74">
        <f t="shared" si="173"/>
        <v>0</v>
      </c>
      <c r="BD1026" s="115" t="str">
        <f t="shared" si="174"/>
        <v/>
      </c>
    </row>
    <row r="1027" spans="4:56" x14ac:dyDescent="0.2">
      <c r="D1027" s="120">
        <f t="shared" si="168"/>
        <v>306</v>
      </c>
      <c r="F1027" s="126" t="str">
        <f t="shared" si="178"/>
        <v/>
      </c>
      <c r="K1027" s="129" t="str">
        <f t="shared" si="175"/>
        <v/>
      </c>
      <c r="L1027" s="129" t="str">
        <f t="shared" si="176"/>
        <v/>
      </c>
      <c r="S1027" s="84">
        <f t="shared" si="177"/>
        <v>0</v>
      </c>
      <c r="AR1027" s="74">
        <f t="shared" si="169"/>
        <v>1</v>
      </c>
      <c r="AS1027" s="74">
        <f t="shared" si="170"/>
        <v>1900</v>
      </c>
      <c r="AT1027" s="94">
        <f t="shared" si="171"/>
        <v>-1</v>
      </c>
      <c r="BB1027" s="74">
        <f t="shared" si="172"/>
        <v>1</v>
      </c>
      <c r="BC1027" s="74">
        <f t="shared" si="173"/>
        <v>0</v>
      </c>
      <c r="BD1027" s="115" t="str">
        <f t="shared" si="174"/>
        <v/>
      </c>
    </row>
    <row r="1028" spans="4:56" x14ac:dyDescent="0.2">
      <c r="D1028" s="120">
        <f t="shared" si="168"/>
        <v>307</v>
      </c>
      <c r="F1028" s="126" t="str">
        <f t="shared" si="178"/>
        <v/>
      </c>
      <c r="K1028" s="129" t="str">
        <f t="shared" si="175"/>
        <v/>
      </c>
      <c r="L1028" s="129" t="str">
        <f t="shared" si="176"/>
        <v/>
      </c>
      <c r="S1028" s="84">
        <f t="shared" si="177"/>
        <v>0</v>
      </c>
      <c r="AR1028" s="74">
        <f t="shared" si="169"/>
        <v>1</v>
      </c>
      <c r="AS1028" s="74">
        <f t="shared" si="170"/>
        <v>1900</v>
      </c>
      <c r="AT1028" s="94">
        <f t="shared" si="171"/>
        <v>-1</v>
      </c>
      <c r="BB1028" s="74">
        <f t="shared" si="172"/>
        <v>1</v>
      </c>
      <c r="BC1028" s="74">
        <f t="shared" si="173"/>
        <v>0</v>
      </c>
      <c r="BD1028" s="115" t="str">
        <f t="shared" si="174"/>
        <v/>
      </c>
    </row>
    <row r="1029" spans="4:56" x14ac:dyDescent="0.2">
      <c r="D1029" s="120">
        <f t="shared" ref="D1029:D1092" si="179">IF(C1029&lt;&gt;C1028,1,D1028+1)</f>
        <v>308</v>
      </c>
      <c r="F1029" s="126" t="str">
        <f t="shared" si="178"/>
        <v/>
      </c>
      <c r="K1029" s="129" t="str">
        <f t="shared" si="175"/>
        <v/>
      </c>
      <c r="L1029" s="129" t="str">
        <f t="shared" si="176"/>
        <v/>
      </c>
      <c r="S1029" s="84">
        <f t="shared" si="177"/>
        <v>0</v>
      </c>
      <c r="AR1029" s="74">
        <f t="shared" ref="AR1029:AR1092" si="180">MONTH(C1029)</f>
        <v>1</v>
      </c>
      <c r="AS1029" s="74">
        <f t="shared" ref="AS1029:AS1092" si="181">YEAR(C1029)</f>
        <v>1900</v>
      </c>
      <c r="AT1029" s="94">
        <f t="shared" ref="AT1029:AT1092" si="182">WEEKNUM(C1029)-1</f>
        <v>-1</v>
      </c>
      <c r="BB1029" s="74">
        <f t="shared" ref="BB1029:BB1092" si="183">IF(K1029=0,0,1)</f>
        <v>1</v>
      </c>
      <c r="BC1029" s="74">
        <f t="shared" ref="BC1029:BC1092" si="184">IF( ISERROR(K1029*AE1029),0,K1029*AE1029)</f>
        <v>0</v>
      </c>
      <c r="BD1029" s="115" t="str">
        <f t="shared" ref="BD1029:BD1092" si="185">IF(ISERROR(G1029/(K1029*AE1029)),"",G1029/(K1029*AE1029))</f>
        <v/>
      </c>
    </row>
    <row r="1030" spans="4:56" x14ac:dyDescent="0.2">
      <c r="D1030" s="120">
        <f t="shared" si="179"/>
        <v>309</v>
      </c>
      <c r="F1030" s="126" t="str">
        <f t="shared" si="178"/>
        <v/>
      </c>
      <c r="K1030" s="129" t="str">
        <f t="shared" ref="K1030:K1093" si="186">IF(I1030="","",HOUR(I1030)+MINUTE(I1030)/60)</f>
        <v/>
      </c>
      <c r="L1030" s="129" t="str">
        <f t="shared" ref="L1030:L1093" si="187">IF(J1030="","",HOUR(J1030)+MINUTE(J1030)/60)</f>
        <v/>
      </c>
      <c r="S1030" s="84">
        <f t="shared" si="177"/>
        <v>0</v>
      </c>
      <c r="AR1030" s="74">
        <f t="shared" si="180"/>
        <v>1</v>
      </c>
      <c r="AS1030" s="74">
        <f t="shared" si="181"/>
        <v>1900</v>
      </c>
      <c r="AT1030" s="94">
        <f t="shared" si="182"/>
        <v>-1</v>
      </c>
      <c r="BB1030" s="74">
        <f t="shared" si="183"/>
        <v>1</v>
      </c>
      <c r="BC1030" s="74">
        <f t="shared" si="184"/>
        <v>0</v>
      </c>
      <c r="BD1030" s="115" t="str">
        <f t="shared" si="185"/>
        <v/>
      </c>
    </row>
    <row r="1031" spans="4:56" x14ac:dyDescent="0.2">
      <c r="D1031" s="120">
        <f t="shared" si="179"/>
        <v>310</v>
      </c>
      <c r="F1031" s="126" t="str">
        <f t="shared" si="178"/>
        <v/>
      </c>
      <c r="K1031" s="129" t="str">
        <f t="shared" si="186"/>
        <v/>
      </c>
      <c r="L1031" s="129" t="str">
        <f t="shared" si="187"/>
        <v/>
      </c>
      <c r="S1031" s="84">
        <f t="shared" si="177"/>
        <v>0</v>
      </c>
      <c r="AR1031" s="74">
        <f t="shared" si="180"/>
        <v>1</v>
      </c>
      <c r="AS1031" s="74">
        <f t="shared" si="181"/>
        <v>1900</v>
      </c>
      <c r="AT1031" s="94">
        <f t="shared" si="182"/>
        <v>-1</v>
      </c>
      <c r="BB1031" s="74">
        <f t="shared" si="183"/>
        <v>1</v>
      </c>
      <c r="BC1031" s="74">
        <f t="shared" si="184"/>
        <v>0</v>
      </c>
      <c r="BD1031" s="115" t="str">
        <f t="shared" si="185"/>
        <v/>
      </c>
    </row>
    <row r="1032" spans="4:56" x14ac:dyDescent="0.2">
      <c r="D1032" s="120">
        <f t="shared" si="179"/>
        <v>311</v>
      </c>
      <c r="F1032" s="126" t="str">
        <f t="shared" si="178"/>
        <v/>
      </c>
      <c r="K1032" s="129" t="str">
        <f t="shared" si="186"/>
        <v/>
      </c>
      <c r="L1032" s="129" t="str">
        <f t="shared" si="187"/>
        <v/>
      </c>
      <c r="S1032" s="84">
        <f t="shared" si="177"/>
        <v>0</v>
      </c>
      <c r="AR1032" s="74">
        <f t="shared" si="180"/>
        <v>1</v>
      </c>
      <c r="AS1032" s="74">
        <f t="shared" si="181"/>
        <v>1900</v>
      </c>
      <c r="AT1032" s="94">
        <f t="shared" si="182"/>
        <v>-1</v>
      </c>
      <c r="BB1032" s="74">
        <f t="shared" si="183"/>
        <v>1</v>
      </c>
      <c r="BC1032" s="74">
        <f t="shared" si="184"/>
        <v>0</v>
      </c>
      <c r="BD1032" s="115" t="str">
        <f t="shared" si="185"/>
        <v/>
      </c>
    </row>
    <row r="1033" spans="4:56" x14ac:dyDescent="0.2">
      <c r="D1033" s="120">
        <f t="shared" si="179"/>
        <v>312</v>
      </c>
      <c r="F1033" s="126" t="str">
        <f t="shared" si="178"/>
        <v/>
      </c>
      <c r="K1033" s="129" t="str">
        <f t="shared" si="186"/>
        <v/>
      </c>
      <c r="L1033" s="129" t="str">
        <f t="shared" si="187"/>
        <v/>
      </c>
      <c r="S1033" s="84">
        <f t="shared" si="177"/>
        <v>0</v>
      </c>
      <c r="AR1033" s="74">
        <f t="shared" si="180"/>
        <v>1</v>
      </c>
      <c r="AS1033" s="74">
        <f t="shared" si="181"/>
        <v>1900</v>
      </c>
      <c r="AT1033" s="94">
        <f t="shared" si="182"/>
        <v>-1</v>
      </c>
      <c r="BB1033" s="74">
        <f t="shared" si="183"/>
        <v>1</v>
      </c>
      <c r="BC1033" s="74">
        <f t="shared" si="184"/>
        <v>0</v>
      </c>
      <c r="BD1033" s="115" t="str">
        <f t="shared" si="185"/>
        <v/>
      </c>
    </row>
    <row r="1034" spans="4:56" x14ac:dyDescent="0.2">
      <c r="D1034" s="120">
        <f t="shared" si="179"/>
        <v>313</v>
      </c>
      <c r="F1034" s="126" t="str">
        <f t="shared" si="178"/>
        <v/>
      </c>
      <c r="K1034" s="129" t="str">
        <f t="shared" si="186"/>
        <v/>
      </c>
      <c r="L1034" s="129" t="str">
        <f t="shared" si="187"/>
        <v/>
      </c>
      <c r="S1034" s="84">
        <f t="shared" si="177"/>
        <v>0</v>
      </c>
      <c r="AR1034" s="74">
        <f t="shared" si="180"/>
        <v>1</v>
      </c>
      <c r="AS1034" s="74">
        <f t="shared" si="181"/>
        <v>1900</v>
      </c>
      <c r="AT1034" s="94">
        <f t="shared" si="182"/>
        <v>-1</v>
      </c>
      <c r="BB1034" s="74">
        <f t="shared" si="183"/>
        <v>1</v>
      </c>
      <c r="BC1034" s="74">
        <f t="shared" si="184"/>
        <v>0</v>
      </c>
      <c r="BD1034" s="115" t="str">
        <f t="shared" si="185"/>
        <v/>
      </c>
    </row>
    <row r="1035" spans="4:56" x14ac:dyDescent="0.2">
      <c r="D1035" s="120">
        <f t="shared" si="179"/>
        <v>314</v>
      </c>
      <c r="F1035" s="126" t="str">
        <f t="shared" si="178"/>
        <v/>
      </c>
      <c r="K1035" s="129" t="str">
        <f t="shared" si="186"/>
        <v/>
      </c>
      <c r="L1035" s="129" t="str">
        <f t="shared" si="187"/>
        <v/>
      </c>
      <c r="S1035" s="84">
        <f t="shared" si="177"/>
        <v>0</v>
      </c>
      <c r="AR1035" s="74">
        <f t="shared" si="180"/>
        <v>1</v>
      </c>
      <c r="AS1035" s="74">
        <f t="shared" si="181"/>
        <v>1900</v>
      </c>
      <c r="AT1035" s="94">
        <f t="shared" si="182"/>
        <v>-1</v>
      </c>
      <c r="BB1035" s="74">
        <f t="shared" si="183"/>
        <v>1</v>
      </c>
      <c r="BC1035" s="74">
        <f t="shared" si="184"/>
        <v>0</v>
      </c>
      <c r="BD1035" s="115" t="str">
        <f t="shared" si="185"/>
        <v/>
      </c>
    </row>
    <row r="1036" spans="4:56" x14ac:dyDescent="0.2">
      <c r="D1036" s="120">
        <f t="shared" si="179"/>
        <v>315</v>
      </c>
      <c r="F1036" s="126" t="str">
        <f t="shared" si="178"/>
        <v/>
      </c>
      <c r="K1036" s="129" t="str">
        <f t="shared" si="186"/>
        <v/>
      </c>
      <c r="L1036" s="129" t="str">
        <f t="shared" si="187"/>
        <v/>
      </c>
      <c r="S1036" s="84">
        <f t="shared" si="177"/>
        <v>0</v>
      </c>
      <c r="AR1036" s="74">
        <f t="shared" si="180"/>
        <v>1</v>
      </c>
      <c r="AS1036" s="74">
        <f t="shared" si="181"/>
        <v>1900</v>
      </c>
      <c r="AT1036" s="94">
        <f t="shared" si="182"/>
        <v>-1</v>
      </c>
      <c r="BB1036" s="74">
        <f t="shared" si="183"/>
        <v>1</v>
      </c>
      <c r="BC1036" s="74">
        <f t="shared" si="184"/>
        <v>0</v>
      </c>
      <c r="BD1036" s="115" t="str">
        <f t="shared" si="185"/>
        <v/>
      </c>
    </row>
    <row r="1037" spans="4:56" x14ac:dyDescent="0.2">
      <c r="D1037" s="120">
        <f t="shared" si="179"/>
        <v>316</v>
      </c>
      <c r="F1037" s="126" t="str">
        <f t="shared" si="178"/>
        <v/>
      </c>
      <c r="K1037" s="129" t="str">
        <f t="shared" si="186"/>
        <v/>
      </c>
      <c r="L1037" s="129" t="str">
        <f t="shared" si="187"/>
        <v/>
      </c>
      <c r="S1037" s="84">
        <f t="shared" si="177"/>
        <v>0</v>
      </c>
      <c r="AR1037" s="74">
        <f t="shared" si="180"/>
        <v>1</v>
      </c>
      <c r="AS1037" s="74">
        <f t="shared" si="181"/>
        <v>1900</v>
      </c>
      <c r="AT1037" s="94">
        <f t="shared" si="182"/>
        <v>-1</v>
      </c>
      <c r="BB1037" s="74">
        <f t="shared" si="183"/>
        <v>1</v>
      </c>
      <c r="BC1037" s="74">
        <f t="shared" si="184"/>
        <v>0</v>
      </c>
      <c r="BD1037" s="115" t="str">
        <f t="shared" si="185"/>
        <v/>
      </c>
    </row>
    <row r="1038" spans="4:56" x14ac:dyDescent="0.2">
      <c r="D1038" s="120">
        <f t="shared" si="179"/>
        <v>317</v>
      </c>
      <c r="F1038" s="126" t="str">
        <f t="shared" si="178"/>
        <v/>
      </c>
      <c r="K1038" s="129" t="str">
        <f t="shared" si="186"/>
        <v/>
      </c>
      <c r="L1038" s="129" t="str">
        <f t="shared" si="187"/>
        <v/>
      </c>
      <c r="S1038" s="84">
        <f t="shared" si="177"/>
        <v>0</v>
      </c>
      <c r="AR1038" s="74">
        <f t="shared" si="180"/>
        <v>1</v>
      </c>
      <c r="AS1038" s="74">
        <f t="shared" si="181"/>
        <v>1900</v>
      </c>
      <c r="AT1038" s="94">
        <f t="shared" si="182"/>
        <v>-1</v>
      </c>
      <c r="BB1038" s="74">
        <f t="shared" si="183"/>
        <v>1</v>
      </c>
      <c r="BC1038" s="74">
        <f t="shared" si="184"/>
        <v>0</v>
      </c>
      <c r="BD1038" s="115" t="str">
        <f t="shared" si="185"/>
        <v/>
      </c>
    </row>
    <row r="1039" spans="4:56" x14ac:dyDescent="0.2">
      <c r="D1039" s="120">
        <f t="shared" si="179"/>
        <v>318</v>
      </c>
      <c r="F1039" s="126" t="str">
        <f t="shared" si="178"/>
        <v/>
      </c>
      <c r="K1039" s="129" t="str">
        <f t="shared" si="186"/>
        <v/>
      </c>
      <c r="L1039" s="129" t="str">
        <f t="shared" si="187"/>
        <v/>
      </c>
      <c r="S1039" s="84">
        <f t="shared" ref="S1039:S1102" si="188">Q1039*R1039</f>
        <v>0</v>
      </c>
      <c r="AR1039" s="74">
        <f t="shared" si="180"/>
        <v>1</v>
      </c>
      <c r="AS1039" s="74">
        <f t="shared" si="181"/>
        <v>1900</v>
      </c>
      <c r="AT1039" s="94">
        <f t="shared" si="182"/>
        <v>-1</v>
      </c>
      <c r="BB1039" s="74">
        <f t="shared" si="183"/>
        <v>1</v>
      </c>
      <c r="BC1039" s="74">
        <f t="shared" si="184"/>
        <v>0</v>
      </c>
      <c r="BD1039" s="115" t="str">
        <f t="shared" si="185"/>
        <v/>
      </c>
    </row>
    <row r="1040" spans="4:56" x14ac:dyDescent="0.2">
      <c r="D1040" s="120">
        <f t="shared" si="179"/>
        <v>319</v>
      </c>
      <c r="F1040" s="126" t="str">
        <f t="shared" si="178"/>
        <v/>
      </c>
      <c r="K1040" s="129" t="str">
        <f t="shared" si="186"/>
        <v/>
      </c>
      <c r="L1040" s="129" t="str">
        <f t="shared" si="187"/>
        <v/>
      </c>
      <c r="S1040" s="84">
        <f t="shared" si="188"/>
        <v>0</v>
      </c>
      <c r="AR1040" s="74">
        <f t="shared" si="180"/>
        <v>1</v>
      </c>
      <c r="AS1040" s="74">
        <f t="shared" si="181"/>
        <v>1900</v>
      </c>
      <c r="AT1040" s="94">
        <f t="shared" si="182"/>
        <v>-1</v>
      </c>
      <c r="BB1040" s="74">
        <f t="shared" si="183"/>
        <v>1</v>
      </c>
      <c r="BC1040" s="74">
        <f t="shared" si="184"/>
        <v>0</v>
      </c>
      <c r="BD1040" s="115" t="str">
        <f t="shared" si="185"/>
        <v/>
      </c>
    </row>
    <row r="1041" spans="4:56" x14ac:dyDescent="0.2">
      <c r="D1041" s="120">
        <f t="shared" si="179"/>
        <v>320</v>
      </c>
      <c r="F1041" s="126" t="str">
        <f t="shared" si="178"/>
        <v/>
      </c>
      <c r="K1041" s="129" t="str">
        <f t="shared" si="186"/>
        <v/>
      </c>
      <c r="L1041" s="129" t="str">
        <f t="shared" si="187"/>
        <v/>
      </c>
      <c r="S1041" s="84">
        <f t="shared" si="188"/>
        <v>0</v>
      </c>
      <c r="AR1041" s="74">
        <f t="shared" si="180"/>
        <v>1</v>
      </c>
      <c r="AS1041" s="74">
        <f t="shared" si="181"/>
        <v>1900</v>
      </c>
      <c r="AT1041" s="94">
        <f t="shared" si="182"/>
        <v>-1</v>
      </c>
      <c r="BB1041" s="74">
        <f t="shared" si="183"/>
        <v>1</v>
      </c>
      <c r="BC1041" s="74">
        <f t="shared" si="184"/>
        <v>0</v>
      </c>
      <c r="BD1041" s="115" t="str">
        <f t="shared" si="185"/>
        <v/>
      </c>
    </row>
    <row r="1042" spans="4:56" x14ac:dyDescent="0.2">
      <c r="D1042" s="120">
        <f t="shared" si="179"/>
        <v>321</v>
      </c>
      <c r="F1042" s="126" t="str">
        <f t="shared" si="178"/>
        <v/>
      </c>
      <c r="K1042" s="129" t="str">
        <f t="shared" si="186"/>
        <v/>
      </c>
      <c r="L1042" s="129" t="str">
        <f t="shared" si="187"/>
        <v/>
      </c>
      <c r="S1042" s="84">
        <f t="shared" si="188"/>
        <v>0</v>
      </c>
      <c r="AR1042" s="74">
        <f t="shared" si="180"/>
        <v>1</v>
      </c>
      <c r="AS1042" s="74">
        <f t="shared" si="181"/>
        <v>1900</v>
      </c>
      <c r="AT1042" s="94">
        <f t="shared" si="182"/>
        <v>-1</v>
      </c>
      <c r="BB1042" s="74">
        <f t="shared" si="183"/>
        <v>1</v>
      </c>
      <c r="BC1042" s="74">
        <f t="shared" si="184"/>
        <v>0</v>
      </c>
      <c r="BD1042" s="115" t="str">
        <f t="shared" si="185"/>
        <v/>
      </c>
    </row>
    <row r="1043" spans="4:56" x14ac:dyDescent="0.2">
      <c r="D1043" s="120">
        <f t="shared" si="179"/>
        <v>322</v>
      </c>
      <c r="F1043" s="126" t="str">
        <f t="shared" ref="F1043:F1106" si="189">IF(OR(K1043=0,K1043=""),"",SUM(G1043/K1043))</f>
        <v/>
      </c>
      <c r="K1043" s="129" t="str">
        <f t="shared" si="186"/>
        <v/>
      </c>
      <c r="L1043" s="129" t="str">
        <f t="shared" si="187"/>
        <v/>
      </c>
      <c r="S1043" s="84">
        <f t="shared" si="188"/>
        <v>0</v>
      </c>
      <c r="AR1043" s="74">
        <f t="shared" si="180"/>
        <v>1</v>
      </c>
      <c r="AS1043" s="74">
        <f t="shared" si="181"/>
        <v>1900</v>
      </c>
      <c r="AT1043" s="94">
        <f t="shared" si="182"/>
        <v>-1</v>
      </c>
      <c r="BB1043" s="74">
        <f t="shared" si="183"/>
        <v>1</v>
      </c>
      <c r="BC1043" s="74">
        <f t="shared" si="184"/>
        <v>0</v>
      </c>
      <c r="BD1043" s="115" t="str">
        <f t="shared" si="185"/>
        <v/>
      </c>
    </row>
    <row r="1044" spans="4:56" x14ac:dyDescent="0.2">
      <c r="D1044" s="120">
        <f t="shared" si="179"/>
        <v>323</v>
      </c>
      <c r="F1044" s="126" t="str">
        <f t="shared" si="189"/>
        <v/>
      </c>
      <c r="K1044" s="129" t="str">
        <f t="shared" si="186"/>
        <v/>
      </c>
      <c r="L1044" s="129" t="str">
        <f t="shared" si="187"/>
        <v/>
      </c>
      <c r="S1044" s="84">
        <f t="shared" si="188"/>
        <v>0</v>
      </c>
      <c r="AR1044" s="74">
        <f t="shared" si="180"/>
        <v>1</v>
      </c>
      <c r="AS1044" s="74">
        <f t="shared" si="181"/>
        <v>1900</v>
      </c>
      <c r="AT1044" s="94">
        <f t="shared" si="182"/>
        <v>-1</v>
      </c>
      <c r="BB1044" s="74">
        <f t="shared" si="183"/>
        <v>1</v>
      </c>
      <c r="BC1044" s="74">
        <f t="shared" si="184"/>
        <v>0</v>
      </c>
      <c r="BD1044" s="115" t="str">
        <f t="shared" si="185"/>
        <v/>
      </c>
    </row>
    <row r="1045" spans="4:56" x14ac:dyDescent="0.2">
      <c r="D1045" s="120">
        <f t="shared" si="179"/>
        <v>324</v>
      </c>
      <c r="F1045" s="126" t="str">
        <f t="shared" si="189"/>
        <v/>
      </c>
      <c r="K1045" s="129" t="str">
        <f t="shared" si="186"/>
        <v/>
      </c>
      <c r="L1045" s="129" t="str">
        <f t="shared" si="187"/>
        <v/>
      </c>
      <c r="S1045" s="84">
        <f t="shared" si="188"/>
        <v>0</v>
      </c>
      <c r="AR1045" s="74">
        <f t="shared" si="180"/>
        <v>1</v>
      </c>
      <c r="AS1045" s="74">
        <f t="shared" si="181"/>
        <v>1900</v>
      </c>
      <c r="AT1045" s="94">
        <f t="shared" si="182"/>
        <v>-1</v>
      </c>
      <c r="BB1045" s="74">
        <f t="shared" si="183"/>
        <v>1</v>
      </c>
      <c r="BC1045" s="74">
        <f t="shared" si="184"/>
        <v>0</v>
      </c>
      <c r="BD1045" s="115" t="str">
        <f t="shared" si="185"/>
        <v/>
      </c>
    </row>
    <row r="1046" spans="4:56" x14ac:dyDescent="0.2">
      <c r="D1046" s="120">
        <f t="shared" si="179"/>
        <v>325</v>
      </c>
      <c r="F1046" s="126" t="str">
        <f t="shared" si="189"/>
        <v/>
      </c>
      <c r="K1046" s="129" t="str">
        <f t="shared" si="186"/>
        <v/>
      </c>
      <c r="L1046" s="129" t="str">
        <f t="shared" si="187"/>
        <v/>
      </c>
      <c r="S1046" s="84">
        <f t="shared" si="188"/>
        <v>0</v>
      </c>
      <c r="AR1046" s="74">
        <f t="shared" si="180"/>
        <v>1</v>
      </c>
      <c r="AS1046" s="74">
        <f t="shared" si="181"/>
        <v>1900</v>
      </c>
      <c r="AT1046" s="94">
        <f t="shared" si="182"/>
        <v>-1</v>
      </c>
      <c r="BB1046" s="74">
        <f t="shared" si="183"/>
        <v>1</v>
      </c>
      <c r="BC1046" s="74">
        <f t="shared" si="184"/>
        <v>0</v>
      </c>
      <c r="BD1046" s="115" t="str">
        <f t="shared" si="185"/>
        <v/>
      </c>
    </row>
    <row r="1047" spans="4:56" x14ac:dyDescent="0.2">
      <c r="D1047" s="120">
        <f t="shared" si="179"/>
        <v>326</v>
      </c>
      <c r="F1047" s="126" t="str">
        <f t="shared" si="189"/>
        <v/>
      </c>
      <c r="K1047" s="129" t="str">
        <f t="shared" si="186"/>
        <v/>
      </c>
      <c r="L1047" s="129" t="str">
        <f t="shared" si="187"/>
        <v/>
      </c>
      <c r="S1047" s="84">
        <f t="shared" si="188"/>
        <v>0</v>
      </c>
      <c r="AR1047" s="74">
        <f t="shared" si="180"/>
        <v>1</v>
      </c>
      <c r="AS1047" s="74">
        <f t="shared" si="181"/>
        <v>1900</v>
      </c>
      <c r="AT1047" s="94">
        <f t="shared" si="182"/>
        <v>-1</v>
      </c>
      <c r="BB1047" s="74">
        <f t="shared" si="183"/>
        <v>1</v>
      </c>
      <c r="BC1047" s="74">
        <f t="shared" si="184"/>
        <v>0</v>
      </c>
      <c r="BD1047" s="115" t="str">
        <f t="shared" si="185"/>
        <v/>
      </c>
    </row>
    <row r="1048" spans="4:56" x14ac:dyDescent="0.2">
      <c r="D1048" s="120">
        <f t="shared" si="179"/>
        <v>327</v>
      </c>
      <c r="F1048" s="126" t="str">
        <f t="shared" si="189"/>
        <v/>
      </c>
      <c r="K1048" s="129" t="str">
        <f t="shared" si="186"/>
        <v/>
      </c>
      <c r="L1048" s="129" t="str">
        <f t="shared" si="187"/>
        <v/>
      </c>
      <c r="S1048" s="84">
        <f t="shared" si="188"/>
        <v>0</v>
      </c>
      <c r="AR1048" s="74">
        <f t="shared" si="180"/>
        <v>1</v>
      </c>
      <c r="AS1048" s="74">
        <f t="shared" si="181"/>
        <v>1900</v>
      </c>
      <c r="AT1048" s="94">
        <f t="shared" si="182"/>
        <v>-1</v>
      </c>
      <c r="BB1048" s="74">
        <f t="shared" si="183"/>
        <v>1</v>
      </c>
      <c r="BC1048" s="74">
        <f t="shared" si="184"/>
        <v>0</v>
      </c>
      <c r="BD1048" s="115" t="str">
        <f t="shared" si="185"/>
        <v/>
      </c>
    </row>
    <row r="1049" spans="4:56" x14ac:dyDescent="0.2">
      <c r="D1049" s="120">
        <f t="shared" si="179"/>
        <v>328</v>
      </c>
      <c r="F1049" s="126" t="str">
        <f t="shared" si="189"/>
        <v/>
      </c>
      <c r="K1049" s="129" t="str">
        <f t="shared" si="186"/>
        <v/>
      </c>
      <c r="L1049" s="129" t="str">
        <f t="shared" si="187"/>
        <v/>
      </c>
      <c r="S1049" s="84">
        <f t="shared" si="188"/>
        <v>0</v>
      </c>
      <c r="AR1049" s="74">
        <f t="shared" si="180"/>
        <v>1</v>
      </c>
      <c r="AS1049" s="74">
        <f t="shared" si="181"/>
        <v>1900</v>
      </c>
      <c r="AT1049" s="94">
        <f t="shared" si="182"/>
        <v>-1</v>
      </c>
      <c r="BB1049" s="74">
        <f t="shared" si="183"/>
        <v>1</v>
      </c>
      <c r="BC1049" s="74">
        <f t="shared" si="184"/>
        <v>0</v>
      </c>
      <c r="BD1049" s="115" t="str">
        <f t="shared" si="185"/>
        <v/>
      </c>
    </row>
    <row r="1050" spans="4:56" x14ac:dyDescent="0.2">
      <c r="D1050" s="120">
        <f t="shared" si="179"/>
        <v>329</v>
      </c>
      <c r="F1050" s="126" t="str">
        <f t="shared" si="189"/>
        <v/>
      </c>
      <c r="K1050" s="129" t="str">
        <f t="shared" si="186"/>
        <v/>
      </c>
      <c r="L1050" s="129" t="str">
        <f t="shared" si="187"/>
        <v/>
      </c>
      <c r="S1050" s="84">
        <f t="shared" si="188"/>
        <v>0</v>
      </c>
      <c r="AR1050" s="74">
        <f t="shared" si="180"/>
        <v>1</v>
      </c>
      <c r="AS1050" s="74">
        <f t="shared" si="181"/>
        <v>1900</v>
      </c>
      <c r="AT1050" s="94">
        <f t="shared" si="182"/>
        <v>-1</v>
      </c>
      <c r="BB1050" s="74">
        <f t="shared" si="183"/>
        <v>1</v>
      </c>
      <c r="BC1050" s="74">
        <f t="shared" si="184"/>
        <v>0</v>
      </c>
      <c r="BD1050" s="115" t="str">
        <f t="shared" si="185"/>
        <v/>
      </c>
    </row>
    <row r="1051" spans="4:56" x14ac:dyDescent="0.2">
      <c r="D1051" s="120">
        <f t="shared" si="179"/>
        <v>330</v>
      </c>
      <c r="F1051" s="126" t="str">
        <f t="shared" si="189"/>
        <v/>
      </c>
      <c r="K1051" s="129" t="str">
        <f t="shared" si="186"/>
        <v/>
      </c>
      <c r="L1051" s="129" t="str">
        <f t="shared" si="187"/>
        <v/>
      </c>
      <c r="S1051" s="84">
        <f t="shared" si="188"/>
        <v>0</v>
      </c>
      <c r="AR1051" s="74">
        <f t="shared" si="180"/>
        <v>1</v>
      </c>
      <c r="AS1051" s="74">
        <f t="shared" si="181"/>
        <v>1900</v>
      </c>
      <c r="AT1051" s="94">
        <f t="shared" si="182"/>
        <v>-1</v>
      </c>
      <c r="BB1051" s="74">
        <f t="shared" si="183"/>
        <v>1</v>
      </c>
      <c r="BC1051" s="74">
        <f t="shared" si="184"/>
        <v>0</v>
      </c>
      <c r="BD1051" s="115" t="str">
        <f t="shared" si="185"/>
        <v/>
      </c>
    </row>
    <row r="1052" spans="4:56" x14ac:dyDescent="0.2">
      <c r="D1052" s="120">
        <f t="shared" si="179"/>
        <v>331</v>
      </c>
      <c r="F1052" s="126" t="str">
        <f t="shared" si="189"/>
        <v/>
      </c>
      <c r="K1052" s="129" t="str">
        <f t="shared" si="186"/>
        <v/>
      </c>
      <c r="L1052" s="129" t="str">
        <f t="shared" si="187"/>
        <v/>
      </c>
      <c r="S1052" s="84">
        <f t="shared" si="188"/>
        <v>0</v>
      </c>
      <c r="AR1052" s="74">
        <f t="shared" si="180"/>
        <v>1</v>
      </c>
      <c r="AS1052" s="74">
        <f t="shared" si="181"/>
        <v>1900</v>
      </c>
      <c r="AT1052" s="94">
        <f t="shared" si="182"/>
        <v>-1</v>
      </c>
      <c r="BB1052" s="74">
        <f t="shared" si="183"/>
        <v>1</v>
      </c>
      <c r="BC1052" s="74">
        <f t="shared" si="184"/>
        <v>0</v>
      </c>
      <c r="BD1052" s="115" t="str">
        <f t="shared" si="185"/>
        <v/>
      </c>
    </row>
    <row r="1053" spans="4:56" x14ac:dyDescent="0.2">
      <c r="D1053" s="120">
        <f t="shared" si="179"/>
        <v>332</v>
      </c>
      <c r="F1053" s="126" t="str">
        <f t="shared" si="189"/>
        <v/>
      </c>
      <c r="K1053" s="129" t="str">
        <f t="shared" si="186"/>
        <v/>
      </c>
      <c r="L1053" s="129" t="str">
        <f t="shared" si="187"/>
        <v/>
      </c>
      <c r="S1053" s="84">
        <f t="shared" si="188"/>
        <v>0</v>
      </c>
      <c r="AR1053" s="74">
        <f t="shared" si="180"/>
        <v>1</v>
      </c>
      <c r="AS1053" s="74">
        <f t="shared" si="181"/>
        <v>1900</v>
      </c>
      <c r="AT1053" s="94">
        <f t="shared" si="182"/>
        <v>-1</v>
      </c>
      <c r="BB1053" s="74">
        <f t="shared" si="183"/>
        <v>1</v>
      </c>
      <c r="BC1053" s="74">
        <f t="shared" si="184"/>
        <v>0</v>
      </c>
      <c r="BD1053" s="115" t="str">
        <f t="shared" si="185"/>
        <v/>
      </c>
    </row>
    <row r="1054" spans="4:56" x14ac:dyDescent="0.2">
      <c r="D1054" s="120">
        <f t="shared" si="179"/>
        <v>333</v>
      </c>
      <c r="F1054" s="126" t="str">
        <f t="shared" si="189"/>
        <v/>
      </c>
      <c r="K1054" s="129" t="str">
        <f t="shared" si="186"/>
        <v/>
      </c>
      <c r="L1054" s="129" t="str">
        <f t="shared" si="187"/>
        <v/>
      </c>
      <c r="S1054" s="84">
        <f t="shared" si="188"/>
        <v>0</v>
      </c>
      <c r="AR1054" s="74">
        <f t="shared" si="180"/>
        <v>1</v>
      </c>
      <c r="AS1054" s="74">
        <f t="shared" si="181"/>
        <v>1900</v>
      </c>
      <c r="AT1054" s="94">
        <f t="shared" si="182"/>
        <v>-1</v>
      </c>
      <c r="BB1054" s="74">
        <f t="shared" si="183"/>
        <v>1</v>
      </c>
      <c r="BC1054" s="74">
        <f t="shared" si="184"/>
        <v>0</v>
      </c>
      <c r="BD1054" s="115" t="str">
        <f t="shared" si="185"/>
        <v/>
      </c>
    </row>
    <row r="1055" spans="4:56" x14ac:dyDescent="0.2">
      <c r="D1055" s="120">
        <f t="shared" si="179"/>
        <v>334</v>
      </c>
      <c r="F1055" s="126" t="str">
        <f t="shared" si="189"/>
        <v/>
      </c>
      <c r="K1055" s="129" t="str">
        <f t="shared" si="186"/>
        <v/>
      </c>
      <c r="L1055" s="129" t="str">
        <f t="shared" si="187"/>
        <v/>
      </c>
      <c r="S1055" s="84">
        <f t="shared" si="188"/>
        <v>0</v>
      </c>
      <c r="AR1055" s="74">
        <f t="shared" si="180"/>
        <v>1</v>
      </c>
      <c r="AS1055" s="74">
        <f t="shared" si="181"/>
        <v>1900</v>
      </c>
      <c r="AT1055" s="94">
        <f t="shared" si="182"/>
        <v>-1</v>
      </c>
      <c r="BB1055" s="74">
        <f t="shared" si="183"/>
        <v>1</v>
      </c>
      <c r="BC1055" s="74">
        <f t="shared" si="184"/>
        <v>0</v>
      </c>
      <c r="BD1055" s="115" t="str">
        <f t="shared" si="185"/>
        <v/>
      </c>
    </row>
    <row r="1056" spans="4:56" x14ac:dyDescent="0.2">
      <c r="D1056" s="120">
        <f t="shared" si="179"/>
        <v>335</v>
      </c>
      <c r="F1056" s="126" t="str">
        <f t="shared" si="189"/>
        <v/>
      </c>
      <c r="K1056" s="129" t="str">
        <f t="shared" si="186"/>
        <v/>
      </c>
      <c r="L1056" s="129" t="str">
        <f t="shared" si="187"/>
        <v/>
      </c>
      <c r="S1056" s="84">
        <f t="shared" si="188"/>
        <v>0</v>
      </c>
      <c r="AR1056" s="74">
        <f t="shared" si="180"/>
        <v>1</v>
      </c>
      <c r="AS1056" s="74">
        <f t="shared" si="181"/>
        <v>1900</v>
      </c>
      <c r="AT1056" s="94">
        <f t="shared" si="182"/>
        <v>-1</v>
      </c>
      <c r="BB1056" s="74">
        <f t="shared" si="183"/>
        <v>1</v>
      </c>
      <c r="BC1056" s="74">
        <f t="shared" si="184"/>
        <v>0</v>
      </c>
      <c r="BD1056" s="115" t="str">
        <f t="shared" si="185"/>
        <v/>
      </c>
    </row>
    <row r="1057" spans="4:56" x14ac:dyDescent="0.2">
      <c r="D1057" s="120">
        <f t="shared" si="179"/>
        <v>336</v>
      </c>
      <c r="F1057" s="126" t="str">
        <f t="shared" si="189"/>
        <v/>
      </c>
      <c r="K1057" s="129" t="str">
        <f t="shared" si="186"/>
        <v/>
      </c>
      <c r="L1057" s="129" t="str">
        <f t="shared" si="187"/>
        <v/>
      </c>
      <c r="S1057" s="84">
        <f t="shared" si="188"/>
        <v>0</v>
      </c>
      <c r="AR1057" s="74">
        <f t="shared" si="180"/>
        <v>1</v>
      </c>
      <c r="AS1057" s="74">
        <f t="shared" si="181"/>
        <v>1900</v>
      </c>
      <c r="AT1057" s="94">
        <f t="shared" si="182"/>
        <v>-1</v>
      </c>
      <c r="BB1057" s="74">
        <f t="shared" si="183"/>
        <v>1</v>
      </c>
      <c r="BC1057" s="74">
        <f t="shared" si="184"/>
        <v>0</v>
      </c>
      <c r="BD1057" s="115" t="str">
        <f t="shared" si="185"/>
        <v/>
      </c>
    </row>
    <row r="1058" spans="4:56" x14ac:dyDescent="0.2">
      <c r="D1058" s="120">
        <f t="shared" si="179"/>
        <v>337</v>
      </c>
      <c r="F1058" s="126" t="str">
        <f t="shared" si="189"/>
        <v/>
      </c>
      <c r="K1058" s="129" t="str">
        <f t="shared" si="186"/>
        <v/>
      </c>
      <c r="L1058" s="129" t="str">
        <f t="shared" si="187"/>
        <v/>
      </c>
      <c r="S1058" s="84">
        <f t="shared" si="188"/>
        <v>0</v>
      </c>
      <c r="AR1058" s="74">
        <f t="shared" si="180"/>
        <v>1</v>
      </c>
      <c r="AS1058" s="74">
        <f t="shared" si="181"/>
        <v>1900</v>
      </c>
      <c r="AT1058" s="94">
        <f t="shared" si="182"/>
        <v>-1</v>
      </c>
      <c r="BB1058" s="74">
        <f t="shared" si="183"/>
        <v>1</v>
      </c>
      <c r="BC1058" s="74">
        <f t="shared" si="184"/>
        <v>0</v>
      </c>
      <c r="BD1058" s="115" t="str">
        <f t="shared" si="185"/>
        <v/>
      </c>
    </row>
    <row r="1059" spans="4:56" x14ac:dyDescent="0.2">
      <c r="D1059" s="120">
        <f t="shared" si="179"/>
        <v>338</v>
      </c>
      <c r="F1059" s="126" t="str">
        <f t="shared" si="189"/>
        <v/>
      </c>
      <c r="K1059" s="129" t="str">
        <f t="shared" si="186"/>
        <v/>
      </c>
      <c r="L1059" s="129" t="str">
        <f t="shared" si="187"/>
        <v/>
      </c>
      <c r="S1059" s="84">
        <f t="shared" si="188"/>
        <v>0</v>
      </c>
      <c r="AR1059" s="74">
        <f t="shared" si="180"/>
        <v>1</v>
      </c>
      <c r="AS1059" s="74">
        <f t="shared" si="181"/>
        <v>1900</v>
      </c>
      <c r="AT1059" s="94">
        <f t="shared" si="182"/>
        <v>-1</v>
      </c>
      <c r="BB1059" s="74">
        <f t="shared" si="183"/>
        <v>1</v>
      </c>
      <c r="BC1059" s="74">
        <f t="shared" si="184"/>
        <v>0</v>
      </c>
      <c r="BD1059" s="115" t="str">
        <f t="shared" si="185"/>
        <v/>
      </c>
    </row>
    <row r="1060" spans="4:56" x14ac:dyDescent="0.2">
      <c r="D1060" s="120">
        <f t="shared" si="179"/>
        <v>339</v>
      </c>
      <c r="F1060" s="126" t="str">
        <f t="shared" si="189"/>
        <v/>
      </c>
      <c r="K1060" s="129" t="str">
        <f t="shared" si="186"/>
        <v/>
      </c>
      <c r="L1060" s="129" t="str">
        <f t="shared" si="187"/>
        <v/>
      </c>
      <c r="S1060" s="84">
        <f t="shared" si="188"/>
        <v>0</v>
      </c>
      <c r="AR1060" s="74">
        <f t="shared" si="180"/>
        <v>1</v>
      </c>
      <c r="AS1060" s="74">
        <f t="shared" si="181"/>
        <v>1900</v>
      </c>
      <c r="AT1060" s="94">
        <f t="shared" si="182"/>
        <v>-1</v>
      </c>
      <c r="BB1060" s="74">
        <f t="shared" si="183"/>
        <v>1</v>
      </c>
      <c r="BC1060" s="74">
        <f t="shared" si="184"/>
        <v>0</v>
      </c>
      <c r="BD1060" s="115" t="str">
        <f t="shared" si="185"/>
        <v/>
      </c>
    </row>
    <row r="1061" spans="4:56" x14ac:dyDescent="0.2">
      <c r="D1061" s="120">
        <f t="shared" si="179"/>
        <v>340</v>
      </c>
      <c r="F1061" s="126" t="str">
        <f t="shared" si="189"/>
        <v/>
      </c>
      <c r="K1061" s="129" t="str">
        <f t="shared" si="186"/>
        <v/>
      </c>
      <c r="L1061" s="129" t="str">
        <f t="shared" si="187"/>
        <v/>
      </c>
      <c r="S1061" s="84">
        <f t="shared" si="188"/>
        <v>0</v>
      </c>
      <c r="AR1061" s="74">
        <f t="shared" si="180"/>
        <v>1</v>
      </c>
      <c r="AS1061" s="74">
        <f t="shared" si="181"/>
        <v>1900</v>
      </c>
      <c r="AT1061" s="94">
        <f t="shared" si="182"/>
        <v>-1</v>
      </c>
      <c r="BB1061" s="74">
        <f t="shared" si="183"/>
        <v>1</v>
      </c>
      <c r="BC1061" s="74">
        <f t="shared" si="184"/>
        <v>0</v>
      </c>
      <c r="BD1061" s="115" t="str">
        <f t="shared" si="185"/>
        <v/>
      </c>
    </row>
    <row r="1062" spans="4:56" x14ac:dyDescent="0.2">
      <c r="D1062" s="120">
        <f t="shared" si="179"/>
        <v>341</v>
      </c>
      <c r="F1062" s="126" t="str">
        <f t="shared" si="189"/>
        <v/>
      </c>
      <c r="K1062" s="129" t="str">
        <f t="shared" si="186"/>
        <v/>
      </c>
      <c r="L1062" s="129" t="str">
        <f t="shared" si="187"/>
        <v/>
      </c>
      <c r="S1062" s="84">
        <f t="shared" si="188"/>
        <v>0</v>
      </c>
      <c r="AR1062" s="74">
        <f t="shared" si="180"/>
        <v>1</v>
      </c>
      <c r="AS1062" s="74">
        <f t="shared" si="181"/>
        <v>1900</v>
      </c>
      <c r="AT1062" s="94">
        <f t="shared" si="182"/>
        <v>-1</v>
      </c>
      <c r="BB1062" s="74">
        <f t="shared" si="183"/>
        <v>1</v>
      </c>
      <c r="BC1062" s="74">
        <f t="shared" si="184"/>
        <v>0</v>
      </c>
      <c r="BD1062" s="115" t="str">
        <f t="shared" si="185"/>
        <v/>
      </c>
    </row>
    <row r="1063" spans="4:56" x14ac:dyDescent="0.2">
      <c r="D1063" s="120">
        <f t="shared" si="179"/>
        <v>342</v>
      </c>
      <c r="F1063" s="126" t="str">
        <f t="shared" si="189"/>
        <v/>
      </c>
      <c r="K1063" s="129" t="str">
        <f t="shared" si="186"/>
        <v/>
      </c>
      <c r="L1063" s="129" t="str">
        <f t="shared" si="187"/>
        <v/>
      </c>
      <c r="S1063" s="84">
        <f t="shared" si="188"/>
        <v>0</v>
      </c>
      <c r="AR1063" s="74">
        <f t="shared" si="180"/>
        <v>1</v>
      </c>
      <c r="AS1063" s="74">
        <f t="shared" si="181"/>
        <v>1900</v>
      </c>
      <c r="AT1063" s="94">
        <f t="shared" si="182"/>
        <v>-1</v>
      </c>
      <c r="BB1063" s="74">
        <f t="shared" si="183"/>
        <v>1</v>
      </c>
      <c r="BC1063" s="74">
        <f t="shared" si="184"/>
        <v>0</v>
      </c>
      <c r="BD1063" s="115" t="str">
        <f t="shared" si="185"/>
        <v/>
      </c>
    </row>
    <row r="1064" spans="4:56" x14ac:dyDescent="0.2">
      <c r="D1064" s="120">
        <f t="shared" si="179"/>
        <v>343</v>
      </c>
      <c r="F1064" s="126" t="str">
        <f t="shared" si="189"/>
        <v/>
      </c>
      <c r="K1064" s="129" t="str">
        <f t="shared" si="186"/>
        <v/>
      </c>
      <c r="L1064" s="129" t="str">
        <f t="shared" si="187"/>
        <v/>
      </c>
      <c r="S1064" s="84">
        <f t="shared" si="188"/>
        <v>0</v>
      </c>
      <c r="AR1064" s="74">
        <f t="shared" si="180"/>
        <v>1</v>
      </c>
      <c r="AS1064" s="74">
        <f t="shared" si="181"/>
        <v>1900</v>
      </c>
      <c r="AT1064" s="94">
        <f t="shared" si="182"/>
        <v>-1</v>
      </c>
      <c r="BB1064" s="74">
        <f t="shared" si="183"/>
        <v>1</v>
      </c>
      <c r="BC1064" s="74">
        <f t="shared" si="184"/>
        <v>0</v>
      </c>
      <c r="BD1064" s="115" t="str">
        <f t="shared" si="185"/>
        <v/>
      </c>
    </row>
    <row r="1065" spans="4:56" x14ac:dyDescent="0.2">
      <c r="D1065" s="120">
        <f t="shared" si="179"/>
        <v>344</v>
      </c>
      <c r="F1065" s="126" t="str">
        <f t="shared" si="189"/>
        <v/>
      </c>
      <c r="K1065" s="129" t="str">
        <f t="shared" si="186"/>
        <v/>
      </c>
      <c r="L1065" s="129" t="str">
        <f t="shared" si="187"/>
        <v/>
      </c>
      <c r="S1065" s="84">
        <f t="shared" si="188"/>
        <v>0</v>
      </c>
      <c r="AR1065" s="74">
        <f t="shared" si="180"/>
        <v>1</v>
      </c>
      <c r="AS1065" s="74">
        <f t="shared" si="181"/>
        <v>1900</v>
      </c>
      <c r="AT1065" s="94">
        <f t="shared" si="182"/>
        <v>-1</v>
      </c>
      <c r="BB1065" s="74">
        <f t="shared" si="183"/>
        <v>1</v>
      </c>
      <c r="BC1065" s="74">
        <f t="shared" si="184"/>
        <v>0</v>
      </c>
      <c r="BD1065" s="115" t="str">
        <f t="shared" si="185"/>
        <v/>
      </c>
    </row>
    <row r="1066" spans="4:56" x14ac:dyDescent="0.2">
      <c r="D1066" s="120">
        <f t="shared" si="179"/>
        <v>345</v>
      </c>
      <c r="F1066" s="126" t="str">
        <f t="shared" si="189"/>
        <v/>
      </c>
      <c r="K1066" s="129" t="str">
        <f t="shared" si="186"/>
        <v/>
      </c>
      <c r="L1066" s="129" t="str">
        <f t="shared" si="187"/>
        <v/>
      </c>
      <c r="S1066" s="84">
        <f t="shared" si="188"/>
        <v>0</v>
      </c>
      <c r="AR1066" s="74">
        <f t="shared" si="180"/>
        <v>1</v>
      </c>
      <c r="AS1066" s="74">
        <f t="shared" si="181"/>
        <v>1900</v>
      </c>
      <c r="AT1066" s="94">
        <f t="shared" si="182"/>
        <v>-1</v>
      </c>
      <c r="BB1066" s="74">
        <f t="shared" si="183"/>
        <v>1</v>
      </c>
      <c r="BC1066" s="74">
        <f t="shared" si="184"/>
        <v>0</v>
      </c>
      <c r="BD1066" s="115" t="str">
        <f t="shared" si="185"/>
        <v/>
      </c>
    </row>
    <row r="1067" spans="4:56" x14ac:dyDescent="0.2">
      <c r="D1067" s="120">
        <f t="shared" si="179"/>
        <v>346</v>
      </c>
      <c r="F1067" s="126" t="str">
        <f t="shared" si="189"/>
        <v/>
      </c>
      <c r="K1067" s="129" t="str">
        <f t="shared" si="186"/>
        <v/>
      </c>
      <c r="L1067" s="129" t="str">
        <f t="shared" si="187"/>
        <v/>
      </c>
      <c r="S1067" s="84">
        <f t="shared" si="188"/>
        <v>0</v>
      </c>
      <c r="AR1067" s="74">
        <f t="shared" si="180"/>
        <v>1</v>
      </c>
      <c r="AS1067" s="74">
        <f t="shared" si="181"/>
        <v>1900</v>
      </c>
      <c r="AT1067" s="94">
        <f t="shared" si="182"/>
        <v>-1</v>
      </c>
      <c r="BB1067" s="74">
        <f t="shared" si="183"/>
        <v>1</v>
      </c>
      <c r="BC1067" s="74">
        <f t="shared" si="184"/>
        <v>0</v>
      </c>
      <c r="BD1067" s="115" t="str">
        <f t="shared" si="185"/>
        <v/>
      </c>
    </row>
    <row r="1068" spans="4:56" x14ac:dyDescent="0.2">
      <c r="D1068" s="120">
        <f t="shared" si="179"/>
        <v>347</v>
      </c>
      <c r="F1068" s="126" t="str">
        <f t="shared" si="189"/>
        <v/>
      </c>
      <c r="K1068" s="129" t="str">
        <f t="shared" si="186"/>
        <v/>
      </c>
      <c r="L1068" s="129" t="str">
        <f t="shared" si="187"/>
        <v/>
      </c>
      <c r="S1068" s="84">
        <f t="shared" si="188"/>
        <v>0</v>
      </c>
      <c r="AR1068" s="74">
        <f t="shared" si="180"/>
        <v>1</v>
      </c>
      <c r="AS1068" s="74">
        <f t="shared" si="181"/>
        <v>1900</v>
      </c>
      <c r="AT1068" s="94">
        <f t="shared" si="182"/>
        <v>-1</v>
      </c>
      <c r="BB1068" s="74">
        <f t="shared" si="183"/>
        <v>1</v>
      </c>
      <c r="BC1068" s="74">
        <f t="shared" si="184"/>
        <v>0</v>
      </c>
      <c r="BD1068" s="115" t="str">
        <f t="shared" si="185"/>
        <v/>
      </c>
    </row>
    <row r="1069" spans="4:56" x14ac:dyDescent="0.2">
      <c r="D1069" s="120">
        <f t="shared" si="179"/>
        <v>348</v>
      </c>
      <c r="F1069" s="126" t="str">
        <f t="shared" si="189"/>
        <v/>
      </c>
      <c r="K1069" s="129" t="str">
        <f t="shared" si="186"/>
        <v/>
      </c>
      <c r="L1069" s="129" t="str">
        <f t="shared" si="187"/>
        <v/>
      </c>
      <c r="S1069" s="84">
        <f t="shared" si="188"/>
        <v>0</v>
      </c>
      <c r="AR1069" s="74">
        <f t="shared" si="180"/>
        <v>1</v>
      </c>
      <c r="AS1069" s="74">
        <f t="shared" si="181"/>
        <v>1900</v>
      </c>
      <c r="AT1069" s="94">
        <f t="shared" si="182"/>
        <v>-1</v>
      </c>
      <c r="BB1069" s="74">
        <f t="shared" si="183"/>
        <v>1</v>
      </c>
      <c r="BC1069" s="74">
        <f t="shared" si="184"/>
        <v>0</v>
      </c>
      <c r="BD1069" s="115" t="str">
        <f t="shared" si="185"/>
        <v/>
      </c>
    </row>
    <row r="1070" spans="4:56" x14ac:dyDescent="0.2">
      <c r="D1070" s="120">
        <f t="shared" si="179"/>
        <v>349</v>
      </c>
      <c r="F1070" s="126" t="str">
        <f t="shared" si="189"/>
        <v/>
      </c>
      <c r="K1070" s="129" t="str">
        <f t="shared" si="186"/>
        <v/>
      </c>
      <c r="L1070" s="129" t="str">
        <f t="shared" si="187"/>
        <v/>
      </c>
      <c r="S1070" s="84">
        <f t="shared" si="188"/>
        <v>0</v>
      </c>
      <c r="AR1070" s="74">
        <f t="shared" si="180"/>
        <v>1</v>
      </c>
      <c r="AS1070" s="74">
        <f t="shared" si="181"/>
        <v>1900</v>
      </c>
      <c r="AT1070" s="94">
        <f t="shared" si="182"/>
        <v>-1</v>
      </c>
      <c r="BB1070" s="74">
        <f t="shared" si="183"/>
        <v>1</v>
      </c>
      <c r="BC1070" s="74">
        <f t="shared" si="184"/>
        <v>0</v>
      </c>
      <c r="BD1070" s="115" t="str">
        <f t="shared" si="185"/>
        <v/>
      </c>
    </row>
    <row r="1071" spans="4:56" x14ac:dyDescent="0.2">
      <c r="D1071" s="120">
        <f t="shared" si="179"/>
        <v>350</v>
      </c>
      <c r="F1071" s="126" t="str">
        <f t="shared" si="189"/>
        <v/>
      </c>
      <c r="K1071" s="129" t="str">
        <f t="shared" si="186"/>
        <v/>
      </c>
      <c r="L1071" s="129" t="str">
        <f t="shared" si="187"/>
        <v/>
      </c>
      <c r="S1071" s="84">
        <f t="shared" si="188"/>
        <v>0</v>
      </c>
      <c r="AR1071" s="74">
        <f t="shared" si="180"/>
        <v>1</v>
      </c>
      <c r="AS1071" s="74">
        <f t="shared" si="181"/>
        <v>1900</v>
      </c>
      <c r="AT1071" s="94">
        <f t="shared" si="182"/>
        <v>-1</v>
      </c>
      <c r="BB1071" s="74">
        <f t="shared" si="183"/>
        <v>1</v>
      </c>
      <c r="BC1071" s="74">
        <f t="shared" si="184"/>
        <v>0</v>
      </c>
      <c r="BD1071" s="115" t="str">
        <f t="shared" si="185"/>
        <v/>
      </c>
    </row>
    <row r="1072" spans="4:56" x14ac:dyDescent="0.2">
      <c r="D1072" s="120">
        <f t="shared" si="179"/>
        <v>351</v>
      </c>
      <c r="F1072" s="126" t="str">
        <f t="shared" si="189"/>
        <v/>
      </c>
      <c r="K1072" s="129" t="str">
        <f t="shared" si="186"/>
        <v/>
      </c>
      <c r="L1072" s="129" t="str">
        <f t="shared" si="187"/>
        <v/>
      </c>
      <c r="S1072" s="84">
        <f t="shared" si="188"/>
        <v>0</v>
      </c>
      <c r="AR1072" s="74">
        <f t="shared" si="180"/>
        <v>1</v>
      </c>
      <c r="AS1072" s="74">
        <f t="shared" si="181"/>
        <v>1900</v>
      </c>
      <c r="AT1072" s="94">
        <f t="shared" si="182"/>
        <v>-1</v>
      </c>
      <c r="BB1072" s="74">
        <f t="shared" si="183"/>
        <v>1</v>
      </c>
      <c r="BC1072" s="74">
        <f t="shared" si="184"/>
        <v>0</v>
      </c>
      <c r="BD1072" s="115" t="str">
        <f t="shared" si="185"/>
        <v/>
      </c>
    </row>
    <row r="1073" spans="4:56" x14ac:dyDescent="0.2">
      <c r="D1073" s="120">
        <f t="shared" si="179"/>
        <v>352</v>
      </c>
      <c r="F1073" s="126" t="str">
        <f t="shared" si="189"/>
        <v/>
      </c>
      <c r="K1073" s="129" t="str">
        <f t="shared" si="186"/>
        <v/>
      </c>
      <c r="L1073" s="129" t="str">
        <f t="shared" si="187"/>
        <v/>
      </c>
      <c r="S1073" s="84">
        <f t="shared" si="188"/>
        <v>0</v>
      </c>
      <c r="AR1073" s="74">
        <f t="shared" si="180"/>
        <v>1</v>
      </c>
      <c r="AS1073" s="74">
        <f t="shared" si="181"/>
        <v>1900</v>
      </c>
      <c r="AT1073" s="94">
        <f t="shared" si="182"/>
        <v>-1</v>
      </c>
      <c r="BB1073" s="74">
        <f t="shared" si="183"/>
        <v>1</v>
      </c>
      <c r="BC1073" s="74">
        <f t="shared" si="184"/>
        <v>0</v>
      </c>
      <c r="BD1073" s="115" t="str">
        <f t="shared" si="185"/>
        <v/>
      </c>
    </row>
    <row r="1074" spans="4:56" x14ac:dyDescent="0.2">
      <c r="D1074" s="120">
        <f t="shared" si="179"/>
        <v>353</v>
      </c>
      <c r="F1074" s="126" t="str">
        <f t="shared" si="189"/>
        <v/>
      </c>
      <c r="K1074" s="129" t="str">
        <f t="shared" si="186"/>
        <v/>
      </c>
      <c r="L1074" s="129" t="str">
        <f t="shared" si="187"/>
        <v/>
      </c>
      <c r="S1074" s="84">
        <f t="shared" si="188"/>
        <v>0</v>
      </c>
      <c r="AR1074" s="74">
        <f t="shared" si="180"/>
        <v>1</v>
      </c>
      <c r="AS1074" s="74">
        <f t="shared" si="181"/>
        <v>1900</v>
      </c>
      <c r="AT1074" s="94">
        <f t="shared" si="182"/>
        <v>-1</v>
      </c>
      <c r="BB1074" s="74">
        <f t="shared" si="183"/>
        <v>1</v>
      </c>
      <c r="BC1074" s="74">
        <f t="shared" si="184"/>
        <v>0</v>
      </c>
      <c r="BD1074" s="115" t="str">
        <f t="shared" si="185"/>
        <v/>
      </c>
    </row>
    <row r="1075" spans="4:56" x14ac:dyDescent="0.2">
      <c r="D1075" s="120">
        <f t="shared" si="179"/>
        <v>354</v>
      </c>
      <c r="F1075" s="126" t="str">
        <f t="shared" si="189"/>
        <v/>
      </c>
      <c r="K1075" s="129" t="str">
        <f t="shared" si="186"/>
        <v/>
      </c>
      <c r="L1075" s="129" t="str">
        <f t="shared" si="187"/>
        <v/>
      </c>
      <c r="S1075" s="84">
        <f t="shared" si="188"/>
        <v>0</v>
      </c>
      <c r="AR1075" s="74">
        <f t="shared" si="180"/>
        <v>1</v>
      </c>
      <c r="AS1075" s="74">
        <f t="shared" si="181"/>
        <v>1900</v>
      </c>
      <c r="AT1075" s="94">
        <f t="shared" si="182"/>
        <v>-1</v>
      </c>
      <c r="BB1075" s="74">
        <f t="shared" si="183"/>
        <v>1</v>
      </c>
      <c r="BC1075" s="74">
        <f t="shared" si="184"/>
        <v>0</v>
      </c>
      <c r="BD1075" s="115" t="str">
        <f t="shared" si="185"/>
        <v/>
      </c>
    </row>
    <row r="1076" spans="4:56" x14ac:dyDescent="0.2">
      <c r="D1076" s="120">
        <f t="shared" si="179"/>
        <v>355</v>
      </c>
      <c r="F1076" s="126" t="str">
        <f t="shared" si="189"/>
        <v/>
      </c>
      <c r="K1076" s="129" t="str">
        <f t="shared" si="186"/>
        <v/>
      </c>
      <c r="L1076" s="129" t="str">
        <f t="shared" si="187"/>
        <v/>
      </c>
      <c r="S1076" s="84">
        <f t="shared" si="188"/>
        <v>0</v>
      </c>
      <c r="AR1076" s="74">
        <f t="shared" si="180"/>
        <v>1</v>
      </c>
      <c r="AS1076" s="74">
        <f t="shared" si="181"/>
        <v>1900</v>
      </c>
      <c r="AT1076" s="94">
        <f t="shared" si="182"/>
        <v>-1</v>
      </c>
      <c r="BB1076" s="74">
        <f t="shared" si="183"/>
        <v>1</v>
      </c>
      <c r="BC1076" s="74">
        <f t="shared" si="184"/>
        <v>0</v>
      </c>
      <c r="BD1076" s="115" t="str">
        <f t="shared" si="185"/>
        <v/>
      </c>
    </row>
    <row r="1077" spans="4:56" x14ac:dyDescent="0.2">
      <c r="D1077" s="120">
        <f t="shared" si="179"/>
        <v>356</v>
      </c>
      <c r="F1077" s="126" t="str">
        <f t="shared" si="189"/>
        <v/>
      </c>
      <c r="K1077" s="129" t="str">
        <f t="shared" si="186"/>
        <v/>
      </c>
      <c r="L1077" s="129" t="str">
        <f t="shared" si="187"/>
        <v/>
      </c>
      <c r="S1077" s="84">
        <f t="shared" si="188"/>
        <v>0</v>
      </c>
      <c r="AR1077" s="74">
        <f t="shared" si="180"/>
        <v>1</v>
      </c>
      <c r="AS1077" s="74">
        <f t="shared" si="181"/>
        <v>1900</v>
      </c>
      <c r="AT1077" s="94">
        <f t="shared" si="182"/>
        <v>-1</v>
      </c>
      <c r="BB1077" s="74">
        <f t="shared" si="183"/>
        <v>1</v>
      </c>
      <c r="BC1077" s="74">
        <f t="shared" si="184"/>
        <v>0</v>
      </c>
      <c r="BD1077" s="115" t="str">
        <f t="shared" si="185"/>
        <v/>
      </c>
    </row>
    <row r="1078" spans="4:56" x14ac:dyDescent="0.2">
      <c r="D1078" s="120">
        <f t="shared" si="179"/>
        <v>357</v>
      </c>
      <c r="F1078" s="126" t="str">
        <f t="shared" si="189"/>
        <v/>
      </c>
      <c r="K1078" s="129" t="str">
        <f t="shared" si="186"/>
        <v/>
      </c>
      <c r="L1078" s="129" t="str">
        <f t="shared" si="187"/>
        <v/>
      </c>
      <c r="S1078" s="84">
        <f t="shared" si="188"/>
        <v>0</v>
      </c>
      <c r="AR1078" s="74">
        <f t="shared" si="180"/>
        <v>1</v>
      </c>
      <c r="AS1078" s="74">
        <f t="shared" si="181"/>
        <v>1900</v>
      </c>
      <c r="AT1078" s="94">
        <f t="shared" si="182"/>
        <v>-1</v>
      </c>
      <c r="BB1078" s="74">
        <f t="shared" si="183"/>
        <v>1</v>
      </c>
      <c r="BC1078" s="74">
        <f t="shared" si="184"/>
        <v>0</v>
      </c>
      <c r="BD1078" s="115" t="str">
        <f t="shared" si="185"/>
        <v/>
      </c>
    </row>
    <row r="1079" spans="4:56" x14ac:dyDescent="0.2">
      <c r="D1079" s="120">
        <f t="shared" si="179"/>
        <v>358</v>
      </c>
      <c r="F1079" s="126" t="str">
        <f t="shared" si="189"/>
        <v/>
      </c>
      <c r="K1079" s="129" t="str">
        <f t="shared" si="186"/>
        <v/>
      </c>
      <c r="L1079" s="129" t="str">
        <f t="shared" si="187"/>
        <v/>
      </c>
      <c r="S1079" s="84">
        <f t="shared" si="188"/>
        <v>0</v>
      </c>
      <c r="AR1079" s="74">
        <f t="shared" si="180"/>
        <v>1</v>
      </c>
      <c r="AS1079" s="74">
        <f t="shared" si="181"/>
        <v>1900</v>
      </c>
      <c r="AT1079" s="94">
        <f t="shared" si="182"/>
        <v>-1</v>
      </c>
      <c r="BB1079" s="74">
        <f t="shared" si="183"/>
        <v>1</v>
      </c>
      <c r="BC1079" s="74">
        <f t="shared" si="184"/>
        <v>0</v>
      </c>
      <c r="BD1079" s="115" t="str">
        <f t="shared" si="185"/>
        <v/>
      </c>
    </row>
    <row r="1080" spans="4:56" x14ac:dyDescent="0.2">
      <c r="D1080" s="120">
        <f t="shared" si="179"/>
        <v>359</v>
      </c>
      <c r="F1080" s="126" t="str">
        <f t="shared" si="189"/>
        <v/>
      </c>
      <c r="K1080" s="129" t="str">
        <f t="shared" si="186"/>
        <v/>
      </c>
      <c r="L1080" s="129" t="str">
        <f t="shared" si="187"/>
        <v/>
      </c>
      <c r="S1080" s="84">
        <f t="shared" si="188"/>
        <v>0</v>
      </c>
      <c r="AR1080" s="74">
        <f t="shared" si="180"/>
        <v>1</v>
      </c>
      <c r="AS1080" s="74">
        <f t="shared" si="181"/>
        <v>1900</v>
      </c>
      <c r="AT1080" s="94">
        <f t="shared" si="182"/>
        <v>-1</v>
      </c>
      <c r="BB1080" s="74">
        <f t="shared" si="183"/>
        <v>1</v>
      </c>
      <c r="BC1080" s="74">
        <f t="shared" si="184"/>
        <v>0</v>
      </c>
      <c r="BD1080" s="115" t="str">
        <f t="shared" si="185"/>
        <v/>
      </c>
    </row>
    <row r="1081" spans="4:56" x14ac:dyDescent="0.2">
      <c r="D1081" s="120">
        <f t="shared" si="179"/>
        <v>360</v>
      </c>
      <c r="F1081" s="126" t="str">
        <f t="shared" si="189"/>
        <v/>
      </c>
      <c r="K1081" s="129" t="str">
        <f t="shared" si="186"/>
        <v/>
      </c>
      <c r="L1081" s="129" t="str">
        <f t="shared" si="187"/>
        <v/>
      </c>
      <c r="S1081" s="84">
        <f t="shared" si="188"/>
        <v>0</v>
      </c>
      <c r="AR1081" s="74">
        <f t="shared" si="180"/>
        <v>1</v>
      </c>
      <c r="AS1081" s="74">
        <f t="shared" si="181"/>
        <v>1900</v>
      </c>
      <c r="AT1081" s="94">
        <f t="shared" si="182"/>
        <v>-1</v>
      </c>
      <c r="BB1081" s="74">
        <f t="shared" si="183"/>
        <v>1</v>
      </c>
      <c r="BC1081" s="74">
        <f t="shared" si="184"/>
        <v>0</v>
      </c>
      <c r="BD1081" s="115" t="str">
        <f t="shared" si="185"/>
        <v/>
      </c>
    </row>
    <row r="1082" spans="4:56" x14ac:dyDescent="0.2">
      <c r="D1082" s="120">
        <f t="shared" si="179"/>
        <v>361</v>
      </c>
      <c r="F1082" s="126" t="str">
        <f t="shared" si="189"/>
        <v/>
      </c>
      <c r="K1082" s="129" t="str">
        <f t="shared" si="186"/>
        <v/>
      </c>
      <c r="L1082" s="129" t="str">
        <f t="shared" si="187"/>
        <v/>
      </c>
      <c r="S1082" s="84">
        <f t="shared" si="188"/>
        <v>0</v>
      </c>
      <c r="AR1082" s="74">
        <f t="shared" si="180"/>
        <v>1</v>
      </c>
      <c r="AS1082" s="74">
        <f t="shared" si="181"/>
        <v>1900</v>
      </c>
      <c r="AT1082" s="94">
        <f t="shared" si="182"/>
        <v>-1</v>
      </c>
      <c r="BB1082" s="74">
        <f t="shared" si="183"/>
        <v>1</v>
      </c>
      <c r="BC1082" s="74">
        <f t="shared" si="184"/>
        <v>0</v>
      </c>
      <c r="BD1082" s="115" t="str">
        <f t="shared" si="185"/>
        <v/>
      </c>
    </row>
    <row r="1083" spans="4:56" x14ac:dyDescent="0.2">
      <c r="D1083" s="120">
        <f t="shared" si="179"/>
        <v>362</v>
      </c>
      <c r="F1083" s="126" t="str">
        <f t="shared" si="189"/>
        <v/>
      </c>
      <c r="K1083" s="129" t="str">
        <f t="shared" si="186"/>
        <v/>
      </c>
      <c r="L1083" s="129" t="str">
        <f t="shared" si="187"/>
        <v/>
      </c>
      <c r="S1083" s="84">
        <f t="shared" si="188"/>
        <v>0</v>
      </c>
      <c r="AR1083" s="74">
        <f t="shared" si="180"/>
        <v>1</v>
      </c>
      <c r="AS1083" s="74">
        <f t="shared" si="181"/>
        <v>1900</v>
      </c>
      <c r="AT1083" s="94">
        <f t="shared" si="182"/>
        <v>-1</v>
      </c>
      <c r="BB1083" s="74">
        <f t="shared" si="183"/>
        <v>1</v>
      </c>
      <c r="BC1083" s="74">
        <f t="shared" si="184"/>
        <v>0</v>
      </c>
      <c r="BD1083" s="115" t="str">
        <f t="shared" si="185"/>
        <v/>
      </c>
    </row>
    <row r="1084" spans="4:56" x14ac:dyDescent="0.2">
      <c r="D1084" s="120">
        <f t="shared" si="179"/>
        <v>363</v>
      </c>
      <c r="F1084" s="126" t="str">
        <f t="shared" si="189"/>
        <v/>
      </c>
      <c r="K1084" s="129" t="str">
        <f t="shared" si="186"/>
        <v/>
      </c>
      <c r="L1084" s="129" t="str">
        <f t="shared" si="187"/>
        <v/>
      </c>
      <c r="S1084" s="84">
        <f t="shared" si="188"/>
        <v>0</v>
      </c>
      <c r="AR1084" s="74">
        <f t="shared" si="180"/>
        <v>1</v>
      </c>
      <c r="AS1084" s="74">
        <f t="shared" si="181"/>
        <v>1900</v>
      </c>
      <c r="AT1084" s="94">
        <f t="shared" si="182"/>
        <v>-1</v>
      </c>
      <c r="BB1084" s="74">
        <f t="shared" si="183"/>
        <v>1</v>
      </c>
      <c r="BC1084" s="74">
        <f t="shared" si="184"/>
        <v>0</v>
      </c>
      <c r="BD1084" s="115" t="str">
        <f t="shared" si="185"/>
        <v/>
      </c>
    </row>
    <row r="1085" spans="4:56" x14ac:dyDescent="0.2">
      <c r="D1085" s="120">
        <f t="shared" si="179"/>
        <v>364</v>
      </c>
      <c r="F1085" s="126" t="str">
        <f t="shared" si="189"/>
        <v/>
      </c>
      <c r="K1085" s="129" t="str">
        <f t="shared" si="186"/>
        <v/>
      </c>
      <c r="L1085" s="129" t="str">
        <f t="shared" si="187"/>
        <v/>
      </c>
      <c r="S1085" s="84">
        <f t="shared" si="188"/>
        <v>0</v>
      </c>
      <c r="AR1085" s="74">
        <f t="shared" si="180"/>
        <v>1</v>
      </c>
      <c r="AS1085" s="74">
        <f t="shared" si="181"/>
        <v>1900</v>
      </c>
      <c r="AT1085" s="94">
        <f t="shared" si="182"/>
        <v>-1</v>
      </c>
      <c r="BB1085" s="74">
        <f t="shared" si="183"/>
        <v>1</v>
      </c>
      <c r="BC1085" s="74">
        <f t="shared" si="184"/>
        <v>0</v>
      </c>
      <c r="BD1085" s="115" t="str">
        <f t="shared" si="185"/>
        <v/>
      </c>
    </row>
    <row r="1086" spans="4:56" x14ac:dyDescent="0.2">
      <c r="D1086" s="120">
        <f t="shared" si="179"/>
        <v>365</v>
      </c>
      <c r="F1086" s="126" t="str">
        <f t="shared" si="189"/>
        <v/>
      </c>
      <c r="K1086" s="129" t="str">
        <f t="shared" si="186"/>
        <v/>
      </c>
      <c r="L1086" s="129" t="str">
        <f t="shared" si="187"/>
        <v/>
      </c>
      <c r="S1086" s="84">
        <f t="shared" si="188"/>
        <v>0</v>
      </c>
      <c r="AR1086" s="74">
        <f t="shared" si="180"/>
        <v>1</v>
      </c>
      <c r="AS1086" s="74">
        <f t="shared" si="181"/>
        <v>1900</v>
      </c>
      <c r="AT1086" s="94">
        <f t="shared" si="182"/>
        <v>-1</v>
      </c>
      <c r="BB1086" s="74">
        <f t="shared" si="183"/>
        <v>1</v>
      </c>
      <c r="BC1086" s="74">
        <f t="shared" si="184"/>
        <v>0</v>
      </c>
      <c r="BD1086" s="115" t="str">
        <f t="shared" si="185"/>
        <v/>
      </c>
    </row>
    <row r="1087" spans="4:56" x14ac:dyDescent="0.2">
      <c r="D1087" s="120">
        <f t="shared" si="179"/>
        <v>366</v>
      </c>
      <c r="F1087" s="126" t="str">
        <f t="shared" si="189"/>
        <v/>
      </c>
      <c r="K1087" s="129" t="str">
        <f t="shared" si="186"/>
        <v/>
      </c>
      <c r="L1087" s="129" t="str">
        <f t="shared" si="187"/>
        <v/>
      </c>
      <c r="S1087" s="84">
        <f t="shared" si="188"/>
        <v>0</v>
      </c>
      <c r="AR1087" s="74">
        <f t="shared" si="180"/>
        <v>1</v>
      </c>
      <c r="AS1087" s="74">
        <f t="shared" si="181"/>
        <v>1900</v>
      </c>
      <c r="AT1087" s="94">
        <f t="shared" si="182"/>
        <v>-1</v>
      </c>
      <c r="BB1087" s="74">
        <f t="shared" si="183"/>
        <v>1</v>
      </c>
      <c r="BC1087" s="74">
        <f t="shared" si="184"/>
        <v>0</v>
      </c>
      <c r="BD1087" s="115" t="str">
        <f t="shared" si="185"/>
        <v/>
      </c>
    </row>
    <row r="1088" spans="4:56" x14ac:dyDescent="0.2">
      <c r="D1088" s="120">
        <f t="shared" si="179"/>
        <v>367</v>
      </c>
      <c r="F1088" s="126" t="str">
        <f t="shared" si="189"/>
        <v/>
      </c>
      <c r="K1088" s="129" t="str">
        <f t="shared" si="186"/>
        <v/>
      </c>
      <c r="L1088" s="129" t="str">
        <f t="shared" si="187"/>
        <v/>
      </c>
      <c r="S1088" s="84">
        <f t="shared" si="188"/>
        <v>0</v>
      </c>
      <c r="AR1088" s="74">
        <f t="shared" si="180"/>
        <v>1</v>
      </c>
      <c r="AS1088" s="74">
        <f t="shared" si="181"/>
        <v>1900</v>
      </c>
      <c r="AT1088" s="94">
        <f t="shared" si="182"/>
        <v>-1</v>
      </c>
      <c r="BB1088" s="74">
        <f t="shared" si="183"/>
        <v>1</v>
      </c>
      <c r="BC1088" s="74">
        <f t="shared" si="184"/>
        <v>0</v>
      </c>
      <c r="BD1088" s="115" t="str">
        <f t="shared" si="185"/>
        <v/>
      </c>
    </row>
    <row r="1089" spans="4:56" x14ac:dyDescent="0.2">
      <c r="D1089" s="120">
        <f t="shared" si="179"/>
        <v>368</v>
      </c>
      <c r="F1089" s="126" t="str">
        <f t="shared" si="189"/>
        <v/>
      </c>
      <c r="K1089" s="129" t="str">
        <f t="shared" si="186"/>
        <v/>
      </c>
      <c r="L1089" s="129" t="str">
        <f t="shared" si="187"/>
        <v/>
      </c>
      <c r="S1089" s="84">
        <f t="shared" si="188"/>
        <v>0</v>
      </c>
      <c r="AR1089" s="74">
        <f t="shared" si="180"/>
        <v>1</v>
      </c>
      <c r="AS1089" s="74">
        <f t="shared" si="181"/>
        <v>1900</v>
      </c>
      <c r="AT1089" s="94">
        <f t="shared" si="182"/>
        <v>-1</v>
      </c>
      <c r="BB1089" s="74">
        <f t="shared" si="183"/>
        <v>1</v>
      </c>
      <c r="BC1089" s="74">
        <f t="shared" si="184"/>
        <v>0</v>
      </c>
      <c r="BD1089" s="115" t="str">
        <f t="shared" si="185"/>
        <v/>
      </c>
    </row>
    <row r="1090" spans="4:56" x14ac:dyDescent="0.2">
      <c r="D1090" s="120">
        <f t="shared" si="179"/>
        <v>369</v>
      </c>
      <c r="F1090" s="126" t="str">
        <f t="shared" si="189"/>
        <v/>
      </c>
      <c r="K1090" s="129" t="str">
        <f t="shared" si="186"/>
        <v/>
      </c>
      <c r="L1090" s="129" t="str">
        <f t="shared" si="187"/>
        <v/>
      </c>
      <c r="S1090" s="84">
        <f t="shared" si="188"/>
        <v>0</v>
      </c>
      <c r="AR1090" s="74">
        <f t="shared" si="180"/>
        <v>1</v>
      </c>
      <c r="AS1090" s="74">
        <f t="shared" si="181"/>
        <v>1900</v>
      </c>
      <c r="AT1090" s="94">
        <f t="shared" si="182"/>
        <v>-1</v>
      </c>
      <c r="BB1090" s="74">
        <f t="shared" si="183"/>
        <v>1</v>
      </c>
      <c r="BC1090" s="74">
        <f t="shared" si="184"/>
        <v>0</v>
      </c>
      <c r="BD1090" s="115" t="str">
        <f t="shared" si="185"/>
        <v/>
      </c>
    </row>
    <row r="1091" spans="4:56" x14ac:dyDescent="0.2">
      <c r="D1091" s="120">
        <f t="shared" si="179"/>
        <v>370</v>
      </c>
      <c r="F1091" s="126" t="str">
        <f t="shared" si="189"/>
        <v/>
      </c>
      <c r="K1091" s="129" t="str">
        <f t="shared" si="186"/>
        <v/>
      </c>
      <c r="L1091" s="129" t="str">
        <f t="shared" si="187"/>
        <v/>
      </c>
      <c r="S1091" s="84">
        <f t="shared" si="188"/>
        <v>0</v>
      </c>
      <c r="AR1091" s="74">
        <f t="shared" si="180"/>
        <v>1</v>
      </c>
      <c r="AS1091" s="74">
        <f t="shared" si="181"/>
        <v>1900</v>
      </c>
      <c r="AT1091" s="94">
        <f t="shared" si="182"/>
        <v>-1</v>
      </c>
      <c r="BB1091" s="74">
        <f t="shared" si="183"/>
        <v>1</v>
      </c>
      <c r="BC1091" s="74">
        <f t="shared" si="184"/>
        <v>0</v>
      </c>
      <c r="BD1091" s="115" t="str">
        <f t="shared" si="185"/>
        <v/>
      </c>
    </row>
    <row r="1092" spans="4:56" x14ac:dyDescent="0.2">
      <c r="D1092" s="120">
        <f t="shared" si="179"/>
        <v>371</v>
      </c>
      <c r="F1092" s="126" t="str">
        <f t="shared" si="189"/>
        <v/>
      </c>
      <c r="K1092" s="129" t="str">
        <f t="shared" si="186"/>
        <v/>
      </c>
      <c r="L1092" s="129" t="str">
        <f t="shared" si="187"/>
        <v/>
      </c>
      <c r="S1092" s="84">
        <f t="shared" si="188"/>
        <v>0</v>
      </c>
      <c r="AR1092" s="74">
        <f t="shared" si="180"/>
        <v>1</v>
      </c>
      <c r="AS1092" s="74">
        <f t="shared" si="181"/>
        <v>1900</v>
      </c>
      <c r="AT1092" s="94">
        <f t="shared" si="182"/>
        <v>-1</v>
      </c>
      <c r="BB1092" s="74">
        <f t="shared" si="183"/>
        <v>1</v>
      </c>
      <c r="BC1092" s="74">
        <f t="shared" si="184"/>
        <v>0</v>
      </c>
      <c r="BD1092" s="115" t="str">
        <f t="shared" si="185"/>
        <v/>
      </c>
    </row>
    <row r="1093" spans="4:56" x14ac:dyDescent="0.2">
      <c r="D1093" s="120">
        <f t="shared" ref="D1093:D1100" si="190">IF(C1093&lt;&gt;C1092,1,D1092+1)</f>
        <v>372</v>
      </c>
      <c r="F1093" s="126" t="str">
        <f t="shared" si="189"/>
        <v/>
      </c>
      <c r="K1093" s="129" t="str">
        <f t="shared" si="186"/>
        <v/>
      </c>
      <c r="L1093" s="129" t="str">
        <f t="shared" si="187"/>
        <v/>
      </c>
      <c r="S1093" s="84">
        <f t="shared" si="188"/>
        <v>0</v>
      </c>
      <c r="AR1093" s="74">
        <f t="shared" ref="AR1093:AR1156" si="191">MONTH(C1093)</f>
        <v>1</v>
      </c>
      <c r="AS1093" s="74">
        <f t="shared" ref="AS1093:AS1156" si="192">YEAR(C1093)</f>
        <v>1900</v>
      </c>
      <c r="AT1093" s="94">
        <f t="shared" ref="AT1093:AT1156" si="193">WEEKNUM(C1093)-1</f>
        <v>-1</v>
      </c>
      <c r="BB1093" s="74">
        <f t="shared" ref="BB1093:BB1156" si="194">IF(K1093=0,0,1)</f>
        <v>1</v>
      </c>
      <c r="BC1093" s="74">
        <f t="shared" ref="BC1093:BC1156" si="195">IF( ISERROR(K1093*AE1093),0,K1093*AE1093)</f>
        <v>0</v>
      </c>
      <c r="BD1093" s="115" t="str">
        <f t="shared" ref="BD1093:BD1156" si="196">IF(ISERROR(G1093/(K1093*AE1093)),"",G1093/(K1093*AE1093))</f>
        <v/>
      </c>
    </row>
    <row r="1094" spans="4:56" x14ac:dyDescent="0.2">
      <c r="D1094" s="120">
        <f t="shared" si="190"/>
        <v>373</v>
      </c>
      <c r="F1094" s="126" t="str">
        <f t="shared" si="189"/>
        <v/>
      </c>
      <c r="K1094" s="129" t="str">
        <f t="shared" ref="K1094:K1157" si="197">IF(I1094="","",HOUR(I1094)+MINUTE(I1094)/60)</f>
        <v/>
      </c>
      <c r="L1094" s="129" t="str">
        <f t="shared" ref="L1094:L1157" si="198">IF(J1094="","",HOUR(J1094)+MINUTE(J1094)/60)</f>
        <v/>
      </c>
      <c r="S1094" s="84">
        <f t="shared" si="188"/>
        <v>0</v>
      </c>
      <c r="AR1094" s="74">
        <f t="shared" si="191"/>
        <v>1</v>
      </c>
      <c r="AS1094" s="74">
        <f t="shared" si="192"/>
        <v>1900</v>
      </c>
      <c r="AT1094" s="94">
        <f t="shared" si="193"/>
        <v>-1</v>
      </c>
      <c r="BB1094" s="74">
        <f t="shared" si="194"/>
        <v>1</v>
      </c>
      <c r="BC1094" s="74">
        <f t="shared" si="195"/>
        <v>0</v>
      </c>
      <c r="BD1094" s="115" t="str">
        <f t="shared" si="196"/>
        <v/>
      </c>
    </row>
    <row r="1095" spans="4:56" x14ac:dyDescent="0.2">
      <c r="D1095" s="120">
        <f t="shared" si="190"/>
        <v>374</v>
      </c>
      <c r="F1095" s="126" t="str">
        <f t="shared" si="189"/>
        <v/>
      </c>
      <c r="K1095" s="129" t="str">
        <f t="shared" si="197"/>
        <v/>
      </c>
      <c r="L1095" s="129" t="str">
        <f t="shared" si="198"/>
        <v/>
      </c>
      <c r="S1095" s="84">
        <f t="shared" si="188"/>
        <v>0</v>
      </c>
      <c r="AR1095" s="74">
        <f t="shared" si="191"/>
        <v>1</v>
      </c>
      <c r="AS1095" s="74">
        <f t="shared" si="192"/>
        <v>1900</v>
      </c>
      <c r="AT1095" s="94">
        <f t="shared" si="193"/>
        <v>-1</v>
      </c>
      <c r="BB1095" s="74">
        <f t="shared" si="194"/>
        <v>1</v>
      </c>
      <c r="BC1095" s="74">
        <f t="shared" si="195"/>
        <v>0</v>
      </c>
      <c r="BD1095" s="115" t="str">
        <f t="shared" si="196"/>
        <v/>
      </c>
    </row>
    <row r="1096" spans="4:56" x14ac:dyDescent="0.2">
      <c r="D1096" s="120">
        <f t="shared" si="190"/>
        <v>375</v>
      </c>
      <c r="F1096" s="126" t="str">
        <f t="shared" si="189"/>
        <v/>
      </c>
      <c r="K1096" s="129" t="str">
        <f t="shared" si="197"/>
        <v/>
      </c>
      <c r="L1096" s="129" t="str">
        <f t="shared" si="198"/>
        <v/>
      </c>
      <c r="S1096" s="84">
        <f t="shared" si="188"/>
        <v>0</v>
      </c>
      <c r="AR1096" s="74">
        <f t="shared" si="191"/>
        <v>1</v>
      </c>
      <c r="AS1096" s="74">
        <f t="shared" si="192"/>
        <v>1900</v>
      </c>
      <c r="AT1096" s="94">
        <f t="shared" si="193"/>
        <v>-1</v>
      </c>
      <c r="BB1096" s="74">
        <f t="shared" si="194"/>
        <v>1</v>
      </c>
      <c r="BC1096" s="74">
        <f t="shared" si="195"/>
        <v>0</v>
      </c>
      <c r="BD1096" s="115" t="str">
        <f t="shared" si="196"/>
        <v/>
      </c>
    </row>
    <row r="1097" spans="4:56" x14ac:dyDescent="0.2">
      <c r="D1097" s="120">
        <f t="shared" si="190"/>
        <v>376</v>
      </c>
      <c r="F1097" s="126" t="str">
        <f t="shared" si="189"/>
        <v/>
      </c>
      <c r="K1097" s="129" t="str">
        <f t="shared" si="197"/>
        <v/>
      </c>
      <c r="L1097" s="129" t="str">
        <f t="shared" si="198"/>
        <v/>
      </c>
      <c r="S1097" s="84">
        <f t="shared" si="188"/>
        <v>0</v>
      </c>
      <c r="AR1097" s="74">
        <f t="shared" si="191"/>
        <v>1</v>
      </c>
      <c r="AS1097" s="74">
        <f t="shared" si="192"/>
        <v>1900</v>
      </c>
      <c r="AT1097" s="94">
        <f t="shared" si="193"/>
        <v>-1</v>
      </c>
      <c r="BB1097" s="74">
        <f t="shared" si="194"/>
        <v>1</v>
      </c>
      <c r="BC1097" s="74">
        <f t="shared" si="195"/>
        <v>0</v>
      </c>
      <c r="BD1097" s="115" t="str">
        <f t="shared" si="196"/>
        <v/>
      </c>
    </row>
    <row r="1098" spans="4:56" x14ac:dyDescent="0.2">
      <c r="D1098" s="120">
        <f t="shared" si="190"/>
        <v>377</v>
      </c>
      <c r="F1098" s="126" t="str">
        <f t="shared" si="189"/>
        <v/>
      </c>
      <c r="K1098" s="129" t="str">
        <f t="shared" si="197"/>
        <v/>
      </c>
      <c r="L1098" s="129" t="str">
        <f t="shared" si="198"/>
        <v/>
      </c>
      <c r="S1098" s="84">
        <f t="shared" si="188"/>
        <v>0</v>
      </c>
      <c r="AR1098" s="74">
        <f t="shared" si="191"/>
        <v>1</v>
      </c>
      <c r="AS1098" s="74">
        <f t="shared" si="192"/>
        <v>1900</v>
      </c>
      <c r="AT1098" s="94">
        <f t="shared" si="193"/>
        <v>-1</v>
      </c>
      <c r="BB1098" s="74">
        <f t="shared" si="194"/>
        <v>1</v>
      </c>
      <c r="BC1098" s="74">
        <f t="shared" si="195"/>
        <v>0</v>
      </c>
      <c r="BD1098" s="115" t="str">
        <f t="shared" si="196"/>
        <v/>
      </c>
    </row>
    <row r="1099" spans="4:56" x14ac:dyDescent="0.2">
      <c r="D1099" s="120">
        <f t="shared" si="190"/>
        <v>378</v>
      </c>
      <c r="F1099" s="126" t="str">
        <f t="shared" si="189"/>
        <v/>
      </c>
      <c r="K1099" s="129" t="str">
        <f t="shared" si="197"/>
        <v/>
      </c>
      <c r="L1099" s="129" t="str">
        <f t="shared" si="198"/>
        <v/>
      </c>
      <c r="S1099" s="84">
        <f t="shared" si="188"/>
        <v>0</v>
      </c>
      <c r="AR1099" s="74">
        <f t="shared" si="191"/>
        <v>1</v>
      </c>
      <c r="AS1099" s="74">
        <f t="shared" si="192"/>
        <v>1900</v>
      </c>
      <c r="AT1099" s="94">
        <f t="shared" si="193"/>
        <v>-1</v>
      </c>
      <c r="BB1099" s="74">
        <f t="shared" si="194"/>
        <v>1</v>
      </c>
      <c r="BC1099" s="74">
        <f t="shared" si="195"/>
        <v>0</v>
      </c>
      <c r="BD1099" s="115" t="str">
        <f t="shared" si="196"/>
        <v/>
      </c>
    </row>
    <row r="1100" spans="4:56" x14ac:dyDescent="0.2">
      <c r="D1100" s="120">
        <f t="shared" si="190"/>
        <v>379</v>
      </c>
      <c r="F1100" s="126" t="str">
        <f t="shared" si="189"/>
        <v/>
      </c>
      <c r="K1100" s="129" t="str">
        <f t="shared" si="197"/>
        <v/>
      </c>
      <c r="L1100" s="129" t="str">
        <f t="shared" si="198"/>
        <v/>
      </c>
      <c r="S1100" s="84">
        <f t="shared" si="188"/>
        <v>0</v>
      </c>
      <c r="AR1100" s="74">
        <f t="shared" si="191"/>
        <v>1</v>
      </c>
      <c r="AS1100" s="74">
        <f t="shared" si="192"/>
        <v>1900</v>
      </c>
      <c r="AT1100" s="94">
        <f t="shared" si="193"/>
        <v>-1</v>
      </c>
      <c r="BB1100" s="74">
        <f t="shared" si="194"/>
        <v>1</v>
      </c>
      <c r="BC1100" s="74">
        <f t="shared" si="195"/>
        <v>0</v>
      </c>
      <c r="BD1100" s="115" t="str">
        <f t="shared" si="196"/>
        <v/>
      </c>
    </row>
    <row r="1101" spans="4:56" x14ac:dyDescent="0.2">
      <c r="D1101" s="120">
        <f t="shared" ref="D1101:D1141" si="199">IF(C1101&lt;&gt;C1100,1,D1100+1)</f>
        <v>380</v>
      </c>
      <c r="F1101" s="126" t="str">
        <f t="shared" si="189"/>
        <v/>
      </c>
      <c r="K1101" s="129" t="str">
        <f t="shared" si="197"/>
        <v/>
      </c>
      <c r="L1101" s="129" t="str">
        <f t="shared" si="198"/>
        <v/>
      </c>
      <c r="S1101" s="84">
        <f t="shared" si="188"/>
        <v>0</v>
      </c>
      <c r="AR1101" s="74">
        <f t="shared" si="191"/>
        <v>1</v>
      </c>
      <c r="AS1101" s="74">
        <f t="shared" si="192"/>
        <v>1900</v>
      </c>
      <c r="AT1101" s="94">
        <f t="shared" si="193"/>
        <v>-1</v>
      </c>
      <c r="BB1101" s="74">
        <f t="shared" si="194"/>
        <v>1</v>
      </c>
      <c r="BC1101" s="74">
        <f t="shared" si="195"/>
        <v>0</v>
      </c>
      <c r="BD1101" s="115" t="str">
        <f t="shared" si="196"/>
        <v/>
      </c>
    </row>
    <row r="1102" spans="4:56" x14ac:dyDescent="0.2">
      <c r="D1102" s="120">
        <f t="shared" si="199"/>
        <v>381</v>
      </c>
      <c r="F1102" s="126" t="str">
        <f t="shared" si="189"/>
        <v/>
      </c>
      <c r="K1102" s="129" t="str">
        <f t="shared" si="197"/>
        <v/>
      </c>
      <c r="L1102" s="129" t="str">
        <f t="shared" si="198"/>
        <v/>
      </c>
      <c r="S1102" s="84">
        <f t="shared" si="188"/>
        <v>0</v>
      </c>
      <c r="AR1102" s="74">
        <f t="shared" si="191"/>
        <v>1</v>
      </c>
      <c r="AS1102" s="74">
        <f t="shared" si="192"/>
        <v>1900</v>
      </c>
      <c r="AT1102" s="94">
        <f t="shared" si="193"/>
        <v>-1</v>
      </c>
      <c r="BB1102" s="74">
        <f t="shared" si="194"/>
        <v>1</v>
      </c>
      <c r="BC1102" s="74">
        <f t="shared" si="195"/>
        <v>0</v>
      </c>
      <c r="BD1102" s="115" t="str">
        <f t="shared" si="196"/>
        <v/>
      </c>
    </row>
    <row r="1103" spans="4:56" x14ac:dyDescent="0.2">
      <c r="D1103" s="120">
        <f t="shared" si="199"/>
        <v>382</v>
      </c>
      <c r="F1103" s="126" t="str">
        <f t="shared" si="189"/>
        <v/>
      </c>
      <c r="K1103" s="129" t="str">
        <f t="shared" si="197"/>
        <v/>
      </c>
      <c r="L1103" s="129" t="str">
        <f t="shared" si="198"/>
        <v/>
      </c>
      <c r="S1103" s="84">
        <f t="shared" ref="S1103:S1166" si="200">Q1103*R1103</f>
        <v>0</v>
      </c>
      <c r="AR1103" s="74">
        <f t="shared" si="191"/>
        <v>1</v>
      </c>
      <c r="AS1103" s="74">
        <f t="shared" si="192"/>
        <v>1900</v>
      </c>
      <c r="AT1103" s="94">
        <f t="shared" si="193"/>
        <v>-1</v>
      </c>
      <c r="BB1103" s="74">
        <f t="shared" si="194"/>
        <v>1</v>
      </c>
      <c r="BC1103" s="74">
        <f t="shared" si="195"/>
        <v>0</v>
      </c>
      <c r="BD1103" s="115" t="str">
        <f t="shared" si="196"/>
        <v/>
      </c>
    </row>
    <row r="1104" spans="4:56" x14ac:dyDescent="0.2">
      <c r="D1104" s="120">
        <f t="shared" si="199"/>
        <v>383</v>
      </c>
      <c r="F1104" s="126" t="str">
        <f t="shared" si="189"/>
        <v/>
      </c>
      <c r="K1104" s="129" t="str">
        <f t="shared" si="197"/>
        <v/>
      </c>
      <c r="L1104" s="129" t="str">
        <f t="shared" si="198"/>
        <v/>
      </c>
      <c r="S1104" s="84">
        <f t="shared" si="200"/>
        <v>0</v>
      </c>
      <c r="AR1104" s="74">
        <f t="shared" si="191"/>
        <v>1</v>
      </c>
      <c r="AS1104" s="74">
        <f t="shared" si="192"/>
        <v>1900</v>
      </c>
      <c r="AT1104" s="94">
        <f t="shared" si="193"/>
        <v>-1</v>
      </c>
      <c r="BB1104" s="74">
        <f t="shared" si="194"/>
        <v>1</v>
      </c>
      <c r="BC1104" s="74">
        <f t="shared" si="195"/>
        <v>0</v>
      </c>
      <c r="BD1104" s="115" t="str">
        <f t="shared" si="196"/>
        <v/>
      </c>
    </row>
    <row r="1105" spans="4:56" x14ac:dyDescent="0.2">
      <c r="D1105" s="120">
        <f t="shared" si="199"/>
        <v>384</v>
      </c>
      <c r="F1105" s="126" t="str">
        <f t="shared" si="189"/>
        <v/>
      </c>
      <c r="K1105" s="129" t="str">
        <f t="shared" si="197"/>
        <v/>
      </c>
      <c r="L1105" s="129" t="str">
        <f t="shared" si="198"/>
        <v/>
      </c>
      <c r="S1105" s="84">
        <f t="shared" si="200"/>
        <v>0</v>
      </c>
      <c r="AR1105" s="74">
        <f t="shared" si="191"/>
        <v>1</v>
      </c>
      <c r="AS1105" s="74">
        <f t="shared" si="192"/>
        <v>1900</v>
      </c>
      <c r="AT1105" s="94">
        <f t="shared" si="193"/>
        <v>-1</v>
      </c>
      <c r="BB1105" s="74">
        <f t="shared" si="194"/>
        <v>1</v>
      </c>
      <c r="BC1105" s="74">
        <f t="shared" si="195"/>
        <v>0</v>
      </c>
      <c r="BD1105" s="115" t="str">
        <f t="shared" si="196"/>
        <v/>
      </c>
    </row>
    <row r="1106" spans="4:56" x14ac:dyDescent="0.2">
      <c r="D1106" s="120">
        <f t="shared" si="199"/>
        <v>385</v>
      </c>
      <c r="F1106" s="126" t="str">
        <f t="shared" si="189"/>
        <v/>
      </c>
      <c r="K1106" s="129" t="str">
        <f t="shared" si="197"/>
        <v/>
      </c>
      <c r="L1106" s="129" t="str">
        <f t="shared" si="198"/>
        <v/>
      </c>
      <c r="S1106" s="84">
        <f t="shared" si="200"/>
        <v>0</v>
      </c>
      <c r="AR1106" s="74">
        <f t="shared" si="191"/>
        <v>1</v>
      </c>
      <c r="AS1106" s="74">
        <f t="shared" si="192"/>
        <v>1900</v>
      </c>
      <c r="AT1106" s="94">
        <f t="shared" si="193"/>
        <v>-1</v>
      </c>
      <c r="BB1106" s="74">
        <f t="shared" si="194"/>
        <v>1</v>
      </c>
      <c r="BC1106" s="74">
        <f t="shared" si="195"/>
        <v>0</v>
      </c>
      <c r="BD1106" s="115" t="str">
        <f t="shared" si="196"/>
        <v/>
      </c>
    </row>
    <row r="1107" spans="4:56" x14ac:dyDescent="0.2">
      <c r="D1107" s="120">
        <f t="shared" si="199"/>
        <v>386</v>
      </c>
      <c r="F1107" s="126" t="str">
        <f t="shared" ref="F1107:F1170" si="201">IF(OR(K1107=0,K1107=""),"",SUM(G1107/K1107))</f>
        <v/>
      </c>
      <c r="K1107" s="129" t="str">
        <f t="shared" si="197"/>
        <v/>
      </c>
      <c r="L1107" s="129" t="str">
        <f t="shared" si="198"/>
        <v/>
      </c>
      <c r="S1107" s="84">
        <f t="shared" si="200"/>
        <v>0</v>
      </c>
      <c r="AR1107" s="74">
        <f t="shared" si="191"/>
        <v>1</v>
      </c>
      <c r="AS1107" s="74">
        <f t="shared" si="192"/>
        <v>1900</v>
      </c>
      <c r="AT1107" s="94">
        <f t="shared" si="193"/>
        <v>-1</v>
      </c>
      <c r="BB1107" s="74">
        <f t="shared" si="194"/>
        <v>1</v>
      </c>
      <c r="BC1107" s="74">
        <f t="shared" si="195"/>
        <v>0</v>
      </c>
      <c r="BD1107" s="115" t="str">
        <f t="shared" si="196"/>
        <v/>
      </c>
    </row>
    <row r="1108" spans="4:56" x14ac:dyDescent="0.2">
      <c r="D1108" s="120">
        <f t="shared" si="199"/>
        <v>387</v>
      </c>
      <c r="F1108" s="126" t="str">
        <f t="shared" si="201"/>
        <v/>
      </c>
      <c r="K1108" s="129" t="str">
        <f t="shared" si="197"/>
        <v/>
      </c>
      <c r="L1108" s="129" t="str">
        <f t="shared" si="198"/>
        <v/>
      </c>
      <c r="S1108" s="84">
        <f t="shared" si="200"/>
        <v>0</v>
      </c>
      <c r="AR1108" s="74">
        <f t="shared" si="191"/>
        <v>1</v>
      </c>
      <c r="AS1108" s="74">
        <f t="shared" si="192"/>
        <v>1900</v>
      </c>
      <c r="AT1108" s="94">
        <f t="shared" si="193"/>
        <v>-1</v>
      </c>
      <c r="BB1108" s="74">
        <f t="shared" si="194"/>
        <v>1</v>
      </c>
      <c r="BC1108" s="74">
        <f t="shared" si="195"/>
        <v>0</v>
      </c>
      <c r="BD1108" s="115" t="str">
        <f t="shared" si="196"/>
        <v/>
      </c>
    </row>
    <row r="1109" spans="4:56" x14ac:dyDescent="0.2">
      <c r="D1109" s="120">
        <f t="shared" si="199"/>
        <v>388</v>
      </c>
      <c r="F1109" s="126" t="str">
        <f t="shared" si="201"/>
        <v/>
      </c>
      <c r="K1109" s="129" t="str">
        <f t="shared" si="197"/>
        <v/>
      </c>
      <c r="L1109" s="129" t="str">
        <f t="shared" si="198"/>
        <v/>
      </c>
      <c r="S1109" s="84">
        <f t="shared" si="200"/>
        <v>0</v>
      </c>
      <c r="AR1109" s="74">
        <f t="shared" si="191"/>
        <v>1</v>
      </c>
      <c r="AS1109" s="74">
        <f t="shared" si="192"/>
        <v>1900</v>
      </c>
      <c r="AT1109" s="94">
        <f t="shared" si="193"/>
        <v>-1</v>
      </c>
      <c r="BB1109" s="74">
        <f t="shared" si="194"/>
        <v>1</v>
      </c>
      <c r="BC1109" s="74">
        <f t="shared" si="195"/>
        <v>0</v>
      </c>
      <c r="BD1109" s="115" t="str">
        <f t="shared" si="196"/>
        <v/>
      </c>
    </row>
    <row r="1110" spans="4:56" x14ac:dyDescent="0.2">
      <c r="D1110" s="120">
        <f t="shared" si="199"/>
        <v>389</v>
      </c>
      <c r="F1110" s="126" t="str">
        <f t="shared" si="201"/>
        <v/>
      </c>
      <c r="K1110" s="129" t="str">
        <f t="shared" si="197"/>
        <v/>
      </c>
      <c r="L1110" s="129" t="str">
        <f t="shared" si="198"/>
        <v/>
      </c>
      <c r="S1110" s="84">
        <f t="shared" si="200"/>
        <v>0</v>
      </c>
      <c r="AR1110" s="74">
        <f t="shared" si="191"/>
        <v>1</v>
      </c>
      <c r="AS1110" s="74">
        <f t="shared" si="192"/>
        <v>1900</v>
      </c>
      <c r="AT1110" s="94">
        <f t="shared" si="193"/>
        <v>-1</v>
      </c>
      <c r="BB1110" s="74">
        <f t="shared" si="194"/>
        <v>1</v>
      </c>
      <c r="BC1110" s="74">
        <f t="shared" si="195"/>
        <v>0</v>
      </c>
      <c r="BD1110" s="115" t="str">
        <f t="shared" si="196"/>
        <v/>
      </c>
    </row>
    <row r="1111" spans="4:56" x14ac:dyDescent="0.2">
      <c r="D1111" s="120">
        <f t="shared" si="199"/>
        <v>390</v>
      </c>
      <c r="F1111" s="126" t="str">
        <f t="shared" si="201"/>
        <v/>
      </c>
      <c r="K1111" s="129" t="str">
        <f t="shared" si="197"/>
        <v/>
      </c>
      <c r="L1111" s="129" t="str">
        <f t="shared" si="198"/>
        <v/>
      </c>
      <c r="S1111" s="84">
        <f t="shared" si="200"/>
        <v>0</v>
      </c>
      <c r="AR1111" s="74">
        <f t="shared" si="191"/>
        <v>1</v>
      </c>
      <c r="AS1111" s="74">
        <f t="shared" si="192"/>
        <v>1900</v>
      </c>
      <c r="AT1111" s="94">
        <f t="shared" si="193"/>
        <v>-1</v>
      </c>
      <c r="BB1111" s="74">
        <f t="shared" si="194"/>
        <v>1</v>
      </c>
      <c r="BC1111" s="74">
        <f t="shared" si="195"/>
        <v>0</v>
      </c>
      <c r="BD1111" s="115" t="str">
        <f t="shared" si="196"/>
        <v/>
      </c>
    </row>
    <row r="1112" spans="4:56" x14ac:dyDescent="0.2">
      <c r="D1112" s="120">
        <f t="shared" si="199"/>
        <v>391</v>
      </c>
      <c r="F1112" s="126" t="str">
        <f t="shared" si="201"/>
        <v/>
      </c>
      <c r="K1112" s="129" t="str">
        <f t="shared" si="197"/>
        <v/>
      </c>
      <c r="L1112" s="129" t="str">
        <f t="shared" si="198"/>
        <v/>
      </c>
      <c r="S1112" s="84">
        <f t="shared" si="200"/>
        <v>0</v>
      </c>
      <c r="AR1112" s="74">
        <f t="shared" si="191"/>
        <v>1</v>
      </c>
      <c r="AS1112" s="74">
        <f t="shared" si="192"/>
        <v>1900</v>
      </c>
      <c r="AT1112" s="94">
        <f t="shared" si="193"/>
        <v>-1</v>
      </c>
      <c r="BB1112" s="74">
        <f t="shared" si="194"/>
        <v>1</v>
      </c>
      <c r="BC1112" s="74">
        <f t="shared" si="195"/>
        <v>0</v>
      </c>
      <c r="BD1112" s="115" t="str">
        <f t="shared" si="196"/>
        <v/>
      </c>
    </row>
    <row r="1113" spans="4:56" x14ac:dyDescent="0.2">
      <c r="D1113" s="120">
        <f t="shared" si="199"/>
        <v>392</v>
      </c>
      <c r="F1113" s="126" t="str">
        <f t="shared" si="201"/>
        <v/>
      </c>
      <c r="K1113" s="129" t="str">
        <f t="shared" si="197"/>
        <v/>
      </c>
      <c r="L1113" s="129" t="str">
        <f t="shared" si="198"/>
        <v/>
      </c>
      <c r="S1113" s="84">
        <f t="shared" si="200"/>
        <v>0</v>
      </c>
      <c r="AR1113" s="74">
        <f t="shared" si="191"/>
        <v>1</v>
      </c>
      <c r="AS1113" s="74">
        <f t="shared" si="192"/>
        <v>1900</v>
      </c>
      <c r="AT1113" s="94">
        <f t="shared" si="193"/>
        <v>-1</v>
      </c>
      <c r="BB1113" s="74">
        <f t="shared" si="194"/>
        <v>1</v>
      </c>
      <c r="BC1113" s="74">
        <f t="shared" si="195"/>
        <v>0</v>
      </c>
      <c r="BD1113" s="115" t="str">
        <f t="shared" si="196"/>
        <v/>
      </c>
    </row>
    <row r="1114" spans="4:56" x14ac:dyDescent="0.2">
      <c r="D1114" s="120">
        <f t="shared" si="199"/>
        <v>393</v>
      </c>
      <c r="F1114" s="126" t="str">
        <f t="shared" si="201"/>
        <v/>
      </c>
      <c r="K1114" s="129" t="str">
        <f t="shared" si="197"/>
        <v/>
      </c>
      <c r="L1114" s="129" t="str">
        <f t="shared" si="198"/>
        <v/>
      </c>
      <c r="S1114" s="84">
        <f t="shared" si="200"/>
        <v>0</v>
      </c>
      <c r="AR1114" s="74">
        <f t="shared" si="191"/>
        <v>1</v>
      </c>
      <c r="AS1114" s="74">
        <f t="shared" si="192"/>
        <v>1900</v>
      </c>
      <c r="AT1114" s="94">
        <f t="shared" si="193"/>
        <v>-1</v>
      </c>
      <c r="BB1114" s="74">
        <f t="shared" si="194"/>
        <v>1</v>
      </c>
      <c r="BC1114" s="74">
        <f t="shared" si="195"/>
        <v>0</v>
      </c>
      <c r="BD1114" s="115" t="str">
        <f t="shared" si="196"/>
        <v/>
      </c>
    </row>
    <row r="1115" spans="4:56" x14ac:dyDescent="0.2">
      <c r="D1115" s="120">
        <f t="shared" si="199"/>
        <v>394</v>
      </c>
      <c r="F1115" s="126" t="str">
        <f t="shared" si="201"/>
        <v/>
      </c>
      <c r="K1115" s="129" t="str">
        <f t="shared" si="197"/>
        <v/>
      </c>
      <c r="L1115" s="129" t="str">
        <f t="shared" si="198"/>
        <v/>
      </c>
      <c r="S1115" s="84">
        <f t="shared" si="200"/>
        <v>0</v>
      </c>
      <c r="AR1115" s="74">
        <f t="shared" si="191"/>
        <v>1</v>
      </c>
      <c r="AS1115" s="74">
        <f t="shared" si="192"/>
        <v>1900</v>
      </c>
      <c r="AT1115" s="94">
        <f t="shared" si="193"/>
        <v>-1</v>
      </c>
      <c r="BB1115" s="74">
        <f t="shared" si="194"/>
        <v>1</v>
      </c>
      <c r="BC1115" s="74">
        <f t="shared" si="195"/>
        <v>0</v>
      </c>
      <c r="BD1115" s="115" t="str">
        <f t="shared" si="196"/>
        <v/>
      </c>
    </row>
    <row r="1116" spans="4:56" x14ac:dyDescent="0.2">
      <c r="D1116" s="120">
        <f t="shared" si="199"/>
        <v>395</v>
      </c>
      <c r="F1116" s="126" t="str">
        <f t="shared" si="201"/>
        <v/>
      </c>
      <c r="K1116" s="129" t="str">
        <f t="shared" si="197"/>
        <v/>
      </c>
      <c r="L1116" s="129" t="str">
        <f t="shared" si="198"/>
        <v/>
      </c>
      <c r="S1116" s="84">
        <f t="shared" si="200"/>
        <v>0</v>
      </c>
      <c r="AR1116" s="74">
        <f t="shared" si="191"/>
        <v>1</v>
      </c>
      <c r="AS1116" s="74">
        <f t="shared" si="192"/>
        <v>1900</v>
      </c>
      <c r="AT1116" s="94">
        <f t="shared" si="193"/>
        <v>-1</v>
      </c>
      <c r="BB1116" s="74">
        <f t="shared" si="194"/>
        <v>1</v>
      </c>
      <c r="BC1116" s="74">
        <f t="shared" si="195"/>
        <v>0</v>
      </c>
      <c r="BD1116" s="115" t="str">
        <f t="shared" si="196"/>
        <v/>
      </c>
    </row>
    <row r="1117" spans="4:56" x14ac:dyDescent="0.2">
      <c r="D1117" s="120">
        <f t="shared" si="199"/>
        <v>396</v>
      </c>
      <c r="F1117" s="126" t="str">
        <f t="shared" si="201"/>
        <v/>
      </c>
      <c r="K1117" s="129" t="str">
        <f t="shared" si="197"/>
        <v/>
      </c>
      <c r="L1117" s="129" t="str">
        <f t="shared" si="198"/>
        <v/>
      </c>
      <c r="S1117" s="84">
        <f t="shared" si="200"/>
        <v>0</v>
      </c>
      <c r="AR1117" s="74">
        <f t="shared" si="191"/>
        <v>1</v>
      </c>
      <c r="AS1117" s="74">
        <f t="shared" si="192"/>
        <v>1900</v>
      </c>
      <c r="AT1117" s="94">
        <f t="shared" si="193"/>
        <v>-1</v>
      </c>
      <c r="BB1117" s="74">
        <f t="shared" si="194"/>
        <v>1</v>
      </c>
      <c r="BC1117" s="74">
        <f t="shared" si="195"/>
        <v>0</v>
      </c>
      <c r="BD1117" s="115" t="str">
        <f t="shared" si="196"/>
        <v/>
      </c>
    </row>
    <row r="1118" spans="4:56" x14ac:dyDescent="0.2">
      <c r="D1118" s="120">
        <f t="shared" si="199"/>
        <v>397</v>
      </c>
      <c r="F1118" s="126" t="str">
        <f t="shared" si="201"/>
        <v/>
      </c>
      <c r="K1118" s="129" t="str">
        <f t="shared" si="197"/>
        <v/>
      </c>
      <c r="L1118" s="129" t="str">
        <f t="shared" si="198"/>
        <v/>
      </c>
      <c r="S1118" s="84">
        <f t="shared" si="200"/>
        <v>0</v>
      </c>
      <c r="AR1118" s="74">
        <f t="shared" si="191"/>
        <v>1</v>
      </c>
      <c r="AS1118" s="74">
        <f t="shared" si="192"/>
        <v>1900</v>
      </c>
      <c r="AT1118" s="94">
        <f t="shared" si="193"/>
        <v>-1</v>
      </c>
      <c r="BB1118" s="74">
        <f t="shared" si="194"/>
        <v>1</v>
      </c>
      <c r="BC1118" s="74">
        <f t="shared" si="195"/>
        <v>0</v>
      </c>
      <c r="BD1118" s="115" t="str">
        <f t="shared" si="196"/>
        <v/>
      </c>
    </row>
    <row r="1119" spans="4:56" x14ac:dyDescent="0.2">
      <c r="D1119" s="120">
        <f t="shared" si="199"/>
        <v>398</v>
      </c>
      <c r="F1119" s="126" t="str">
        <f t="shared" si="201"/>
        <v/>
      </c>
      <c r="K1119" s="129" t="str">
        <f t="shared" si="197"/>
        <v/>
      </c>
      <c r="L1119" s="129" t="str">
        <f t="shared" si="198"/>
        <v/>
      </c>
      <c r="S1119" s="84">
        <f t="shared" si="200"/>
        <v>0</v>
      </c>
      <c r="AR1119" s="74">
        <f t="shared" si="191"/>
        <v>1</v>
      </c>
      <c r="AS1119" s="74">
        <f t="shared" si="192"/>
        <v>1900</v>
      </c>
      <c r="AT1119" s="94">
        <f t="shared" si="193"/>
        <v>-1</v>
      </c>
      <c r="BB1119" s="74">
        <f t="shared" si="194"/>
        <v>1</v>
      </c>
      <c r="BC1119" s="74">
        <f t="shared" si="195"/>
        <v>0</v>
      </c>
      <c r="BD1119" s="115" t="str">
        <f t="shared" si="196"/>
        <v/>
      </c>
    </row>
    <row r="1120" spans="4:56" x14ac:dyDescent="0.2">
      <c r="D1120" s="120">
        <f t="shared" si="199"/>
        <v>399</v>
      </c>
      <c r="F1120" s="126" t="str">
        <f t="shared" si="201"/>
        <v/>
      </c>
      <c r="K1120" s="129" t="str">
        <f t="shared" si="197"/>
        <v/>
      </c>
      <c r="L1120" s="129" t="str">
        <f t="shared" si="198"/>
        <v/>
      </c>
      <c r="S1120" s="84">
        <f t="shared" si="200"/>
        <v>0</v>
      </c>
      <c r="AR1120" s="74">
        <f t="shared" si="191"/>
        <v>1</v>
      </c>
      <c r="AS1120" s="74">
        <f t="shared" si="192"/>
        <v>1900</v>
      </c>
      <c r="AT1120" s="94">
        <f t="shared" si="193"/>
        <v>-1</v>
      </c>
      <c r="BB1120" s="74">
        <f t="shared" si="194"/>
        <v>1</v>
      </c>
      <c r="BC1120" s="74">
        <f t="shared" si="195"/>
        <v>0</v>
      </c>
      <c r="BD1120" s="115" t="str">
        <f t="shared" si="196"/>
        <v/>
      </c>
    </row>
    <row r="1121" spans="4:56" x14ac:dyDescent="0.2">
      <c r="D1121" s="120">
        <f t="shared" si="199"/>
        <v>400</v>
      </c>
      <c r="F1121" s="126" t="str">
        <f t="shared" si="201"/>
        <v/>
      </c>
      <c r="K1121" s="129" t="str">
        <f t="shared" si="197"/>
        <v/>
      </c>
      <c r="L1121" s="129" t="str">
        <f t="shared" si="198"/>
        <v/>
      </c>
      <c r="S1121" s="84">
        <f t="shared" si="200"/>
        <v>0</v>
      </c>
      <c r="AR1121" s="74">
        <f t="shared" si="191"/>
        <v>1</v>
      </c>
      <c r="AS1121" s="74">
        <f t="shared" si="192"/>
        <v>1900</v>
      </c>
      <c r="AT1121" s="94">
        <f t="shared" si="193"/>
        <v>-1</v>
      </c>
      <c r="BB1121" s="74">
        <f t="shared" si="194"/>
        <v>1</v>
      </c>
      <c r="BC1121" s="74">
        <f t="shared" si="195"/>
        <v>0</v>
      </c>
      <c r="BD1121" s="115" t="str">
        <f t="shared" si="196"/>
        <v/>
      </c>
    </row>
    <row r="1122" spans="4:56" x14ac:dyDescent="0.2">
      <c r="D1122" s="120">
        <f t="shared" si="199"/>
        <v>401</v>
      </c>
      <c r="F1122" s="126" t="str">
        <f t="shared" si="201"/>
        <v/>
      </c>
      <c r="K1122" s="129" t="str">
        <f t="shared" si="197"/>
        <v/>
      </c>
      <c r="L1122" s="129" t="str">
        <f t="shared" si="198"/>
        <v/>
      </c>
      <c r="S1122" s="84">
        <f t="shared" si="200"/>
        <v>0</v>
      </c>
      <c r="AR1122" s="74">
        <f t="shared" si="191"/>
        <v>1</v>
      </c>
      <c r="AS1122" s="74">
        <f t="shared" si="192"/>
        <v>1900</v>
      </c>
      <c r="AT1122" s="94">
        <f t="shared" si="193"/>
        <v>-1</v>
      </c>
      <c r="BB1122" s="74">
        <f t="shared" si="194"/>
        <v>1</v>
      </c>
      <c r="BC1122" s="74">
        <f t="shared" si="195"/>
        <v>0</v>
      </c>
      <c r="BD1122" s="115" t="str">
        <f t="shared" si="196"/>
        <v/>
      </c>
    </row>
    <row r="1123" spans="4:56" x14ac:dyDescent="0.2">
      <c r="D1123" s="120">
        <f t="shared" si="199"/>
        <v>402</v>
      </c>
      <c r="F1123" s="126" t="str">
        <f t="shared" si="201"/>
        <v/>
      </c>
      <c r="K1123" s="129" t="str">
        <f t="shared" si="197"/>
        <v/>
      </c>
      <c r="L1123" s="129" t="str">
        <f t="shared" si="198"/>
        <v/>
      </c>
      <c r="S1123" s="84">
        <f t="shared" si="200"/>
        <v>0</v>
      </c>
      <c r="AR1123" s="74">
        <f t="shared" si="191"/>
        <v>1</v>
      </c>
      <c r="AS1123" s="74">
        <f t="shared" si="192"/>
        <v>1900</v>
      </c>
      <c r="AT1123" s="94">
        <f t="shared" si="193"/>
        <v>-1</v>
      </c>
      <c r="BB1123" s="74">
        <f t="shared" si="194"/>
        <v>1</v>
      </c>
      <c r="BC1123" s="74">
        <f t="shared" si="195"/>
        <v>0</v>
      </c>
      <c r="BD1123" s="115" t="str">
        <f t="shared" si="196"/>
        <v/>
      </c>
    </row>
    <row r="1124" spans="4:56" x14ac:dyDescent="0.2">
      <c r="D1124" s="120">
        <f t="shared" si="199"/>
        <v>403</v>
      </c>
      <c r="F1124" s="126" t="str">
        <f t="shared" si="201"/>
        <v/>
      </c>
      <c r="K1124" s="129" t="str">
        <f t="shared" si="197"/>
        <v/>
      </c>
      <c r="L1124" s="129" t="str">
        <f t="shared" si="198"/>
        <v/>
      </c>
      <c r="S1124" s="84">
        <f t="shared" si="200"/>
        <v>0</v>
      </c>
      <c r="AR1124" s="74">
        <f t="shared" si="191"/>
        <v>1</v>
      </c>
      <c r="AS1124" s="74">
        <f t="shared" si="192"/>
        <v>1900</v>
      </c>
      <c r="AT1124" s="94">
        <f t="shared" si="193"/>
        <v>-1</v>
      </c>
      <c r="BB1124" s="74">
        <f t="shared" si="194"/>
        <v>1</v>
      </c>
      <c r="BC1124" s="74">
        <f t="shared" si="195"/>
        <v>0</v>
      </c>
      <c r="BD1124" s="115" t="str">
        <f t="shared" si="196"/>
        <v/>
      </c>
    </row>
    <row r="1125" spans="4:56" x14ac:dyDescent="0.2">
      <c r="D1125" s="120">
        <f t="shared" si="199"/>
        <v>404</v>
      </c>
      <c r="F1125" s="126" t="str">
        <f t="shared" si="201"/>
        <v/>
      </c>
      <c r="K1125" s="129" t="str">
        <f t="shared" si="197"/>
        <v/>
      </c>
      <c r="L1125" s="129" t="str">
        <f t="shared" si="198"/>
        <v/>
      </c>
      <c r="S1125" s="84">
        <f t="shared" si="200"/>
        <v>0</v>
      </c>
      <c r="AR1125" s="74">
        <f t="shared" si="191"/>
        <v>1</v>
      </c>
      <c r="AS1125" s="74">
        <f t="shared" si="192"/>
        <v>1900</v>
      </c>
      <c r="AT1125" s="94">
        <f t="shared" si="193"/>
        <v>-1</v>
      </c>
      <c r="BB1125" s="74">
        <f t="shared" si="194"/>
        <v>1</v>
      </c>
      <c r="BC1125" s="74">
        <f t="shared" si="195"/>
        <v>0</v>
      </c>
      <c r="BD1125" s="115" t="str">
        <f t="shared" si="196"/>
        <v/>
      </c>
    </row>
    <row r="1126" spans="4:56" x14ac:dyDescent="0.2">
      <c r="D1126" s="120">
        <f t="shared" si="199"/>
        <v>405</v>
      </c>
      <c r="F1126" s="126" t="str">
        <f t="shared" si="201"/>
        <v/>
      </c>
      <c r="K1126" s="129" t="str">
        <f t="shared" si="197"/>
        <v/>
      </c>
      <c r="L1126" s="129" t="str">
        <f t="shared" si="198"/>
        <v/>
      </c>
      <c r="S1126" s="84">
        <f t="shared" si="200"/>
        <v>0</v>
      </c>
      <c r="AR1126" s="74">
        <f t="shared" si="191"/>
        <v>1</v>
      </c>
      <c r="AS1126" s="74">
        <f t="shared" si="192"/>
        <v>1900</v>
      </c>
      <c r="AT1126" s="94">
        <f t="shared" si="193"/>
        <v>-1</v>
      </c>
      <c r="BB1126" s="74">
        <f t="shared" si="194"/>
        <v>1</v>
      </c>
      <c r="BC1126" s="74">
        <f t="shared" si="195"/>
        <v>0</v>
      </c>
      <c r="BD1126" s="115" t="str">
        <f t="shared" si="196"/>
        <v/>
      </c>
    </row>
    <row r="1127" spans="4:56" x14ac:dyDescent="0.2">
      <c r="D1127" s="120">
        <f t="shared" si="199"/>
        <v>406</v>
      </c>
      <c r="F1127" s="126" t="str">
        <f t="shared" si="201"/>
        <v/>
      </c>
      <c r="K1127" s="129" t="str">
        <f t="shared" si="197"/>
        <v/>
      </c>
      <c r="L1127" s="129" t="str">
        <f t="shared" si="198"/>
        <v/>
      </c>
      <c r="S1127" s="84">
        <f t="shared" si="200"/>
        <v>0</v>
      </c>
      <c r="AR1127" s="74">
        <f t="shared" si="191"/>
        <v>1</v>
      </c>
      <c r="AS1127" s="74">
        <f t="shared" si="192"/>
        <v>1900</v>
      </c>
      <c r="AT1127" s="94">
        <f t="shared" si="193"/>
        <v>-1</v>
      </c>
      <c r="BB1127" s="74">
        <f t="shared" si="194"/>
        <v>1</v>
      </c>
      <c r="BC1127" s="74">
        <f t="shared" si="195"/>
        <v>0</v>
      </c>
      <c r="BD1127" s="115" t="str">
        <f t="shared" si="196"/>
        <v/>
      </c>
    </row>
    <row r="1128" spans="4:56" x14ac:dyDescent="0.2">
      <c r="D1128" s="120">
        <f t="shared" si="199"/>
        <v>407</v>
      </c>
      <c r="F1128" s="126" t="str">
        <f t="shared" si="201"/>
        <v/>
      </c>
      <c r="K1128" s="129" t="str">
        <f t="shared" si="197"/>
        <v/>
      </c>
      <c r="L1128" s="129" t="str">
        <f t="shared" si="198"/>
        <v/>
      </c>
      <c r="S1128" s="84">
        <f t="shared" si="200"/>
        <v>0</v>
      </c>
      <c r="AR1128" s="74">
        <f t="shared" si="191"/>
        <v>1</v>
      </c>
      <c r="AS1128" s="74">
        <f t="shared" si="192"/>
        <v>1900</v>
      </c>
      <c r="AT1128" s="94">
        <f t="shared" si="193"/>
        <v>-1</v>
      </c>
      <c r="BB1128" s="74">
        <f t="shared" si="194"/>
        <v>1</v>
      </c>
      <c r="BC1128" s="74">
        <f t="shared" si="195"/>
        <v>0</v>
      </c>
      <c r="BD1128" s="115" t="str">
        <f t="shared" si="196"/>
        <v/>
      </c>
    </row>
    <row r="1129" spans="4:56" x14ac:dyDescent="0.2">
      <c r="D1129" s="120">
        <f t="shared" si="199"/>
        <v>408</v>
      </c>
      <c r="F1129" s="126" t="str">
        <f t="shared" si="201"/>
        <v/>
      </c>
      <c r="K1129" s="129" t="str">
        <f t="shared" si="197"/>
        <v/>
      </c>
      <c r="L1129" s="129" t="str">
        <f t="shared" si="198"/>
        <v/>
      </c>
      <c r="S1129" s="84">
        <f t="shared" si="200"/>
        <v>0</v>
      </c>
      <c r="AR1129" s="74">
        <f t="shared" si="191"/>
        <v>1</v>
      </c>
      <c r="AS1129" s="74">
        <f t="shared" si="192"/>
        <v>1900</v>
      </c>
      <c r="AT1129" s="94">
        <f t="shared" si="193"/>
        <v>-1</v>
      </c>
      <c r="BB1129" s="74">
        <f t="shared" si="194"/>
        <v>1</v>
      </c>
      <c r="BC1129" s="74">
        <f t="shared" si="195"/>
        <v>0</v>
      </c>
      <c r="BD1129" s="115" t="str">
        <f t="shared" si="196"/>
        <v/>
      </c>
    </row>
    <row r="1130" spans="4:56" x14ac:dyDescent="0.2">
      <c r="D1130" s="120">
        <f t="shared" si="199"/>
        <v>409</v>
      </c>
      <c r="F1130" s="126" t="str">
        <f t="shared" si="201"/>
        <v/>
      </c>
      <c r="K1130" s="129" t="str">
        <f t="shared" si="197"/>
        <v/>
      </c>
      <c r="L1130" s="129" t="str">
        <f t="shared" si="198"/>
        <v/>
      </c>
      <c r="S1130" s="84">
        <f t="shared" si="200"/>
        <v>0</v>
      </c>
      <c r="AR1130" s="74">
        <f t="shared" si="191"/>
        <v>1</v>
      </c>
      <c r="AS1130" s="74">
        <f t="shared" si="192"/>
        <v>1900</v>
      </c>
      <c r="AT1130" s="94">
        <f t="shared" si="193"/>
        <v>-1</v>
      </c>
      <c r="BB1130" s="74">
        <f t="shared" si="194"/>
        <v>1</v>
      </c>
      <c r="BC1130" s="74">
        <f t="shared" si="195"/>
        <v>0</v>
      </c>
      <c r="BD1130" s="115" t="str">
        <f t="shared" si="196"/>
        <v/>
      </c>
    </row>
    <row r="1131" spans="4:56" x14ac:dyDescent="0.2">
      <c r="D1131" s="120">
        <f t="shared" si="199"/>
        <v>410</v>
      </c>
      <c r="F1131" s="126" t="str">
        <f t="shared" si="201"/>
        <v/>
      </c>
      <c r="K1131" s="129" t="str">
        <f t="shared" si="197"/>
        <v/>
      </c>
      <c r="L1131" s="129" t="str">
        <f t="shared" si="198"/>
        <v/>
      </c>
      <c r="S1131" s="84">
        <f t="shared" si="200"/>
        <v>0</v>
      </c>
      <c r="AR1131" s="74">
        <f t="shared" si="191"/>
        <v>1</v>
      </c>
      <c r="AS1131" s="74">
        <f t="shared" si="192"/>
        <v>1900</v>
      </c>
      <c r="AT1131" s="94">
        <f t="shared" si="193"/>
        <v>-1</v>
      </c>
      <c r="BB1131" s="74">
        <f t="shared" si="194"/>
        <v>1</v>
      </c>
      <c r="BC1131" s="74">
        <f t="shared" si="195"/>
        <v>0</v>
      </c>
      <c r="BD1131" s="115" t="str">
        <f t="shared" si="196"/>
        <v/>
      </c>
    </row>
    <row r="1132" spans="4:56" x14ac:dyDescent="0.2">
      <c r="D1132" s="120">
        <f t="shared" si="199"/>
        <v>411</v>
      </c>
      <c r="F1132" s="126" t="str">
        <f t="shared" si="201"/>
        <v/>
      </c>
      <c r="K1132" s="129" t="str">
        <f t="shared" si="197"/>
        <v/>
      </c>
      <c r="L1132" s="129" t="str">
        <f t="shared" si="198"/>
        <v/>
      </c>
      <c r="S1132" s="84">
        <f t="shared" si="200"/>
        <v>0</v>
      </c>
      <c r="AR1132" s="74">
        <f t="shared" si="191"/>
        <v>1</v>
      </c>
      <c r="AS1132" s="74">
        <f t="shared" si="192"/>
        <v>1900</v>
      </c>
      <c r="AT1132" s="94">
        <f t="shared" si="193"/>
        <v>-1</v>
      </c>
      <c r="BB1132" s="74">
        <f t="shared" si="194"/>
        <v>1</v>
      </c>
      <c r="BC1132" s="74">
        <f t="shared" si="195"/>
        <v>0</v>
      </c>
      <c r="BD1132" s="115" t="str">
        <f t="shared" si="196"/>
        <v/>
      </c>
    </row>
    <row r="1133" spans="4:56" x14ac:dyDescent="0.2">
      <c r="D1133" s="120">
        <f t="shared" si="199"/>
        <v>412</v>
      </c>
      <c r="F1133" s="126" t="str">
        <f t="shared" si="201"/>
        <v/>
      </c>
      <c r="K1133" s="129" t="str">
        <f t="shared" si="197"/>
        <v/>
      </c>
      <c r="L1133" s="129" t="str">
        <f t="shared" si="198"/>
        <v/>
      </c>
      <c r="S1133" s="84">
        <f t="shared" si="200"/>
        <v>0</v>
      </c>
      <c r="AR1133" s="74">
        <f t="shared" si="191"/>
        <v>1</v>
      </c>
      <c r="AS1133" s="74">
        <f t="shared" si="192"/>
        <v>1900</v>
      </c>
      <c r="AT1133" s="94">
        <f t="shared" si="193"/>
        <v>-1</v>
      </c>
      <c r="BB1133" s="74">
        <f t="shared" si="194"/>
        <v>1</v>
      </c>
      <c r="BC1133" s="74">
        <f t="shared" si="195"/>
        <v>0</v>
      </c>
      <c r="BD1133" s="115" t="str">
        <f t="shared" si="196"/>
        <v/>
      </c>
    </row>
    <row r="1134" spans="4:56" x14ac:dyDescent="0.2">
      <c r="D1134" s="120">
        <f t="shared" si="199"/>
        <v>413</v>
      </c>
      <c r="F1134" s="126" t="str">
        <f t="shared" si="201"/>
        <v/>
      </c>
      <c r="K1134" s="129" t="str">
        <f t="shared" si="197"/>
        <v/>
      </c>
      <c r="L1134" s="129" t="str">
        <f t="shared" si="198"/>
        <v/>
      </c>
      <c r="S1134" s="84">
        <f t="shared" si="200"/>
        <v>0</v>
      </c>
      <c r="AR1134" s="74">
        <f t="shared" si="191"/>
        <v>1</v>
      </c>
      <c r="AS1134" s="74">
        <f t="shared" si="192"/>
        <v>1900</v>
      </c>
      <c r="AT1134" s="94">
        <f t="shared" si="193"/>
        <v>-1</v>
      </c>
      <c r="BB1134" s="74">
        <f t="shared" si="194"/>
        <v>1</v>
      </c>
      <c r="BC1134" s="74">
        <f t="shared" si="195"/>
        <v>0</v>
      </c>
      <c r="BD1134" s="115" t="str">
        <f t="shared" si="196"/>
        <v/>
      </c>
    </row>
    <row r="1135" spans="4:56" x14ac:dyDescent="0.2">
      <c r="D1135" s="120">
        <f t="shared" si="199"/>
        <v>414</v>
      </c>
      <c r="F1135" s="126" t="str">
        <f t="shared" si="201"/>
        <v/>
      </c>
      <c r="K1135" s="129" t="str">
        <f t="shared" si="197"/>
        <v/>
      </c>
      <c r="L1135" s="129" t="str">
        <f t="shared" si="198"/>
        <v/>
      </c>
      <c r="S1135" s="84">
        <f t="shared" si="200"/>
        <v>0</v>
      </c>
      <c r="AR1135" s="74">
        <f t="shared" si="191"/>
        <v>1</v>
      </c>
      <c r="AS1135" s="74">
        <f t="shared" si="192"/>
        <v>1900</v>
      </c>
      <c r="AT1135" s="94">
        <f t="shared" si="193"/>
        <v>-1</v>
      </c>
      <c r="BB1135" s="74">
        <f t="shared" si="194"/>
        <v>1</v>
      </c>
      <c r="BC1135" s="74">
        <f t="shared" si="195"/>
        <v>0</v>
      </c>
      <c r="BD1135" s="115" t="str">
        <f t="shared" si="196"/>
        <v/>
      </c>
    </row>
    <row r="1136" spans="4:56" x14ac:dyDescent="0.2">
      <c r="D1136" s="120">
        <f t="shared" si="199"/>
        <v>415</v>
      </c>
      <c r="F1136" s="126" t="str">
        <f t="shared" si="201"/>
        <v/>
      </c>
      <c r="K1136" s="129" t="str">
        <f t="shared" si="197"/>
        <v/>
      </c>
      <c r="L1136" s="129" t="str">
        <f t="shared" si="198"/>
        <v/>
      </c>
      <c r="S1136" s="84">
        <f t="shared" si="200"/>
        <v>0</v>
      </c>
      <c r="AR1136" s="74">
        <f t="shared" si="191"/>
        <v>1</v>
      </c>
      <c r="AS1136" s="74">
        <f t="shared" si="192"/>
        <v>1900</v>
      </c>
      <c r="AT1136" s="94">
        <f t="shared" si="193"/>
        <v>-1</v>
      </c>
      <c r="BB1136" s="74">
        <f t="shared" si="194"/>
        <v>1</v>
      </c>
      <c r="BC1136" s="74">
        <f t="shared" si="195"/>
        <v>0</v>
      </c>
      <c r="BD1136" s="115" t="str">
        <f t="shared" si="196"/>
        <v/>
      </c>
    </row>
    <row r="1137" spans="4:56" x14ac:dyDescent="0.2">
      <c r="D1137" s="120">
        <f t="shared" si="199"/>
        <v>416</v>
      </c>
      <c r="F1137" s="126" t="str">
        <f t="shared" si="201"/>
        <v/>
      </c>
      <c r="K1137" s="129" t="str">
        <f t="shared" si="197"/>
        <v/>
      </c>
      <c r="L1137" s="129" t="str">
        <f t="shared" si="198"/>
        <v/>
      </c>
      <c r="S1137" s="84">
        <f t="shared" si="200"/>
        <v>0</v>
      </c>
      <c r="AR1137" s="74">
        <f t="shared" si="191"/>
        <v>1</v>
      </c>
      <c r="AS1137" s="74">
        <f t="shared" si="192"/>
        <v>1900</v>
      </c>
      <c r="AT1137" s="94">
        <f t="shared" si="193"/>
        <v>-1</v>
      </c>
      <c r="BB1137" s="74">
        <f t="shared" si="194"/>
        <v>1</v>
      </c>
      <c r="BC1137" s="74">
        <f t="shared" si="195"/>
        <v>0</v>
      </c>
      <c r="BD1137" s="115" t="str">
        <f t="shared" si="196"/>
        <v/>
      </c>
    </row>
    <row r="1138" spans="4:56" x14ac:dyDescent="0.2">
      <c r="D1138" s="120">
        <f t="shared" si="199"/>
        <v>417</v>
      </c>
      <c r="F1138" s="126" t="str">
        <f t="shared" si="201"/>
        <v/>
      </c>
      <c r="K1138" s="129" t="str">
        <f t="shared" si="197"/>
        <v/>
      </c>
      <c r="L1138" s="129" t="str">
        <f t="shared" si="198"/>
        <v/>
      </c>
      <c r="S1138" s="84">
        <f t="shared" si="200"/>
        <v>0</v>
      </c>
      <c r="AR1138" s="74">
        <f t="shared" si="191"/>
        <v>1</v>
      </c>
      <c r="AS1138" s="74">
        <f t="shared" si="192"/>
        <v>1900</v>
      </c>
      <c r="AT1138" s="94">
        <f t="shared" si="193"/>
        <v>-1</v>
      </c>
      <c r="BB1138" s="74">
        <f t="shared" si="194"/>
        <v>1</v>
      </c>
      <c r="BC1138" s="74">
        <f t="shared" si="195"/>
        <v>0</v>
      </c>
      <c r="BD1138" s="115" t="str">
        <f t="shared" si="196"/>
        <v/>
      </c>
    </row>
    <row r="1139" spans="4:56" x14ac:dyDescent="0.2">
      <c r="D1139" s="120">
        <f t="shared" si="199"/>
        <v>418</v>
      </c>
      <c r="F1139" s="126" t="str">
        <f t="shared" si="201"/>
        <v/>
      </c>
      <c r="K1139" s="129" t="str">
        <f t="shared" si="197"/>
        <v/>
      </c>
      <c r="L1139" s="129" t="str">
        <f t="shared" si="198"/>
        <v/>
      </c>
      <c r="S1139" s="84">
        <f t="shared" si="200"/>
        <v>0</v>
      </c>
      <c r="AR1139" s="74">
        <f t="shared" si="191"/>
        <v>1</v>
      </c>
      <c r="AS1139" s="74">
        <f t="shared" si="192"/>
        <v>1900</v>
      </c>
      <c r="AT1139" s="94">
        <f t="shared" si="193"/>
        <v>-1</v>
      </c>
      <c r="BB1139" s="74">
        <f t="shared" si="194"/>
        <v>1</v>
      </c>
      <c r="BC1139" s="74">
        <f t="shared" si="195"/>
        <v>0</v>
      </c>
      <c r="BD1139" s="115" t="str">
        <f t="shared" si="196"/>
        <v/>
      </c>
    </row>
    <row r="1140" spans="4:56" x14ac:dyDescent="0.2">
      <c r="D1140" s="120">
        <f t="shared" si="199"/>
        <v>419</v>
      </c>
      <c r="F1140" s="126" t="str">
        <f t="shared" si="201"/>
        <v/>
      </c>
      <c r="K1140" s="129" t="str">
        <f t="shared" si="197"/>
        <v/>
      </c>
      <c r="L1140" s="129" t="str">
        <f t="shared" si="198"/>
        <v/>
      </c>
      <c r="S1140" s="84">
        <f t="shared" si="200"/>
        <v>0</v>
      </c>
      <c r="AR1140" s="74">
        <f t="shared" si="191"/>
        <v>1</v>
      </c>
      <c r="AS1140" s="74">
        <f t="shared" si="192"/>
        <v>1900</v>
      </c>
      <c r="AT1140" s="94">
        <f t="shared" si="193"/>
        <v>-1</v>
      </c>
      <c r="BB1140" s="74">
        <f t="shared" si="194"/>
        <v>1</v>
      </c>
      <c r="BC1140" s="74">
        <f t="shared" si="195"/>
        <v>0</v>
      </c>
      <c r="BD1140" s="115" t="str">
        <f t="shared" si="196"/>
        <v/>
      </c>
    </row>
    <row r="1141" spans="4:56" x14ac:dyDescent="0.2">
      <c r="D1141" s="120">
        <f t="shared" si="199"/>
        <v>420</v>
      </c>
      <c r="F1141" s="126" t="str">
        <f t="shared" si="201"/>
        <v/>
      </c>
      <c r="K1141" s="129" t="str">
        <f t="shared" si="197"/>
        <v/>
      </c>
      <c r="L1141" s="129" t="str">
        <f t="shared" si="198"/>
        <v/>
      </c>
      <c r="S1141" s="84">
        <f t="shared" si="200"/>
        <v>0</v>
      </c>
      <c r="AR1141" s="74">
        <f t="shared" si="191"/>
        <v>1</v>
      </c>
      <c r="AS1141" s="74">
        <f t="shared" si="192"/>
        <v>1900</v>
      </c>
      <c r="AT1141" s="94">
        <f t="shared" si="193"/>
        <v>-1</v>
      </c>
      <c r="BB1141" s="74">
        <f t="shared" si="194"/>
        <v>1</v>
      </c>
      <c r="BC1141" s="74">
        <f t="shared" si="195"/>
        <v>0</v>
      </c>
      <c r="BD1141" s="115" t="str">
        <f t="shared" si="196"/>
        <v/>
      </c>
    </row>
    <row r="1142" spans="4:56" x14ac:dyDescent="0.2">
      <c r="D1142" s="120">
        <f t="shared" ref="D1142:D1205" si="202">IF(C1142&lt;&gt;C1141,1,D1141+1)</f>
        <v>421</v>
      </c>
      <c r="F1142" s="126" t="str">
        <f t="shared" si="201"/>
        <v/>
      </c>
      <c r="K1142" s="129" t="str">
        <f t="shared" si="197"/>
        <v/>
      </c>
      <c r="L1142" s="129" t="str">
        <f t="shared" si="198"/>
        <v/>
      </c>
      <c r="S1142" s="84">
        <f t="shared" si="200"/>
        <v>0</v>
      </c>
      <c r="AR1142" s="74">
        <f t="shared" si="191"/>
        <v>1</v>
      </c>
      <c r="AS1142" s="74">
        <f t="shared" si="192"/>
        <v>1900</v>
      </c>
      <c r="AT1142" s="94">
        <f t="shared" si="193"/>
        <v>-1</v>
      </c>
      <c r="BB1142" s="74">
        <f t="shared" si="194"/>
        <v>1</v>
      </c>
      <c r="BC1142" s="74">
        <f t="shared" si="195"/>
        <v>0</v>
      </c>
      <c r="BD1142" s="115" t="str">
        <f t="shared" si="196"/>
        <v/>
      </c>
    </row>
    <row r="1143" spans="4:56" x14ac:dyDescent="0.2">
      <c r="D1143" s="120">
        <f t="shared" si="202"/>
        <v>422</v>
      </c>
      <c r="F1143" s="126" t="str">
        <f t="shared" si="201"/>
        <v/>
      </c>
      <c r="K1143" s="129" t="str">
        <f t="shared" si="197"/>
        <v/>
      </c>
      <c r="L1143" s="129" t="str">
        <f t="shared" si="198"/>
        <v/>
      </c>
      <c r="S1143" s="84">
        <f t="shared" si="200"/>
        <v>0</v>
      </c>
      <c r="AR1143" s="74">
        <f t="shared" si="191"/>
        <v>1</v>
      </c>
      <c r="AS1143" s="74">
        <f t="shared" si="192"/>
        <v>1900</v>
      </c>
      <c r="AT1143" s="94">
        <f t="shared" si="193"/>
        <v>-1</v>
      </c>
      <c r="BB1143" s="74">
        <f t="shared" si="194"/>
        <v>1</v>
      </c>
      <c r="BC1143" s="74">
        <f t="shared" si="195"/>
        <v>0</v>
      </c>
      <c r="BD1143" s="115" t="str">
        <f t="shared" si="196"/>
        <v/>
      </c>
    </row>
    <row r="1144" spans="4:56" x14ac:dyDescent="0.2">
      <c r="D1144" s="120">
        <f t="shared" si="202"/>
        <v>423</v>
      </c>
      <c r="F1144" s="126" t="str">
        <f t="shared" si="201"/>
        <v/>
      </c>
      <c r="K1144" s="129" t="str">
        <f t="shared" si="197"/>
        <v/>
      </c>
      <c r="L1144" s="129" t="str">
        <f t="shared" si="198"/>
        <v/>
      </c>
      <c r="S1144" s="84">
        <f t="shared" si="200"/>
        <v>0</v>
      </c>
      <c r="AR1144" s="74">
        <f t="shared" si="191"/>
        <v>1</v>
      </c>
      <c r="AS1144" s="74">
        <f t="shared" si="192"/>
        <v>1900</v>
      </c>
      <c r="AT1144" s="94">
        <f t="shared" si="193"/>
        <v>-1</v>
      </c>
      <c r="BB1144" s="74">
        <f t="shared" si="194"/>
        <v>1</v>
      </c>
      <c r="BC1144" s="74">
        <f t="shared" si="195"/>
        <v>0</v>
      </c>
      <c r="BD1144" s="115" t="str">
        <f t="shared" si="196"/>
        <v/>
      </c>
    </row>
    <row r="1145" spans="4:56" x14ac:dyDescent="0.2">
      <c r="D1145" s="120">
        <f t="shared" si="202"/>
        <v>424</v>
      </c>
      <c r="F1145" s="126" t="str">
        <f t="shared" si="201"/>
        <v/>
      </c>
      <c r="K1145" s="129" t="str">
        <f t="shared" si="197"/>
        <v/>
      </c>
      <c r="L1145" s="129" t="str">
        <f t="shared" si="198"/>
        <v/>
      </c>
      <c r="S1145" s="84">
        <f t="shared" si="200"/>
        <v>0</v>
      </c>
      <c r="AR1145" s="74">
        <f t="shared" si="191"/>
        <v>1</v>
      </c>
      <c r="AS1145" s="74">
        <f t="shared" si="192"/>
        <v>1900</v>
      </c>
      <c r="AT1145" s="94">
        <f t="shared" si="193"/>
        <v>-1</v>
      </c>
      <c r="BB1145" s="74">
        <f t="shared" si="194"/>
        <v>1</v>
      </c>
      <c r="BC1145" s="74">
        <f t="shared" si="195"/>
        <v>0</v>
      </c>
      <c r="BD1145" s="115" t="str">
        <f t="shared" si="196"/>
        <v/>
      </c>
    </row>
    <row r="1146" spans="4:56" x14ac:dyDescent="0.2">
      <c r="D1146" s="120">
        <f t="shared" si="202"/>
        <v>425</v>
      </c>
      <c r="F1146" s="126" t="str">
        <f t="shared" si="201"/>
        <v/>
      </c>
      <c r="K1146" s="129" t="str">
        <f t="shared" si="197"/>
        <v/>
      </c>
      <c r="L1146" s="129" t="str">
        <f t="shared" si="198"/>
        <v/>
      </c>
      <c r="S1146" s="84">
        <f t="shared" si="200"/>
        <v>0</v>
      </c>
      <c r="AR1146" s="74">
        <f t="shared" si="191"/>
        <v>1</v>
      </c>
      <c r="AS1146" s="74">
        <f t="shared" si="192"/>
        <v>1900</v>
      </c>
      <c r="AT1146" s="94">
        <f t="shared" si="193"/>
        <v>-1</v>
      </c>
      <c r="BB1146" s="74">
        <f t="shared" si="194"/>
        <v>1</v>
      </c>
      <c r="BC1146" s="74">
        <f t="shared" si="195"/>
        <v>0</v>
      </c>
      <c r="BD1146" s="115" t="str">
        <f t="shared" si="196"/>
        <v/>
      </c>
    </row>
    <row r="1147" spans="4:56" x14ac:dyDescent="0.2">
      <c r="D1147" s="120">
        <f t="shared" si="202"/>
        <v>426</v>
      </c>
      <c r="F1147" s="126" t="str">
        <f t="shared" si="201"/>
        <v/>
      </c>
      <c r="K1147" s="129" t="str">
        <f t="shared" si="197"/>
        <v/>
      </c>
      <c r="L1147" s="129" t="str">
        <f t="shared" si="198"/>
        <v/>
      </c>
      <c r="S1147" s="84">
        <f t="shared" si="200"/>
        <v>0</v>
      </c>
      <c r="AR1147" s="74">
        <f t="shared" si="191"/>
        <v>1</v>
      </c>
      <c r="AS1147" s="74">
        <f t="shared" si="192"/>
        <v>1900</v>
      </c>
      <c r="AT1147" s="94">
        <f t="shared" si="193"/>
        <v>-1</v>
      </c>
      <c r="BB1147" s="74">
        <f t="shared" si="194"/>
        <v>1</v>
      </c>
      <c r="BC1147" s="74">
        <f t="shared" si="195"/>
        <v>0</v>
      </c>
      <c r="BD1147" s="115" t="str">
        <f t="shared" si="196"/>
        <v/>
      </c>
    </row>
    <row r="1148" spans="4:56" x14ac:dyDescent="0.2">
      <c r="D1148" s="120">
        <f t="shared" si="202"/>
        <v>427</v>
      </c>
      <c r="F1148" s="126" t="str">
        <f t="shared" si="201"/>
        <v/>
      </c>
      <c r="K1148" s="129" t="str">
        <f t="shared" si="197"/>
        <v/>
      </c>
      <c r="L1148" s="129" t="str">
        <f t="shared" si="198"/>
        <v/>
      </c>
      <c r="S1148" s="84">
        <f t="shared" si="200"/>
        <v>0</v>
      </c>
      <c r="AR1148" s="74">
        <f t="shared" si="191"/>
        <v>1</v>
      </c>
      <c r="AS1148" s="74">
        <f t="shared" si="192"/>
        <v>1900</v>
      </c>
      <c r="AT1148" s="94">
        <f t="shared" si="193"/>
        <v>-1</v>
      </c>
      <c r="BB1148" s="74">
        <f t="shared" si="194"/>
        <v>1</v>
      </c>
      <c r="BC1148" s="74">
        <f t="shared" si="195"/>
        <v>0</v>
      </c>
      <c r="BD1148" s="115" t="str">
        <f t="shared" si="196"/>
        <v/>
      </c>
    </row>
    <row r="1149" spans="4:56" x14ac:dyDescent="0.2">
      <c r="D1149" s="120">
        <f t="shared" si="202"/>
        <v>428</v>
      </c>
      <c r="F1149" s="126" t="str">
        <f t="shared" si="201"/>
        <v/>
      </c>
      <c r="K1149" s="129" t="str">
        <f t="shared" si="197"/>
        <v/>
      </c>
      <c r="L1149" s="129" t="str">
        <f t="shared" si="198"/>
        <v/>
      </c>
      <c r="S1149" s="84">
        <f t="shared" si="200"/>
        <v>0</v>
      </c>
      <c r="AR1149" s="74">
        <f t="shared" si="191"/>
        <v>1</v>
      </c>
      <c r="AS1149" s="74">
        <f t="shared" si="192"/>
        <v>1900</v>
      </c>
      <c r="AT1149" s="94">
        <f t="shared" si="193"/>
        <v>-1</v>
      </c>
      <c r="BB1149" s="74">
        <f t="shared" si="194"/>
        <v>1</v>
      </c>
      <c r="BC1149" s="74">
        <f t="shared" si="195"/>
        <v>0</v>
      </c>
      <c r="BD1149" s="115" t="str">
        <f t="shared" si="196"/>
        <v/>
      </c>
    </row>
    <row r="1150" spans="4:56" x14ac:dyDescent="0.2">
      <c r="D1150" s="120">
        <f t="shared" si="202"/>
        <v>429</v>
      </c>
      <c r="F1150" s="126" t="str">
        <f t="shared" si="201"/>
        <v/>
      </c>
      <c r="K1150" s="129" t="str">
        <f t="shared" si="197"/>
        <v/>
      </c>
      <c r="L1150" s="129" t="str">
        <f t="shared" si="198"/>
        <v/>
      </c>
      <c r="S1150" s="84">
        <f t="shared" si="200"/>
        <v>0</v>
      </c>
      <c r="AR1150" s="74">
        <f t="shared" si="191"/>
        <v>1</v>
      </c>
      <c r="AS1150" s="74">
        <f t="shared" si="192"/>
        <v>1900</v>
      </c>
      <c r="AT1150" s="94">
        <f t="shared" si="193"/>
        <v>-1</v>
      </c>
      <c r="BB1150" s="74">
        <f t="shared" si="194"/>
        <v>1</v>
      </c>
      <c r="BC1150" s="74">
        <f t="shared" si="195"/>
        <v>0</v>
      </c>
      <c r="BD1150" s="115" t="str">
        <f t="shared" si="196"/>
        <v/>
      </c>
    </row>
    <row r="1151" spans="4:56" x14ac:dyDescent="0.2">
      <c r="D1151" s="120">
        <f t="shared" si="202"/>
        <v>430</v>
      </c>
      <c r="F1151" s="126" t="str">
        <f t="shared" si="201"/>
        <v/>
      </c>
      <c r="K1151" s="129" t="str">
        <f t="shared" si="197"/>
        <v/>
      </c>
      <c r="L1151" s="129" t="str">
        <f t="shared" si="198"/>
        <v/>
      </c>
      <c r="S1151" s="84">
        <f t="shared" si="200"/>
        <v>0</v>
      </c>
      <c r="AR1151" s="74">
        <f t="shared" si="191"/>
        <v>1</v>
      </c>
      <c r="AS1151" s="74">
        <f t="shared" si="192"/>
        <v>1900</v>
      </c>
      <c r="AT1151" s="94">
        <f t="shared" si="193"/>
        <v>-1</v>
      </c>
      <c r="BB1151" s="74">
        <f t="shared" si="194"/>
        <v>1</v>
      </c>
      <c r="BC1151" s="74">
        <f t="shared" si="195"/>
        <v>0</v>
      </c>
      <c r="BD1151" s="115" t="str">
        <f t="shared" si="196"/>
        <v/>
      </c>
    </row>
    <row r="1152" spans="4:56" x14ac:dyDescent="0.2">
      <c r="D1152" s="120">
        <f t="shared" si="202"/>
        <v>431</v>
      </c>
      <c r="F1152" s="126" t="str">
        <f t="shared" si="201"/>
        <v/>
      </c>
      <c r="K1152" s="129" t="str">
        <f t="shared" si="197"/>
        <v/>
      </c>
      <c r="L1152" s="129" t="str">
        <f t="shared" si="198"/>
        <v/>
      </c>
      <c r="S1152" s="84">
        <f t="shared" si="200"/>
        <v>0</v>
      </c>
      <c r="AR1152" s="74">
        <f t="shared" si="191"/>
        <v>1</v>
      </c>
      <c r="AS1152" s="74">
        <f t="shared" si="192"/>
        <v>1900</v>
      </c>
      <c r="AT1152" s="94">
        <f t="shared" si="193"/>
        <v>-1</v>
      </c>
      <c r="BB1152" s="74">
        <f t="shared" si="194"/>
        <v>1</v>
      </c>
      <c r="BC1152" s="74">
        <f t="shared" si="195"/>
        <v>0</v>
      </c>
      <c r="BD1152" s="115" t="str">
        <f t="shared" si="196"/>
        <v/>
      </c>
    </row>
    <row r="1153" spans="4:56" x14ac:dyDescent="0.2">
      <c r="D1153" s="120">
        <f t="shared" si="202"/>
        <v>432</v>
      </c>
      <c r="F1153" s="126" t="str">
        <f t="shared" si="201"/>
        <v/>
      </c>
      <c r="K1153" s="129" t="str">
        <f t="shared" si="197"/>
        <v/>
      </c>
      <c r="L1153" s="129" t="str">
        <f t="shared" si="198"/>
        <v/>
      </c>
      <c r="S1153" s="84">
        <f t="shared" si="200"/>
        <v>0</v>
      </c>
      <c r="AR1153" s="74">
        <f t="shared" si="191"/>
        <v>1</v>
      </c>
      <c r="AS1153" s="74">
        <f t="shared" si="192"/>
        <v>1900</v>
      </c>
      <c r="AT1153" s="94">
        <f t="shared" si="193"/>
        <v>-1</v>
      </c>
      <c r="BB1153" s="74">
        <f t="shared" si="194"/>
        <v>1</v>
      </c>
      <c r="BC1153" s="74">
        <f t="shared" si="195"/>
        <v>0</v>
      </c>
      <c r="BD1153" s="115" t="str">
        <f t="shared" si="196"/>
        <v/>
      </c>
    </row>
    <row r="1154" spans="4:56" x14ac:dyDescent="0.2">
      <c r="D1154" s="120">
        <f t="shared" si="202"/>
        <v>433</v>
      </c>
      <c r="F1154" s="126" t="str">
        <f t="shared" si="201"/>
        <v/>
      </c>
      <c r="K1154" s="129" t="str">
        <f t="shared" si="197"/>
        <v/>
      </c>
      <c r="L1154" s="129" t="str">
        <f t="shared" si="198"/>
        <v/>
      </c>
      <c r="S1154" s="84">
        <f t="shared" si="200"/>
        <v>0</v>
      </c>
      <c r="AR1154" s="74">
        <f t="shared" si="191"/>
        <v>1</v>
      </c>
      <c r="AS1154" s="74">
        <f t="shared" si="192"/>
        <v>1900</v>
      </c>
      <c r="AT1154" s="94">
        <f t="shared" si="193"/>
        <v>-1</v>
      </c>
      <c r="BB1154" s="74">
        <f t="shared" si="194"/>
        <v>1</v>
      </c>
      <c r="BC1154" s="74">
        <f t="shared" si="195"/>
        <v>0</v>
      </c>
      <c r="BD1154" s="115" t="str">
        <f t="shared" si="196"/>
        <v/>
      </c>
    </row>
    <row r="1155" spans="4:56" x14ac:dyDescent="0.2">
      <c r="D1155" s="120">
        <f t="shared" si="202"/>
        <v>434</v>
      </c>
      <c r="F1155" s="126" t="str">
        <f t="shared" si="201"/>
        <v/>
      </c>
      <c r="K1155" s="129" t="str">
        <f t="shared" si="197"/>
        <v/>
      </c>
      <c r="L1155" s="129" t="str">
        <f t="shared" si="198"/>
        <v/>
      </c>
      <c r="S1155" s="84">
        <f t="shared" si="200"/>
        <v>0</v>
      </c>
      <c r="AR1155" s="74">
        <f t="shared" si="191"/>
        <v>1</v>
      </c>
      <c r="AS1155" s="74">
        <f t="shared" si="192"/>
        <v>1900</v>
      </c>
      <c r="AT1155" s="94">
        <f t="shared" si="193"/>
        <v>-1</v>
      </c>
      <c r="BB1155" s="74">
        <f t="shared" si="194"/>
        <v>1</v>
      </c>
      <c r="BC1155" s="74">
        <f t="shared" si="195"/>
        <v>0</v>
      </c>
      <c r="BD1155" s="115" t="str">
        <f t="shared" si="196"/>
        <v/>
      </c>
    </row>
    <row r="1156" spans="4:56" x14ac:dyDescent="0.2">
      <c r="D1156" s="120">
        <f t="shared" si="202"/>
        <v>435</v>
      </c>
      <c r="F1156" s="126" t="str">
        <f t="shared" si="201"/>
        <v/>
      </c>
      <c r="K1156" s="129" t="str">
        <f t="shared" si="197"/>
        <v/>
      </c>
      <c r="L1156" s="129" t="str">
        <f t="shared" si="198"/>
        <v/>
      </c>
      <c r="S1156" s="84">
        <f t="shared" si="200"/>
        <v>0</v>
      </c>
      <c r="AR1156" s="74">
        <f t="shared" si="191"/>
        <v>1</v>
      </c>
      <c r="AS1156" s="74">
        <f t="shared" si="192"/>
        <v>1900</v>
      </c>
      <c r="AT1156" s="94">
        <f t="shared" si="193"/>
        <v>-1</v>
      </c>
      <c r="BB1156" s="74">
        <f t="shared" si="194"/>
        <v>1</v>
      </c>
      <c r="BC1156" s="74">
        <f t="shared" si="195"/>
        <v>0</v>
      </c>
      <c r="BD1156" s="115" t="str">
        <f t="shared" si="196"/>
        <v/>
      </c>
    </row>
    <row r="1157" spans="4:56" x14ac:dyDescent="0.2">
      <c r="D1157" s="120">
        <f t="shared" si="202"/>
        <v>436</v>
      </c>
      <c r="F1157" s="126" t="str">
        <f t="shared" si="201"/>
        <v/>
      </c>
      <c r="K1157" s="129" t="str">
        <f t="shared" si="197"/>
        <v/>
      </c>
      <c r="L1157" s="129" t="str">
        <f t="shared" si="198"/>
        <v/>
      </c>
      <c r="S1157" s="84">
        <f t="shared" si="200"/>
        <v>0</v>
      </c>
      <c r="AR1157" s="74">
        <f t="shared" ref="AR1157:AR1220" si="203">MONTH(C1157)</f>
        <v>1</v>
      </c>
      <c r="AS1157" s="74">
        <f t="shared" ref="AS1157:AS1220" si="204">YEAR(C1157)</f>
        <v>1900</v>
      </c>
      <c r="AT1157" s="94">
        <f t="shared" ref="AT1157:AT1220" si="205">WEEKNUM(C1157)-1</f>
        <v>-1</v>
      </c>
      <c r="BB1157" s="74">
        <f t="shared" ref="BB1157:BB1220" si="206">IF(K1157=0,0,1)</f>
        <v>1</v>
      </c>
      <c r="BC1157" s="74">
        <f t="shared" ref="BC1157:BC1220" si="207">IF( ISERROR(K1157*AE1157),0,K1157*AE1157)</f>
        <v>0</v>
      </c>
      <c r="BD1157" s="115" t="str">
        <f t="shared" ref="BD1157:BD1220" si="208">IF(ISERROR(G1157/(K1157*AE1157)),"",G1157/(K1157*AE1157))</f>
        <v/>
      </c>
    </row>
    <row r="1158" spans="4:56" x14ac:dyDescent="0.2">
      <c r="D1158" s="120">
        <f t="shared" si="202"/>
        <v>437</v>
      </c>
      <c r="F1158" s="126" t="str">
        <f t="shared" si="201"/>
        <v/>
      </c>
      <c r="K1158" s="129" t="str">
        <f t="shared" ref="K1158:K1221" si="209">IF(I1158="","",HOUR(I1158)+MINUTE(I1158)/60)</f>
        <v/>
      </c>
      <c r="L1158" s="129" t="str">
        <f t="shared" ref="L1158:L1221" si="210">IF(J1158="","",HOUR(J1158)+MINUTE(J1158)/60)</f>
        <v/>
      </c>
      <c r="S1158" s="84">
        <f t="shared" si="200"/>
        <v>0</v>
      </c>
      <c r="AR1158" s="74">
        <f t="shared" si="203"/>
        <v>1</v>
      </c>
      <c r="AS1158" s="74">
        <f t="shared" si="204"/>
        <v>1900</v>
      </c>
      <c r="AT1158" s="94">
        <f t="shared" si="205"/>
        <v>-1</v>
      </c>
      <c r="BB1158" s="74">
        <f t="shared" si="206"/>
        <v>1</v>
      </c>
      <c r="BC1158" s="74">
        <f t="shared" si="207"/>
        <v>0</v>
      </c>
      <c r="BD1158" s="115" t="str">
        <f t="shared" si="208"/>
        <v/>
      </c>
    </row>
    <row r="1159" spans="4:56" x14ac:dyDescent="0.2">
      <c r="D1159" s="120">
        <f t="shared" si="202"/>
        <v>438</v>
      </c>
      <c r="F1159" s="126" t="str">
        <f t="shared" si="201"/>
        <v/>
      </c>
      <c r="K1159" s="129" t="str">
        <f t="shared" si="209"/>
        <v/>
      </c>
      <c r="L1159" s="129" t="str">
        <f t="shared" si="210"/>
        <v/>
      </c>
      <c r="S1159" s="84">
        <f t="shared" si="200"/>
        <v>0</v>
      </c>
      <c r="AR1159" s="74">
        <f t="shared" si="203"/>
        <v>1</v>
      </c>
      <c r="AS1159" s="74">
        <f t="shared" si="204"/>
        <v>1900</v>
      </c>
      <c r="AT1159" s="94">
        <f t="shared" si="205"/>
        <v>-1</v>
      </c>
      <c r="BB1159" s="74">
        <f t="shared" si="206"/>
        <v>1</v>
      </c>
      <c r="BC1159" s="74">
        <f t="shared" si="207"/>
        <v>0</v>
      </c>
      <c r="BD1159" s="115" t="str">
        <f t="shared" si="208"/>
        <v/>
      </c>
    </row>
    <row r="1160" spans="4:56" x14ac:dyDescent="0.2">
      <c r="D1160" s="120">
        <f t="shared" si="202"/>
        <v>439</v>
      </c>
      <c r="F1160" s="126" t="str">
        <f t="shared" si="201"/>
        <v/>
      </c>
      <c r="K1160" s="129" t="str">
        <f t="shared" si="209"/>
        <v/>
      </c>
      <c r="L1160" s="129" t="str">
        <f t="shared" si="210"/>
        <v/>
      </c>
      <c r="S1160" s="84">
        <f t="shared" si="200"/>
        <v>0</v>
      </c>
      <c r="AR1160" s="74">
        <f t="shared" si="203"/>
        <v>1</v>
      </c>
      <c r="AS1160" s="74">
        <f t="shared" si="204"/>
        <v>1900</v>
      </c>
      <c r="AT1160" s="94">
        <f t="shared" si="205"/>
        <v>-1</v>
      </c>
      <c r="BB1160" s="74">
        <f t="shared" si="206"/>
        <v>1</v>
      </c>
      <c r="BC1160" s="74">
        <f t="shared" si="207"/>
        <v>0</v>
      </c>
      <c r="BD1160" s="115" t="str">
        <f t="shared" si="208"/>
        <v/>
      </c>
    </row>
    <row r="1161" spans="4:56" x14ac:dyDescent="0.2">
      <c r="D1161" s="120">
        <f t="shared" si="202"/>
        <v>440</v>
      </c>
      <c r="F1161" s="126" t="str">
        <f t="shared" si="201"/>
        <v/>
      </c>
      <c r="K1161" s="129" t="str">
        <f t="shared" si="209"/>
        <v/>
      </c>
      <c r="L1161" s="129" t="str">
        <f t="shared" si="210"/>
        <v/>
      </c>
      <c r="S1161" s="84">
        <f t="shared" si="200"/>
        <v>0</v>
      </c>
      <c r="AR1161" s="74">
        <f t="shared" si="203"/>
        <v>1</v>
      </c>
      <c r="AS1161" s="74">
        <f t="shared" si="204"/>
        <v>1900</v>
      </c>
      <c r="AT1161" s="94">
        <f t="shared" si="205"/>
        <v>-1</v>
      </c>
      <c r="BB1161" s="74">
        <f t="shared" si="206"/>
        <v>1</v>
      </c>
      <c r="BC1161" s="74">
        <f t="shared" si="207"/>
        <v>0</v>
      </c>
      <c r="BD1161" s="115" t="str">
        <f t="shared" si="208"/>
        <v/>
      </c>
    </row>
    <row r="1162" spans="4:56" x14ac:dyDescent="0.2">
      <c r="D1162" s="120">
        <f t="shared" si="202"/>
        <v>441</v>
      </c>
      <c r="F1162" s="126" t="str">
        <f t="shared" si="201"/>
        <v/>
      </c>
      <c r="K1162" s="129" t="str">
        <f t="shared" si="209"/>
        <v/>
      </c>
      <c r="L1162" s="129" t="str">
        <f t="shared" si="210"/>
        <v/>
      </c>
      <c r="S1162" s="84">
        <f t="shared" si="200"/>
        <v>0</v>
      </c>
      <c r="AR1162" s="74">
        <f t="shared" si="203"/>
        <v>1</v>
      </c>
      <c r="AS1162" s="74">
        <f t="shared" si="204"/>
        <v>1900</v>
      </c>
      <c r="AT1162" s="94">
        <f t="shared" si="205"/>
        <v>-1</v>
      </c>
      <c r="BB1162" s="74">
        <f t="shared" si="206"/>
        <v>1</v>
      </c>
      <c r="BC1162" s="74">
        <f t="shared" si="207"/>
        <v>0</v>
      </c>
      <c r="BD1162" s="115" t="str">
        <f t="shared" si="208"/>
        <v/>
      </c>
    </row>
    <row r="1163" spans="4:56" x14ac:dyDescent="0.2">
      <c r="D1163" s="120">
        <f t="shared" si="202"/>
        <v>442</v>
      </c>
      <c r="F1163" s="126" t="str">
        <f t="shared" si="201"/>
        <v/>
      </c>
      <c r="K1163" s="129" t="str">
        <f t="shared" si="209"/>
        <v/>
      </c>
      <c r="L1163" s="129" t="str">
        <f t="shared" si="210"/>
        <v/>
      </c>
      <c r="S1163" s="84">
        <f t="shared" si="200"/>
        <v>0</v>
      </c>
      <c r="AR1163" s="74">
        <f t="shared" si="203"/>
        <v>1</v>
      </c>
      <c r="AS1163" s="74">
        <f t="shared" si="204"/>
        <v>1900</v>
      </c>
      <c r="AT1163" s="94">
        <f t="shared" si="205"/>
        <v>-1</v>
      </c>
      <c r="BB1163" s="74">
        <f t="shared" si="206"/>
        <v>1</v>
      </c>
      <c r="BC1163" s="74">
        <f t="shared" si="207"/>
        <v>0</v>
      </c>
      <c r="BD1163" s="115" t="str">
        <f t="shared" si="208"/>
        <v/>
      </c>
    </row>
    <row r="1164" spans="4:56" x14ac:dyDescent="0.2">
      <c r="D1164" s="120">
        <f t="shared" si="202"/>
        <v>443</v>
      </c>
      <c r="F1164" s="126" t="str">
        <f t="shared" si="201"/>
        <v/>
      </c>
      <c r="K1164" s="129" t="str">
        <f t="shared" si="209"/>
        <v/>
      </c>
      <c r="L1164" s="129" t="str">
        <f t="shared" si="210"/>
        <v/>
      </c>
      <c r="S1164" s="84">
        <f t="shared" si="200"/>
        <v>0</v>
      </c>
      <c r="AR1164" s="74">
        <f t="shared" si="203"/>
        <v>1</v>
      </c>
      <c r="AS1164" s="74">
        <f t="shared" si="204"/>
        <v>1900</v>
      </c>
      <c r="AT1164" s="94">
        <f t="shared" si="205"/>
        <v>-1</v>
      </c>
      <c r="BB1164" s="74">
        <f t="shared" si="206"/>
        <v>1</v>
      </c>
      <c r="BC1164" s="74">
        <f t="shared" si="207"/>
        <v>0</v>
      </c>
      <c r="BD1164" s="115" t="str">
        <f t="shared" si="208"/>
        <v/>
      </c>
    </row>
    <row r="1165" spans="4:56" x14ac:dyDescent="0.2">
      <c r="D1165" s="120">
        <f t="shared" si="202"/>
        <v>444</v>
      </c>
      <c r="F1165" s="126" t="str">
        <f t="shared" si="201"/>
        <v/>
      </c>
      <c r="K1165" s="129" t="str">
        <f t="shared" si="209"/>
        <v/>
      </c>
      <c r="L1165" s="129" t="str">
        <f t="shared" si="210"/>
        <v/>
      </c>
      <c r="S1165" s="84">
        <f t="shared" si="200"/>
        <v>0</v>
      </c>
      <c r="AR1165" s="74">
        <f t="shared" si="203"/>
        <v>1</v>
      </c>
      <c r="AS1165" s="74">
        <f t="shared" si="204"/>
        <v>1900</v>
      </c>
      <c r="AT1165" s="94">
        <f t="shared" si="205"/>
        <v>-1</v>
      </c>
      <c r="BB1165" s="74">
        <f t="shared" si="206"/>
        <v>1</v>
      </c>
      <c r="BC1165" s="74">
        <f t="shared" si="207"/>
        <v>0</v>
      </c>
      <c r="BD1165" s="115" t="str">
        <f t="shared" si="208"/>
        <v/>
      </c>
    </row>
    <row r="1166" spans="4:56" x14ac:dyDescent="0.2">
      <c r="D1166" s="120">
        <f t="shared" si="202"/>
        <v>445</v>
      </c>
      <c r="F1166" s="126" t="str">
        <f t="shared" si="201"/>
        <v/>
      </c>
      <c r="K1166" s="129" t="str">
        <f t="shared" si="209"/>
        <v/>
      </c>
      <c r="L1166" s="129" t="str">
        <f t="shared" si="210"/>
        <v/>
      </c>
      <c r="S1166" s="84">
        <f t="shared" si="200"/>
        <v>0</v>
      </c>
      <c r="AR1166" s="74">
        <f t="shared" si="203"/>
        <v>1</v>
      </c>
      <c r="AS1166" s="74">
        <f t="shared" si="204"/>
        <v>1900</v>
      </c>
      <c r="AT1166" s="94">
        <f t="shared" si="205"/>
        <v>-1</v>
      </c>
      <c r="BB1166" s="74">
        <f t="shared" si="206"/>
        <v>1</v>
      </c>
      <c r="BC1166" s="74">
        <f t="shared" si="207"/>
        <v>0</v>
      </c>
      <c r="BD1166" s="115" t="str">
        <f t="shared" si="208"/>
        <v/>
      </c>
    </row>
    <row r="1167" spans="4:56" x14ac:dyDescent="0.2">
      <c r="D1167" s="120">
        <f t="shared" si="202"/>
        <v>446</v>
      </c>
      <c r="F1167" s="126" t="str">
        <f t="shared" si="201"/>
        <v/>
      </c>
      <c r="K1167" s="129" t="str">
        <f t="shared" si="209"/>
        <v/>
      </c>
      <c r="L1167" s="129" t="str">
        <f t="shared" si="210"/>
        <v/>
      </c>
      <c r="S1167" s="84">
        <f t="shared" ref="S1167:S1230" si="211">Q1167*R1167</f>
        <v>0</v>
      </c>
      <c r="AR1167" s="74">
        <f t="shared" si="203"/>
        <v>1</v>
      </c>
      <c r="AS1167" s="74">
        <f t="shared" si="204"/>
        <v>1900</v>
      </c>
      <c r="AT1167" s="94">
        <f t="shared" si="205"/>
        <v>-1</v>
      </c>
      <c r="BB1167" s="74">
        <f t="shared" si="206"/>
        <v>1</v>
      </c>
      <c r="BC1167" s="74">
        <f t="shared" si="207"/>
        <v>0</v>
      </c>
      <c r="BD1167" s="115" t="str">
        <f t="shared" si="208"/>
        <v/>
      </c>
    </row>
    <row r="1168" spans="4:56" x14ac:dyDescent="0.2">
      <c r="D1168" s="120">
        <f t="shared" si="202"/>
        <v>447</v>
      </c>
      <c r="F1168" s="126" t="str">
        <f t="shared" si="201"/>
        <v/>
      </c>
      <c r="K1168" s="129" t="str">
        <f t="shared" si="209"/>
        <v/>
      </c>
      <c r="L1168" s="129" t="str">
        <f t="shared" si="210"/>
        <v/>
      </c>
      <c r="S1168" s="84">
        <f t="shared" si="211"/>
        <v>0</v>
      </c>
      <c r="AR1168" s="74">
        <f t="shared" si="203"/>
        <v>1</v>
      </c>
      <c r="AS1168" s="74">
        <f t="shared" si="204"/>
        <v>1900</v>
      </c>
      <c r="AT1168" s="94">
        <f t="shared" si="205"/>
        <v>-1</v>
      </c>
      <c r="BB1168" s="74">
        <f t="shared" si="206"/>
        <v>1</v>
      </c>
      <c r="BC1168" s="74">
        <f t="shared" si="207"/>
        <v>0</v>
      </c>
      <c r="BD1168" s="115" t="str">
        <f t="shared" si="208"/>
        <v/>
      </c>
    </row>
    <row r="1169" spans="4:56" x14ac:dyDescent="0.2">
      <c r="D1169" s="120">
        <f t="shared" si="202"/>
        <v>448</v>
      </c>
      <c r="F1169" s="126" t="str">
        <f t="shared" si="201"/>
        <v/>
      </c>
      <c r="K1169" s="129" t="str">
        <f t="shared" si="209"/>
        <v/>
      </c>
      <c r="L1169" s="129" t="str">
        <f t="shared" si="210"/>
        <v/>
      </c>
      <c r="S1169" s="84">
        <f t="shared" si="211"/>
        <v>0</v>
      </c>
      <c r="AR1169" s="74">
        <f t="shared" si="203"/>
        <v>1</v>
      </c>
      <c r="AS1169" s="74">
        <f t="shared" si="204"/>
        <v>1900</v>
      </c>
      <c r="AT1169" s="94">
        <f t="shared" si="205"/>
        <v>-1</v>
      </c>
      <c r="BB1169" s="74">
        <f t="shared" si="206"/>
        <v>1</v>
      </c>
      <c r="BC1169" s="74">
        <f t="shared" si="207"/>
        <v>0</v>
      </c>
      <c r="BD1169" s="115" t="str">
        <f t="shared" si="208"/>
        <v/>
      </c>
    </row>
    <row r="1170" spans="4:56" x14ac:dyDescent="0.2">
      <c r="D1170" s="120">
        <f t="shared" si="202"/>
        <v>449</v>
      </c>
      <c r="F1170" s="126" t="str">
        <f t="shared" si="201"/>
        <v/>
      </c>
      <c r="K1170" s="129" t="str">
        <f t="shared" si="209"/>
        <v/>
      </c>
      <c r="L1170" s="129" t="str">
        <f t="shared" si="210"/>
        <v/>
      </c>
      <c r="S1170" s="84">
        <f t="shared" si="211"/>
        <v>0</v>
      </c>
      <c r="AR1170" s="74">
        <f t="shared" si="203"/>
        <v>1</v>
      </c>
      <c r="AS1170" s="74">
        <f t="shared" si="204"/>
        <v>1900</v>
      </c>
      <c r="AT1170" s="94">
        <f t="shared" si="205"/>
        <v>-1</v>
      </c>
      <c r="BB1170" s="74">
        <f t="shared" si="206"/>
        <v>1</v>
      </c>
      <c r="BC1170" s="74">
        <f t="shared" si="207"/>
        <v>0</v>
      </c>
      <c r="BD1170" s="115" t="str">
        <f t="shared" si="208"/>
        <v/>
      </c>
    </row>
    <row r="1171" spans="4:56" x14ac:dyDescent="0.2">
      <c r="D1171" s="120">
        <f t="shared" si="202"/>
        <v>450</v>
      </c>
      <c r="F1171" s="126" t="str">
        <f t="shared" ref="F1171:F1234" si="212">IF(OR(K1171=0,K1171=""),"",SUM(G1171/K1171))</f>
        <v/>
      </c>
      <c r="K1171" s="129" t="str">
        <f t="shared" si="209"/>
        <v/>
      </c>
      <c r="L1171" s="129" t="str">
        <f t="shared" si="210"/>
        <v/>
      </c>
      <c r="S1171" s="84">
        <f t="shared" si="211"/>
        <v>0</v>
      </c>
      <c r="AR1171" s="74">
        <f t="shared" si="203"/>
        <v>1</v>
      </c>
      <c r="AS1171" s="74">
        <f t="shared" si="204"/>
        <v>1900</v>
      </c>
      <c r="AT1171" s="94">
        <f t="shared" si="205"/>
        <v>-1</v>
      </c>
      <c r="BB1171" s="74">
        <f t="shared" si="206"/>
        <v>1</v>
      </c>
      <c r="BC1171" s="74">
        <f t="shared" si="207"/>
        <v>0</v>
      </c>
      <c r="BD1171" s="115" t="str">
        <f t="shared" si="208"/>
        <v/>
      </c>
    </row>
    <row r="1172" spans="4:56" x14ac:dyDescent="0.2">
      <c r="D1172" s="120">
        <f t="shared" si="202"/>
        <v>451</v>
      </c>
      <c r="F1172" s="126" t="str">
        <f t="shared" si="212"/>
        <v/>
      </c>
      <c r="K1172" s="129" t="str">
        <f t="shared" si="209"/>
        <v/>
      </c>
      <c r="L1172" s="129" t="str">
        <f t="shared" si="210"/>
        <v/>
      </c>
      <c r="S1172" s="84">
        <f t="shared" si="211"/>
        <v>0</v>
      </c>
      <c r="AR1172" s="74">
        <f t="shared" si="203"/>
        <v>1</v>
      </c>
      <c r="AS1172" s="74">
        <f t="shared" si="204"/>
        <v>1900</v>
      </c>
      <c r="AT1172" s="94">
        <f t="shared" si="205"/>
        <v>-1</v>
      </c>
      <c r="BB1172" s="74">
        <f t="shared" si="206"/>
        <v>1</v>
      </c>
      <c r="BC1172" s="74">
        <f t="shared" si="207"/>
        <v>0</v>
      </c>
      <c r="BD1172" s="115" t="str">
        <f t="shared" si="208"/>
        <v/>
      </c>
    </row>
    <row r="1173" spans="4:56" x14ac:dyDescent="0.2">
      <c r="D1173" s="120">
        <f t="shared" si="202"/>
        <v>452</v>
      </c>
      <c r="F1173" s="126" t="str">
        <f t="shared" si="212"/>
        <v/>
      </c>
      <c r="K1173" s="129" t="str">
        <f t="shared" si="209"/>
        <v/>
      </c>
      <c r="L1173" s="129" t="str">
        <f t="shared" si="210"/>
        <v/>
      </c>
      <c r="S1173" s="84">
        <f t="shared" si="211"/>
        <v>0</v>
      </c>
      <c r="AR1173" s="74">
        <f t="shared" si="203"/>
        <v>1</v>
      </c>
      <c r="AS1173" s="74">
        <f t="shared" si="204"/>
        <v>1900</v>
      </c>
      <c r="AT1173" s="94">
        <f t="shared" si="205"/>
        <v>-1</v>
      </c>
      <c r="BB1173" s="74">
        <f t="shared" si="206"/>
        <v>1</v>
      </c>
      <c r="BC1173" s="74">
        <f t="shared" si="207"/>
        <v>0</v>
      </c>
      <c r="BD1173" s="115" t="str">
        <f t="shared" si="208"/>
        <v/>
      </c>
    </row>
    <row r="1174" spans="4:56" x14ac:dyDescent="0.2">
      <c r="D1174" s="120">
        <f t="shared" si="202"/>
        <v>453</v>
      </c>
      <c r="F1174" s="126" t="str">
        <f t="shared" si="212"/>
        <v/>
      </c>
      <c r="K1174" s="129" t="str">
        <f t="shared" si="209"/>
        <v/>
      </c>
      <c r="L1174" s="129" t="str">
        <f t="shared" si="210"/>
        <v/>
      </c>
      <c r="S1174" s="84">
        <f t="shared" si="211"/>
        <v>0</v>
      </c>
      <c r="AR1174" s="74">
        <f t="shared" si="203"/>
        <v>1</v>
      </c>
      <c r="AS1174" s="74">
        <f t="shared" si="204"/>
        <v>1900</v>
      </c>
      <c r="AT1174" s="94">
        <f t="shared" si="205"/>
        <v>-1</v>
      </c>
      <c r="BB1174" s="74">
        <f t="shared" si="206"/>
        <v>1</v>
      </c>
      <c r="BC1174" s="74">
        <f t="shared" si="207"/>
        <v>0</v>
      </c>
      <c r="BD1174" s="115" t="str">
        <f t="shared" si="208"/>
        <v/>
      </c>
    </row>
    <row r="1175" spans="4:56" x14ac:dyDescent="0.2">
      <c r="D1175" s="120">
        <f t="shared" si="202"/>
        <v>454</v>
      </c>
      <c r="F1175" s="126" t="str">
        <f t="shared" si="212"/>
        <v/>
      </c>
      <c r="K1175" s="129" t="str">
        <f t="shared" si="209"/>
        <v/>
      </c>
      <c r="L1175" s="129" t="str">
        <f t="shared" si="210"/>
        <v/>
      </c>
      <c r="S1175" s="84">
        <f t="shared" si="211"/>
        <v>0</v>
      </c>
      <c r="AR1175" s="74">
        <f t="shared" si="203"/>
        <v>1</v>
      </c>
      <c r="AS1175" s="74">
        <f t="shared" si="204"/>
        <v>1900</v>
      </c>
      <c r="AT1175" s="94">
        <f t="shared" si="205"/>
        <v>-1</v>
      </c>
      <c r="BB1175" s="74">
        <f t="shared" si="206"/>
        <v>1</v>
      </c>
      <c r="BC1175" s="74">
        <f t="shared" si="207"/>
        <v>0</v>
      </c>
      <c r="BD1175" s="115" t="str">
        <f t="shared" si="208"/>
        <v/>
      </c>
    </row>
    <row r="1176" spans="4:56" x14ac:dyDescent="0.2">
      <c r="D1176" s="120">
        <f t="shared" si="202"/>
        <v>455</v>
      </c>
      <c r="F1176" s="126" t="str">
        <f t="shared" si="212"/>
        <v/>
      </c>
      <c r="K1176" s="129" t="str">
        <f t="shared" si="209"/>
        <v/>
      </c>
      <c r="L1176" s="129" t="str">
        <f t="shared" si="210"/>
        <v/>
      </c>
      <c r="S1176" s="84">
        <f t="shared" si="211"/>
        <v>0</v>
      </c>
      <c r="AR1176" s="74">
        <f t="shared" si="203"/>
        <v>1</v>
      </c>
      <c r="AS1176" s="74">
        <f t="shared" si="204"/>
        <v>1900</v>
      </c>
      <c r="AT1176" s="94">
        <f t="shared" si="205"/>
        <v>-1</v>
      </c>
      <c r="BB1176" s="74">
        <f t="shared" si="206"/>
        <v>1</v>
      </c>
      <c r="BC1176" s="74">
        <f t="shared" si="207"/>
        <v>0</v>
      </c>
      <c r="BD1176" s="115" t="str">
        <f t="shared" si="208"/>
        <v/>
      </c>
    </row>
    <row r="1177" spans="4:56" x14ac:dyDescent="0.2">
      <c r="D1177" s="120">
        <f t="shared" si="202"/>
        <v>456</v>
      </c>
      <c r="F1177" s="126" t="str">
        <f t="shared" si="212"/>
        <v/>
      </c>
      <c r="K1177" s="129" t="str">
        <f t="shared" si="209"/>
        <v/>
      </c>
      <c r="L1177" s="129" t="str">
        <f t="shared" si="210"/>
        <v/>
      </c>
      <c r="S1177" s="84">
        <f t="shared" si="211"/>
        <v>0</v>
      </c>
      <c r="AR1177" s="74">
        <f t="shared" si="203"/>
        <v>1</v>
      </c>
      <c r="AS1177" s="74">
        <f t="shared" si="204"/>
        <v>1900</v>
      </c>
      <c r="AT1177" s="94">
        <f t="shared" si="205"/>
        <v>-1</v>
      </c>
      <c r="BB1177" s="74">
        <f t="shared" si="206"/>
        <v>1</v>
      </c>
      <c r="BC1177" s="74">
        <f t="shared" si="207"/>
        <v>0</v>
      </c>
      <c r="BD1177" s="115" t="str">
        <f t="shared" si="208"/>
        <v/>
      </c>
    </row>
    <row r="1178" spans="4:56" x14ac:dyDescent="0.2">
      <c r="D1178" s="120">
        <f t="shared" si="202"/>
        <v>457</v>
      </c>
      <c r="F1178" s="126" t="str">
        <f t="shared" si="212"/>
        <v/>
      </c>
      <c r="K1178" s="129" t="str">
        <f t="shared" si="209"/>
        <v/>
      </c>
      <c r="L1178" s="129" t="str">
        <f t="shared" si="210"/>
        <v/>
      </c>
      <c r="S1178" s="84">
        <f t="shared" si="211"/>
        <v>0</v>
      </c>
      <c r="AR1178" s="74">
        <f t="shared" si="203"/>
        <v>1</v>
      </c>
      <c r="AS1178" s="74">
        <f t="shared" si="204"/>
        <v>1900</v>
      </c>
      <c r="AT1178" s="94">
        <f t="shared" si="205"/>
        <v>-1</v>
      </c>
      <c r="BB1178" s="74">
        <f t="shared" si="206"/>
        <v>1</v>
      </c>
      <c r="BC1178" s="74">
        <f t="shared" si="207"/>
        <v>0</v>
      </c>
      <c r="BD1178" s="115" t="str">
        <f t="shared" si="208"/>
        <v/>
      </c>
    </row>
    <row r="1179" spans="4:56" x14ac:dyDescent="0.2">
      <c r="D1179" s="120">
        <f t="shared" si="202"/>
        <v>458</v>
      </c>
      <c r="F1179" s="126" t="str">
        <f t="shared" si="212"/>
        <v/>
      </c>
      <c r="K1179" s="129" t="str">
        <f t="shared" si="209"/>
        <v/>
      </c>
      <c r="L1179" s="129" t="str">
        <f t="shared" si="210"/>
        <v/>
      </c>
      <c r="S1179" s="84">
        <f t="shared" si="211"/>
        <v>0</v>
      </c>
      <c r="AR1179" s="74">
        <f t="shared" si="203"/>
        <v>1</v>
      </c>
      <c r="AS1179" s="74">
        <f t="shared" si="204"/>
        <v>1900</v>
      </c>
      <c r="AT1179" s="94">
        <f t="shared" si="205"/>
        <v>-1</v>
      </c>
      <c r="BB1179" s="74">
        <f t="shared" si="206"/>
        <v>1</v>
      </c>
      <c r="BC1179" s="74">
        <f t="shared" si="207"/>
        <v>0</v>
      </c>
      <c r="BD1179" s="115" t="str">
        <f t="shared" si="208"/>
        <v/>
      </c>
    </row>
    <row r="1180" spans="4:56" x14ac:dyDescent="0.2">
      <c r="D1180" s="120">
        <f t="shared" si="202"/>
        <v>459</v>
      </c>
      <c r="F1180" s="126" t="str">
        <f t="shared" si="212"/>
        <v/>
      </c>
      <c r="K1180" s="129" t="str">
        <f t="shared" si="209"/>
        <v/>
      </c>
      <c r="L1180" s="129" t="str">
        <f t="shared" si="210"/>
        <v/>
      </c>
      <c r="S1180" s="84">
        <f t="shared" si="211"/>
        <v>0</v>
      </c>
      <c r="AR1180" s="74">
        <f t="shared" si="203"/>
        <v>1</v>
      </c>
      <c r="AS1180" s="74">
        <f t="shared" si="204"/>
        <v>1900</v>
      </c>
      <c r="AT1180" s="94">
        <f t="shared" si="205"/>
        <v>-1</v>
      </c>
      <c r="BB1180" s="74">
        <f t="shared" si="206"/>
        <v>1</v>
      </c>
      <c r="BC1180" s="74">
        <f t="shared" si="207"/>
        <v>0</v>
      </c>
      <c r="BD1180" s="115" t="str">
        <f t="shared" si="208"/>
        <v/>
      </c>
    </row>
    <row r="1181" spans="4:56" x14ac:dyDescent="0.2">
      <c r="D1181" s="120">
        <f t="shared" si="202"/>
        <v>460</v>
      </c>
      <c r="F1181" s="126" t="str">
        <f t="shared" si="212"/>
        <v/>
      </c>
      <c r="K1181" s="129" t="str">
        <f t="shared" si="209"/>
        <v/>
      </c>
      <c r="L1181" s="129" t="str">
        <f t="shared" si="210"/>
        <v/>
      </c>
      <c r="S1181" s="84">
        <f t="shared" si="211"/>
        <v>0</v>
      </c>
      <c r="AR1181" s="74">
        <f t="shared" si="203"/>
        <v>1</v>
      </c>
      <c r="AS1181" s="74">
        <f t="shared" si="204"/>
        <v>1900</v>
      </c>
      <c r="AT1181" s="94">
        <f t="shared" si="205"/>
        <v>-1</v>
      </c>
      <c r="BB1181" s="74">
        <f t="shared" si="206"/>
        <v>1</v>
      </c>
      <c r="BC1181" s="74">
        <f t="shared" si="207"/>
        <v>0</v>
      </c>
      <c r="BD1181" s="115" t="str">
        <f t="shared" si="208"/>
        <v/>
      </c>
    </row>
    <row r="1182" spans="4:56" x14ac:dyDescent="0.2">
      <c r="D1182" s="120">
        <f t="shared" si="202"/>
        <v>461</v>
      </c>
      <c r="F1182" s="126" t="str">
        <f t="shared" si="212"/>
        <v/>
      </c>
      <c r="K1182" s="129" t="str">
        <f t="shared" si="209"/>
        <v/>
      </c>
      <c r="L1182" s="129" t="str">
        <f t="shared" si="210"/>
        <v/>
      </c>
      <c r="S1182" s="84">
        <f t="shared" si="211"/>
        <v>0</v>
      </c>
      <c r="AR1182" s="74">
        <f t="shared" si="203"/>
        <v>1</v>
      </c>
      <c r="AS1182" s="74">
        <f t="shared" si="204"/>
        <v>1900</v>
      </c>
      <c r="AT1182" s="94">
        <f t="shared" si="205"/>
        <v>-1</v>
      </c>
      <c r="BB1182" s="74">
        <f t="shared" si="206"/>
        <v>1</v>
      </c>
      <c r="BC1182" s="74">
        <f t="shared" si="207"/>
        <v>0</v>
      </c>
      <c r="BD1182" s="115" t="str">
        <f t="shared" si="208"/>
        <v/>
      </c>
    </row>
    <row r="1183" spans="4:56" x14ac:dyDescent="0.2">
      <c r="D1183" s="120">
        <f t="shared" si="202"/>
        <v>462</v>
      </c>
      <c r="F1183" s="126" t="str">
        <f t="shared" si="212"/>
        <v/>
      </c>
      <c r="K1183" s="129" t="str">
        <f t="shared" si="209"/>
        <v/>
      </c>
      <c r="L1183" s="129" t="str">
        <f t="shared" si="210"/>
        <v/>
      </c>
      <c r="S1183" s="84">
        <f t="shared" si="211"/>
        <v>0</v>
      </c>
      <c r="AR1183" s="74">
        <f t="shared" si="203"/>
        <v>1</v>
      </c>
      <c r="AS1183" s="74">
        <f t="shared" si="204"/>
        <v>1900</v>
      </c>
      <c r="AT1183" s="94">
        <f t="shared" si="205"/>
        <v>-1</v>
      </c>
      <c r="BB1183" s="74">
        <f t="shared" si="206"/>
        <v>1</v>
      </c>
      <c r="BC1183" s="74">
        <f t="shared" si="207"/>
        <v>0</v>
      </c>
      <c r="BD1183" s="115" t="str">
        <f t="shared" si="208"/>
        <v/>
      </c>
    </row>
    <row r="1184" spans="4:56" x14ac:dyDescent="0.2">
      <c r="D1184" s="120">
        <f t="shared" si="202"/>
        <v>463</v>
      </c>
      <c r="F1184" s="126" t="str">
        <f t="shared" si="212"/>
        <v/>
      </c>
      <c r="K1184" s="129" t="str">
        <f t="shared" si="209"/>
        <v/>
      </c>
      <c r="L1184" s="129" t="str">
        <f t="shared" si="210"/>
        <v/>
      </c>
      <c r="S1184" s="84">
        <f t="shared" si="211"/>
        <v>0</v>
      </c>
      <c r="AR1184" s="74">
        <f t="shared" si="203"/>
        <v>1</v>
      </c>
      <c r="AS1184" s="74">
        <f t="shared" si="204"/>
        <v>1900</v>
      </c>
      <c r="AT1184" s="94">
        <f t="shared" si="205"/>
        <v>-1</v>
      </c>
      <c r="BB1184" s="74">
        <f t="shared" si="206"/>
        <v>1</v>
      </c>
      <c r="BC1184" s="74">
        <f t="shared" si="207"/>
        <v>0</v>
      </c>
      <c r="BD1184" s="115" t="str">
        <f t="shared" si="208"/>
        <v/>
      </c>
    </row>
    <row r="1185" spans="4:56" x14ac:dyDescent="0.2">
      <c r="D1185" s="120">
        <f t="shared" si="202"/>
        <v>464</v>
      </c>
      <c r="F1185" s="126" t="str">
        <f t="shared" si="212"/>
        <v/>
      </c>
      <c r="K1185" s="129" t="str">
        <f t="shared" si="209"/>
        <v/>
      </c>
      <c r="L1185" s="129" t="str">
        <f t="shared" si="210"/>
        <v/>
      </c>
      <c r="S1185" s="84">
        <f t="shared" si="211"/>
        <v>0</v>
      </c>
      <c r="AR1185" s="74">
        <f t="shared" si="203"/>
        <v>1</v>
      </c>
      <c r="AS1185" s="74">
        <f t="shared" si="204"/>
        <v>1900</v>
      </c>
      <c r="AT1185" s="94">
        <f t="shared" si="205"/>
        <v>-1</v>
      </c>
      <c r="BB1185" s="74">
        <f t="shared" si="206"/>
        <v>1</v>
      </c>
      <c r="BC1185" s="74">
        <f t="shared" si="207"/>
        <v>0</v>
      </c>
      <c r="BD1185" s="115" t="str">
        <f t="shared" si="208"/>
        <v/>
      </c>
    </row>
    <row r="1186" spans="4:56" x14ac:dyDescent="0.2">
      <c r="D1186" s="120">
        <f t="shared" si="202"/>
        <v>465</v>
      </c>
      <c r="F1186" s="126" t="str">
        <f t="shared" si="212"/>
        <v/>
      </c>
      <c r="K1186" s="129" t="str">
        <f t="shared" si="209"/>
        <v/>
      </c>
      <c r="L1186" s="129" t="str">
        <f t="shared" si="210"/>
        <v/>
      </c>
      <c r="S1186" s="84">
        <f t="shared" si="211"/>
        <v>0</v>
      </c>
      <c r="AR1186" s="74">
        <f t="shared" si="203"/>
        <v>1</v>
      </c>
      <c r="AS1186" s="74">
        <f t="shared" si="204"/>
        <v>1900</v>
      </c>
      <c r="AT1186" s="94">
        <f t="shared" si="205"/>
        <v>-1</v>
      </c>
      <c r="BB1186" s="74">
        <f t="shared" si="206"/>
        <v>1</v>
      </c>
      <c r="BC1186" s="74">
        <f t="shared" si="207"/>
        <v>0</v>
      </c>
      <c r="BD1186" s="115" t="str">
        <f t="shared" si="208"/>
        <v/>
      </c>
    </row>
    <row r="1187" spans="4:56" x14ac:dyDescent="0.2">
      <c r="D1187" s="120">
        <f t="shared" si="202"/>
        <v>466</v>
      </c>
      <c r="F1187" s="126" t="str">
        <f t="shared" si="212"/>
        <v/>
      </c>
      <c r="K1187" s="129" t="str">
        <f t="shared" si="209"/>
        <v/>
      </c>
      <c r="L1187" s="129" t="str">
        <f t="shared" si="210"/>
        <v/>
      </c>
      <c r="S1187" s="84">
        <f t="shared" si="211"/>
        <v>0</v>
      </c>
      <c r="AR1187" s="74">
        <f t="shared" si="203"/>
        <v>1</v>
      </c>
      <c r="AS1187" s="74">
        <f t="shared" si="204"/>
        <v>1900</v>
      </c>
      <c r="AT1187" s="94">
        <f t="shared" si="205"/>
        <v>-1</v>
      </c>
      <c r="BB1187" s="74">
        <f t="shared" si="206"/>
        <v>1</v>
      </c>
      <c r="BC1187" s="74">
        <f t="shared" si="207"/>
        <v>0</v>
      </c>
      <c r="BD1187" s="115" t="str">
        <f t="shared" si="208"/>
        <v/>
      </c>
    </row>
    <row r="1188" spans="4:56" x14ac:dyDescent="0.2">
      <c r="D1188" s="120">
        <f t="shared" si="202"/>
        <v>467</v>
      </c>
      <c r="F1188" s="126" t="str">
        <f t="shared" si="212"/>
        <v/>
      </c>
      <c r="K1188" s="129" t="str">
        <f t="shared" si="209"/>
        <v/>
      </c>
      <c r="L1188" s="129" t="str">
        <f t="shared" si="210"/>
        <v/>
      </c>
      <c r="S1188" s="84">
        <f t="shared" si="211"/>
        <v>0</v>
      </c>
      <c r="AR1188" s="74">
        <f t="shared" si="203"/>
        <v>1</v>
      </c>
      <c r="AS1188" s="74">
        <f t="shared" si="204"/>
        <v>1900</v>
      </c>
      <c r="AT1188" s="94">
        <f t="shared" si="205"/>
        <v>-1</v>
      </c>
      <c r="BB1188" s="74">
        <f t="shared" si="206"/>
        <v>1</v>
      </c>
      <c r="BC1188" s="74">
        <f t="shared" si="207"/>
        <v>0</v>
      </c>
      <c r="BD1188" s="115" t="str">
        <f t="shared" si="208"/>
        <v/>
      </c>
    </row>
    <row r="1189" spans="4:56" x14ac:dyDescent="0.2">
      <c r="D1189" s="120">
        <f t="shared" si="202"/>
        <v>468</v>
      </c>
      <c r="F1189" s="126" t="str">
        <f t="shared" si="212"/>
        <v/>
      </c>
      <c r="K1189" s="129" t="str">
        <f t="shared" si="209"/>
        <v/>
      </c>
      <c r="L1189" s="129" t="str">
        <f t="shared" si="210"/>
        <v/>
      </c>
      <c r="S1189" s="84">
        <f t="shared" si="211"/>
        <v>0</v>
      </c>
      <c r="AR1189" s="74">
        <f t="shared" si="203"/>
        <v>1</v>
      </c>
      <c r="AS1189" s="74">
        <f t="shared" si="204"/>
        <v>1900</v>
      </c>
      <c r="AT1189" s="94">
        <f t="shared" si="205"/>
        <v>-1</v>
      </c>
      <c r="BB1189" s="74">
        <f t="shared" si="206"/>
        <v>1</v>
      </c>
      <c r="BC1189" s="74">
        <f t="shared" si="207"/>
        <v>0</v>
      </c>
      <c r="BD1189" s="115" t="str">
        <f t="shared" si="208"/>
        <v/>
      </c>
    </row>
    <row r="1190" spans="4:56" x14ac:dyDescent="0.2">
      <c r="D1190" s="120">
        <f t="shared" si="202"/>
        <v>469</v>
      </c>
      <c r="F1190" s="126" t="str">
        <f t="shared" si="212"/>
        <v/>
      </c>
      <c r="K1190" s="129" t="str">
        <f t="shared" si="209"/>
        <v/>
      </c>
      <c r="L1190" s="129" t="str">
        <f t="shared" si="210"/>
        <v/>
      </c>
      <c r="S1190" s="84">
        <f t="shared" si="211"/>
        <v>0</v>
      </c>
      <c r="AR1190" s="74">
        <f t="shared" si="203"/>
        <v>1</v>
      </c>
      <c r="AS1190" s="74">
        <f t="shared" si="204"/>
        <v>1900</v>
      </c>
      <c r="AT1190" s="94">
        <f t="shared" si="205"/>
        <v>-1</v>
      </c>
      <c r="BB1190" s="74">
        <f t="shared" si="206"/>
        <v>1</v>
      </c>
      <c r="BC1190" s="74">
        <f t="shared" si="207"/>
        <v>0</v>
      </c>
      <c r="BD1190" s="115" t="str">
        <f t="shared" si="208"/>
        <v/>
      </c>
    </row>
    <row r="1191" spans="4:56" x14ac:dyDescent="0.2">
      <c r="D1191" s="120">
        <f t="shared" si="202"/>
        <v>470</v>
      </c>
      <c r="F1191" s="126" t="str">
        <f t="shared" si="212"/>
        <v/>
      </c>
      <c r="K1191" s="129" t="str">
        <f t="shared" si="209"/>
        <v/>
      </c>
      <c r="L1191" s="129" t="str">
        <f t="shared" si="210"/>
        <v/>
      </c>
      <c r="S1191" s="84">
        <f t="shared" si="211"/>
        <v>0</v>
      </c>
      <c r="AR1191" s="74">
        <f t="shared" si="203"/>
        <v>1</v>
      </c>
      <c r="AS1191" s="74">
        <f t="shared" si="204"/>
        <v>1900</v>
      </c>
      <c r="AT1191" s="94">
        <f t="shared" si="205"/>
        <v>-1</v>
      </c>
      <c r="BB1191" s="74">
        <f t="shared" si="206"/>
        <v>1</v>
      </c>
      <c r="BC1191" s="74">
        <f t="shared" si="207"/>
        <v>0</v>
      </c>
      <c r="BD1191" s="115" t="str">
        <f t="shared" si="208"/>
        <v/>
      </c>
    </row>
    <row r="1192" spans="4:56" x14ac:dyDescent="0.2">
      <c r="D1192" s="120">
        <f t="shared" si="202"/>
        <v>471</v>
      </c>
      <c r="F1192" s="126" t="str">
        <f t="shared" si="212"/>
        <v/>
      </c>
      <c r="K1192" s="129" t="str">
        <f t="shared" si="209"/>
        <v/>
      </c>
      <c r="L1192" s="129" t="str">
        <f t="shared" si="210"/>
        <v/>
      </c>
      <c r="S1192" s="84">
        <f t="shared" si="211"/>
        <v>0</v>
      </c>
      <c r="AR1192" s="74">
        <f t="shared" si="203"/>
        <v>1</v>
      </c>
      <c r="AS1192" s="74">
        <f t="shared" si="204"/>
        <v>1900</v>
      </c>
      <c r="AT1192" s="94">
        <f t="shared" si="205"/>
        <v>-1</v>
      </c>
      <c r="BB1192" s="74">
        <f t="shared" si="206"/>
        <v>1</v>
      </c>
      <c r="BC1192" s="74">
        <f t="shared" si="207"/>
        <v>0</v>
      </c>
      <c r="BD1192" s="115" t="str">
        <f t="shared" si="208"/>
        <v/>
      </c>
    </row>
    <row r="1193" spans="4:56" x14ac:dyDescent="0.2">
      <c r="D1193" s="120">
        <f t="shared" si="202"/>
        <v>472</v>
      </c>
      <c r="F1193" s="126" t="str">
        <f t="shared" si="212"/>
        <v/>
      </c>
      <c r="K1193" s="129" t="str">
        <f t="shared" si="209"/>
        <v/>
      </c>
      <c r="L1193" s="129" t="str">
        <f t="shared" si="210"/>
        <v/>
      </c>
      <c r="S1193" s="84">
        <f t="shared" si="211"/>
        <v>0</v>
      </c>
      <c r="AR1193" s="74">
        <f t="shared" si="203"/>
        <v>1</v>
      </c>
      <c r="AS1193" s="74">
        <f t="shared" si="204"/>
        <v>1900</v>
      </c>
      <c r="AT1193" s="94">
        <f t="shared" si="205"/>
        <v>-1</v>
      </c>
      <c r="BB1193" s="74">
        <f t="shared" si="206"/>
        <v>1</v>
      </c>
      <c r="BC1193" s="74">
        <f t="shared" si="207"/>
        <v>0</v>
      </c>
      <c r="BD1193" s="115" t="str">
        <f t="shared" si="208"/>
        <v/>
      </c>
    </row>
    <row r="1194" spans="4:56" x14ac:dyDescent="0.2">
      <c r="D1194" s="120">
        <f t="shared" si="202"/>
        <v>473</v>
      </c>
      <c r="F1194" s="126" t="str">
        <f t="shared" si="212"/>
        <v/>
      </c>
      <c r="K1194" s="129" t="str">
        <f t="shared" si="209"/>
        <v/>
      </c>
      <c r="L1194" s="129" t="str">
        <f t="shared" si="210"/>
        <v/>
      </c>
      <c r="S1194" s="84">
        <f t="shared" si="211"/>
        <v>0</v>
      </c>
      <c r="AR1194" s="74">
        <f t="shared" si="203"/>
        <v>1</v>
      </c>
      <c r="AS1194" s="74">
        <f t="shared" si="204"/>
        <v>1900</v>
      </c>
      <c r="AT1194" s="94">
        <f t="shared" si="205"/>
        <v>-1</v>
      </c>
      <c r="BB1194" s="74">
        <f t="shared" si="206"/>
        <v>1</v>
      </c>
      <c r="BC1194" s="74">
        <f t="shared" si="207"/>
        <v>0</v>
      </c>
      <c r="BD1194" s="115" t="str">
        <f t="shared" si="208"/>
        <v/>
      </c>
    </row>
    <row r="1195" spans="4:56" x14ac:dyDescent="0.2">
      <c r="D1195" s="120">
        <f t="shared" si="202"/>
        <v>474</v>
      </c>
      <c r="F1195" s="126" t="str">
        <f t="shared" si="212"/>
        <v/>
      </c>
      <c r="K1195" s="129" t="str">
        <f t="shared" si="209"/>
        <v/>
      </c>
      <c r="L1195" s="129" t="str">
        <f t="shared" si="210"/>
        <v/>
      </c>
      <c r="S1195" s="84">
        <f t="shared" si="211"/>
        <v>0</v>
      </c>
      <c r="AR1195" s="74">
        <f t="shared" si="203"/>
        <v>1</v>
      </c>
      <c r="AS1195" s="74">
        <f t="shared" si="204"/>
        <v>1900</v>
      </c>
      <c r="AT1195" s="94">
        <f t="shared" si="205"/>
        <v>-1</v>
      </c>
      <c r="BB1195" s="74">
        <f t="shared" si="206"/>
        <v>1</v>
      </c>
      <c r="BC1195" s="74">
        <f t="shared" si="207"/>
        <v>0</v>
      </c>
      <c r="BD1195" s="115" t="str">
        <f t="shared" si="208"/>
        <v/>
      </c>
    </row>
    <row r="1196" spans="4:56" x14ac:dyDescent="0.2">
      <c r="D1196" s="120">
        <f t="shared" si="202"/>
        <v>475</v>
      </c>
      <c r="F1196" s="126" t="str">
        <f t="shared" si="212"/>
        <v/>
      </c>
      <c r="K1196" s="129" t="str">
        <f t="shared" si="209"/>
        <v/>
      </c>
      <c r="L1196" s="129" t="str">
        <f t="shared" si="210"/>
        <v/>
      </c>
      <c r="S1196" s="84">
        <f t="shared" si="211"/>
        <v>0</v>
      </c>
      <c r="AR1196" s="74">
        <f t="shared" si="203"/>
        <v>1</v>
      </c>
      <c r="AS1196" s="74">
        <f t="shared" si="204"/>
        <v>1900</v>
      </c>
      <c r="AT1196" s="94">
        <f t="shared" si="205"/>
        <v>-1</v>
      </c>
      <c r="BB1196" s="74">
        <f t="shared" si="206"/>
        <v>1</v>
      </c>
      <c r="BC1196" s="74">
        <f t="shared" si="207"/>
        <v>0</v>
      </c>
      <c r="BD1196" s="115" t="str">
        <f t="shared" si="208"/>
        <v/>
      </c>
    </row>
    <row r="1197" spans="4:56" x14ac:dyDescent="0.2">
      <c r="D1197" s="120">
        <f t="shared" si="202"/>
        <v>476</v>
      </c>
      <c r="F1197" s="126" t="str">
        <f t="shared" si="212"/>
        <v/>
      </c>
      <c r="K1197" s="129" t="str">
        <f t="shared" si="209"/>
        <v/>
      </c>
      <c r="L1197" s="129" t="str">
        <f t="shared" si="210"/>
        <v/>
      </c>
      <c r="S1197" s="84">
        <f t="shared" si="211"/>
        <v>0</v>
      </c>
      <c r="AR1197" s="74">
        <f t="shared" si="203"/>
        <v>1</v>
      </c>
      <c r="AS1197" s="74">
        <f t="shared" si="204"/>
        <v>1900</v>
      </c>
      <c r="AT1197" s="94">
        <f t="shared" si="205"/>
        <v>-1</v>
      </c>
      <c r="BB1197" s="74">
        <f t="shared" si="206"/>
        <v>1</v>
      </c>
      <c r="BC1197" s="74">
        <f t="shared" si="207"/>
        <v>0</v>
      </c>
      <c r="BD1197" s="115" t="str">
        <f t="shared" si="208"/>
        <v/>
      </c>
    </row>
    <row r="1198" spans="4:56" x14ac:dyDescent="0.2">
      <c r="D1198" s="120">
        <f t="shared" si="202"/>
        <v>477</v>
      </c>
      <c r="F1198" s="126" t="str">
        <f t="shared" si="212"/>
        <v/>
      </c>
      <c r="K1198" s="129" t="str">
        <f t="shared" si="209"/>
        <v/>
      </c>
      <c r="L1198" s="129" t="str">
        <f t="shared" si="210"/>
        <v/>
      </c>
      <c r="S1198" s="84">
        <f t="shared" si="211"/>
        <v>0</v>
      </c>
      <c r="AR1198" s="74">
        <f t="shared" si="203"/>
        <v>1</v>
      </c>
      <c r="AS1198" s="74">
        <f t="shared" si="204"/>
        <v>1900</v>
      </c>
      <c r="AT1198" s="94">
        <f t="shared" si="205"/>
        <v>-1</v>
      </c>
      <c r="BB1198" s="74">
        <f t="shared" si="206"/>
        <v>1</v>
      </c>
      <c r="BC1198" s="74">
        <f t="shared" si="207"/>
        <v>0</v>
      </c>
      <c r="BD1198" s="115" t="str">
        <f t="shared" si="208"/>
        <v/>
      </c>
    </row>
    <row r="1199" spans="4:56" x14ac:dyDescent="0.2">
      <c r="D1199" s="120">
        <f t="shared" si="202"/>
        <v>478</v>
      </c>
      <c r="F1199" s="126" t="str">
        <f t="shared" si="212"/>
        <v/>
      </c>
      <c r="K1199" s="129" t="str">
        <f t="shared" si="209"/>
        <v/>
      </c>
      <c r="L1199" s="129" t="str">
        <f t="shared" si="210"/>
        <v/>
      </c>
      <c r="S1199" s="84">
        <f t="shared" si="211"/>
        <v>0</v>
      </c>
      <c r="AR1199" s="74">
        <f t="shared" si="203"/>
        <v>1</v>
      </c>
      <c r="AS1199" s="74">
        <f t="shared" si="204"/>
        <v>1900</v>
      </c>
      <c r="AT1199" s="94">
        <f t="shared" si="205"/>
        <v>-1</v>
      </c>
      <c r="BB1199" s="74">
        <f t="shared" si="206"/>
        <v>1</v>
      </c>
      <c r="BC1199" s="74">
        <f t="shared" si="207"/>
        <v>0</v>
      </c>
      <c r="BD1199" s="115" t="str">
        <f t="shared" si="208"/>
        <v/>
      </c>
    </row>
    <row r="1200" spans="4:56" x14ac:dyDescent="0.2">
      <c r="D1200" s="120">
        <f t="shared" si="202"/>
        <v>479</v>
      </c>
      <c r="F1200" s="126" t="str">
        <f t="shared" si="212"/>
        <v/>
      </c>
      <c r="K1200" s="129" t="str">
        <f t="shared" si="209"/>
        <v/>
      </c>
      <c r="L1200" s="129" t="str">
        <f t="shared" si="210"/>
        <v/>
      </c>
      <c r="S1200" s="84">
        <f t="shared" si="211"/>
        <v>0</v>
      </c>
      <c r="AR1200" s="74">
        <f t="shared" si="203"/>
        <v>1</v>
      </c>
      <c r="AS1200" s="74">
        <f t="shared" si="204"/>
        <v>1900</v>
      </c>
      <c r="AT1200" s="94">
        <f t="shared" si="205"/>
        <v>-1</v>
      </c>
      <c r="BB1200" s="74">
        <f t="shared" si="206"/>
        <v>1</v>
      </c>
      <c r="BC1200" s="74">
        <f t="shared" si="207"/>
        <v>0</v>
      </c>
      <c r="BD1200" s="115" t="str">
        <f t="shared" si="208"/>
        <v/>
      </c>
    </row>
    <row r="1201" spans="4:56" x14ac:dyDescent="0.2">
      <c r="D1201" s="120">
        <f t="shared" si="202"/>
        <v>480</v>
      </c>
      <c r="F1201" s="126" t="str">
        <f t="shared" si="212"/>
        <v/>
      </c>
      <c r="K1201" s="129" t="str">
        <f t="shared" si="209"/>
        <v/>
      </c>
      <c r="L1201" s="129" t="str">
        <f t="shared" si="210"/>
        <v/>
      </c>
      <c r="S1201" s="84">
        <f t="shared" si="211"/>
        <v>0</v>
      </c>
      <c r="AR1201" s="74">
        <f t="shared" si="203"/>
        <v>1</v>
      </c>
      <c r="AS1201" s="74">
        <f t="shared" si="204"/>
        <v>1900</v>
      </c>
      <c r="AT1201" s="94">
        <f t="shared" si="205"/>
        <v>-1</v>
      </c>
      <c r="BB1201" s="74">
        <f t="shared" si="206"/>
        <v>1</v>
      </c>
      <c r="BC1201" s="74">
        <f t="shared" si="207"/>
        <v>0</v>
      </c>
      <c r="BD1201" s="115" t="str">
        <f t="shared" si="208"/>
        <v/>
      </c>
    </row>
    <row r="1202" spans="4:56" x14ac:dyDescent="0.2">
      <c r="D1202" s="120">
        <f t="shared" si="202"/>
        <v>481</v>
      </c>
      <c r="F1202" s="126" t="str">
        <f t="shared" si="212"/>
        <v/>
      </c>
      <c r="K1202" s="129" t="str">
        <f t="shared" si="209"/>
        <v/>
      </c>
      <c r="L1202" s="129" t="str">
        <f t="shared" si="210"/>
        <v/>
      </c>
      <c r="S1202" s="84">
        <f t="shared" si="211"/>
        <v>0</v>
      </c>
      <c r="AR1202" s="74">
        <f t="shared" si="203"/>
        <v>1</v>
      </c>
      <c r="AS1202" s="74">
        <f t="shared" si="204"/>
        <v>1900</v>
      </c>
      <c r="AT1202" s="94">
        <f t="shared" si="205"/>
        <v>-1</v>
      </c>
      <c r="BB1202" s="74">
        <f t="shared" si="206"/>
        <v>1</v>
      </c>
      <c r="BC1202" s="74">
        <f t="shared" si="207"/>
        <v>0</v>
      </c>
      <c r="BD1202" s="115" t="str">
        <f t="shared" si="208"/>
        <v/>
      </c>
    </row>
    <row r="1203" spans="4:56" x14ac:dyDescent="0.2">
      <c r="D1203" s="120">
        <f t="shared" si="202"/>
        <v>482</v>
      </c>
      <c r="F1203" s="126" t="str">
        <f t="shared" si="212"/>
        <v/>
      </c>
      <c r="K1203" s="129" t="str">
        <f t="shared" si="209"/>
        <v/>
      </c>
      <c r="L1203" s="129" t="str">
        <f t="shared" si="210"/>
        <v/>
      </c>
      <c r="S1203" s="84">
        <f t="shared" si="211"/>
        <v>0</v>
      </c>
      <c r="AR1203" s="74">
        <f t="shared" si="203"/>
        <v>1</v>
      </c>
      <c r="AS1203" s="74">
        <f t="shared" si="204"/>
        <v>1900</v>
      </c>
      <c r="AT1203" s="94">
        <f t="shared" si="205"/>
        <v>-1</v>
      </c>
      <c r="BB1203" s="74">
        <f t="shared" si="206"/>
        <v>1</v>
      </c>
      <c r="BC1203" s="74">
        <f t="shared" si="207"/>
        <v>0</v>
      </c>
      <c r="BD1203" s="115" t="str">
        <f t="shared" si="208"/>
        <v/>
      </c>
    </row>
    <row r="1204" spans="4:56" x14ac:dyDescent="0.2">
      <c r="D1204" s="120">
        <f t="shared" si="202"/>
        <v>483</v>
      </c>
      <c r="F1204" s="126" t="str">
        <f t="shared" si="212"/>
        <v/>
      </c>
      <c r="K1204" s="129" t="str">
        <f t="shared" si="209"/>
        <v/>
      </c>
      <c r="L1204" s="129" t="str">
        <f t="shared" si="210"/>
        <v/>
      </c>
      <c r="S1204" s="84">
        <f t="shared" si="211"/>
        <v>0</v>
      </c>
      <c r="AR1204" s="74">
        <f t="shared" si="203"/>
        <v>1</v>
      </c>
      <c r="AS1204" s="74">
        <f t="shared" si="204"/>
        <v>1900</v>
      </c>
      <c r="AT1204" s="94">
        <f t="shared" si="205"/>
        <v>-1</v>
      </c>
      <c r="BB1204" s="74">
        <f t="shared" si="206"/>
        <v>1</v>
      </c>
      <c r="BC1204" s="74">
        <f t="shared" si="207"/>
        <v>0</v>
      </c>
      <c r="BD1204" s="115" t="str">
        <f t="shared" si="208"/>
        <v/>
      </c>
    </row>
    <row r="1205" spans="4:56" x14ac:dyDescent="0.2">
      <c r="D1205" s="120">
        <f t="shared" si="202"/>
        <v>484</v>
      </c>
      <c r="F1205" s="126" t="str">
        <f t="shared" si="212"/>
        <v/>
      </c>
      <c r="K1205" s="129" t="str">
        <f t="shared" si="209"/>
        <v/>
      </c>
      <c r="L1205" s="129" t="str">
        <f t="shared" si="210"/>
        <v/>
      </c>
      <c r="S1205" s="84">
        <f t="shared" si="211"/>
        <v>0</v>
      </c>
      <c r="AR1205" s="74">
        <f t="shared" si="203"/>
        <v>1</v>
      </c>
      <c r="AS1205" s="74">
        <f t="shared" si="204"/>
        <v>1900</v>
      </c>
      <c r="AT1205" s="94">
        <f t="shared" si="205"/>
        <v>-1</v>
      </c>
      <c r="BB1205" s="74">
        <f t="shared" si="206"/>
        <v>1</v>
      </c>
      <c r="BC1205" s="74">
        <f t="shared" si="207"/>
        <v>0</v>
      </c>
      <c r="BD1205" s="115" t="str">
        <f t="shared" si="208"/>
        <v/>
      </c>
    </row>
    <row r="1206" spans="4:56" x14ac:dyDescent="0.2">
      <c r="D1206" s="120">
        <f t="shared" ref="D1206:D1269" si="213">IF(C1206&lt;&gt;C1205,1,D1205+1)</f>
        <v>485</v>
      </c>
      <c r="F1206" s="126" t="str">
        <f t="shared" si="212"/>
        <v/>
      </c>
      <c r="K1206" s="129" t="str">
        <f t="shared" si="209"/>
        <v/>
      </c>
      <c r="L1206" s="129" t="str">
        <f t="shared" si="210"/>
        <v/>
      </c>
      <c r="S1206" s="84">
        <f t="shared" si="211"/>
        <v>0</v>
      </c>
      <c r="AR1206" s="74">
        <f t="shared" si="203"/>
        <v>1</v>
      </c>
      <c r="AS1206" s="74">
        <f t="shared" si="204"/>
        <v>1900</v>
      </c>
      <c r="AT1206" s="94">
        <f t="shared" si="205"/>
        <v>-1</v>
      </c>
      <c r="BB1206" s="74">
        <f t="shared" si="206"/>
        <v>1</v>
      </c>
      <c r="BC1206" s="74">
        <f t="shared" si="207"/>
        <v>0</v>
      </c>
      <c r="BD1206" s="115" t="str">
        <f t="shared" si="208"/>
        <v/>
      </c>
    </row>
    <row r="1207" spans="4:56" x14ac:dyDescent="0.2">
      <c r="D1207" s="120">
        <f t="shared" si="213"/>
        <v>486</v>
      </c>
      <c r="F1207" s="126" t="str">
        <f t="shared" si="212"/>
        <v/>
      </c>
      <c r="K1207" s="129" t="str">
        <f t="shared" si="209"/>
        <v/>
      </c>
      <c r="L1207" s="129" t="str">
        <f t="shared" si="210"/>
        <v/>
      </c>
      <c r="S1207" s="84">
        <f t="shared" si="211"/>
        <v>0</v>
      </c>
      <c r="AR1207" s="74">
        <f t="shared" si="203"/>
        <v>1</v>
      </c>
      <c r="AS1207" s="74">
        <f t="shared" si="204"/>
        <v>1900</v>
      </c>
      <c r="AT1207" s="94">
        <f t="shared" si="205"/>
        <v>-1</v>
      </c>
      <c r="BB1207" s="74">
        <f t="shared" si="206"/>
        <v>1</v>
      </c>
      <c r="BC1207" s="74">
        <f t="shared" si="207"/>
        <v>0</v>
      </c>
      <c r="BD1207" s="115" t="str">
        <f t="shared" si="208"/>
        <v/>
      </c>
    </row>
    <row r="1208" spans="4:56" x14ac:dyDescent="0.2">
      <c r="D1208" s="120">
        <f t="shared" si="213"/>
        <v>487</v>
      </c>
      <c r="F1208" s="126" t="str">
        <f t="shared" si="212"/>
        <v/>
      </c>
      <c r="K1208" s="129" t="str">
        <f t="shared" si="209"/>
        <v/>
      </c>
      <c r="L1208" s="129" t="str">
        <f t="shared" si="210"/>
        <v/>
      </c>
      <c r="S1208" s="84">
        <f t="shared" si="211"/>
        <v>0</v>
      </c>
      <c r="AR1208" s="74">
        <f t="shared" si="203"/>
        <v>1</v>
      </c>
      <c r="AS1208" s="74">
        <f t="shared" si="204"/>
        <v>1900</v>
      </c>
      <c r="AT1208" s="94">
        <f t="shared" si="205"/>
        <v>-1</v>
      </c>
      <c r="BB1208" s="74">
        <f t="shared" si="206"/>
        <v>1</v>
      </c>
      <c r="BC1208" s="74">
        <f t="shared" si="207"/>
        <v>0</v>
      </c>
      <c r="BD1208" s="115" t="str">
        <f t="shared" si="208"/>
        <v/>
      </c>
    </row>
    <row r="1209" spans="4:56" x14ac:dyDescent="0.2">
      <c r="D1209" s="120">
        <f t="shared" si="213"/>
        <v>488</v>
      </c>
      <c r="F1209" s="126" t="str">
        <f t="shared" si="212"/>
        <v/>
      </c>
      <c r="K1209" s="129" t="str">
        <f t="shared" si="209"/>
        <v/>
      </c>
      <c r="L1209" s="129" t="str">
        <f t="shared" si="210"/>
        <v/>
      </c>
      <c r="S1209" s="84">
        <f t="shared" si="211"/>
        <v>0</v>
      </c>
      <c r="AR1209" s="74">
        <f t="shared" si="203"/>
        <v>1</v>
      </c>
      <c r="AS1209" s="74">
        <f t="shared" si="204"/>
        <v>1900</v>
      </c>
      <c r="AT1209" s="94">
        <f t="shared" si="205"/>
        <v>-1</v>
      </c>
      <c r="BB1209" s="74">
        <f t="shared" si="206"/>
        <v>1</v>
      </c>
      <c r="BC1209" s="74">
        <f t="shared" si="207"/>
        <v>0</v>
      </c>
      <c r="BD1209" s="115" t="str">
        <f t="shared" si="208"/>
        <v/>
      </c>
    </row>
    <row r="1210" spans="4:56" x14ac:dyDescent="0.2">
      <c r="D1210" s="120">
        <f t="shared" si="213"/>
        <v>489</v>
      </c>
      <c r="F1210" s="126" t="str">
        <f t="shared" si="212"/>
        <v/>
      </c>
      <c r="K1210" s="129" t="str">
        <f t="shared" si="209"/>
        <v/>
      </c>
      <c r="L1210" s="129" t="str">
        <f t="shared" si="210"/>
        <v/>
      </c>
      <c r="S1210" s="84">
        <f t="shared" si="211"/>
        <v>0</v>
      </c>
      <c r="AR1210" s="74">
        <f t="shared" si="203"/>
        <v>1</v>
      </c>
      <c r="AS1210" s="74">
        <f t="shared" si="204"/>
        <v>1900</v>
      </c>
      <c r="AT1210" s="94">
        <f t="shared" si="205"/>
        <v>-1</v>
      </c>
      <c r="BB1210" s="74">
        <f t="shared" si="206"/>
        <v>1</v>
      </c>
      <c r="BC1210" s="74">
        <f t="shared" si="207"/>
        <v>0</v>
      </c>
      <c r="BD1210" s="115" t="str">
        <f t="shared" si="208"/>
        <v/>
      </c>
    </row>
    <row r="1211" spans="4:56" x14ac:dyDescent="0.2">
      <c r="D1211" s="120">
        <f t="shared" si="213"/>
        <v>490</v>
      </c>
      <c r="F1211" s="126" t="str">
        <f t="shared" si="212"/>
        <v/>
      </c>
      <c r="K1211" s="129" t="str">
        <f t="shared" si="209"/>
        <v/>
      </c>
      <c r="L1211" s="129" t="str">
        <f t="shared" si="210"/>
        <v/>
      </c>
      <c r="S1211" s="84">
        <f t="shared" si="211"/>
        <v>0</v>
      </c>
      <c r="AR1211" s="74">
        <f t="shared" si="203"/>
        <v>1</v>
      </c>
      <c r="AS1211" s="74">
        <f t="shared" si="204"/>
        <v>1900</v>
      </c>
      <c r="AT1211" s="94">
        <f t="shared" si="205"/>
        <v>-1</v>
      </c>
      <c r="BB1211" s="74">
        <f t="shared" si="206"/>
        <v>1</v>
      </c>
      <c r="BC1211" s="74">
        <f t="shared" si="207"/>
        <v>0</v>
      </c>
      <c r="BD1211" s="115" t="str">
        <f t="shared" si="208"/>
        <v/>
      </c>
    </row>
    <row r="1212" spans="4:56" x14ac:dyDescent="0.2">
      <c r="D1212" s="120">
        <f t="shared" si="213"/>
        <v>491</v>
      </c>
      <c r="F1212" s="126" t="str">
        <f t="shared" si="212"/>
        <v/>
      </c>
      <c r="K1212" s="129" t="str">
        <f t="shared" si="209"/>
        <v/>
      </c>
      <c r="L1212" s="129" t="str">
        <f t="shared" si="210"/>
        <v/>
      </c>
      <c r="S1212" s="84">
        <f t="shared" si="211"/>
        <v>0</v>
      </c>
      <c r="AR1212" s="74">
        <f t="shared" si="203"/>
        <v>1</v>
      </c>
      <c r="AS1212" s="74">
        <f t="shared" si="204"/>
        <v>1900</v>
      </c>
      <c r="AT1212" s="94">
        <f t="shared" si="205"/>
        <v>-1</v>
      </c>
      <c r="BB1212" s="74">
        <f t="shared" si="206"/>
        <v>1</v>
      </c>
      <c r="BC1212" s="74">
        <f t="shared" si="207"/>
        <v>0</v>
      </c>
      <c r="BD1212" s="115" t="str">
        <f t="shared" si="208"/>
        <v/>
      </c>
    </row>
    <row r="1213" spans="4:56" x14ac:dyDescent="0.2">
      <c r="D1213" s="120">
        <f t="shared" si="213"/>
        <v>492</v>
      </c>
      <c r="F1213" s="126" t="str">
        <f t="shared" si="212"/>
        <v/>
      </c>
      <c r="K1213" s="129" t="str">
        <f t="shared" si="209"/>
        <v/>
      </c>
      <c r="L1213" s="129" t="str">
        <f t="shared" si="210"/>
        <v/>
      </c>
      <c r="S1213" s="84">
        <f t="shared" si="211"/>
        <v>0</v>
      </c>
      <c r="AR1213" s="74">
        <f t="shared" si="203"/>
        <v>1</v>
      </c>
      <c r="AS1213" s="74">
        <f t="shared" si="204"/>
        <v>1900</v>
      </c>
      <c r="AT1213" s="94">
        <f t="shared" si="205"/>
        <v>-1</v>
      </c>
      <c r="BB1213" s="74">
        <f t="shared" si="206"/>
        <v>1</v>
      </c>
      <c r="BC1213" s="74">
        <f t="shared" si="207"/>
        <v>0</v>
      </c>
      <c r="BD1213" s="115" t="str">
        <f t="shared" si="208"/>
        <v/>
      </c>
    </row>
    <row r="1214" spans="4:56" x14ac:dyDescent="0.2">
      <c r="D1214" s="120">
        <f t="shared" si="213"/>
        <v>493</v>
      </c>
      <c r="F1214" s="126" t="str">
        <f t="shared" si="212"/>
        <v/>
      </c>
      <c r="K1214" s="129" t="str">
        <f t="shared" si="209"/>
        <v/>
      </c>
      <c r="L1214" s="129" t="str">
        <f t="shared" si="210"/>
        <v/>
      </c>
      <c r="S1214" s="84">
        <f t="shared" si="211"/>
        <v>0</v>
      </c>
      <c r="AR1214" s="74">
        <f t="shared" si="203"/>
        <v>1</v>
      </c>
      <c r="AS1214" s="74">
        <f t="shared" si="204"/>
        <v>1900</v>
      </c>
      <c r="AT1214" s="94">
        <f t="shared" si="205"/>
        <v>-1</v>
      </c>
      <c r="BB1214" s="74">
        <f t="shared" si="206"/>
        <v>1</v>
      </c>
      <c r="BC1214" s="74">
        <f t="shared" si="207"/>
        <v>0</v>
      </c>
      <c r="BD1214" s="115" t="str">
        <f t="shared" si="208"/>
        <v/>
      </c>
    </row>
    <row r="1215" spans="4:56" x14ac:dyDescent="0.2">
      <c r="D1215" s="120">
        <f t="shared" si="213"/>
        <v>494</v>
      </c>
      <c r="F1215" s="126" t="str">
        <f t="shared" si="212"/>
        <v/>
      </c>
      <c r="K1215" s="129" t="str">
        <f t="shared" si="209"/>
        <v/>
      </c>
      <c r="L1215" s="129" t="str">
        <f t="shared" si="210"/>
        <v/>
      </c>
      <c r="S1215" s="84">
        <f t="shared" si="211"/>
        <v>0</v>
      </c>
      <c r="AR1215" s="74">
        <f t="shared" si="203"/>
        <v>1</v>
      </c>
      <c r="AS1215" s="74">
        <f t="shared" si="204"/>
        <v>1900</v>
      </c>
      <c r="AT1215" s="94">
        <f t="shared" si="205"/>
        <v>-1</v>
      </c>
      <c r="BB1215" s="74">
        <f t="shared" si="206"/>
        <v>1</v>
      </c>
      <c r="BC1215" s="74">
        <f t="shared" si="207"/>
        <v>0</v>
      </c>
      <c r="BD1215" s="115" t="str">
        <f t="shared" si="208"/>
        <v/>
      </c>
    </row>
    <row r="1216" spans="4:56" x14ac:dyDescent="0.2">
      <c r="D1216" s="120">
        <f t="shared" si="213"/>
        <v>495</v>
      </c>
      <c r="F1216" s="126" t="str">
        <f t="shared" si="212"/>
        <v/>
      </c>
      <c r="K1216" s="129" t="str">
        <f t="shared" si="209"/>
        <v/>
      </c>
      <c r="L1216" s="129" t="str">
        <f t="shared" si="210"/>
        <v/>
      </c>
      <c r="S1216" s="84">
        <f t="shared" si="211"/>
        <v>0</v>
      </c>
      <c r="AR1216" s="74">
        <f t="shared" si="203"/>
        <v>1</v>
      </c>
      <c r="AS1216" s="74">
        <f t="shared" si="204"/>
        <v>1900</v>
      </c>
      <c r="AT1216" s="94">
        <f t="shared" si="205"/>
        <v>-1</v>
      </c>
      <c r="BB1216" s="74">
        <f t="shared" si="206"/>
        <v>1</v>
      </c>
      <c r="BC1216" s="74">
        <f t="shared" si="207"/>
        <v>0</v>
      </c>
      <c r="BD1216" s="115" t="str">
        <f t="shared" si="208"/>
        <v/>
      </c>
    </row>
    <row r="1217" spans="4:56" x14ac:dyDescent="0.2">
      <c r="D1217" s="120">
        <f t="shared" si="213"/>
        <v>496</v>
      </c>
      <c r="F1217" s="126" t="str">
        <f t="shared" si="212"/>
        <v/>
      </c>
      <c r="K1217" s="129" t="str">
        <f t="shared" si="209"/>
        <v/>
      </c>
      <c r="L1217" s="129" t="str">
        <f t="shared" si="210"/>
        <v/>
      </c>
      <c r="S1217" s="84">
        <f t="shared" si="211"/>
        <v>0</v>
      </c>
      <c r="AR1217" s="74">
        <f t="shared" si="203"/>
        <v>1</v>
      </c>
      <c r="AS1217" s="74">
        <f t="shared" si="204"/>
        <v>1900</v>
      </c>
      <c r="AT1217" s="94">
        <f t="shared" si="205"/>
        <v>-1</v>
      </c>
      <c r="BB1217" s="74">
        <f t="shared" si="206"/>
        <v>1</v>
      </c>
      <c r="BC1217" s="74">
        <f t="shared" si="207"/>
        <v>0</v>
      </c>
      <c r="BD1217" s="115" t="str">
        <f t="shared" si="208"/>
        <v/>
      </c>
    </row>
    <row r="1218" spans="4:56" x14ac:dyDescent="0.2">
      <c r="D1218" s="120">
        <f t="shared" si="213"/>
        <v>497</v>
      </c>
      <c r="F1218" s="126" t="str">
        <f t="shared" si="212"/>
        <v/>
      </c>
      <c r="K1218" s="129" t="str">
        <f t="shared" si="209"/>
        <v/>
      </c>
      <c r="L1218" s="129" t="str">
        <f t="shared" si="210"/>
        <v/>
      </c>
      <c r="S1218" s="84">
        <f t="shared" si="211"/>
        <v>0</v>
      </c>
      <c r="AR1218" s="74">
        <f t="shared" si="203"/>
        <v>1</v>
      </c>
      <c r="AS1218" s="74">
        <f t="shared" si="204"/>
        <v>1900</v>
      </c>
      <c r="AT1218" s="94">
        <f t="shared" si="205"/>
        <v>-1</v>
      </c>
      <c r="BB1218" s="74">
        <f t="shared" si="206"/>
        <v>1</v>
      </c>
      <c r="BC1218" s="74">
        <f t="shared" si="207"/>
        <v>0</v>
      </c>
      <c r="BD1218" s="115" t="str">
        <f t="shared" si="208"/>
        <v/>
      </c>
    </row>
    <row r="1219" spans="4:56" x14ac:dyDescent="0.2">
      <c r="D1219" s="120">
        <f t="shared" si="213"/>
        <v>498</v>
      </c>
      <c r="F1219" s="126" t="str">
        <f t="shared" si="212"/>
        <v/>
      </c>
      <c r="K1219" s="129" t="str">
        <f t="shared" si="209"/>
        <v/>
      </c>
      <c r="L1219" s="129" t="str">
        <f t="shared" si="210"/>
        <v/>
      </c>
      <c r="S1219" s="84">
        <f t="shared" si="211"/>
        <v>0</v>
      </c>
      <c r="AR1219" s="74">
        <f t="shared" si="203"/>
        <v>1</v>
      </c>
      <c r="AS1219" s="74">
        <f t="shared" si="204"/>
        <v>1900</v>
      </c>
      <c r="AT1219" s="94">
        <f t="shared" si="205"/>
        <v>-1</v>
      </c>
      <c r="BB1219" s="74">
        <f t="shared" si="206"/>
        <v>1</v>
      </c>
      <c r="BC1219" s="74">
        <f t="shared" si="207"/>
        <v>0</v>
      </c>
      <c r="BD1219" s="115" t="str">
        <f t="shared" si="208"/>
        <v/>
      </c>
    </row>
    <row r="1220" spans="4:56" x14ac:dyDescent="0.2">
      <c r="D1220" s="120">
        <f t="shared" si="213"/>
        <v>499</v>
      </c>
      <c r="F1220" s="126" t="str">
        <f t="shared" si="212"/>
        <v/>
      </c>
      <c r="K1220" s="129" t="str">
        <f t="shared" si="209"/>
        <v/>
      </c>
      <c r="L1220" s="129" t="str">
        <f t="shared" si="210"/>
        <v/>
      </c>
      <c r="S1220" s="84">
        <f t="shared" si="211"/>
        <v>0</v>
      </c>
      <c r="AR1220" s="74">
        <f t="shared" si="203"/>
        <v>1</v>
      </c>
      <c r="AS1220" s="74">
        <f t="shared" si="204"/>
        <v>1900</v>
      </c>
      <c r="AT1220" s="94">
        <f t="shared" si="205"/>
        <v>-1</v>
      </c>
      <c r="BB1220" s="74">
        <f t="shared" si="206"/>
        <v>1</v>
      </c>
      <c r="BC1220" s="74">
        <f t="shared" si="207"/>
        <v>0</v>
      </c>
      <c r="BD1220" s="115" t="str">
        <f t="shared" si="208"/>
        <v/>
      </c>
    </row>
    <row r="1221" spans="4:56" x14ac:dyDescent="0.2">
      <c r="D1221" s="120">
        <f t="shared" si="213"/>
        <v>500</v>
      </c>
      <c r="F1221" s="126" t="str">
        <f t="shared" si="212"/>
        <v/>
      </c>
      <c r="K1221" s="129" t="str">
        <f t="shared" si="209"/>
        <v/>
      </c>
      <c r="L1221" s="129" t="str">
        <f t="shared" si="210"/>
        <v/>
      </c>
      <c r="S1221" s="84">
        <f t="shared" si="211"/>
        <v>0</v>
      </c>
      <c r="AR1221" s="74">
        <f t="shared" ref="AR1221:AR1284" si="214">MONTH(C1221)</f>
        <v>1</v>
      </c>
      <c r="AS1221" s="74">
        <f t="shared" ref="AS1221:AS1284" si="215">YEAR(C1221)</f>
        <v>1900</v>
      </c>
      <c r="AT1221" s="94">
        <f t="shared" ref="AT1221:AT1284" si="216">WEEKNUM(C1221)-1</f>
        <v>-1</v>
      </c>
      <c r="BB1221" s="74">
        <f t="shared" ref="BB1221:BB1284" si="217">IF(K1221=0,0,1)</f>
        <v>1</v>
      </c>
      <c r="BC1221" s="74">
        <f t="shared" ref="BC1221:BC1284" si="218">IF( ISERROR(K1221*AE1221),0,K1221*AE1221)</f>
        <v>0</v>
      </c>
      <c r="BD1221" s="115" t="str">
        <f t="shared" ref="BD1221:BD1259" si="219">IF(ISERROR(G1221/(K1221*AE1221)),"",G1221/(K1221*AE1221))</f>
        <v/>
      </c>
    </row>
    <row r="1222" spans="4:56" x14ac:dyDescent="0.2">
      <c r="D1222" s="120">
        <f t="shared" si="213"/>
        <v>501</v>
      </c>
      <c r="F1222" s="126" t="str">
        <f t="shared" si="212"/>
        <v/>
      </c>
      <c r="K1222" s="129" t="str">
        <f t="shared" ref="K1222:K1285" si="220">IF(I1222="","",HOUR(I1222)+MINUTE(I1222)/60)</f>
        <v/>
      </c>
      <c r="L1222" s="129" t="str">
        <f t="shared" ref="L1222:L1285" si="221">IF(J1222="","",HOUR(J1222)+MINUTE(J1222)/60)</f>
        <v/>
      </c>
      <c r="S1222" s="84">
        <f t="shared" si="211"/>
        <v>0</v>
      </c>
      <c r="AR1222" s="74">
        <f t="shared" si="214"/>
        <v>1</v>
      </c>
      <c r="AS1222" s="74">
        <f t="shared" si="215"/>
        <v>1900</v>
      </c>
      <c r="AT1222" s="94">
        <f t="shared" si="216"/>
        <v>-1</v>
      </c>
      <c r="BB1222" s="74">
        <f t="shared" si="217"/>
        <v>1</v>
      </c>
      <c r="BC1222" s="74">
        <f t="shared" si="218"/>
        <v>0</v>
      </c>
      <c r="BD1222" s="115" t="str">
        <f t="shared" si="219"/>
        <v/>
      </c>
    </row>
    <row r="1223" spans="4:56" x14ac:dyDescent="0.2">
      <c r="D1223" s="120">
        <f t="shared" si="213"/>
        <v>502</v>
      </c>
      <c r="F1223" s="126" t="str">
        <f t="shared" si="212"/>
        <v/>
      </c>
      <c r="K1223" s="129" t="str">
        <f t="shared" si="220"/>
        <v/>
      </c>
      <c r="L1223" s="129" t="str">
        <f t="shared" si="221"/>
        <v/>
      </c>
      <c r="S1223" s="84">
        <f t="shared" si="211"/>
        <v>0</v>
      </c>
      <c r="AR1223" s="74">
        <f t="shared" si="214"/>
        <v>1</v>
      </c>
      <c r="AS1223" s="74">
        <f t="shared" si="215"/>
        <v>1900</v>
      </c>
      <c r="AT1223" s="94">
        <f t="shared" si="216"/>
        <v>-1</v>
      </c>
      <c r="BB1223" s="74">
        <f t="shared" si="217"/>
        <v>1</v>
      </c>
      <c r="BC1223" s="74">
        <f t="shared" si="218"/>
        <v>0</v>
      </c>
      <c r="BD1223" s="115" t="str">
        <f t="shared" si="219"/>
        <v/>
      </c>
    </row>
    <row r="1224" spans="4:56" x14ac:dyDescent="0.2">
      <c r="D1224" s="120">
        <f t="shared" si="213"/>
        <v>503</v>
      </c>
      <c r="F1224" s="126" t="str">
        <f t="shared" si="212"/>
        <v/>
      </c>
      <c r="K1224" s="129" t="str">
        <f t="shared" si="220"/>
        <v/>
      </c>
      <c r="L1224" s="129" t="str">
        <f t="shared" si="221"/>
        <v/>
      </c>
      <c r="S1224" s="84">
        <f t="shared" si="211"/>
        <v>0</v>
      </c>
      <c r="AR1224" s="74">
        <f t="shared" si="214"/>
        <v>1</v>
      </c>
      <c r="AS1224" s="74">
        <f t="shared" si="215"/>
        <v>1900</v>
      </c>
      <c r="AT1224" s="94">
        <f t="shared" si="216"/>
        <v>-1</v>
      </c>
      <c r="BB1224" s="74">
        <f t="shared" si="217"/>
        <v>1</v>
      </c>
      <c r="BC1224" s="74">
        <f t="shared" si="218"/>
        <v>0</v>
      </c>
      <c r="BD1224" s="115" t="str">
        <f t="shared" si="219"/>
        <v/>
      </c>
    </row>
    <row r="1225" spans="4:56" x14ac:dyDescent="0.2">
      <c r="D1225" s="120">
        <f t="shared" si="213"/>
        <v>504</v>
      </c>
      <c r="F1225" s="126" t="str">
        <f t="shared" si="212"/>
        <v/>
      </c>
      <c r="K1225" s="129" t="str">
        <f t="shared" si="220"/>
        <v/>
      </c>
      <c r="L1225" s="129" t="str">
        <f t="shared" si="221"/>
        <v/>
      </c>
      <c r="S1225" s="84">
        <f t="shared" si="211"/>
        <v>0</v>
      </c>
      <c r="AR1225" s="74">
        <f t="shared" si="214"/>
        <v>1</v>
      </c>
      <c r="AS1225" s="74">
        <f t="shared" si="215"/>
        <v>1900</v>
      </c>
      <c r="AT1225" s="94">
        <f t="shared" si="216"/>
        <v>-1</v>
      </c>
      <c r="BB1225" s="74">
        <f t="shared" si="217"/>
        <v>1</v>
      </c>
      <c r="BC1225" s="74">
        <f t="shared" si="218"/>
        <v>0</v>
      </c>
      <c r="BD1225" s="115" t="str">
        <f t="shared" si="219"/>
        <v/>
      </c>
    </row>
    <row r="1226" spans="4:56" x14ac:dyDescent="0.2">
      <c r="D1226" s="120">
        <f t="shared" si="213"/>
        <v>505</v>
      </c>
      <c r="F1226" s="126" t="str">
        <f t="shared" si="212"/>
        <v/>
      </c>
      <c r="K1226" s="129" t="str">
        <f t="shared" si="220"/>
        <v/>
      </c>
      <c r="L1226" s="129" t="str">
        <f t="shared" si="221"/>
        <v/>
      </c>
      <c r="S1226" s="84">
        <f t="shared" si="211"/>
        <v>0</v>
      </c>
      <c r="AR1226" s="74">
        <f t="shared" si="214"/>
        <v>1</v>
      </c>
      <c r="AS1226" s="74">
        <f t="shared" si="215"/>
        <v>1900</v>
      </c>
      <c r="AT1226" s="94">
        <f t="shared" si="216"/>
        <v>-1</v>
      </c>
      <c r="BB1226" s="74">
        <f t="shared" si="217"/>
        <v>1</v>
      </c>
      <c r="BC1226" s="74">
        <f t="shared" si="218"/>
        <v>0</v>
      </c>
      <c r="BD1226" s="115" t="str">
        <f t="shared" si="219"/>
        <v/>
      </c>
    </row>
    <row r="1227" spans="4:56" x14ac:dyDescent="0.2">
      <c r="D1227" s="120">
        <f t="shared" si="213"/>
        <v>506</v>
      </c>
      <c r="F1227" s="126" t="str">
        <f t="shared" si="212"/>
        <v/>
      </c>
      <c r="K1227" s="129" t="str">
        <f t="shared" si="220"/>
        <v/>
      </c>
      <c r="L1227" s="129" t="str">
        <f t="shared" si="221"/>
        <v/>
      </c>
      <c r="S1227" s="84">
        <f t="shared" si="211"/>
        <v>0</v>
      </c>
      <c r="AR1227" s="74">
        <f t="shared" si="214"/>
        <v>1</v>
      </c>
      <c r="AS1227" s="74">
        <f t="shared" si="215"/>
        <v>1900</v>
      </c>
      <c r="AT1227" s="94">
        <f t="shared" si="216"/>
        <v>-1</v>
      </c>
      <c r="BB1227" s="74">
        <f t="shared" si="217"/>
        <v>1</v>
      </c>
      <c r="BC1227" s="74">
        <f t="shared" si="218"/>
        <v>0</v>
      </c>
      <c r="BD1227" s="115" t="str">
        <f t="shared" si="219"/>
        <v/>
      </c>
    </row>
    <row r="1228" spans="4:56" x14ac:dyDescent="0.2">
      <c r="D1228" s="120">
        <f t="shared" si="213"/>
        <v>507</v>
      </c>
      <c r="F1228" s="126" t="str">
        <f t="shared" si="212"/>
        <v/>
      </c>
      <c r="K1228" s="129" t="str">
        <f t="shared" si="220"/>
        <v/>
      </c>
      <c r="L1228" s="129" t="str">
        <f t="shared" si="221"/>
        <v/>
      </c>
      <c r="S1228" s="84">
        <f t="shared" si="211"/>
        <v>0</v>
      </c>
      <c r="AR1228" s="74">
        <f t="shared" si="214"/>
        <v>1</v>
      </c>
      <c r="AS1228" s="74">
        <f t="shared" si="215"/>
        <v>1900</v>
      </c>
      <c r="AT1228" s="94">
        <f t="shared" si="216"/>
        <v>-1</v>
      </c>
      <c r="BB1228" s="74">
        <f t="shared" si="217"/>
        <v>1</v>
      </c>
      <c r="BC1228" s="74">
        <f t="shared" si="218"/>
        <v>0</v>
      </c>
      <c r="BD1228" s="115" t="str">
        <f t="shared" si="219"/>
        <v/>
      </c>
    </row>
    <row r="1229" spans="4:56" x14ac:dyDescent="0.2">
      <c r="D1229" s="120">
        <f t="shared" si="213"/>
        <v>508</v>
      </c>
      <c r="F1229" s="126" t="str">
        <f t="shared" si="212"/>
        <v/>
      </c>
      <c r="K1229" s="129" t="str">
        <f t="shared" si="220"/>
        <v/>
      </c>
      <c r="L1229" s="129" t="str">
        <f t="shared" si="221"/>
        <v/>
      </c>
      <c r="S1229" s="84">
        <f t="shared" si="211"/>
        <v>0</v>
      </c>
      <c r="AR1229" s="74">
        <f t="shared" si="214"/>
        <v>1</v>
      </c>
      <c r="AS1229" s="74">
        <f t="shared" si="215"/>
        <v>1900</v>
      </c>
      <c r="AT1229" s="94">
        <f t="shared" si="216"/>
        <v>-1</v>
      </c>
      <c r="BB1229" s="74">
        <f t="shared" si="217"/>
        <v>1</v>
      </c>
      <c r="BC1229" s="74">
        <f t="shared" si="218"/>
        <v>0</v>
      </c>
      <c r="BD1229" s="115" t="str">
        <f t="shared" si="219"/>
        <v/>
      </c>
    </row>
    <row r="1230" spans="4:56" x14ac:dyDescent="0.2">
      <c r="D1230" s="120">
        <f t="shared" si="213"/>
        <v>509</v>
      </c>
      <c r="F1230" s="126" t="str">
        <f t="shared" si="212"/>
        <v/>
      </c>
      <c r="K1230" s="129" t="str">
        <f t="shared" si="220"/>
        <v/>
      </c>
      <c r="L1230" s="129" t="str">
        <f t="shared" si="221"/>
        <v/>
      </c>
      <c r="S1230" s="84">
        <f t="shared" si="211"/>
        <v>0</v>
      </c>
      <c r="AR1230" s="74">
        <f t="shared" si="214"/>
        <v>1</v>
      </c>
      <c r="AS1230" s="74">
        <f t="shared" si="215"/>
        <v>1900</v>
      </c>
      <c r="AT1230" s="94">
        <f t="shared" si="216"/>
        <v>-1</v>
      </c>
      <c r="BB1230" s="74">
        <f t="shared" si="217"/>
        <v>1</v>
      </c>
      <c r="BC1230" s="74">
        <f t="shared" si="218"/>
        <v>0</v>
      </c>
      <c r="BD1230" s="115" t="str">
        <f t="shared" si="219"/>
        <v/>
      </c>
    </row>
    <row r="1231" spans="4:56" x14ac:dyDescent="0.2">
      <c r="D1231" s="120">
        <f t="shared" si="213"/>
        <v>510</v>
      </c>
      <c r="F1231" s="126" t="str">
        <f t="shared" si="212"/>
        <v/>
      </c>
      <c r="K1231" s="129" t="str">
        <f t="shared" si="220"/>
        <v/>
      </c>
      <c r="L1231" s="129" t="str">
        <f t="shared" si="221"/>
        <v/>
      </c>
      <c r="S1231" s="84">
        <f t="shared" ref="S1231:S1294" si="222">Q1231*R1231</f>
        <v>0</v>
      </c>
      <c r="AR1231" s="74">
        <f t="shared" si="214"/>
        <v>1</v>
      </c>
      <c r="AS1231" s="74">
        <f t="shared" si="215"/>
        <v>1900</v>
      </c>
      <c r="AT1231" s="94">
        <f t="shared" si="216"/>
        <v>-1</v>
      </c>
      <c r="BB1231" s="74">
        <f t="shared" si="217"/>
        <v>1</v>
      </c>
      <c r="BC1231" s="74">
        <f t="shared" si="218"/>
        <v>0</v>
      </c>
      <c r="BD1231" s="115" t="str">
        <f t="shared" si="219"/>
        <v/>
      </c>
    </row>
    <row r="1232" spans="4:56" x14ac:dyDescent="0.2">
      <c r="D1232" s="120">
        <f t="shared" si="213"/>
        <v>511</v>
      </c>
      <c r="F1232" s="126" t="str">
        <f t="shared" si="212"/>
        <v/>
      </c>
      <c r="K1232" s="129" t="str">
        <f t="shared" si="220"/>
        <v/>
      </c>
      <c r="L1232" s="129" t="str">
        <f t="shared" si="221"/>
        <v/>
      </c>
      <c r="S1232" s="84">
        <f t="shared" si="222"/>
        <v>0</v>
      </c>
      <c r="AR1232" s="74">
        <f t="shared" si="214"/>
        <v>1</v>
      </c>
      <c r="AS1232" s="74">
        <f t="shared" si="215"/>
        <v>1900</v>
      </c>
      <c r="AT1232" s="94">
        <f t="shared" si="216"/>
        <v>-1</v>
      </c>
      <c r="BB1232" s="74">
        <f t="shared" si="217"/>
        <v>1</v>
      </c>
      <c r="BC1232" s="74">
        <f t="shared" si="218"/>
        <v>0</v>
      </c>
      <c r="BD1232" s="115" t="str">
        <f t="shared" si="219"/>
        <v/>
      </c>
    </row>
    <row r="1233" spans="4:56" x14ac:dyDescent="0.2">
      <c r="D1233" s="120">
        <f t="shared" si="213"/>
        <v>512</v>
      </c>
      <c r="F1233" s="126" t="str">
        <f t="shared" si="212"/>
        <v/>
      </c>
      <c r="K1233" s="129" t="str">
        <f t="shared" si="220"/>
        <v/>
      </c>
      <c r="L1233" s="129" t="str">
        <f t="shared" si="221"/>
        <v/>
      </c>
      <c r="S1233" s="84">
        <f t="shared" si="222"/>
        <v>0</v>
      </c>
      <c r="AR1233" s="74">
        <f t="shared" si="214"/>
        <v>1</v>
      </c>
      <c r="AS1233" s="74">
        <f t="shared" si="215"/>
        <v>1900</v>
      </c>
      <c r="AT1233" s="94">
        <f t="shared" si="216"/>
        <v>-1</v>
      </c>
      <c r="BB1233" s="74">
        <f t="shared" si="217"/>
        <v>1</v>
      </c>
      <c r="BC1233" s="74">
        <f t="shared" si="218"/>
        <v>0</v>
      </c>
      <c r="BD1233" s="115" t="str">
        <f t="shared" si="219"/>
        <v/>
      </c>
    </row>
    <row r="1234" spans="4:56" x14ac:dyDescent="0.2">
      <c r="D1234" s="120">
        <f t="shared" si="213"/>
        <v>513</v>
      </c>
      <c r="F1234" s="126" t="str">
        <f t="shared" si="212"/>
        <v/>
      </c>
      <c r="K1234" s="129" t="str">
        <f t="shared" si="220"/>
        <v/>
      </c>
      <c r="L1234" s="129" t="str">
        <f t="shared" si="221"/>
        <v/>
      </c>
      <c r="S1234" s="84">
        <f t="shared" si="222"/>
        <v>0</v>
      </c>
      <c r="AR1234" s="74">
        <f t="shared" si="214"/>
        <v>1</v>
      </c>
      <c r="AS1234" s="74">
        <f t="shared" si="215"/>
        <v>1900</v>
      </c>
      <c r="AT1234" s="94">
        <f t="shared" si="216"/>
        <v>-1</v>
      </c>
      <c r="BB1234" s="74">
        <f t="shared" si="217"/>
        <v>1</v>
      </c>
      <c r="BC1234" s="74">
        <f t="shared" si="218"/>
        <v>0</v>
      </c>
      <c r="BD1234" s="115" t="str">
        <f t="shared" si="219"/>
        <v/>
      </c>
    </row>
    <row r="1235" spans="4:56" x14ac:dyDescent="0.2">
      <c r="D1235" s="120">
        <f t="shared" si="213"/>
        <v>514</v>
      </c>
      <c r="F1235" s="126" t="str">
        <f t="shared" ref="F1235:F1298" si="223">IF(OR(K1235=0,K1235=""),"",SUM(G1235/K1235))</f>
        <v/>
      </c>
      <c r="K1235" s="129" t="str">
        <f t="shared" si="220"/>
        <v/>
      </c>
      <c r="L1235" s="129" t="str">
        <f t="shared" si="221"/>
        <v/>
      </c>
      <c r="S1235" s="84">
        <f t="shared" si="222"/>
        <v>0</v>
      </c>
      <c r="AR1235" s="74">
        <f t="shared" si="214"/>
        <v>1</v>
      </c>
      <c r="AS1235" s="74">
        <f t="shared" si="215"/>
        <v>1900</v>
      </c>
      <c r="AT1235" s="94">
        <f t="shared" si="216"/>
        <v>-1</v>
      </c>
      <c r="BB1235" s="74">
        <f t="shared" si="217"/>
        <v>1</v>
      </c>
      <c r="BC1235" s="74">
        <f t="shared" si="218"/>
        <v>0</v>
      </c>
      <c r="BD1235" s="115" t="str">
        <f t="shared" si="219"/>
        <v/>
      </c>
    </row>
    <row r="1236" spans="4:56" x14ac:dyDescent="0.2">
      <c r="D1236" s="120">
        <f t="shared" si="213"/>
        <v>515</v>
      </c>
      <c r="F1236" s="126" t="str">
        <f t="shared" si="223"/>
        <v/>
      </c>
      <c r="K1236" s="129" t="str">
        <f t="shared" si="220"/>
        <v/>
      </c>
      <c r="L1236" s="129" t="str">
        <f t="shared" si="221"/>
        <v/>
      </c>
      <c r="S1236" s="84">
        <f t="shared" si="222"/>
        <v>0</v>
      </c>
      <c r="AR1236" s="74">
        <f t="shared" si="214"/>
        <v>1</v>
      </c>
      <c r="AS1236" s="74">
        <f t="shared" si="215"/>
        <v>1900</v>
      </c>
      <c r="AT1236" s="94">
        <f t="shared" si="216"/>
        <v>-1</v>
      </c>
      <c r="BB1236" s="74">
        <f t="shared" si="217"/>
        <v>1</v>
      </c>
      <c r="BC1236" s="74">
        <f t="shared" si="218"/>
        <v>0</v>
      </c>
      <c r="BD1236" s="115" t="str">
        <f t="shared" si="219"/>
        <v/>
      </c>
    </row>
    <row r="1237" spans="4:56" x14ac:dyDescent="0.2">
      <c r="D1237" s="120">
        <f t="shared" si="213"/>
        <v>516</v>
      </c>
      <c r="F1237" s="126" t="str">
        <f t="shared" si="223"/>
        <v/>
      </c>
      <c r="K1237" s="129" t="str">
        <f t="shared" si="220"/>
        <v/>
      </c>
      <c r="L1237" s="129" t="str">
        <f t="shared" si="221"/>
        <v/>
      </c>
      <c r="S1237" s="84">
        <f t="shared" si="222"/>
        <v>0</v>
      </c>
      <c r="AR1237" s="74">
        <f t="shared" si="214"/>
        <v>1</v>
      </c>
      <c r="AS1237" s="74">
        <f t="shared" si="215"/>
        <v>1900</v>
      </c>
      <c r="AT1237" s="94">
        <f t="shared" si="216"/>
        <v>-1</v>
      </c>
      <c r="BB1237" s="74">
        <f t="shared" si="217"/>
        <v>1</v>
      </c>
      <c r="BC1237" s="74">
        <f t="shared" si="218"/>
        <v>0</v>
      </c>
      <c r="BD1237" s="115" t="str">
        <f t="shared" si="219"/>
        <v/>
      </c>
    </row>
    <row r="1238" spans="4:56" x14ac:dyDescent="0.2">
      <c r="D1238" s="120">
        <f t="shared" si="213"/>
        <v>517</v>
      </c>
      <c r="F1238" s="126" t="str">
        <f t="shared" si="223"/>
        <v/>
      </c>
      <c r="K1238" s="129" t="str">
        <f t="shared" si="220"/>
        <v/>
      </c>
      <c r="L1238" s="129" t="str">
        <f t="shared" si="221"/>
        <v/>
      </c>
      <c r="S1238" s="84">
        <f t="shared" si="222"/>
        <v>0</v>
      </c>
      <c r="AR1238" s="74">
        <f t="shared" si="214"/>
        <v>1</v>
      </c>
      <c r="AS1238" s="74">
        <f t="shared" si="215"/>
        <v>1900</v>
      </c>
      <c r="AT1238" s="94">
        <f t="shared" si="216"/>
        <v>-1</v>
      </c>
      <c r="BB1238" s="74">
        <f t="shared" si="217"/>
        <v>1</v>
      </c>
      <c r="BC1238" s="74">
        <f t="shared" si="218"/>
        <v>0</v>
      </c>
      <c r="BD1238" s="115" t="str">
        <f t="shared" si="219"/>
        <v/>
      </c>
    </row>
    <row r="1239" spans="4:56" x14ac:dyDescent="0.2">
      <c r="D1239" s="120">
        <f t="shared" si="213"/>
        <v>518</v>
      </c>
      <c r="F1239" s="126" t="str">
        <f t="shared" si="223"/>
        <v/>
      </c>
      <c r="K1239" s="129" t="str">
        <f t="shared" si="220"/>
        <v/>
      </c>
      <c r="L1239" s="129" t="str">
        <f t="shared" si="221"/>
        <v/>
      </c>
      <c r="S1239" s="84">
        <f t="shared" si="222"/>
        <v>0</v>
      </c>
      <c r="AR1239" s="74">
        <f t="shared" si="214"/>
        <v>1</v>
      </c>
      <c r="AS1239" s="74">
        <f t="shared" si="215"/>
        <v>1900</v>
      </c>
      <c r="AT1239" s="94">
        <f t="shared" si="216"/>
        <v>-1</v>
      </c>
      <c r="BB1239" s="74">
        <f t="shared" si="217"/>
        <v>1</v>
      </c>
      <c r="BC1239" s="74">
        <f t="shared" si="218"/>
        <v>0</v>
      </c>
      <c r="BD1239" s="115" t="str">
        <f t="shared" si="219"/>
        <v/>
      </c>
    </row>
    <row r="1240" spans="4:56" x14ac:dyDescent="0.2">
      <c r="D1240" s="120">
        <f t="shared" si="213"/>
        <v>519</v>
      </c>
      <c r="F1240" s="126" t="str">
        <f t="shared" si="223"/>
        <v/>
      </c>
      <c r="K1240" s="129" t="str">
        <f t="shared" si="220"/>
        <v/>
      </c>
      <c r="L1240" s="129" t="str">
        <f t="shared" si="221"/>
        <v/>
      </c>
      <c r="S1240" s="84">
        <f t="shared" si="222"/>
        <v>0</v>
      </c>
      <c r="AR1240" s="74">
        <f t="shared" si="214"/>
        <v>1</v>
      </c>
      <c r="AS1240" s="74">
        <f t="shared" si="215"/>
        <v>1900</v>
      </c>
      <c r="AT1240" s="94">
        <f t="shared" si="216"/>
        <v>-1</v>
      </c>
      <c r="BB1240" s="74">
        <f t="shared" si="217"/>
        <v>1</v>
      </c>
      <c r="BC1240" s="74">
        <f t="shared" si="218"/>
        <v>0</v>
      </c>
      <c r="BD1240" s="115" t="str">
        <f t="shared" si="219"/>
        <v/>
      </c>
    </row>
    <row r="1241" spans="4:56" x14ac:dyDescent="0.2">
      <c r="D1241" s="120">
        <f t="shared" si="213"/>
        <v>520</v>
      </c>
      <c r="F1241" s="126" t="str">
        <f t="shared" si="223"/>
        <v/>
      </c>
      <c r="K1241" s="129" t="str">
        <f t="shared" si="220"/>
        <v/>
      </c>
      <c r="L1241" s="129" t="str">
        <f t="shared" si="221"/>
        <v/>
      </c>
      <c r="S1241" s="84">
        <f t="shared" si="222"/>
        <v>0</v>
      </c>
      <c r="AR1241" s="74">
        <f t="shared" si="214"/>
        <v>1</v>
      </c>
      <c r="AS1241" s="74">
        <f t="shared" si="215"/>
        <v>1900</v>
      </c>
      <c r="AT1241" s="94">
        <f t="shared" si="216"/>
        <v>-1</v>
      </c>
      <c r="BB1241" s="74">
        <f t="shared" si="217"/>
        <v>1</v>
      </c>
      <c r="BC1241" s="74">
        <f t="shared" si="218"/>
        <v>0</v>
      </c>
      <c r="BD1241" s="115" t="str">
        <f t="shared" si="219"/>
        <v/>
      </c>
    </row>
    <row r="1242" spans="4:56" x14ac:dyDescent="0.2">
      <c r="D1242" s="120">
        <f t="shared" si="213"/>
        <v>521</v>
      </c>
      <c r="F1242" s="126" t="str">
        <f t="shared" si="223"/>
        <v/>
      </c>
      <c r="K1242" s="129" t="str">
        <f t="shared" si="220"/>
        <v/>
      </c>
      <c r="L1242" s="129" t="str">
        <f t="shared" si="221"/>
        <v/>
      </c>
      <c r="S1242" s="84">
        <f t="shared" si="222"/>
        <v>0</v>
      </c>
      <c r="AR1242" s="74">
        <f t="shared" si="214"/>
        <v>1</v>
      </c>
      <c r="AS1242" s="74">
        <f t="shared" si="215"/>
        <v>1900</v>
      </c>
      <c r="AT1242" s="94">
        <f t="shared" si="216"/>
        <v>-1</v>
      </c>
      <c r="BB1242" s="74">
        <f t="shared" si="217"/>
        <v>1</v>
      </c>
      <c r="BC1242" s="74">
        <f t="shared" si="218"/>
        <v>0</v>
      </c>
      <c r="BD1242" s="115" t="str">
        <f t="shared" si="219"/>
        <v/>
      </c>
    </row>
    <row r="1243" spans="4:56" x14ac:dyDescent="0.2">
      <c r="D1243" s="120">
        <f t="shared" si="213"/>
        <v>522</v>
      </c>
      <c r="F1243" s="126" t="str">
        <f t="shared" si="223"/>
        <v/>
      </c>
      <c r="K1243" s="129" t="str">
        <f t="shared" si="220"/>
        <v/>
      </c>
      <c r="L1243" s="129" t="str">
        <f t="shared" si="221"/>
        <v/>
      </c>
      <c r="S1243" s="84">
        <f t="shared" si="222"/>
        <v>0</v>
      </c>
      <c r="AR1243" s="74">
        <f t="shared" si="214"/>
        <v>1</v>
      </c>
      <c r="AS1243" s="74">
        <f t="shared" si="215"/>
        <v>1900</v>
      </c>
      <c r="AT1243" s="94">
        <f t="shared" si="216"/>
        <v>-1</v>
      </c>
      <c r="BB1243" s="74">
        <f t="shared" si="217"/>
        <v>1</v>
      </c>
      <c r="BC1243" s="74">
        <f t="shared" si="218"/>
        <v>0</v>
      </c>
      <c r="BD1243" s="115" t="str">
        <f t="shared" si="219"/>
        <v/>
      </c>
    </row>
    <row r="1244" spans="4:56" x14ac:dyDescent="0.2">
      <c r="D1244" s="120">
        <f t="shared" si="213"/>
        <v>523</v>
      </c>
      <c r="F1244" s="126" t="str">
        <f t="shared" si="223"/>
        <v/>
      </c>
      <c r="K1244" s="129" t="str">
        <f t="shared" si="220"/>
        <v/>
      </c>
      <c r="L1244" s="129" t="str">
        <f t="shared" si="221"/>
        <v/>
      </c>
      <c r="S1244" s="84">
        <f t="shared" si="222"/>
        <v>0</v>
      </c>
      <c r="AR1244" s="74">
        <f t="shared" si="214"/>
        <v>1</v>
      </c>
      <c r="AS1244" s="74">
        <f t="shared" si="215"/>
        <v>1900</v>
      </c>
      <c r="AT1244" s="94">
        <f t="shared" si="216"/>
        <v>-1</v>
      </c>
      <c r="BB1244" s="74">
        <f t="shared" si="217"/>
        <v>1</v>
      </c>
      <c r="BC1244" s="74">
        <f t="shared" si="218"/>
        <v>0</v>
      </c>
      <c r="BD1244" s="115" t="str">
        <f t="shared" si="219"/>
        <v/>
      </c>
    </row>
    <row r="1245" spans="4:56" x14ac:dyDescent="0.2">
      <c r="D1245" s="120">
        <f t="shared" si="213"/>
        <v>524</v>
      </c>
      <c r="F1245" s="126" t="str">
        <f t="shared" si="223"/>
        <v/>
      </c>
      <c r="K1245" s="129" t="str">
        <f t="shared" si="220"/>
        <v/>
      </c>
      <c r="L1245" s="129" t="str">
        <f t="shared" si="221"/>
        <v/>
      </c>
      <c r="S1245" s="84">
        <f t="shared" si="222"/>
        <v>0</v>
      </c>
      <c r="AR1245" s="74">
        <f t="shared" si="214"/>
        <v>1</v>
      </c>
      <c r="AS1245" s="74">
        <f t="shared" si="215"/>
        <v>1900</v>
      </c>
      <c r="AT1245" s="94">
        <f t="shared" si="216"/>
        <v>-1</v>
      </c>
      <c r="BB1245" s="74">
        <f t="shared" si="217"/>
        <v>1</v>
      </c>
      <c r="BC1245" s="74">
        <f t="shared" si="218"/>
        <v>0</v>
      </c>
      <c r="BD1245" s="115" t="str">
        <f t="shared" si="219"/>
        <v/>
      </c>
    </row>
    <row r="1246" spans="4:56" x14ac:dyDescent="0.2">
      <c r="D1246" s="120">
        <f t="shared" si="213"/>
        <v>525</v>
      </c>
      <c r="F1246" s="126" t="str">
        <f t="shared" si="223"/>
        <v/>
      </c>
      <c r="K1246" s="129" t="str">
        <f t="shared" si="220"/>
        <v/>
      </c>
      <c r="L1246" s="129" t="str">
        <f t="shared" si="221"/>
        <v/>
      </c>
      <c r="S1246" s="84">
        <f t="shared" si="222"/>
        <v>0</v>
      </c>
      <c r="AR1246" s="74">
        <f t="shared" si="214"/>
        <v>1</v>
      </c>
      <c r="AS1246" s="74">
        <f t="shared" si="215"/>
        <v>1900</v>
      </c>
      <c r="AT1246" s="94">
        <f t="shared" si="216"/>
        <v>-1</v>
      </c>
      <c r="BB1246" s="74">
        <f t="shared" si="217"/>
        <v>1</v>
      </c>
      <c r="BC1246" s="74">
        <f t="shared" si="218"/>
        <v>0</v>
      </c>
      <c r="BD1246" s="115" t="str">
        <f t="shared" si="219"/>
        <v/>
      </c>
    </row>
    <row r="1247" spans="4:56" x14ac:dyDescent="0.2">
      <c r="D1247" s="120">
        <f t="shared" si="213"/>
        <v>526</v>
      </c>
      <c r="F1247" s="126" t="str">
        <f t="shared" si="223"/>
        <v/>
      </c>
      <c r="K1247" s="129" t="str">
        <f t="shared" si="220"/>
        <v/>
      </c>
      <c r="L1247" s="129" t="str">
        <f t="shared" si="221"/>
        <v/>
      </c>
      <c r="S1247" s="84">
        <f t="shared" si="222"/>
        <v>0</v>
      </c>
      <c r="AR1247" s="74">
        <f t="shared" si="214"/>
        <v>1</v>
      </c>
      <c r="AS1247" s="74">
        <f t="shared" si="215"/>
        <v>1900</v>
      </c>
      <c r="AT1247" s="94">
        <f t="shared" si="216"/>
        <v>-1</v>
      </c>
      <c r="BB1247" s="74">
        <f t="shared" si="217"/>
        <v>1</v>
      </c>
      <c r="BC1247" s="74">
        <f t="shared" si="218"/>
        <v>0</v>
      </c>
      <c r="BD1247" s="115" t="str">
        <f t="shared" si="219"/>
        <v/>
      </c>
    </row>
    <row r="1248" spans="4:56" x14ac:dyDescent="0.2">
      <c r="D1248" s="120">
        <f t="shared" si="213"/>
        <v>527</v>
      </c>
      <c r="F1248" s="126" t="str">
        <f t="shared" si="223"/>
        <v/>
      </c>
      <c r="K1248" s="129" t="str">
        <f t="shared" si="220"/>
        <v/>
      </c>
      <c r="L1248" s="129" t="str">
        <f t="shared" si="221"/>
        <v/>
      </c>
      <c r="S1248" s="84">
        <f t="shared" si="222"/>
        <v>0</v>
      </c>
      <c r="AR1248" s="74">
        <f t="shared" si="214"/>
        <v>1</v>
      </c>
      <c r="AS1248" s="74">
        <f t="shared" si="215"/>
        <v>1900</v>
      </c>
      <c r="AT1248" s="94">
        <f t="shared" si="216"/>
        <v>-1</v>
      </c>
      <c r="BB1248" s="74">
        <f t="shared" si="217"/>
        <v>1</v>
      </c>
      <c r="BC1248" s="74">
        <f t="shared" si="218"/>
        <v>0</v>
      </c>
      <c r="BD1248" s="115" t="str">
        <f t="shared" si="219"/>
        <v/>
      </c>
    </row>
    <row r="1249" spans="4:56" x14ac:dyDescent="0.2">
      <c r="D1249" s="120">
        <f t="shared" si="213"/>
        <v>528</v>
      </c>
      <c r="F1249" s="126" t="str">
        <f t="shared" si="223"/>
        <v/>
      </c>
      <c r="K1249" s="129" t="str">
        <f t="shared" si="220"/>
        <v/>
      </c>
      <c r="L1249" s="129" t="str">
        <f t="shared" si="221"/>
        <v/>
      </c>
      <c r="S1249" s="84">
        <f t="shared" si="222"/>
        <v>0</v>
      </c>
      <c r="AR1249" s="74">
        <f t="shared" si="214"/>
        <v>1</v>
      </c>
      <c r="AS1249" s="74">
        <f t="shared" si="215"/>
        <v>1900</v>
      </c>
      <c r="AT1249" s="94">
        <f t="shared" si="216"/>
        <v>-1</v>
      </c>
      <c r="BB1249" s="74">
        <f t="shared" si="217"/>
        <v>1</v>
      </c>
      <c r="BC1249" s="74">
        <f t="shared" si="218"/>
        <v>0</v>
      </c>
      <c r="BD1249" s="115" t="str">
        <f t="shared" si="219"/>
        <v/>
      </c>
    </row>
    <row r="1250" spans="4:56" x14ac:dyDescent="0.2">
      <c r="D1250" s="120">
        <f t="shared" si="213"/>
        <v>529</v>
      </c>
      <c r="F1250" s="126" t="str">
        <f t="shared" si="223"/>
        <v/>
      </c>
      <c r="K1250" s="129" t="str">
        <f t="shared" si="220"/>
        <v/>
      </c>
      <c r="L1250" s="129" t="str">
        <f t="shared" si="221"/>
        <v/>
      </c>
      <c r="S1250" s="84">
        <f t="shared" si="222"/>
        <v>0</v>
      </c>
      <c r="AR1250" s="74">
        <f t="shared" si="214"/>
        <v>1</v>
      </c>
      <c r="AS1250" s="74">
        <f t="shared" si="215"/>
        <v>1900</v>
      </c>
      <c r="AT1250" s="94">
        <f t="shared" si="216"/>
        <v>-1</v>
      </c>
      <c r="BB1250" s="74">
        <f t="shared" si="217"/>
        <v>1</v>
      </c>
      <c r="BC1250" s="74">
        <f t="shared" si="218"/>
        <v>0</v>
      </c>
      <c r="BD1250" s="115" t="str">
        <f t="shared" si="219"/>
        <v/>
      </c>
    </row>
    <row r="1251" spans="4:56" x14ac:dyDescent="0.2">
      <c r="D1251" s="120">
        <f t="shared" si="213"/>
        <v>530</v>
      </c>
      <c r="F1251" s="126" t="str">
        <f t="shared" si="223"/>
        <v/>
      </c>
      <c r="K1251" s="129" t="str">
        <f t="shared" si="220"/>
        <v/>
      </c>
      <c r="L1251" s="129" t="str">
        <f t="shared" si="221"/>
        <v/>
      </c>
      <c r="S1251" s="84">
        <f t="shared" si="222"/>
        <v>0</v>
      </c>
      <c r="AR1251" s="74">
        <f t="shared" si="214"/>
        <v>1</v>
      </c>
      <c r="AS1251" s="74">
        <f t="shared" si="215"/>
        <v>1900</v>
      </c>
      <c r="AT1251" s="94">
        <f t="shared" si="216"/>
        <v>-1</v>
      </c>
      <c r="BB1251" s="74">
        <f t="shared" si="217"/>
        <v>1</v>
      </c>
      <c r="BC1251" s="74">
        <f t="shared" si="218"/>
        <v>0</v>
      </c>
      <c r="BD1251" s="115" t="str">
        <f t="shared" si="219"/>
        <v/>
      </c>
    </row>
    <row r="1252" spans="4:56" x14ac:dyDescent="0.2">
      <c r="D1252" s="120">
        <f t="shared" si="213"/>
        <v>531</v>
      </c>
      <c r="F1252" s="126" t="str">
        <f t="shared" si="223"/>
        <v/>
      </c>
      <c r="K1252" s="129" t="str">
        <f t="shared" si="220"/>
        <v/>
      </c>
      <c r="L1252" s="129" t="str">
        <f t="shared" si="221"/>
        <v/>
      </c>
      <c r="S1252" s="84">
        <f t="shared" si="222"/>
        <v>0</v>
      </c>
      <c r="AR1252" s="74">
        <f t="shared" si="214"/>
        <v>1</v>
      </c>
      <c r="AS1252" s="74">
        <f t="shared" si="215"/>
        <v>1900</v>
      </c>
      <c r="AT1252" s="94">
        <f t="shared" si="216"/>
        <v>-1</v>
      </c>
      <c r="BB1252" s="74">
        <f t="shared" si="217"/>
        <v>1</v>
      </c>
      <c r="BC1252" s="74">
        <f t="shared" si="218"/>
        <v>0</v>
      </c>
      <c r="BD1252" s="115" t="str">
        <f t="shared" si="219"/>
        <v/>
      </c>
    </row>
    <row r="1253" spans="4:56" x14ac:dyDescent="0.2">
      <c r="D1253" s="120">
        <f t="shared" si="213"/>
        <v>532</v>
      </c>
      <c r="F1253" s="126" t="str">
        <f t="shared" si="223"/>
        <v/>
      </c>
      <c r="K1253" s="129" t="str">
        <f t="shared" si="220"/>
        <v/>
      </c>
      <c r="L1253" s="129" t="str">
        <f t="shared" si="221"/>
        <v/>
      </c>
      <c r="S1253" s="84">
        <f t="shared" si="222"/>
        <v>0</v>
      </c>
      <c r="AR1253" s="74">
        <f t="shared" si="214"/>
        <v>1</v>
      </c>
      <c r="AS1253" s="74">
        <f t="shared" si="215"/>
        <v>1900</v>
      </c>
      <c r="AT1253" s="94">
        <f t="shared" si="216"/>
        <v>-1</v>
      </c>
      <c r="BB1253" s="74">
        <f t="shared" si="217"/>
        <v>1</v>
      </c>
      <c r="BC1253" s="74">
        <f t="shared" si="218"/>
        <v>0</v>
      </c>
      <c r="BD1253" s="115" t="str">
        <f t="shared" si="219"/>
        <v/>
      </c>
    </row>
    <row r="1254" spans="4:56" x14ac:dyDescent="0.2">
      <c r="D1254" s="120">
        <f t="shared" si="213"/>
        <v>533</v>
      </c>
      <c r="F1254" s="126" t="str">
        <f t="shared" si="223"/>
        <v/>
      </c>
      <c r="K1254" s="129" t="str">
        <f t="shared" si="220"/>
        <v/>
      </c>
      <c r="L1254" s="129" t="str">
        <f t="shared" si="221"/>
        <v/>
      </c>
      <c r="S1254" s="84">
        <f t="shared" si="222"/>
        <v>0</v>
      </c>
      <c r="AR1254" s="74">
        <f t="shared" si="214"/>
        <v>1</v>
      </c>
      <c r="AS1254" s="74">
        <f t="shared" si="215"/>
        <v>1900</v>
      </c>
      <c r="AT1254" s="94">
        <f t="shared" si="216"/>
        <v>-1</v>
      </c>
      <c r="BB1254" s="74">
        <f t="shared" si="217"/>
        <v>1</v>
      </c>
      <c r="BC1254" s="74">
        <f t="shared" si="218"/>
        <v>0</v>
      </c>
      <c r="BD1254" s="115" t="str">
        <f t="shared" si="219"/>
        <v/>
      </c>
    </row>
    <row r="1255" spans="4:56" x14ac:dyDescent="0.2">
      <c r="D1255" s="120">
        <f t="shared" si="213"/>
        <v>534</v>
      </c>
      <c r="F1255" s="126" t="str">
        <f t="shared" si="223"/>
        <v/>
      </c>
      <c r="K1255" s="129" t="str">
        <f t="shared" si="220"/>
        <v/>
      </c>
      <c r="L1255" s="129" t="str">
        <f t="shared" si="221"/>
        <v/>
      </c>
      <c r="S1255" s="84">
        <f t="shared" si="222"/>
        <v>0</v>
      </c>
      <c r="AR1255" s="74">
        <f t="shared" si="214"/>
        <v>1</v>
      </c>
      <c r="AS1255" s="74">
        <f t="shared" si="215"/>
        <v>1900</v>
      </c>
      <c r="AT1255" s="94">
        <f t="shared" si="216"/>
        <v>-1</v>
      </c>
      <c r="BB1255" s="74">
        <f t="shared" si="217"/>
        <v>1</v>
      </c>
      <c r="BC1255" s="74">
        <f t="shared" si="218"/>
        <v>0</v>
      </c>
      <c r="BD1255" s="115" t="str">
        <f t="shared" si="219"/>
        <v/>
      </c>
    </row>
    <row r="1256" spans="4:56" x14ac:dyDescent="0.2">
      <c r="D1256" s="120">
        <f t="shared" si="213"/>
        <v>535</v>
      </c>
      <c r="F1256" s="126" t="str">
        <f t="shared" si="223"/>
        <v/>
      </c>
      <c r="K1256" s="129" t="str">
        <f t="shared" si="220"/>
        <v/>
      </c>
      <c r="L1256" s="129" t="str">
        <f t="shared" si="221"/>
        <v/>
      </c>
      <c r="S1256" s="84">
        <f t="shared" si="222"/>
        <v>0</v>
      </c>
      <c r="AR1256" s="74">
        <f t="shared" si="214"/>
        <v>1</v>
      </c>
      <c r="AS1256" s="74">
        <f t="shared" si="215"/>
        <v>1900</v>
      </c>
      <c r="AT1256" s="94">
        <f t="shared" si="216"/>
        <v>-1</v>
      </c>
      <c r="BB1256" s="74">
        <f t="shared" si="217"/>
        <v>1</v>
      </c>
      <c r="BC1256" s="74">
        <f t="shared" si="218"/>
        <v>0</v>
      </c>
      <c r="BD1256" s="115" t="str">
        <f t="shared" si="219"/>
        <v/>
      </c>
    </row>
    <row r="1257" spans="4:56" x14ac:dyDescent="0.2">
      <c r="D1257" s="120">
        <f t="shared" si="213"/>
        <v>536</v>
      </c>
      <c r="F1257" s="126" t="str">
        <f t="shared" si="223"/>
        <v/>
      </c>
      <c r="K1257" s="129" t="str">
        <f t="shared" si="220"/>
        <v/>
      </c>
      <c r="L1257" s="129" t="str">
        <f t="shared" si="221"/>
        <v/>
      </c>
      <c r="S1257" s="84">
        <f t="shared" si="222"/>
        <v>0</v>
      </c>
      <c r="AR1257" s="74">
        <f t="shared" si="214"/>
        <v>1</v>
      </c>
      <c r="AS1257" s="74">
        <f t="shared" si="215"/>
        <v>1900</v>
      </c>
      <c r="AT1257" s="94">
        <f t="shared" si="216"/>
        <v>-1</v>
      </c>
      <c r="BB1257" s="74">
        <f t="shared" si="217"/>
        <v>1</v>
      </c>
      <c r="BC1257" s="74">
        <f t="shared" si="218"/>
        <v>0</v>
      </c>
      <c r="BD1257" s="115" t="str">
        <f t="shared" si="219"/>
        <v/>
      </c>
    </row>
    <row r="1258" spans="4:56" x14ac:dyDescent="0.2">
      <c r="D1258" s="120">
        <f t="shared" si="213"/>
        <v>537</v>
      </c>
      <c r="F1258" s="126" t="str">
        <f t="shared" si="223"/>
        <v/>
      </c>
      <c r="K1258" s="129" t="str">
        <f t="shared" si="220"/>
        <v/>
      </c>
      <c r="L1258" s="129" t="str">
        <f t="shared" si="221"/>
        <v/>
      </c>
      <c r="S1258" s="84">
        <f t="shared" si="222"/>
        <v>0</v>
      </c>
      <c r="AR1258" s="74">
        <f t="shared" si="214"/>
        <v>1</v>
      </c>
      <c r="AS1258" s="74">
        <f t="shared" si="215"/>
        <v>1900</v>
      </c>
      <c r="AT1258" s="94">
        <f t="shared" si="216"/>
        <v>-1</v>
      </c>
      <c r="BB1258" s="74">
        <f t="shared" si="217"/>
        <v>1</v>
      </c>
      <c r="BC1258" s="74">
        <f t="shared" si="218"/>
        <v>0</v>
      </c>
      <c r="BD1258" s="115" t="str">
        <f t="shared" si="219"/>
        <v/>
      </c>
    </row>
    <row r="1259" spans="4:56" x14ac:dyDescent="0.2">
      <c r="D1259" s="120">
        <f t="shared" si="213"/>
        <v>538</v>
      </c>
      <c r="F1259" s="126" t="str">
        <f t="shared" si="223"/>
        <v/>
      </c>
      <c r="K1259" s="129" t="str">
        <f t="shared" si="220"/>
        <v/>
      </c>
      <c r="L1259" s="129" t="str">
        <f t="shared" si="221"/>
        <v/>
      </c>
      <c r="S1259" s="84">
        <f t="shared" si="222"/>
        <v>0</v>
      </c>
      <c r="AR1259" s="74">
        <f t="shared" si="214"/>
        <v>1</v>
      </c>
      <c r="AS1259" s="74">
        <f t="shared" si="215"/>
        <v>1900</v>
      </c>
      <c r="AT1259" s="94">
        <f t="shared" si="216"/>
        <v>-1</v>
      </c>
      <c r="BB1259" s="74">
        <f t="shared" si="217"/>
        <v>1</v>
      </c>
      <c r="BC1259" s="74">
        <f t="shared" si="218"/>
        <v>0</v>
      </c>
      <c r="BD1259" s="115" t="str">
        <f t="shared" si="219"/>
        <v/>
      </c>
    </row>
    <row r="1260" spans="4:56" x14ac:dyDescent="0.2">
      <c r="D1260" s="120">
        <f t="shared" si="213"/>
        <v>539</v>
      </c>
      <c r="F1260" s="126" t="str">
        <f t="shared" si="223"/>
        <v/>
      </c>
      <c r="K1260" s="129" t="str">
        <f t="shared" si="220"/>
        <v/>
      </c>
      <c r="L1260" s="129" t="str">
        <f t="shared" si="221"/>
        <v/>
      </c>
      <c r="S1260" s="84">
        <f t="shared" si="222"/>
        <v>0</v>
      </c>
      <c r="AR1260" s="74">
        <f t="shared" si="214"/>
        <v>1</v>
      </c>
      <c r="AS1260" s="74">
        <f t="shared" si="215"/>
        <v>1900</v>
      </c>
      <c r="AT1260" s="94">
        <f t="shared" si="216"/>
        <v>-1</v>
      </c>
      <c r="BB1260" s="74">
        <f t="shared" si="217"/>
        <v>1</v>
      </c>
      <c r="BC1260" s="74">
        <f t="shared" si="218"/>
        <v>0</v>
      </c>
    </row>
    <row r="1261" spans="4:56" x14ac:dyDescent="0.2">
      <c r="D1261" s="120">
        <f t="shared" si="213"/>
        <v>540</v>
      </c>
      <c r="F1261" s="126" t="str">
        <f t="shared" si="223"/>
        <v/>
      </c>
      <c r="K1261" s="129" t="str">
        <f t="shared" si="220"/>
        <v/>
      </c>
      <c r="L1261" s="129" t="str">
        <f t="shared" si="221"/>
        <v/>
      </c>
      <c r="S1261" s="84">
        <f t="shared" si="222"/>
        <v>0</v>
      </c>
      <c r="AR1261" s="74">
        <f t="shared" si="214"/>
        <v>1</v>
      </c>
      <c r="AS1261" s="74">
        <f t="shared" si="215"/>
        <v>1900</v>
      </c>
      <c r="AT1261" s="94">
        <f t="shared" si="216"/>
        <v>-1</v>
      </c>
      <c r="BB1261" s="74">
        <f t="shared" si="217"/>
        <v>1</v>
      </c>
      <c r="BC1261" s="74">
        <f t="shared" si="218"/>
        <v>0</v>
      </c>
    </row>
    <row r="1262" spans="4:56" x14ac:dyDescent="0.2">
      <c r="D1262" s="120">
        <f t="shared" si="213"/>
        <v>541</v>
      </c>
      <c r="F1262" s="126" t="str">
        <f t="shared" si="223"/>
        <v/>
      </c>
      <c r="K1262" s="129" t="str">
        <f t="shared" si="220"/>
        <v/>
      </c>
      <c r="L1262" s="129" t="str">
        <f t="shared" si="221"/>
        <v/>
      </c>
      <c r="S1262" s="84">
        <f t="shared" si="222"/>
        <v>0</v>
      </c>
      <c r="AR1262" s="74">
        <f t="shared" si="214"/>
        <v>1</v>
      </c>
      <c r="AS1262" s="74">
        <f t="shared" si="215"/>
        <v>1900</v>
      </c>
      <c r="AT1262" s="94">
        <f t="shared" si="216"/>
        <v>-1</v>
      </c>
      <c r="BB1262" s="74">
        <f t="shared" si="217"/>
        <v>1</v>
      </c>
      <c r="BC1262" s="74">
        <f t="shared" si="218"/>
        <v>0</v>
      </c>
    </row>
    <row r="1263" spans="4:56" x14ac:dyDescent="0.2">
      <c r="D1263" s="120">
        <f t="shared" si="213"/>
        <v>542</v>
      </c>
      <c r="F1263" s="126" t="str">
        <f t="shared" si="223"/>
        <v/>
      </c>
      <c r="K1263" s="129" t="str">
        <f t="shared" si="220"/>
        <v/>
      </c>
      <c r="L1263" s="129" t="str">
        <f t="shared" si="221"/>
        <v/>
      </c>
      <c r="S1263" s="84">
        <f t="shared" si="222"/>
        <v>0</v>
      </c>
      <c r="AR1263" s="74">
        <f t="shared" si="214"/>
        <v>1</v>
      </c>
      <c r="AS1263" s="74">
        <f t="shared" si="215"/>
        <v>1900</v>
      </c>
      <c r="AT1263" s="94">
        <f t="shared" si="216"/>
        <v>-1</v>
      </c>
      <c r="BB1263" s="74">
        <f t="shared" si="217"/>
        <v>1</v>
      </c>
      <c r="BC1263" s="74">
        <f t="shared" si="218"/>
        <v>0</v>
      </c>
    </row>
    <row r="1264" spans="4:56" x14ac:dyDescent="0.2">
      <c r="D1264" s="120">
        <f t="shared" si="213"/>
        <v>543</v>
      </c>
      <c r="F1264" s="126" t="str">
        <f t="shared" si="223"/>
        <v/>
      </c>
      <c r="K1264" s="129" t="str">
        <f t="shared" si="220"/>
        <v/>
      </c>
      <c r="L1264" s="129" t="str">
        <f t="shared" si="221"/>
        <v/>
      </c>
      <c r="S1264" s="84">
        <f t="shared" si="222"/>
        <v>0</v>
      </c>
      <c r="AR1264" s="74">
        <f t="shared" si="214"/>
        <v>1</v>
      </c>
      <c r="AS1264" s="74">
        <f t="shared" si="215"/>
        <v>1900</v>
      </c>
      <c r="AT1264" s="94">
        <f t="shared" si="216"/>
        <v>-1</v>
      </c>
      <c r="BB1264" s="74">
        <f t="shared" si="217"/>
        <v>1</v>
      </c>
      <c r="BC1264" s="74">
        <f t="shared" si="218"/>
        <v>0</v>
      </c>
    </row>
    <row r="1265" spans="4:55" x14ac:dyDescent="0.2">
      <c r="D1265" s="120">
        <f t="shared" si="213"/>
        <v>544</v>
      </c>
      <c r="F1265" s="126" t="str">
        <f t="shared" si="223"/>
        <v/>
      </c>
      <c r="K1265" s="129" t="str">
        <f t="shared" si="220"/>
        <v/>
      </c>
      <c r="L1265" s="129" t="str">
        <f t="shared" si="221"/>
        <v/>
      </c>
      <c r="S1265" s="84">
        <f t="shared" si="222"/>
        <v>0</v>
      </c>
      <c r="AR1265" s="74">
        <f t="shared" si="214"/>
        <v>1</v>
      </c>
      <c r="AS1265" s="74">
        <f t="shared" si="215"/>
        <v>1900</v>
      </c>
      <c r="AT1265" s="94">
        <f t="shared" si="216"/>
        <v>-1</v>
      </c>
      <c r="BB1265" s="74">
        <f t="shared" si="217"/>
        <v>1</v>
      </c>
      <c r="BC1265" s="74">
        <f t="shared" si="218"/>
        <v>0</v>
      </c>
    </row>
    <row r="1266" spans="4:55" x14ac:dyDescent="0.2">
      <c r="D1266" s="120">
        <f t="shared" si="213"/>
        <v>545</v>
      </c>
      <c r="F1266" s="126" t="str">
        <f t="shared" si="223"/>
        <v/>
      </c>
      <c r="K1266" s="129" t="str">
        <f t="shared" si="220"/>
        <v/>
      </c>
      <c r="L1266" s="129" t="str">
        <f t="shared" si="221"/>
        <v/>
      </c>
      <c r="S1266" s="84">
        <f t="shared" si="222"/>
        <v>0</v>
      </c>
      <c r="AR1266" s="74">
        <f t="shared" si="214"/>
        <v>1</v>
      </c>
      <c r="AS1266" s="74">
        <f t="shared" si="215"/>
        <v>1900</v>
      </c>
      <c r="AT1266" s="94">
        <f t="shared" si="216"/>
        <v>-1</v>
      </c>
      <c r="BB1266" s="74">
        <f t="shared" si="217"/>
        <v>1</v>
      </c>
      <c r="BC1266" s="74">
        <f t="shared" si="218"/>
        <v>0</v>
      </c>
    </row>
    <row r="1267" spans="4:55" x14ac:dyDescent="0.2">
      <c r="D1267" s="120">
        <f t="shared" si="213"/>
        <v>546</v>
      </c>
      <c r="F1267" s="126" t="str">
        <f t="shared" si="223"/>
        <v/>
      </c>
      <c r="K1267" s="129" t="str">
        <f t="shared" si="220"/>
        <v/>
      </c>
      <c r="L1267" s="129" t="str">
        <f t="shared" si="221"/>
        <v/>
      </c>
      <c r="S1267" s="84">
        <f t="shared" si="222"/>
        <v>0</v>
      </c>
      <c r="AR1267" s="74">
        <f t="shared" si="214"/>
        <v>1</v>
      </c>
      <c r="AS1267" s="74">
        <f t="shared" si="215"/>
        <v>1900</v>
      </c>
      <c r="AT1267" s="94">
        <f t="shared" si="216"/>
        <v>-1</v>
      </c>
      <c r="BB1267" s="74">
        <f t="shared" si="217"/>
        <v>1</v>
      </c>
      <c r="BC1267" s="74">
        <f t="shared" si="218"/>
        <v>0</v>
      </c>
    </row>
    <row r="1268" spans="4:55" x14ac:dyDescent="0.2">
      <c r="D1268" s="120">
        <f t="shared" si="213"/>
        <v>547</v>
      </c>
      <c r="F1268" s="126" t="str">
        <f t="shared" si="223"/>
        <v/>
      </c>
      <c r="K1268" s="129" t="str">
        <f t="shared" si="220"/>
        <v/>
      </c>
      <c r="L1268" s="129" t="str">
        <f t="shared" si="221"/>
        <v/>
      </c>
      <c r="S1268" s="84">
        <f t="shared" si="222"/>
        <v>0</v>
      </c>
      <c r="AR1268" s="74">
        <f t="shared" si="214"/>
        <v>1</v>
      </c>
      <c r="AS1268" s="74">
        <f t="shared" si="215"/>
        <v>1900</v>
      </c>
      <c r="AT1268" s="94">
        <f t="shared" si="216"/>
        <v>-1</v>
      </c>
      <c r="BB1268" s="74">
        <f t="shared" si="217"/>
        <v>1</v>
      </c>
      <c r="BC1268" s="74">
        <f t="shared" si="218"/>
        <v>0</v>
      </c>
    </row>
    <row r="1269" spans="4:55" x14ac:dyDescent="0.2">
      <c r="D1269" s="120">
        <f t="shared" si="213"/>
        <v>548</v>
      </c>
      <c r="F1269" s="126" t="str">
        <f t="shared" si="223"/>
        <v/>
      </c>
      <c r="K1269" s="129" t="str">
        <f t="shared" si="220"/>
        <v/>
      </c>
      <c r="L1269" s="129" t="str">
        <f t="shared" si="221"/>
        <v/>
      </c>
      <c r="S1269" s="84">
        <f t="shared" si="222"/>
        <v>0</v>
      </c>
      <c r="AR1269" s="74">
        <f t="shared" si="214"/>
        <v>1</v>
      </c>
      <c r="AS1269" s="74">
        <f t="shared" si="215"/>
        <v>1900</v>
      </c>
      <c r="AT1269" s="94">
        <f t="shared" si="216"/>
        <v>-1</v>
      </c>
      <c r="BB1269" s="74">
        <f t="shared" si="217"/>
        <v>1</v>
      </c>
      <c r="BC1269" s="74">
        <f t="shared" si="218"/>
        <v>0</v>
      </c>
    </row>
    <row r="1270" spans="4:55" x14ac:dyDescent="0.2">
      <c r="D1270" s="120">
        <f t="shared" ref="D1270:D1333" si="224">IF(C1270&lt;&gt;C1269,1,D1269+1)</f>
        <v>549</v>
      </c>
      <c r="F1270" s="126" t="str">
        <f t="shared" si="223"/>
        <v/>
      </c>
      <c r="K1270" s="129" t="str">
        <f t="shared" si="220"/>
        <v/>
      </c>
      <c r="L1270" s="129" t="str">
        <f t="shared" si="221"/>
        <v/>
      </c>
      <c r="S1270" s="84">
        <f t="shared" si="222"/>
        <v>0</v>
      </c>
      <c r="AR1270" s="74">
        <f t="shared" si="214"/>
        <v>1</v>
      </c>
      <c r="AS1270" s="74">
        <f t="shared" si="215"/>
        <v>1900</v>
      </c>
      <c r="AT1270" s="94">
        <f t="shared" si="216"/>
        <v>-1</v>
      </c>
      <c r="BB1270" s="74">
        <f t="shared" si="217"/>
        <v>1</v>
      </c>
      <c r="BC1270" s="74">
        <f t="shared" si="218"/>
        <v>0</v>
      </c>
    </row>
    <row r="1271" spans="4:55" x14ac:dyDescent="0.2">
      <c r="D1271" s="120">
        <f t="shared" si="224"/>
        <v>550</v>
      </c>
      <c r="F1271" s="126" t="str">
        <f t="shared" si="223"/>
        <v/>
      </c>
      <c r="K1271" s="129" t="str">
        <f t="shared" si="220"/>
        <v/>
      </c>
      <c r="L1271" s="129" t="str">
        <f t="shared" si="221"/>
        <v/>
      </c>
      <c r="S1271" s="84">
        <f t="shared" si="222"/>
        <v>0</v>
      </c>
      <c r="AR1271" s="74">
        <f t="shared" si="214"/>
        <v>1</v>
      </c>
      <c r="AS1271" s="74">
        <f t="shared" si="215"/>
        <v>1900</v>
      </c>
      <c r="AT1271" s="94">
        <f t="shared" si="216"/>
        <v>-1</v>
      </c>
      <c r="BB1271" s="74">
        <f t="shared" si="217"/>
        <v>1</v>
      </c>
      <c r="BC1271" s="74">
        <f t="shared" si="218"/>
        <v>0</v>
      </c>
    </row>
    <row r="1272" spans="4:55" x14ac:dyDescent="0.2">
      <c r="D1272" s="120">
        <f t="shared" si="224"/>
        <v>551</v>
      </c>
      <c r="F1272" s="126" t="str">
        <f t="shared" si="223"/>
        <v/>
      </c>
      <c r="K1272" s="129" t="str">
        <f t="shared" si="220"/>
        <v/>
      </c>
      <c r="L1272" s="129" t="str">
        <f t="shared" si="221"/>
        <v/>
      </c>
      <c r="S1272" s="84">
        <f t="shared" si="222"/>
        <v>0</v>
      </c>
      <c r="AR1272" s="74">
        <f t="shared" si="214"/>
        <v>1</v>
      </c>
      <c r="AS1272" s="74">
        <f t="shared" si="215"/>
        <v>1900</v>
      </c>
      <c r="AT1272" s="94">
        <f t="shared" si="216"/>
        <v>-1</v>
      </c>
      <c r="BB1272" s="74">
        <f t="shared" si="217"/>
        <v>1</v>
      </c>
      <c r="BC1272" s="74">
        <f t="shared" si="218"/>
        <v>0</v>
      </c>
    </row>
    <row r="1273" spans="4:55" x14ac:dyDescent="0.2">
      <c r="D1273" s="120">
        <f t="shared" si="224"/>
        <v>552</v>
      </c>
      <c r="F1273" s="126" t="str">
        <f t="shared" si="223"/>
        <v/>
      </c>
      <c r="K1273" s="129" t="str">
        <f t="shared" si="220"/>
        <v/>
      </c>
      <c r="L1273" s="129" t="str">
        <f t="shared" si="221"/>
        <v/>
      </c>
      <c r="S1273" s="84">
        <f t="shared" si="222"/>
        <v>0</v>
      </c>
      <c r="AR1273" s="74">
        <f t="shared" si="214"/>
        <v>1</v>
      </c>
      <c r="AS1273" s="74">
        <f t="shared" si="215"/>
        <v>1900</v>
      </c>
      <c r="AT1273" s="94">
        <f t="shared" si="216"/>
        <v>-1</v>
      </c>
      <c r="BB1273" s="74">
        <f t="shared" si="217"/>
        <v>1</v>
      </c>
      <c r="BC1273" s="74">
        <f t="shared" si="218"/>
        <v>0</v>
      </c>
    </row>
    <row r="1274" spans="4:55" x14ac:dyDescent="0.2">
      <c r="D1274" s="120">
        <f t="shared" si="224"/>
        <v>553</v>
      </c>
      <c r="F1274" s="126" t="str">
        <f t="shared" si="223"/>
        <v/>
      </c>
      <c r="K1274" s="129" t="str">
        <f t="shared" si="220"/>
        <v/>
      </c>
      <c r="L1274" s="129" t="str">
        <f t="shared" si="221"/>
        <v/>
      </c>
      <c r="S1274" s="84">
        <f t="shared" si="222"/>
        <v>0</v>
      </c>
      <c r="AR1274" s="74">
        <f t="shared" si="214"/>
        <v>1</v>
      </c>
      <c r="AS1274" s="74">
        <f t="shared" si="215"/>
        <v>1900</v>
      </c>
      <c r="AT1274" s="94">
        <f t="shared" si="216"/>
        <v>-1</v>
      </c>
      <c r="BB1274" s="74">
        <f t="shared" si="217"/>
        <v>1</v>
      </c>
      <c r="BC1274" s="74">
        <f t="shared" si="218"/>
        <v>0</v>
      </c>
    </row>
    <row r="1275" spans="4:55" x14ac:dyDescent="0.2">
      <c r="D1275" s="120">
        <f t="shared" si="224"/>
        <v>554</v>
      </c>
      <c r="F1275" s="126" t="str">
        <f t="shared" si="223"/>
        <v/>
      </c>
      <c r="K1275" s="129" t="str">
        <f t="shared" si="220"/>
        <v/>
      </c>
      <c r="L1275" s="129" t="str">
        <f t="shared" si="221"/>
        <v/>
      </c>
      <c r="S1275" s="84">
        <f t="shared" si="222"/>
        <v>0</v>
      </c>
      <c r="AR1275" s="74">
        <f t="shared" si="214"/>
        <v>1</v>
      </c>
      <c r="AS1275" s="74">
        <f t="shared" si="215"/>
        <v>1900</v>
      </c>
      <c r="AT1275" s="94">
        <f t="shared" si="216"/>
        <v>-1</v>
      </c>
      <c r="BB1275" s="74">
        <f t="shared" si="217"/>
        <v>1</v>
      </c>
      <c r="BC1275" s="74">
        <f t="shared" si="218"/>
        <v>0</v>
      </c>
    </row>
    <row r="1276" spans="4:55" x14ac:dyDescent="0.2">
      <c r="D1276" s="120">
        <f t="shared" si="224"/>
        <v>555</v>
      </c>
      <c r="F1276" s="126" t="str">
        <f t="shared" si="223"/>
        <v/>
      </c>
      <c r="K1276" s="129" t="str">
        <f t="shared" si="220"/>
        <v/>
      </c>
      <c r="L1276" s="129" t="str">
        <f t="shared" si="221"/>
        <v/>
      </c>
      <c r="S1276" s="84">
        <f t="shared" si="222"/>
        <v>0</v>
      </c>
      <c r="AR1276" s="74">
        <f t="shared" si="214"/>
        <v>1</v>
      </c>
      <c r="AS1276" s="74">
        <f t="shared" si="215"/>
        <v>1900</v>
      </c>
      <c r="AT1276" s="94">
        <f t="shared" si="216"/>
        <v>-1</v>
      </c>
      <c r="BB1276" s="74">
        <f t="shared" si="217"/>
        <v>1</v>
      </c>
      <c r="BC1276" s="74">
        <f t="shared" si="218"/>
        <v>0</v>
      </c>
    </row>
    <row r="1277" spans="4:55" x14ac:dyDescent="0.2">
      <c r="D1277" s="120">
        <f t="shared" si="224"/>
        <v>556</v>
      </c>
      <c r="F1277" s="126" t="str">
        <f t="shared" si="223"/>
        <v/>
      </c>
      <c r="K1277" s="129" t="str">
        <f t="shared" si="220"/>
        <v/>
      </c>
      <c r="L1277" s="129" t="str">
        <f t="shared" si="221"/>
        <v/>
      </c>
      <c r="S1277" s="84">
        <f t="shared" si="222"/>
        <v>0</v>
      </c>
      <c r="AR1277" s="74">
        <f t="shared" si="214"/>
        <v>1</v>
      </c>
      <c r="AS1277" s="74">
        <f t="shared" si="215"/>
        <v>1900</v>
      </c>
      <c r="AT1277" s="94">
        <f t="shared" si="216"/>
        <v>-1</v>
      </c>
      <c r="BB1277" s="74">
        <f t="shared" si="217"/>
        <v>1</v>
      </c>
      <c r="BC1277" s="74">
        <f t="shared" si="218"/>
        <v>0</v>
      </c>
    </row>
    <row r="1278" spans="4:55" x14ac:dyDescent="0.2">
      <c r="D1278" s="120">
        <f t="shared" si="224"/>
        <v>557</v>
      </c>
      <c r="F1278" s="126" t="str">
        <f t="shared" si="223"/>
        <v/>
      </c>
      <c r="K1278" s="129" t="str">
        <f t="shared" si="220"/>
        <v/>
      </c>
      <c r="L1278" s="129" t="str">
        <f t="shared" si="221"/>
        <v/>
      </c>
      <c r="S1278" s="84">
        <f t="shared" si="222"/>
        <v>0</v>
      </c>
      <c r="AR1278" s="74">
        <f t="shared" si="214"/>
        <v>1</v>
      </c>
      <c r="AS1278" s="74">
        <f t="shared" si="215"/>
        <v>1900</v>
      </c>
      <c r="AT1278" s="94">
        <f t="shared" si="216"/>
        <v>-1</v>
      </c>
      <c r="BB1278" s="74">
        <f t="shared" si="217"/>
        <v>1</v>
      </c>
      <c r="BC1278" s="74">
        <f t="shared" si="218"/>
        <v>0</v>
      </c>
    </row>
    <row r="1279" spans="4:55" x14ac:dyDescent="0.2">
      <c r="D1279" s="120">
        <f t="shared" si="224"/>
        <v>558</v>
      </c>
      <c r="F1279" s="126" t="str">
        <f t="shared" si="223"/>
        <v/>
      </c>
      <c r="K1279" s="129" t="str">
        <f t="shared" si="220"/>
        <v/>
      </c>
      <c r="L1279" s="129" t="str">
        <f t="shared" si="221"/>
        <v/>
      </c>
      <c r="S1279" s="84">
        <f t="shared" si="222"/>
        <v>0</v>
      </c>
      <c r="AR1279" s="74">
        <f t="shared" si="214"/>
        <v>1</v>
      </c>
      <c r="AS1279" s="74">
        <f t="shared" si="215"/>
        <v>1900</v>
      </c>
      <c r="AT1279" s="94">
        <f t="shared" si="216"/>
        <v>-1</v>
      </c>
      <c r="BB1279" s="74">
        <f t="shared" si="217"/>
        <v>1</v>
      </c>
      <c r="BC1279" s="74">
        <f t="shared" si="218"/>
        <v>0</v>
      </c>
    </row>
    <row r="1280" spans="4:55" x14ac:dyDescent="0.2">
      <c r="D1280" s="120">
        <f t="shared" si="224"/>
        <v>559</v>
      </c>
      <c r="F1280" s="126" t="str">
        <f t="shared" si="223"/>
        <v/>
      </c>
      <c r="K1280" s="129" t="str">
        <f t="shared" si="220"/>
        <v/>
      </c>
      <c r="L1280" s="129" t="str">
        <f t="shared" si="221"/>
        <v/>
      </c>
      <c r="S1280" s="84">
        <f t="shared" si="222"/>
        <v>0</v>
      </c>
      <c r="AR1280" s="74">
        <f t="shared" si="214"/>
        <v>1</v>
      </c>
      <c r="AS1280" s="74">
        <f t="shared" si="215"/>
        <v>1900</v>
      </c>
      <c r="AT1280" s="94">
        <f t="shared" si="216"/>
        <v>-1</v>
      </c>
      <c r="BB1280" s="74">
        <f t="shared" si="217"/>
        <v>1</v>
      </c>
      <c r="BC1280" s="74">
        <f t="shared" si="218"/>
        <v>0</v>
      </c>
    </row>
    <row r="1281" spans="4:55" x14ac:dyDescent="0.2">
      <c r="D1281" s="120">
        <f t="shared" si="224"/>
        <v>560</v>
      </c>
      <c r="F1281" s="126" t="str">
        <f t="shared" si="223"/>
        <v/>
      </c>
      <c r="K1281" s="129" t="str">
        <f t="shared" si="220"/>
        <v/>
      </c>
      <c r="L1281" s="129" t="str">
        <f t="shared" si="221"/>
        <v/>
      </c>
      <c r="S1281" s="84">
        <f t="shared" si="222"/>
        <v>0</v>
      </c>
      <c r="AR1281" s="74">
        <f t="shared" si="214"/>
        <v>1</v>
      </c>
      <c r="AS1281" s="74">
        <f t="shared" si="215"/>
        <v>1900</v>
      </c>
      <c r="AT1281" s="94">
        <f t="shared" si="216"/>
        <v>-1</v>
      </c>
      <c r="BB1281" s="74">
        <f t="shared" si="217"/>
        <v>1</v>
      </c>
      <c r="BC1281" s="74">
        <f t="shared" si="218"/>
        <v>0</v>
      </c>
    </row>
    <row r="1282" spans="4:55" x14ac:dyDescent="0.2">
      <c r="D1282" s="120">
        <f t="shared" si="224"/>
        <v>561</v>
      </c>
      <c r="F1282" s="126" t="str">
        <f t="shared" si="223"/>
        <v/>
      </c>
      <c r="K1282" s="129" t="str">
        <f t="shared" si="220"/>
        <v/>
      </c>
      <c r="L1282" s="129" t="str">
        <f t="shared" si="221"/>
        <v/>
      </c>
      <c r="S1282" s="84">
        <f t="shared" si="222"/>
        <v>0</v>
      </c>
      <c r="AR1282" s="74">
        <f t="shared" si="214"/>
        <v>1</v>
      </c>
      <c r="AS1282" s="74">
        <f t="shared" si="215"/>
        <v>1900</v>
      </c>
      <c r="AT1282" s="94">
        <f t="shared" si="216"/>
        <v>-1</v>
      </c>
      <c r="BB1282" s="74">
        <f t="shared" si="217"/>
        <v>1</v>
      </c>
      <c r="BC1282" s="74">
        <f t="shared" si="218"/>
        <v>0</v>
      </c>
    </row>
    <row r="1283" spans="4:55" x14ac:dyDescent="0.2">
      <c r="D1283" s="120">
        <f t="shared" si="224"/>
        <v>562</v>
      </c>
      <c r="F1283" s="126" t="str">
        <f t="shared" si="223"/>
        <v/>
      </c>
      <c r="K1283" s="129" t="str">
        <f t="shared" si="220"/>
        <v/>
      </c>
      <c r="L1283" s="129" t="str">
        <f t="shared" si="221"/>
        <v/>
      </c>
      <c r="S1283" s="84">
        <f t="shared" si="222"/>
        <v>0</v>
      </c>
      <c r="AR1283" s="74">
        <f t="shared" si="214"/>
        <v>1</v>
      </c>
      <c r="AS1283" s="74">
        <f t="shared" si="215"/>
        <v>1900</v>
      </c>
      <c r="AT1283" s="94">
        <f t="shared" si="216"/>
        <v>-1</v>
      </c>
      <c r="BB1283" s="74">
        <f t="shared" si="217"/>
        <v>1</v>
      </c>
      <c r="BC1283" s="74">
        <f t="shared" si="218"/>
        <v>0</v>
      </c>
    </row>
    <row r="1284" spans="4:55" x14ac:dyDescent="0.2">
      <c r="D1284" s="120">
        <f t="shared" si="224"/>
        <v>563</v>
      </c>
      <c r="F1284" s="126" t="str">
        <f t="shared" si="223"/>
        <v/>
      </c>
      <c r="K1284" s="129" t="str">
        <f t="shared" si="220"/>
        <v/>
      </c>
      <c r="L1284" s="129" t="str">
        <f t="shared" si="221"/>
        <v/>
      </c>
      <c r="S1284" s="84">
        <f t="shared" si="222"/>
        <v>0</v>
      </c>
      <c r="AR1284" s="74">
        <f t="shared" si="214"/>
        <v>1</v>
      </c>
      <c r="AS1284" s="74">
        <f t="shared" si="215"/>
        <v>1900</v>
      </c>
      <c r="AT1284" s="94">
        <f t="shared" si="216"/>
        <v>-1</v>
      </c>
      <c r="BB1284" s="74">
        <f t="shared" si="217"/>
        <v>1</v>
      </c>
      <c r="BC1284" s="74">
        <f t="shared" si="218"/>
        <v>0</v>
      </c>
    </row>
    <row r="1285" spans="4:55" x14ac:dyDescent="0.2">
      <c r="D1285" s="120">
        <f t="shared" si="224"/>
        <v>564</v>
      </c>
      <c r="F1285" s="126" t="str">
        <f t="shared" si="223"/>
        <v/>
      </c>
      <c r="K1285" s="129" t="str">
        <f t="shared" si="220"/>
        <v/>
      </c>
      <c r="L1285" s="129" t="str">
        <f t="shared" si="221"/>
        <v/>
      </c>
      <c r="S1285" s="84">
        <f t="shared" si="222"/>
        <v>0</v>
      </c>
      <c r="AR1285" s="74">
        <f t="shared" ref="AR1285:AR1348" si="225">MONTH(C1285)</f>
        <v>1</v>
      </c>
      <c r="AS1285" s="74">
        <f t="shared" ref="AS1285:AS1348" si="226">YEAR(C1285)</f>
        <v>1900</v>
      </c>
      <c r="AT1285" s="94">
        <f t="shared" ref="AT1285:AT1348" si="227">WEEKNUM(C1285)-1</f>
        <v>-1</v>
      </c>
      <c r="BB1285" s="74">
        <f t="shared" ref="BB1285:BB1348" si="228">IF(K1285=0,0,1)</f>
        <v>1</v>
      </c>
      <c r="BC1285" s="74">
        <f t="shared" ref="BC1285:BC1348" si="229">IF( ISERROR(K1285*AE1285),0,K1285*AE1285)</f>
        <v>0</v>
      </c>
    </row>
    <row r="1286" spans="4:55" x14ac:dyDescent="0.2">
      <c r="D1286" s="120">
        <f t="shared" si="224"/>
        <v>565</v>
      </c>
      <c r="F1286" s="126" t="str">
        <f t="shared" si="223"/>
        <v/>
      </c>
      <c r="K1286" s="129" t="str">
        <f t="shared" ref="K1286:K1349" si="230">IF(I1286="","",HOUR(I1286)+MINUTE(I1286)/60)</f>
        <v/>
      </c>
      <c r="L1286" s="129" t="str">
        <f t="shared" ref="L1286:L1349" si="231">IF(J1286="","",HOUR(J1286)+MINUTE(J1286)/60)</f>
        <v/>
      </c>
      <c r="S1286" s="84">
        <f t="shared" si="222"/>
        <v>0</v>
      </c>
      <c r="AR1286" s="74">
        <f t="shared" si="225"/>
        <v>1</v>
      </c>
      <c r="AS1286" s="74">
        <f t="shared" si="226"/>
        <v>1900</v>
      </c>
      <c r="AT1286" s="94">
        <f t="shared" si="227"/>
        <v>-1</v>
      </c>
      <c r="BB1286" s="74">
        <f t="shared" si="228"/>
        <v>1</v>
      </c>
      <c r="BC1286" s="74">
        <f t="shared" si="229"/>
        <v>0</v>
      </c>
    </row>
    <row r="1287" spans="4:55" x14ac:dyDescent="0.2">
      <c r="D1287" s="120">
        <f t="shared" si="224"/>
        <v>566</v>
      </c>
      <c r="F1287" s="126" t="str">
        <f t="shared" si="223"/>
        <v/>
      </c>
      <c r="K1287" s="129" t="str">
        <f t="shared" si="230"/>
        <v/>
      </c>
      <c r="L1287" s="129" t="str">
        <f t="shared" si="231"/>
        <v/>
      </c>
      <c r="S1287" s="84">
        <f t="shared" si="222"/>
        <v>0</v>
      </c>
      <c r="AR1287" s="74">
        <f t="shared" si="225"/>
        <v>1</v>
      </c>
      <c r="AS1287" s="74">
        <f t="shared" si="226"/>
        <v>1900</v>
      </c>
      <c r="AT1287" s="94">
        <f t="shared" si="227"/>
        <v>-1</v>
      </c>
      <c r="BB1287" s="74">
        <f t="shared" si="228"/>
        <v>1</v>
      </c>
      <c r="BC1287" s="74">
        <f t="shared" si="229"/>
        <v>0</v>
      </c>
    </row>
    <row r="1288" spans="4:55" x14ac:dyDescent="0.2">
      <c r="D1288" s="120">
        <f t="shared" si="224"/>
        <v>567</v>
      </c>
      <c r="F1288" s="126" t="str">
        <f t="shared" si="223"/>
        <v/>
      </c>
      <c r="K1288" s="129" t="str">
        <f t="shared" si="230"/>
        <v/>
      </c>
      <c r="L1288" s="129" t="str">
        <f t="shared" si="231"/>
        <v/>
      </c>
      <c r="S1288" s="84">
        <f t="shared" si="222"/>
        <v>0</v>
      </c>
      <c r="AR1288" s="74">
        <f t="shared" si="225"/>
        <v>1</v>
      </c>
      <c r="AS1288" s="74">
        <f t="shared" si="226"/>
        <v>1900</v>
      </c>
      <c r="AT1288" s="94">
        <f t="shared" si="227"/>
        <v>-1</v>
      </c>
      <c r="BB1288" s="74">
        <f t="shared" si="228"/>
        <v>1</v>
      </c>
      <c r="BC1288" s="74">
        <f t="shared" si="229"/>
        <v>0</v>
      </c>
    </row>
    <row r="1289" spans="4:55" x14ac:dyDescent="0.2">
      <c r="D1289" s="120">
        <f t="shared" si="224"/>
        <v>568</v>
      </c>
      <c r="F1289" s="126" t="str">
        <f t="shared" si="223"/>
        <v/>
      </c>
      <c r="K1289" s="129" t="str">
        <f t="shared" si="230"/>
        <v/>
      </c>
      <c r="L1289" s="129" t="str">
        <f t="shared" si="231"/>
        <v/>
      </c>
      <c r="S1289" s="84">
        <f t="shared" si="222"/>
        <v>0</v>
      </c>
      <c r="AR1289" s="74">
        <f t="shared" si="225"/>
        <v>1</v>
      </c>
      <c r="AS1289" s="74">
        <f t="shared" si="226"/>
        <v>1900</v>
      </c>
      <c r="AT1289" s="94">
        <f t="shared" si="227"/>
        <v>-1</v>
      </c>
      <c r="BB1289" s="74">
        <f t="shared" si="228"/>
        <v>1</v>
      </c>
      <c r="BC1289" s="74">
        <f t="shared" si="229"/>
        <v>0</v>
      </c>
    </row>
    <row r="1290" spans="4:55" x14ac:dyDescent="0.2">
      <c r="D1290" s="120">
        <f t="shared" si="224"/>
        <v>569</v>
      </c>
      <c r="F1290" s="126" t="str">
        <f t="shared" si="223"/>
        <v/>
      </c>
      <c r="K1290" s="129" t="str">
        <f t="shared" si="230"/>
        <v/>
      </c>
      <c r="L1290" s="129" t="str">
        <f t="shared" si="231"/>
        <v/>
      </c>
      <c r="S1290" s="84">
        <f t="shared" si="222"/>
        <v>0</v>
      </c>
      <c r="AR1290" s="74">
        <f t="shared" si="225"/>
        <v>1</v>
      </c>
      <c r="AS1290" s="74">
        <f t="shared" si="226"/>
        <v>1900</v>
      </c>
      <c r="AT1290" s="94">
        <f t="shared" si="227"/>
        <v>-1</v>
      </c>
      <c r="BB1290" s="74">
        <f t="shared" si="228"/>
        <v>1</v>
      </c>
      <c r="BC1290" s="74">
        <f t="shared" si="229"/>
        <v>0</v>
      </c>
    </row>
    <row r="1291" spans="4:55" x14ac:dyDescent="0.2">
      <c r="D1291" s="120">
        <f t="shared" si="224"/>
        <v>570</v>
      </c>
      <c r="F1291" s="126" t="str">
        <f t="shared" si="223"/>
        <v/>
      </c>
      <c r="K1291" s="129" t="str">
        <f t="shared" si="230"/>
        <v/>
      </c>
      <c r="L1291" s="129" t="str">
        <f t="shared" si="231"/>
        <v/>
      </c>
      <c r="S1291" s="84">
        <f t="shared" si="222"/>
        <v>0</v>
      </c>
      <c r="AR1291" s="74">
        <f t="shared" si="225"/>
        <v>1</v>
      </c>
      <c r="AS1291" s="74">
        <f t="shared" si="226"/>
        <v>1900</v>
      </c>
      <c r="AT1291" s="94">
        <f t="shared" si="227"/>
        <v>-1</v>
      </c>
      <c r="BB1291" s="74">
        <f t="shared" si="228"/>
        <v>1</v>
      </c>
      <c r="BC1291" s="74">
        <f t="shared" si="229"/>
        <v>0</v>
      </c>
    </row>
    <row r="1292" spans="4:55" x14ac:dyDescent="0.2">
      <c r="D1292" s="120">
        <f t="shared" si="224"/>
        <v>571</v>
      </c>
      <c r="F1292" s="126" t="str">
        <f t="shared" si="223"/>
        <v/>
      </c>
      <c r="K1292" s="129" t="str">
        <f t="shared" si="230"/>
        <v/>
      </c>
      <c r="L1292" s="129" t="str">
        <f t="shared" si="231"/>
        <v/>
      </c>
      <c r="S1292" s="84">
        <f t="shared" si="222"/>
        <v>0</v>
      </c>
      <c r="AR1292" s="74">
        <f t="shared" si="225"/>
        <v>1</v>
      </c>
      <c r="AS1292" s="74">
        <f t="shared" si="226"/>
        <v>1900</v>
      </c>
      <c r="AT1292" s="94">
        <f t="shared" si="227"/>
        <v>-1</v>
      </c>
      <c r="BB1292" s="74">
        <f t="shared" si="228"/>
        <v>1</v>
      </c>
      <c r="BC1292" s="74">
        <f t="shared" si="229"/>
        <v>0</v>
      </c>
    </row>
    <row r="1293" spans="4:55" x14ac:dyDescent="0.2">
      <c r="D1293" s="120">
        <f t="shared" si="224"/>
        <v>572</v>
      </c>
      <c r="F1293" s="126" t="str">
        <f t="shared" si="223"/>
        <v/>
      </c>
      <c r="K1293" s="129" t="str">
        <f t="shared" si="230"/>
        <v/>
      </c>
      <c r="L1293" s="129" t="str">
        <f t="shared" si="231"/>
        <v/>
      </c>
      <c r="S1293" s="84">
        <f t="shared" si="222"/>
        <v>0</v>
      </c>
      <c r="AR1293" s="74">
        <f t="shared" si="225"/>
        <v>1</v>
      </c>
      <c r="AS1293" s="74">
        <f t="shared" si="226"/>
        <v>1900</v>
      </c>
      <c r="AT1293" s="94">
        <f t="shared" si="227"/>
        <v>-1</v>
      </c>
      <c r="BB1293" s="74">
        <f t="shared" si="228"/>
        <v>1</v>
      </c>
      <c r="BC1293" s="74">
        <f t="shared" si="229"/>
        <v>0</v>
      </c>
    </row>
    <row r="1294" spans="4:55" x14ac:dyDescent="0.2">
      <c r="D1294" s="120">
        <f t="shared" si="224"/>
        <v>573</v>
      </c>
      <c r="F1294" s="126" t="str">
        <f t="shared" si="223"/>
        <v/>
      </c>
      <c r="K1294" s="129" t="str">
        <f t="shared" si="230"/>
        <v/>
      </c>
      <c r="L1294" s="129" t="str">
        <f t="shared" si="231"/>
        <v/>
      </c>
      <c r="S1294" s="84">
        <f t="shared" si="222"/>
        <v>0</v>
      </c>
      <c r="AR1294" s="74">
        <f t="shared" si="225"/>
        <v>1</v>
      </c>
      <c r="AS1294" s="74">
        <f t="shared" si="226"/>
        <v>1900</v>
      </c>
      <c r="AT1294" s="94">
        <f t="shared" si="227"/>
        <v>-1</v>
      </c>
      <c r="BB1294" s="74">
        <f t="shared" si="228"/>
        <v>1</v>
      </c>
      <c r="BC1294" s="74">
        <f t="shared" si="229"/>
        <v>0</v>
      </c>
    </row>
    <row r="1295" spans="4:55" x14ac:dyDescent="0.2">
      <c r="D1295" s="120">
        <f t="shared" si="224"/>
        <v>574</v>
      </c>
      <c r="F1295" s="126" t="str">
        <f t="shared" si="223"/>
        <v/>
      </c>
      <c r="K1295" s="129" t="str">
        <f t="shared" si="230"/>
        <v/>
      </c>
      <c r="L1295" s="129" t="str">
        <f t="shared" si="231"/>
        <v/>
      </c>
      <c r="S1295" s="84">
        <f t="shared" ref="S1295:S1358" si="232">Q1295*R1295</f>
        <v>0</v>
      </c>
      <c r="AR1295" s="74">
        <f t="shared" si="225"/>
        <v>1</v>
      </c>
      <c r="AS1295" s="74">
        <f t="shared" si="226"/>
        <v>1900</v>
      </c>
      <c r="AT1295" s="94">
        <f t="shared" si="227"/>
        <v>-1</v>
      </c>
      <c r="BB1295" s="74">
        <f t="shared" si="228"/>
        <v>1</v>
      </c>
      <c r="BC1295" s="74">
        <f t="shared" si="229"/>
        <v>0</v>
      </c>
    </row>
    <row r="1296" spans="4:55" x14ac:dyDescent="0.2">
      <c r="D1296" s="120">
        <f t="shared" si="224"/>
        <v>575</v>
      </c>
      <c r="F1296" s="126" t="str">
        <f t="shared" si="223"/>
        <v/>
      </c>
      <c r="K1296" s="129" t="str">
        <f t="shared" si="230"/>
        <v/>
      </c>
      <c r="L1296" s="129" t="str">
        <f t="shared" si="231"/>
        <v/>
      </c>
      <c r="S1296" s="84">
        <f t="shared" si="232"/>
        <v>0</v>
      </c>
      <c r="AR1296" s="74">
        <f t="shared" si="225"/>
        <v>1</v>
      </c>
      <c r="AS1296" s="74">
        <f t="shared" si="226"/>
        <v>1900</v>
      </c>
      <c r="AT1296" s="94">
        <f t="shared" si="227"/>
        <v>-1</v>
      </c>
      <c r="BB1296" s="74">
        <f t="shared" si="228"/>
        <v>1</v>
      </c>
      <c r="BC1296" s="74">
        <f t="shared" si="229"/>
        <v>0</v>
      </c>
    </row>
    <row r="1297" spans="4:55" x14ac:dyDescent="0.2">
      <c r="D1297" s="120">
        <f t="shared" si="224"/>
        <v>576</v>
      </c>
      <c r="F1297" s="126" t="str">
        <f t="shared" si="223"/>
        <v/>
      </c>
      <c r="K1297" s="129" t="str">
        <f t="shared" si="230"/>
        <v/>
      </c>
      <c r="L1297" s="129" t="str">
        <f t="shared" si="231"/>
        <v/>
      </c>
      <c r="S1297" s="84">
        <f t="shared" si="232"/>
        <v>0</v>
      </c>
      <c r="AR1297" s="74">
        <f t="shared" si="225"/>
        <v>1</v>
      </c>
      <c r="AS1297" s="74">
        <f t="shared" si="226"/>
        <v>1900</v>
      </c>
      <c r="AT1297" s="94">
        <f t="shared" si="227"/>
        <v>-1</v>
      </c>
      <c r="BB1297" s="74">
        <f t="shared" si="228"/>
        <v>1</v>
      </c>
      <c r="BC1297" s="74">
        <f t="shared" si="229"/>
        <v>0</v>
      </c>
    </row>
    <row r="1298" spans="4:55" x14ac:dyDescent="0.2">
      <c r="D1298" s="120">
        <f t="shared" si="224"/>
        <v>577</v>
      </c>
      <c r="F1298" s="126" t="str">
        <f t="shared" si="223"/>
        <v/>
      </c>
      <c r="K1298" s="129" t="str">
        <f t="shared" si="230"/>
        <v/>
      </c>
      <c r="L1298" s="129" t="str">
        <f t="shared" si="231"/>
        <v/>
      </c>
      <c r="S1298" s="84">
        <f t="shared" si="232"/>
        <v>0</v>
      </c>
      <c r="AR1298" s="74">
        <f t="shared" si="225"/>
        <v>1</v>
      </c>
      <c r="AS1298" s="74">
        <f t="shared" si="226"/>
        <v>1900</v>
      </c>
      <c r="AT1298" s="94">
        <f t="shared" si="227"/>
        <v>-1</v>
      </c>
      <c r="BB1298" s="74">
        <f t="shared" si="228"/>
        <v>1</v>
      </c>
      <c r="BC1298" s="74">
        <f t="shared" si="229"/>
        <v>0</v>
      </c>
    </row>
    <row r="1299" spans="4:55" x14ac:dyDescent="0.2">
      <c r="D1299" s="120">
        <f t="shared" si="224"/>
        <v>578</v>
      </c>
      <c r="F1299" s="126" t="str">
        <f t="shared" ref="F1299:F1362" si="233">IF(OR(K1299=0,K1299=""),"",SUM(G1299/K1299))</f>
        <v/>
      </c>
      <c r="K1299" s="129" t="str">
        <f t="shared" si="230"/>
        <v/>
      </c>
      <c r="L1299" s="129" t="str">
        <f t="shared" si="231"/>
        <v/>
      </c>
      <c r="S1299" s="84">
        <f t="shared" si="232"/>
        <v>0</v>
      </c>
      <c r="AR1299" s="74">
        <f t="shared" si="225"/>
        <v>1</v>
      </c>
      <c r="AS1299" s="74">
        <f t="shared" si="226"/>
        <v>1900</v>
      </c>
      <c r="AT1299" s="94">
        <f t="shared" si="227"/>
        <v>-1</v>
      </c>
      <c r="BB1299" s="74">
        <f t="shared" si="228"/>
        <v>1</v>
      </c>
      <c r="BC1299" s="74">
        <f t="shared" si="229"/>
        <v>0</v>
      </c>
    </row>
    <row r="1300" spans="4:55" x14ac:dyDescent="0.2">
      <c r="D1300" s="120">
        <f t="shared" si="224"/>
        <v>579</v>
      </c>
      <c r="F1300" s="126" t="str">
        <f t="shared" si="233"/>
        <v/>
      </c>
      <c r="K1300" s="129" t="str">
        <f t="shared" si="230"/>
        <v/>
      </c>
      <c r="L1300" s="129" t="str">
        <f t="shared" si="231"/>
        <v/>
      </c>
      <c r="S1300" s="84">
        <f t="shared" si="232"/>
        <v>0</v>
      </c>
      <c r="AR1300" s="74">
        <f t="shared" si="225"/>
        <v>1</v>
      </c>
      <c r="AS1300" s="74">
        <f t="shared" si="226"/>
        <v>1900</v>
      </c>
      <c r="AT1300" s="94">
        <f t="shared" si="227"/>
        <v>-1</v>
      </c>
      <c r="BB1300" s="74">
        <f t="shared" si="228"/>
        <v>1</v>
      </c>
      <c r="BC1300" s="74">
        <f t="shared" si="229"/>
        <v>0</v>
      </c>
    </row>
    <row r="1301" spans="4:55" x14ac:dyDescent="0.2">
      <c r="D1301" s="120">
        <f t="shared" si="224"/>
        <v>580</v>
      </c>
      <c r="F1301" s="126" t="str">
        <f t="shared" si="233"/>
        <v/>
      </c>
      <c r="K1301" s="129" t="str">
        <f t="shared" si="230"/>
        <v/>
      </c>
      <c r="L1301" s="129" t="str">
        <f t="shared" si="231"/>
        <v/>
      </c>
      <c r="S1301" s="84">
        <f t="shared" si="232"/>
        <v>0</v>
      </c>
      <c r="AR1301" s="74">
        <f t="shared" si="225"/>
        <v>1</v>
      </c>
      <c r="AS1301" s="74">
        <f t="shared" si="226"/>
        <v>1900</v>
      </c>
      <c r="AT1301" s="94">
        <f t="shared" si="227"/>
        <v>-1</v>
      </c>
      <c r="BB1301" s="74">
        <f t="shared" si="228"/>
        <v>1</v>
      </c>
      <c r="BC1301" s="74">
        <f t="shared" si="229"/>
        <v>0</v>
      </c>
    </row>
    <row r="1302" spans="4:55" x14ac:dyDescent="0.2">
      <c r="D1302" s="120">
        <f t="shared" si="224"/>
        <v>581</v>
      </c>
      <c r="F1302" s="126" t="str">
        <f t="shared" si="233"/>
        <v/>
      </c>
      <c r="K1302" s="129" t="str">
        <f t="shared" si="230"/>
        <v/>
      </c>
      <c r="L1302" s="129" t="str">
        <f t="shared" si="231"/>
        <v/>
      </c>
      <c r="S1302" s="84">
        <f t="shared" si="232"/>
        <v>0</v>
      </c>
      <c r="AR1302" s="74">
        <f t="shared" si="225"/>
        <v>1</v>
      </c>
      <c r="AS1302" s="74">
        <f t="shared" si="226"/>
        <v>1900</v>
      </c>
      <c r="AT1302" s="94">
        <f t="shared" si="227"/>
        <v>-1</v>
      </c>
      <c r="BB1302" s="74">
        <f t="shared" si="228"/>
        <v>1</v>
      </c>
      <c r="BC1302" s="74">
        <f t="shared" si="229"/>
        <v>0</v>
      </c>
    </row>
    <row r="1303" spans="4:55" x14ac:dyDescent="0.2">
      <c r="D1303" s="120">
        <f t="shared" si="224"/>
        <v>582</v>
      </c>
      <c r="F1303" s="126" t="str">
        <f t="shared" si="233"/>
        <v/>
      </c>
      <c r="K1303" s="129" t="str">
        <f t="shared" si="230"/>
        <v/>
      </c>
      <c r="L1303" s="129" t="str">
        <f t="shared" si="231"/>
        <v/>
      </c>
      <c r="S1303" s="84">
        <f t="shared" si="232"/>
        <v>0</v>
      </c>
      <c r="AR1303" s="74">
        <f t="shared" si="225"/>
        <v>1</v>
      </c>
      <c r="AS1303" s="74">
        <f t="shared" si="226"/>
        <v>1900</v>
      </c>
      <c r="AT1303" s="94">
        <f t="shared" si="227"/>
        <v>-1</v>
      </c>
      <c r="BB1303" s="74">
        <f t="shared" si="228"/>
        <v>1</v>
      </c>
      <c r="BC1303" s="74">
        <f t="shared" si="229"/>
        <v>0</v>
      </c>
    </row>
    <row r="1304" spans="4:55" x14ac:dyDescent="0.2">
      <c r="D1304" s="120">
        <f t="shared" si="224"/>
        <v>583</v>
      </c>
      <c r="F1304" s="126" t="str">
        <f t="shared" si="233"/>
        <v/>
      </c>
      <c r="K1304" s="129" t="str">
        <f t="shared" si="230"/>
        <v/>
      </c>
      <c r="L1304" s="129" t="str">
        <f t="shared" si="231"/>
        <v/>
      </c>
      <c r="S1304" s="84">
        <f t="shared" si="232"/>
        <v>0</v>
      </c>
      <c r="AR1304" s="74">
        <f t="shared" si="225"/>
        <v>1</v>
      </c>
      <c r="AS1304" s="74">
        <f t="shared" si="226"/>
        <v>1900</v>
      </c>
      <c r="AT1304" s="94">
        <f t="shared" si="227"/>
        <v>-1</v>
      </c>
      <c r="BB1304" s="74">
        <f t="shared" si="228"/>
        <v>1</v>
      </c>
      <c r="BC1304" s="74">
        <f t="shared" si="229"/>
        <v>0</v>
      </c>
    </row>
    <row r="1305" spans="4:55" x14ac:dyDescent="0.2">
      <c r="D1305" s="120">
        <f t="shared" si="224"/>
        <v>584</v>
      </c>
      <c r="F1305" s="126" t="str">
        <f t="shared" si="233"/>
        <v/>
      </c>
      <c r="K1305" s="129" t="str">
        <f t="shared" si="230"/>
        <v/>
      </c>
      <c r="L1305" s="129" t="str">
        <f t="shared" si="231"/>
        <v/>
      </c>
      <c r="S1305" s="84">
        <f t="shared" si="232"/>
        <v>0</v>
      </c>
      <c r="AR1305" s="74">
        <f t="shared" si="225"/>
        <v>1</v>
      </c>
      <c r="AS1305" s="74">
        <f t="shared" si="226"/>
        <v>1900</v>
      </c>
      <c r="AT1305" s="94">
        <f t="shared" si="227"/>
        <v>-1</v>
      </c>
      <c r="BB1305" s="74">
        <f t="shared" si="228"/>
        <v>1</v>
      </c>
      <c r="BC1305" s="74">
        <f t="shared" si="229"/>
        <v>0</v>
      </c>
    </row>
    <row r="1306" spans="4:55" x14ac:dyDescent="0.2">
      <c r="D1306" s="120">
        <f t="shared" si="224"/>
        <v>585</v>
      </c>
      <c r="F1306" s="126" t="str">
        <f t="shared" si="233"/>
        <v/>
      </c>
      <c r="K1306" s="129" t="str">
        <f t="shared" si="230"/>
        <v/>
      </c>
      <c r="L1306" s="129" t="str">
        <f t="shared" si="231"/>
        <v/>
      </c>
      <c r="S1306" s="84">
        <f t="shared" si="232"/>
        <v>0</v>
      </c>
      <c r="AR1306" s="74">
        <f t="shared" si="225"/>
        <v>1</v>
      </c>
      <c r="AS1306" s="74">
        <f t="shared" si="226"/>
        <v>1900</v>
      </c>
      <c r="AT1306" s="94">
        <f t="shared" si="227"/>
        <v>-1</v>
      </c>
      <c r="BB1306" s="74">
        <f t="shared" si="228"/>
        <v>1</v>
      </c>
      <c r="BC1306" s="74">
        <f t="shared" si="229"/>
        <v>0</v>
      </c>
    </row>
    <row r="1307" spans="4:55" x14ac:dyDescent="0.2">
      <c r="D1307" s="120">
        <f t="shared" si="224"/>
        <v>586</v>
      </c>
      <c r="F1307" s="126" t="str">
        <f t="shared" si="233"/>
        <v/>
      </c>
      <c r="K1307" s="129" t="str">
        <f t="shared" si="230"/>
        <v/>
      </c>
      <c r="L1307" s="129" t="str">
        <f t="shared" si="231"/>
        <v/>
      </c>
      <c r="S1307" s="84">
        <f t="shared" si="232"/>
        <v>0</v>
      </c>
      <c r="AR1307" s="74">
        <f t="shared" si="225"/>
        <v>1</v>
      </c>
      <c r="AS1307" s="74">
        <f t="shared" si="226"/>
        <v>1900</v>
      </c>
      <c r="AT1307" s="94">
        <f t="shared" si="227"/>
        <v>-1</v>
      </c>
      <c r="BB1307" s="74">
        <f t="shared" si="228"/>
        <v>1</v>
      </c>
      <c r="BC1307" s="74">
        <f t="shared" si="229"/>
        <v>0</v>
      </c>
    </row>
    <row r="1308" spans="4:55" x14ac:dyDescent="0.2">
      <c r="D1308" s="120">
        <f t="shared" si="224"/>
        <v>587</v>
      </c>
      <c r="F1308" s="126" t="str">
        <f t="shared" si="233"/>
        <v/>
      </c>
      <c r="K1308" s="129" t="str">
        <f t="shared" si="230"/>
        <v/>
      </c>
      <c r="L1308" s="129" t="str">
        <f t="shared" si="231"/>
        <v/>
      </c>
      <c r="S1308" s="84">
        <f t="shared" si="232"/>
        <v>0</v>
      </c>
      <c r="AR1308" s="74">
        <f t="shared" si="225"/>
        <v>1</v>
      </c>
      <c r="AS1308" s="74">
        <f t="shared" si="226"/>
        <v>1900</v>
      </c>
      <c r="AT1308" s="94">
        <f t="shared" si="227"/>
        <v>-1</v>
      </c>
      <c r="BB1308" s="74">
        <f t="shared" si="228"/>
        <v>1</v>
      </c>
      <c r="BC1308" s="74">
        <f t="shared" si="229"/>
        <v>0</v>
      </c>
    </row>
    <row r="1309" spans="4:55" x14ac:dyDescent="0.2">
      <c r="D1309" s="120">
        <f t="shared" si="224"/>
        <v>588</v>
      </c>
      <c r="F1309" s="126" t="str">
        <f t="shared" si="233"/>
        <v/>
      </c>
      <c r="K1309" s="129" t="str">
        <f t="shared" si="230"/>
        <v/>
      </c>
      <c r="L1309" s="129" t="str">
        <f t="shared" si="231"/>
        <v/>
      </c>
      <c r="S1309" s="84">
        <f t="shared" si="232"/>
        <v>0</v>
      </c>
      <c r="AR1309" s="74">
        <f t="shared" si="225"/>
        <v>1</v>
      </c>
      <c r="AS1309" s="74">
        <f t="shared" si="226"/>
        <v>1900</v>
      </c>
      <c r="AT1309" s="94">
        <f t="shared" si="227"/>
        <v>-1</v>
      </c>
      <c r="BB1309" s="74">
        <f t="shared" si="228"/>
        <v>1</v>
      </c>
      <c r="BC1309" s="74">
        <f t="shared" si="229"/>
        <v>0</v>
      </c>
    </row>
    <row r="1310" spans="4:55" x14ac:dyDescent="0.2">
      <c r="D1310" s="120">
        <f t="shared" si="224"/>
        <v>589</v>
      </c>
      <c r="F1310" s="126" t="str">
        <f t="shared" si="233"/>
        <v/>
      </c>
      <c r="K1310" s="129" t="str">
        <f t="shared" si="230"/>
        <v/>
      </c>
      <c r="L1310" s="129" t="str">
        <f t="shared" si="231"/>
        <v/>
      </c>
      <c r="S1310" s="84">
        <f t="shared" si="232"/>
        <v>0</v>
      </c>
      <c r="AR1310" s="74">
        <f t="shared" si="225"/>
        <v>1</v>
      </c>
      <c r="AS1310" s="74">
        <f t="shared" si="226"/>
        <v>1900</v>
      </c>
      <c r="AT1310" s="94">
        <f t="shared" si="227"/>
        <v>-1</v>
      </c>
      <c r="BB1310" s="74">
        <f t="shared" si="228"/>
        <v>1</v>
      </c>
      <c r="BC1310" s="74">
        <f t="shared" si="229"/>
        <v>0</v>
      </c>
    </row>
    <row r="1311" spans="4:55" x14ac:dyDescent="0.2">
      <c r="D1311" s="120">
        <f t="shared" si="224"/>
        <v>590</v>
      </c>
      <c r="F1311" s="126" t="str">
        <f t="shared" si="233"/>
        <v/>
      </c>
      <c r="K1311" s="129" t="str">
        <f t="shared" si="230"/>
        <v/>
      </c>
      <c r="L1311" s="129" t="str">
        <f t="shared" si="231"/>
        <v/>
      </c>
      <c r="S1311" s="84">
        <f t="shared" si="232"/>
        <v>0</v>
      </c>
      <c r="AR1311" s="74">
        <f t="shared" si="225"/>
        <v>1</v>
      </c>
      <c r="AS1311" s="74">
        <f t="shared" si="226"/>
        <v>1900</v>
      </c>
      <c r="AT1311" s="94">
        <f t="shared" si="227"/>
        <v>-1</v>
      </c>
      <c r="BB1311" s="74">
        <f t="shared" si="228"/>
        <v>1</v>
      </c>
      <c r="BC1311" s="74">
        <f t="shared" si="229"/>
        <v>0</v>
      </c>
    </row>
    <row r="1312" spans="4:55" x14ac:dyDescent="0.2">
      <c r="D1312" s="120">
        <f t="shared" si="224"/>
        <v>591</v>
      </c>
      <c r="F1312" s="126" t="str">
        <f t="shared" si="233"/>
        <v/>
      </c>
      <c r="K1312" s="129" t="str">
        <f t="shared" si="230"/>
        <v/>
      </c>
      <c r="L1312" s="129" t="str">
        <f t="shared" si="231"/>
        <v/>
      </c>
      <c r="S1312" s="84">
        <f t="shared" si="232"/>
        <v>0</v>
      </c>
      <c r="AR1312" s="74">
        <f t="shared" si="225"/>
        <v>1</v>
      </c>
      <c r="AS1312" s="74">
        <f t="shared" si="226"/>
        <v>1900</v>
      </c>
      <c r="AT1312" s="94">
        <f t="shared" si="227"/>
        <v>-1</v>
      </c>
      <c r="BB1312" s="74">
        <f t="shared" si="228"/>
        <v>1</v>
      </c>
      <c r="BC1312" s="74">
        <f t="shared" si="229"/>
        <v>0</v>
      </c>
    </row>
    <row r="1313" spans="4:55" x14ac:dyDescent="0.2">
      <c r="D1313" s="120">
        <f t="shared" si="224"/>
        <v>592</v>
      </c>
      <c r="F1313" s="126" t="str">
        <f t="shared" si="233"/>
        <v/>
      </c>
      <c r="K1313" s="129" t="str">
        <f t="shared" si="230"/>
        <v/>
      </c>
      <c r="L1313" s="129" t="str">
        <f t="shared" si="231"/>
        <v/>
      </c>
      <c r="S1313" s="84">
        <f t="shared" si="232"/>
        <v>0</v>
      </c>
      <c r="AR1313" s="74">
        <f t="shared" si="225"/>
        <v>1</v>
      </c>
      <c r="AS1313" s="74">
        <f t="shared" si="226"/>
        <v>1900</v>
      </c>
      <c r="AT1313" s="94">
        <f t="shared" si="227"/>
        <v>-1</v>
      </c>
      <c r="BB1313" s="74">
        <f t="shared" si="228"/>
        <v>1</v>
      </c>
      <c r="BC1313" s="74">
        <f t="shared" si="229"/>
        <v>0</v>
      </c>
    </row>
    <row r="1314" spans="4:55" x14ac:dyDescent="0.2">
      <c r="D1314" s="120">
        <f t="shared" si="224"/>
        <v>593</v>
      </c>
      <c r="F1314" s="126" t="str">
        <f t="shared" si="233"/>
        <v/>
      </c>
      <c r="K1314" s="129" t="str">
        <f t="shared" si="230"/>
        <v/>
      </c>
      <c r="L1314" s="129" t="str">
        <f t="shared" si="231"/>
        <v/>
      </c>
      <c r="S1314" s="84">
        <f t="shared" si="232"/>
        <v>0</v>
      </c>
      <c r="AR1314" s="74">
        <f t="shared" si="225"/>
        <v>1</v>
      </c>
      <c r="AS1314" s="74">
        <f t="shared" si="226"/>
        <v>1900</v>
      </c>
      <c r="AT1314" s="94">
        <f t="shared" si="227"/>
        <v>-1</v>
      </c>
      <c r="BB1314" s="74">
        <f t="shared" si="228"/>
        <v>1</v>
      </c>
      <c r="BC1314" s="74">
        <f t="shared" si="229"/>
        <v>0</v>
      </c>
    </row>
    <row r="1315" spans="4:55" x14ac:dyDescent="0.2">
      <c r="D1315" s="120">
        <f t="shared" si="224"/>
        <v>594</v>
      </c>
      <c r="F1315" s="126" t="str">
        <f t="shared" si="233"/>
        <v/>
      </c>
      <c r="K1315" s="129" t="str">
        <f t="shared" si="230"/>
        <v/>
      </c>
      <c r="L1315" s="129" t="str">
        <f t="shared" si="231"/>
        <v/>
      </c>
      <c r="S1315" s="84">
        <f t="shared" si="232"/>
        <v>0</v>
      </c>
      <c r="AR1315" s="74">
        <f t="shared" si="225"/>
        <v>1</v>
      </c>
      <c r="AS1315" s="74">
        <f t="shared" si="226"/>
        <v>1900</v>
      </c>
      <c r="AT1315" s="94">
        <f t="shared" si="227"/>
        <v>-1</v>
      </c>
      <c r="BB1315" s="74">
        <f t="shared" si="228"/>
        <v>1</v>
      </c>
      <c r="BC1315" s="74">
        <f t="shared" si="229"/>
        <v>0</v>
      </c>
    </row>
    <row r="1316" spans="4:55" x14ac:dyDescent="0.2">
      <c r="D1316" s="120">
        <f t="shared" si="224"/>
        <v>595</v>
      </c>
      <c r="F1316" s="126" t="str">
        <f t="shared" si="233"/>
        <v/>
      </c>
      <c r="K1316" s="129" t="str">
        <f t="shared" si="230"/>
        <v/>
      </c>
      <c r="L1316" s="129" t="str">
        <f t="shared" si="231"/>
        <v/>
      </c>
      <c r="S1316" s="84">
        <f t="shared" si="232"/>
        <v>0</v>
      </c>
      <c r="AR1316" s="74">
        <f t="shared" si="225"/>
        <v>1</v>
      </c>
      <c r="AS1316" s="74">
        <f t="shared" si="226"/>
        <v>1900</v>
      </c>
      <c r="AT1316" s="94">
        <f t="shared" si="227"/>
        <v>-1</v>
      </c>
      <c r="BB1316" s="74">
        <f t="shared" si="228"/>
        <v>1</v>
      </c>
      <c r="BC1316" s="74">
        <f t="shared" si="229"/>
        <v>0</v>
      </c>
    </row>
    <row r="1317" spans="4:55" x14ac:dyDescent="0.2">
      <c r="D1317" s="120">
        <f t="shared" si="224"/>
        <v>596</v>
      </c>
      <c r="F1317" s="126" t="str">
        <f t="shared" si="233"/>
        <v/>
      </c>
      <c r="K1317" s="129" t="str">
        <f t="shared" si="230"/>
        <v/>
      </c>
      <c r="L1317" s="129" t="str">
        <f t="shared" si="231"/>
        <v/>
      </c>
      <c r="S1317" s="84">
        <f t="shared" si="232"/>
        <v>0</v>
      </c>
      <c r="AR1317" s="74">
        <f t="shared" si="225"/>
        <v>1</v>
      </c>
      <c r="AS1317" s="74">
        <f t="shared" si="226"/>
        <v>1900</v>
      </c>
      <c r="AT1317" s="94">
        <f t="shared" si="227"/>
        <v>-1</v>
      </c>
      <c r="BB1317" s="74">
        <f t="shared" si="228"/>
        <v>1</v>
      </c>
      <c r="BC1317" s="74">
        <f t="shared" si="229"/>
        <v>0</v>
      </c>
    </row>
    <row r="1318" spans="4:55" x14ac:dyDescent="0.2">
      <c r="D1318" s="120">
        <f t="shared" si="224"/>
        <v>597</v>
      </c>
      <c r="F1318" s="126" t="str">
        <f t="shared" si="233"/>
        <v/>
      </c>
      <c r="K1318" s="129" t="str">
        <f t="shared" si="230"/>
        <v/>
      </c>
      <c r="L1318" s="129" t="str">
        <f t="shared" si="231"/>
        <v/>
      </c>
      <c r="S1318" s="84">
        <f t="shared" si="232"/>
        <v>0</v>
      </c>
      <c r="AR1318" s="74">
        <f t="shared" si="225"/>
        <v>1</v>
      </c>
      <c r="AS1318" s="74">
        <f t="shared" si="226"/>
        <v>1900</v>
      </c>
      <c r="AT1318" s="94">
        <f t="shared" si="227"/>
        <v>-1</v>
      </c>
      <c r="BB1318" s="74">
        <f t="shared" si="228"/>
        <v>1</v>
      </c>
      <c r="BC1318" s="74">
        <f t="shared" si="229"/>
        <v>0</v>
      </c>
    </row>
    <row r="1319" spans="4:55" x14ac:dyDescent="0.2">
      <c r="D1319" s="120">
        <f t="shared" si="224"/>
        <v>598</v>
      </c>
      <c r="F1319" s="126" t="str">
        <f t="shared" si="233"/>
        <v/>
      </c>
      <c r="K1319" s="129" t="str">
        <f t="shared" si="230"/>
        <v/>
      </c>
      <c r="L1319" s="129" t="str">
        <f t="shared" si="231"/>
        <v/>
      </c>
      <c r="S1319" s="84">
        <f t="shared" si="232"/>
        <v>0</v>
      </c>
      <c r="AR1319" s="74">
        <f t="shared" si="225"/>
        <v>1</v>
      </c>
      <c r="AS1319" s="74">
        <f t="shared" si="226"/>
        <v>1900</v>
      </c>
      <c r="AT1319" s="94">
        <f t="shared" si="227"/>
        <v>-1</v>
      </c>
      <c r="BB1319" s="74">
        <f t="shared" si="228"/>
        <v>1</v>
      </c>
      <c r="BC1319" s="74">
        <f t="shared" si="229"/>
        <v>0</v>
      </c>
    </row>
    <row r="1320" spans="4:55" x14ac:dyDescent="0.2">
      <c r="D1320" s="120">
        <f t="shared" si="224"/>
        <v>599</v>
      </c>
      <c r="F1320" s="126" t="str">
        <f t="shared" si="233"/>
        <v/>
      </c>
      <c r="K1320" s="129" t="str">
        <f t="shared" si="230"/>
        <v/>
      </c>
      <c r="L1320" s="129" t="str">
        <f t="shared" si="231"/>
        <v/>
      </c>
      <c r="S1320" s="84">
        <f t="shared" si="232"/>
        <v>0</v>
      </c>
      <c r="AR1320" s="74">
        <f t="shared" si="225"/>
        <v>1</v>
      </c>
      <c r="AS1320" s="74">
        <f t="shared" si="226"/>
        <v>1900</v>
      </c>
      <c r="AT1320" s="94">
        <f t="shared" si="227"/>
        <v>-1</v>
      </c>
      <c r="BB1320" s="74">
        <f t="shared" si="228"/>
        <v>1</v>
      </c>
      <c r="BC1320" s="74">
        <f t="shared" si="229"/>
        <v>0</v>
      </c>
    </row>
    <row r="1321" spans="4:55" x14ac:dyDescent="0.2">
      <c r="D1321" s="120">
        <f t="shared" si="224"/>
        <v>600</v>
      </c>
      <c r="F1321" s="126" t="str">
        <f t="shared" si="233"/>
        <v/>
      </c>
      <c r="K1321" s="129" t="str">
        <f t="shared" si="230"/>
        <v/>
      </c>
      <c r="L1321" s="129" t="str">
        <f t="shared" si="231"/>
        <v/>
      </c>
      <c r="S1321" s="84">
        <f t="shared" si="232"/>
        <v>0</v>
      </c>
      <c r="AR1321" s="74">
        <f t="shared" si="225"/>
        <v>1</v>
      </c>
      <c r="AS1321" s="74">
        <f t="shared" si="226"/>
        <v>1900</v>
      </c>
      <c r="AT1321" s="94">
        <f t="shared" si="227"/>
        <v>-1</v>
      </c>
      <c r="BB1321" s="74">
        <f t="shared" si="228"/>
        <v>1</v>
      </c>
      <c r="BC1321" s="74">
        <f t="shared" si="229"/>
        <v>0</v>
      </c>
    </row>
    <row r="1322" spans="4:55" x14ac:dyDescent="0.2">
      <c r="D1322" s="120">
        <f t="shared" si="224"/>
        <v>601</v>
      </c>
      <c r="F1322" s="126" t="str">
        <f t="shared" si="233"/>
        <v/>
      </c>
      <c r="K1322" s="129" t="str">
        <f t="shared" si="230"/>
        <v/>
      </c>
      <c r="L1322" s="129" t="str">
        <f t="shared" si="231"/>
        <v/>
      </c>
      <c r="S1322" s="84">
        <f t="shared" si="232"/>
        <v>0</v>
      </c>
      <c r="AR1322" s="74">
        <f t="shared" si="225"/>
        <v>1</v>
      </c>
      <c r="AS1322" s="74">
        <f t="shared" si="226"/>
        <v>1900</v>
      </c>
      <c r="AT1322" s="94">
        <f t="shared" si="227"/>
        <v>-1</v>
      </c>
      <c r="BB1322" s="74">
        <f t="shared" si="228"/>
        <v>1</v>
      </c>
      <c r="BC1322" s="74">
        <f t="shared" si="229"/>
        <v>0</v>
      </c>
    </row>
    <row r="1323" spans="4:55" x14ac:dyDescent="0.2">
      <c r="D1323" s="120">
        <f t="shared" si="224"/>
        <v>602</v>
      </c>
      <c r="F1323" s="126" t="str">
        <f t="shared" si="233"/>
        <v/>
      </c>
      <c r="K1323" s="129" t="str">
        <f t="shared" si="230"/>
        <v/>
      </c>
      <c r="L1323" s="129" t="str">
        <f t="shared" si="231"/>
        <v/>
      </c>
      <c r="S1323" s="84">
        <f t="shared" si="232"/>
        <v>0</v>
      </c>
      <c r="AR1323" s="74">
        <f t="shared" si="225"/>
        <v>1</v>
      </c>
      <c r="AS1323" s="74">
        <f t="shared" si="226"/>
        <v>1900</v>
      </c>
      <c r="AT1323" s="94">
        <f t="shared" si="227"/>
        <v>-1</v>
      </c>
      <c r="BB1323" s="74">
        <f t="shared" si="228"/>
        <v>1</v>
      </c>
      <c r="BC1323" s="74">
        <f t="shared" si="229"/>
        <v>0</v>
      </c>
    </row>
    <row r="1324" spans="4:55" x14ac:dyDescent="0.2">
      <c r="D1324" s="120">
        <f t="shared" si="224"/>
        <v>603</v>
      </c>
      <c r="F1324" s="126" t="str">
        <f t="shared" si="233"/>
        <v/>
      </c>
      <c r="K1324" s="129" t="str">
        <f t="shared" si="230"/>
        <v/>
      </c>
      <c r="L1324" s="129" t="str">
        <f t="shared" si="231"/>
        <v/>
      </c>
      <c r="S1324" s="84">
        <f t="shared" si="232"/>
        <v>0</v>
      </c>
      <c r="AR1324" s="74">
        <f t="shared" si="225"/>
        <v>1</v>
      </c>
      <c r="AS1324" s="74">
        <f t="shared" si="226"/>
        <v>1900</v>
      </c>
      <c r="AT1324" s="94">
        <f t="shared" si="227"/>
        <v>-1</v>
      </c>
      <c r="BB1324" s="74">
        <f t="shared" si="228"/>
        <v>1</v>
      </c>
      <c r="BC1324" s="74">
        <f t="shared" si="229"/>
        <v>0</v>
      </c>
    </row>
    <row r="1325" spans="4:55" x14ac:dyDescent="0.2">
      <c r="D1325" s="120">
        <f t="shared" si="224"/>
        <v>604</v>
      </c>
      <c r="F1325" s="126" t="str">
        <f t="shared" si="233"/>
        <v/>
      </c>
      <c r="K1325" s="129" t="str">
        <f t="shared" si="230"/>
        <v/>
      </c>
      <c r="L1325" s="129" t="str">
        <f t="shared" si="231"/>
        <v/>
      </c>
      <c r="S1325" s="84">
        <f t="shared" si="232"/>
        <v>0</v>
      </c>
      <c r="AR1325" s="74">
        <f t="shared" si="225"/>
        <v>1</v>
      </c>
      <c r="AS1325" s="74">
        <f t="shared" si="226"/>
        <v>1900</v>
      </c>
      <c r="AT1325" s="94">
        <f t="shared" si="227"/>
        <v>-1</v>
      </c>
      <c r="BB1325" s="74">
        <f t="shared" si="228"/>
        <v>1</v>
      </c>
      <c r="BC1325" s="74">
        <f t="shared" si="229"/>
        <v>0</v>
      </c>
    </row>
    <row r="1326" spans="4:55" x14ac:dyDescent="0.2">
      <c r="D1326" s="120">
        <f t="shared" si="224"/>
        <v>605</v>
      </c>
      <c r="F1326" s="126" t="str">
        <f t="shared" si="233"/>
        <v/>
      </c>
      <c r="K1326" s="129" t="str">
        <f t="shared" si="230"/>
        <v/>
      </c>
      <c r="L1326" s="129" t="str">
        <f t="shared" si="231"/>
        <v/>
      </c>
      <c r="S1326" s="84">
        <f t="shared" si="232"/>
        <v>0</v>
      </c>
      <c r="AR1326" s="74">
        <f t="shared" si="225"/>
        <v>1</v>
      </c>
      <c r="AS1326" s="74">
        <f t="shared" si="226"/>
        <v>1900</v>
      </c>
      <c r="AT1326" s="94">
        <f t="shared" si="227"/>
        <v>-1</v>
      </c>
      <c r="BB1326" s="74">
        <f t="shared" si="228"/>
        <v>1</v>
      </c>
      <c r="BC1326" s="74">
        <f t="shared" si="229"/>
        <v>0</v>
      </c>
    </row>
    <row r="1327" spans="4:55" x14ac:dyDescent="0.2">
      <c r="D1327" s="120">
        <f t="shared" si="224"/>
        <v>606</v>
      </c>
      <c r="F1327" s="126" t="str">
        <f t="shared" si="233"/>
        <v/>
      </c>
      <c r="K1327" s="129" t="str">
        <f t="shared" si="230"/>
        <v/>
      </c>
      <c r="L1327" s="129" t="str">
        <f t="shared" si="231"/>
        <v/>
      </c>
      <c r="S1327" s="84">
        <f t="shared" si="232"/>
        <v>0</v>
      </c>
      <c r="AR1327" s="74">
        <f t="shared" si="225"/>
        <v>1</v>
      </c>
      <c r="AS1327" s="74">
        <f t="shared" si="226"/>
        <v>1900</v>
      </c>
      <c r="AT1327" s="94">
        <f t="shared" si="227"/>
        <v>-1</v>
      </c>
      <c r="BB1327" s="74">
        <f t="shared" si="228"/>
        <v>1</v>
      </c>
      <c r="BC1327" s="74">
        <f t="shared" si="229"/>
        <v>0</v>
      </c>
    </row>
    <row r="1328" spans="4:55" x14ac:dyDescent="0.2">
      <c r="D1328" s="120">
        <f t="shared" si="224"/>
        <v>607</v>
      </c>
      <c r="F1328" s="126" t="str">
        <f t="shared" si="233"/>
        <v/>
      </c>
      <c r="K1328" s="129" t="str">
        <f t="shared" si="230"/>
        <v/>
      </c>
      <c r="L1328" s="129" t="str">
        <f t="shared" si="231"/>
        <v/>
      </c>
      <c r="S1328" s="84">
        <f t="shared" si="232"/>
        <v>0</v>
      </c>
      <c r="AR1328" s="74">
        <f t="shared" si="225"/>
        <v>1</v>
      </c>
      <c r="AS1328" s="74">
        <f t="shared" si="226"/>
        <v>1900</v>
      </c>
      <c r="AT1328" s="94">
        <f t="shared" si="227"/>
        <v>-1</v>
      </c>
      <c r="BB1328" s="74">
        <f t="shared" si="228"/>
        <v>1</v>
      </c>
      <c r="BC1328" s="74">
        <f t="shared" si="229"/>
        <v>0</v>
      </c>
    </row>
    <row r="1329" spans="4:55" x14ac:dyDescent="0.2">
      <c r="D1329" s="120">
        <f t="shared" si="224"/>
        <v>608</v>
      </c>
      <c r="F1329" s="126" t="str">
        <f t="shared" si="233"/>
        <v/>
      </c>
      <c r="K1329" s="129" t="str">
        <f t="shared" si="230"/>
        <v/>
      </c>
      <c r="L1329" s="129" t="str">
        <f t="shared" si="231"/>
        <v/>
      </c>
      <c r="S1329" s="84">
        <f t="shared" si="232"/>
        <v>0</v>
      </c>
      <c r="AR1329" s="74">
        <f t="shared" si="225"/>
        <v>1</v>
      </c>
      <c r="AS1329" s="74">
        <f t="shared" si="226"/>
        <v>1900</v>
      </c>
      <c r="AT1329" s="94">
        <f t="shared" si="227"/>
        <v>-1</v>
      </c>
      <c r="BB1329" s="74">
        <f t="shared" si="228"/>
        <v>1</v>
      </c>
      <c r="BC1329" s="74">
        <f t="shared" si="229"/>
        <v>0</v>
      </c>
    </row>
    <row r="1330" spans="4:55" x14ac:dyDescent="0.2">
      <c r="D1330" s="120">
        <f t="shared" si="224"/>
        <v>609</v>
      </c>
      <c r="F1330" s="126" t="str">
        <f t="shared" si="233"/>
        <v/>
      </c>
      <c r="K1330" s="129" t="str">
        <f t="shared" si="230"/>
        <v/>
      </c>
      <c r="L1330" s="129" t="str">
        <f t="shared" si="231"/>
        <v/>
      </c>
      <c r="S1330" s="84">
        <f t="shared" si="232"/>
        <v>0</v>
      </c>
      <c r="AR1330" s="74">
        <f t="shared" si="225"/>
        <v>1</v>
      </c>
      <c r="AS1330" s="74">
        <f t="shared" si="226"/>
        <v>1900</v>
      </c>
      <c r="AT1330" s="94">
        <f t="shared" si="227"/>
        <v>-1</v>
      </c>
      <c r="BB1330" s="74">
        <f t="shared" si="228"/>
        <v>1</v>
      </c>
      <c r="BC1330" s="74">
        <f t="shared" si="229"/>
        <v>0</v>
      </c>
    </row>
    <row r="1331" spans="4:55" x14ac:dyDescent="0.2">
      <c r="D1331" s="120">
        <f t="shared" si="224"/>
        <v>610</v>
      </c>
      <c r="F1331" s="126" t="str">
        <f t="shared" si="233"/>
        <v/>
      </c>
      <c r="K1331" s="129" t="str">
        <f t="shared" si="230"/>
        <v/>
      </c>
      <c r="L1331" s="129" t="str">
        <f t="shared" si="231"/>
        <v/>
      </c>
      <c r="S1331" s="84">
        <f t="shared" si="232"/>
        <v>0</v>
      </c>
      <c r="AR1331" s="74">
        <f t="shared" si="225"/>
        <v>1</v>
      </c>
      <c r="AS1331" s="74">
        <f t="shared" si="226"/>
        <v>1900</v>
      </c>
      <c r="AT1331" s="94">
        <f t="shared" si="227"/>
        <v>-1</v>
      </c>
      <c r="BB1331" s="74">
        <f t="shared" si="228"/>
        <v>1</v>
      </c>
      <c r="BC1331" s="74">
        <f t="shared" si="229"/>
        <v>0</v>
      </c>
    </row>
    <row r="1332" spans="4:55" x14ac:dyDescent="0.2">
      <c r="D1332" s="120">
        <f t="shared" si="224"/>
        <v>611</v>
      </c>
      <c r="F1332" s="126" t="str">
        <f t="shared" si="233"/>
        <v/>
      </c>
      <c r="K1332" s="129" t="str">
        <f t="shared" si="230"/>
        <v/>
      </c>
      <c r="L1332" s="129" t="str">
        <f t="shared" si="231"/>
        <v/>
      </c>
      <c r="S1332" s="84">
        <f t="shared" si="232"/>
        <v>0</v>
      </c>
      <c r="AR1332" s="74">
        <f t="shared" si="225"/>
        <v>1</v>
      </c>
      <c r="AS1332" s="74">
        <f t="shared" si="226"/>
        <v>1900</v>
      </c>
      <c r="AT1332" s="94">
        <f t="shared" si="227"/>
        <v>-1</v>
      </c>
      <c r="BB1332" s="74">
        <f t="shared" si="228"/>
        <v>1</v>
      </c>
      <c r="BC1332" s="74">
        <f t="shared" si="229"/>
        <v>0</v>
      </c>
    </row>
    <row r="1333" spans="4:55" x14ac:dyDescent="0.2">
      <c r="D1333" s="120">
        <f t="shared" si="224"/>
        <v>612</v>
      </c>
      <c r="F1333" s="126" t="str">
        <f t="shared" si="233"/>
        <v/>
      </c>
      <c r="K1333" s="129" t="str">
        <f t="shared" si="230"/>
        <v/>
      </c>
      <c r="L1333" s="129" t="str">
        <f t="shared" si="231"/>
        <v/>
      </c>
      <c r="S1333" s="84">
        <f t="shared" si="232"/>
        <v>0</v>
      </c>
      <c r="AR1333" s="74">
        <f t="shared" si="225"/>
        <v>1</v>
      </c>
      <c r="AS1333" s="74">
        <f t="shared" si="226"/>
        <v>1900</v>
      </c>
      <c r="AT1333" s="94">
        <f t="shared" si="227"/>
        <v>-1</v>
      </c>
      <c r="BB1333" s="74">
        <f t="shared" si="228"/>
        <v>1</v>
      </c>
      <c r="BC1333" s="74">
        <f t="shared" si="229"/>
        <v>0</v>
      </c>
    </row>
    <row r="1334" spans="4:55" x14ac:dyDescent="0.2">
      <c r="D1334" s="120">
        <f t="shared" ref="D1334:D1397" si="234">IF(C1334&lt;&gt;C1333,1,D1333+1)</f>
        <v>613</v>
      </c>
      <c r="F1334" s="126" t="str">
        <f t="shared" si="233"/>
        <v/>
      </c>
      <c r="K1334" s="129" t="str">
        <f t="shared" si="230"/>
        <v/>
      </c>
      <c r="L1334" s="129" t="str">
        <f t="shared" si="231"/>
        <v/>
      </c>
      <c r="S1334" s="84">
        <f t="shared" si="232"/>
        <v>0</v>
      </c>
      <c r="AR1334" s="74">
        <f t="shared" si="225"/>
        <v>1</v>
      </c>
      <c r="AS1334" s="74">
        <f t="shared" si="226"/>
        <v>1900</v>
      </c>
      <c r="AT1334" s="94">
        <f t="shared" si="227"/>
        <v>-1</v>
      </c>
      <c r="BB1334" s="74">
        <f t="shared" si="228"/>
        <v>1</v>
      </c>
      <c r="BC1334" s="74">
        <f t="shared" si="229"/>
        <v>0</v>
      </c>
    </row>
    <row r="1335" spans="4:55" x14ac:dyDescent="0.2">
      <c r="D1335" s="120">
        <f t="shared" si="234"/>
        <v>614</v>
      </c>
      <c r="F1335" s="126" t="str">
        <f t="shared" si="233"/>
        <v/>
      </c>
      <c r="K1335" s="129" t="str">
        <f t="shared" si="230"/>
        <v/>
      </c>
      <c r="L1335" s="129" t="str">
        <f t="shared" si="231"/>
        <v/>
      </c>
      <c r="S1335" s="84">
        <f t="shared" si="232"/>
        <v>0</v>
      </c>
      <c r="AR1335" s="74">
        <f t="shared" si="225"/>
        <v>1</v>
      </c>
      <c r="AS1335" s="74">
        <f t="shared" si="226"/>
        <v>1900</v>
      </c>
      <c r="AT1335" s="94">
        <f t="shared" si="227"/>
        <v>-1</v>
      </c>
      <c r="BB1335" s="74">
        <f t="shared" si="228"/>
        <v>1</v>
      </c>
      <c r="BC1335" s="74">
        <f t="shared" si="229"/>
        <v>0</v>
      </c>
    </row>
    <row r="1336" spans="4:55" x14ac:dyDescent="0.2">
      <c r="D1336" s="120">
        <f t="shared" si="234"/>
        <v>615</v>
      </c>
      <c r="F1336" s="126" t="str">
        <f t="shared" si="233"/>
        <v/>
      </c>
      <c r="K1336" s="129" t="str">
        <f t="shared" si="230"/>
        <v/>
      </c>
      <c r="L1336" s="129" t="str">
        <f t="shared" si="231"/>
        <v/>
      </c>
      <c r="S1336" s="84">
        <f t="shared" si="232"/>
        <v>0</v>
      </c>
      <c r="AR1336" s="74">
        <f t="shared" si="225"/>
        <v>1</v>
      </c>
      <c r="AS1336" s="74">
        <f t="shared" si="226"/>
        <v>1900</v>
      </c>
      <c r="AT1336" s="94">
        <f t="shared" si="227"/>
        <v>-1</v>
      </c>
      <c r="BB1336" s="74">
        <f t="shared" si="228"/>
        <v>1</v>
      </c>
      <c r="BC1336" s="74">
        <f t="shared" si="229"/>
        <v>0</v>
      </c>
    </row>
    <row r="1337" spans="4:55" x14ac:dyDescent="0.2">
      <c r="D1337" s="120">
        <f t="shared" si="234"/>
        <v>616</v>
      </c>
      <c r="F1337" s="126" t="str">
        <f t="shared" si="233"/>
        <v/>
      </c>
      <c r="K1337" s="129" t="str">
        <f t="shared" si="230"/>
        <v/>
      </c>
      <c r="L1337" s="129" t="str">
        <f t="shared" si="231"/>
        <v/>
      </c>
      <c r="S1337" s="84">
        <f t="shared" si="232"/>
        <v>0</v>
      </c>
      <c r="AR1337" s="74">
        <f t="shared" si="225"/>
        <v>1</v>
      </c>
      <c r="AS1337" s="74">
        <f t="shared" si="226"/>
        <v>1900</v>
      </c>
      <c r="AT1337" s="94">
        <f t="shared" si="227"/>
        <v>-1</v>
      </c>
      <c r="BB1337" s="74">
        <f t="shared" si="228"/>
        <v>1</v>
      </c>
      <c r="BC1337" s="74">
        <f t="shared" si="229"/>
        <v>0</v>
      </c>
    </row>
    <row r="1338" spans="4:55" x14ac:dyDescent="0.2">
      <c r="D1338" s="120">
        <f t="shared" si="234"/>
        <v>617</v>
      </c>
      <c r="F1338" s="126" t="str">
        <f t="shared" si="233"/>
        <v/>
      </c>
      <c r="K1338" s="129" t="str">
        <f t="shared" si="230"/>
        <v/>
      </c>
      <c r="L1338" s="129" t="str">
        <f t="shared" si="231"/>
        <v/>
      </c>
      <c r="S1338" s="84">
        <f t="shared" si="232"/>
        <v>0</v>
      </c>
      <c r="AR1338" s="74">
        <f t="shared" si="225"/>
        <v>1</v>
      </c>
      <c r="AS1338" s="74">
        <f t="shared" si="226"/>
        <v>1900</v>
      </c>
      <c r="AT1338" s="94">
        <f t="shared" si="227"/>
        <v>-1</v>
      </c>
      <c r="BB1338" s="74">
        <f t="shared" si="228"/>
        <v>1</v>
      </c>
      <c r="BC1338" s="74">
        <f t="shared" si="229"/>
        <v>0</v>
      </c>
    </row>
    <row r="1339" spans="4:55" x14ac:dyDescent="0.2">
      <c r="D1339" s="120">
        <f t="shared" si="234"/>
        <v>618</v>
      </c>
      <c r="F1339" s="126" t="str">
        <f t="shared" si="233"/>
        <v/>
      </c>
      <c r="K1339" s="129" t="str">
        <f t="shared" si="230"/>
        <v/>
      </c>
      <c r="L1339" s="129" t="str">
        <f t="shared" si="231"/>
        <v/>
      </c>
      <c r="S1339" s="84">
        <f t="shared" si="232"/>
        <v>0</v>
      </c>
      <c r="AR1339" s="74">
        <f t="shared" si="225"/>
        <v>1</v>
      </c>
      <c r="AS1339" s="74">
        <f t="shared" si="226"/>
        <v>1900</v>
      </c>
      <c r="AT1339" s="94">
        <f t="shared" si="227"/>
        <v>-1</v>
      </c>
      <c r="BB1339" s="74">
        <f t="shared" si="228"/>
        <v>1</v>
      </c>
      <c r="BC1339" s="74">
        <f t="shared" si="229"/>
        <v>0</v>
      </c>
    </row>
    <row r="1340" spans="4:55" x14ac:dyDescent="0.2">
      <c r="D1340" s="120">
        <f t="shared" si="234"/>
        <v>619</v>
      </c>
      <c r="F1340" s="126" t="str">
        <f t="shared" si="233"/>
        <v/>
      </c>
      <c r="K1340" s="129" t="str">
        <f t="shared" si="230"/>
        <v/>
      </c>
      <c r="L1340" s="129" t="str">
        <f t="shared" si="231"/>
        <v/>
      </c>
      <c r="S1340" s="84">
        <f t="shared" si="232"/>
        <v>0</v>
      </c>
      <c r="AR1340" s="74">
        <f t="shared" si="225"/>
        <v>1</v>
      </c>
      <c r="AS1340" s="74">
        <f t="shared" si="226"/>
        <v>1900</v>
      </c>
      <c r="AT1340" s="94">
        <f t="shared" si="227"/>
        <v>-1</v>
      </c>
      <c r="BB1340" s="74">
        <f t="shared" si="228"/>
        <v>1</v>
      </c>
      <c r="BC1340" s="74">
        <f t="shared" si="229"/>
        <v>0</v>
      </c>
    </row>
    <row r="1341" spans="4:55" x14ac:dyDescent="0.2">
      <c r="D1341" s="120">
        <f t="shared" si="234"/>
        <v>620</v>
      </c>
      <c r="F1341" s="126" t="str">
        <f t="shared" si="233"/>
        <v/>
      </c>
      <c r="K1341" s="129" t="str">
        <f t="shared" si="230"/>
        <v/>
      </c>
      <c r="L1341" s="129" t="str">
        <f t="shared" si="231"/>
        <v/>
      </c>
      <c r="S1341" s="84">
        <f t="shared" si="232"/>
        <v>0</v>
      </c>
      <c r="AR1341" s="74">
        <f t="shared" si="225"/>
        <v>1</v>
      </c>
      <c r="AS1341" s="74">
        <f t="shared" si="226"/>
        <v>1900</v>
      </c>
      <c r="AT1341" s="94">
        <f t="shared" si="227"/>
        <v>-1</v>
      </c>
      <c r="BB1341" s="74">
        <f t="shared" si="228"/>
        <v>1</v>
      </c>
      <c r="BC1341" s="74">
        <f t="shared" si="229"/>
        <v>0</v>
      </c>
    </row>
    <row r="1342" spans="4:55" x14ac:dyDescent="0.2">
      <c r="D1342" s="120">
        <f t="shared" si="234"/>
        <v>621</v>
      </c>
      <c r="F1342" s="126" t="str">
        <f t="shared" si="233"/>
        <v/>
      </c>
      <c r="K1342" s="129" t="str">
        <f t="shared" si="230"/>
        <v/>
      </c>
      <c r="L1342" s="129" t="str">
        <f t="shared" si="231"/>
        <v/>
      </c>
      <c r="S1342" s="84">
        <f t="shared" si="232"/>
        <v>0</v>
      </c>
      <c r="AR1342" s="74">
        <f t="shared" si="225"/>
        <v>1</v>
      </c>
      <c r="AS1342" s="74">
        <f t="shared" si="226"/>
        <v>1900</v>
      </c>
      <c r="AT1342" s="94">
        <f t="shared" si="227"/>
        <v>-1</v>
      </c>
      <c r="BB1342" s="74">
        <f t="shared" si="228"/>
        <v>1</v>
      </c>
      <c r="BC1342" s="74">
        <f t="shared" si="229"/>
        <v>0</v>
      </c>
    </row>
    <row r="1343" spans="4:55" x14ac:dyDescent="0.2">
      <c r="D1343" s="120">
        <f t="shared" si="234"/>
        <v>622</v>
      </c>
      <c r="F1343" s="126" t="str">
        <f t="shared" si="233"/>
        <v/>
      </c>
      <c r="K1343" s="129" t="str">
        <f t="shared" si="230"/>
        <v/>
      </c>
      <c r="L1343" s="129" t="str">
        <f t="shared" si="231"/>
        <v/>
      </c>
      <c r="S1343" s="84">
        <f t="shared" si="232"/>
        <v>0</v>
      </c>
      <c r="AR1343" s="74">
        <f t="shared" si="225"/>
        <v>1</v>
      </c>
      <c r="AS1343" s="74">
        <f t="shared" si="226"/>
        <v>1900</v>
      </c>
      <c r="AT1343" s="94">
        <f t="shared" si="227"/>
        <v>-1</v>
      </c>
      <c r="BB1343" s="74">
        <f t="shared" si="228"/>
        <v>1</v>
      </c>
      <c r="BC1343" s="74">
        <f t="shared" si="229"/>
        <v>0</v>
      </c>
    </row>
    <row r="1344" spans="4:55" x14ac:dyDescent="0.2">
      <c r="D1344" s="120">
        <f t="shared" si="234"/>
        <v>623</v>
      </c>
      <c r="F1344" s="126" t="str">
        <f t="shared" si="233"/>
        <v/>
      </c>
      <c r="K1344" s="129" t="str">
        <f t="shared" si="230"/>
        <v/>
      </c>
      <c r="L1344" s="129" t="str">
        <f t="shared" si="231"/>
        <v/>
      </c>
      <c r="S1344" s="84">
        <f t="shared" si="232"/>
        <v>0</v>
      </c>
      <c r="AR1344" s="74">
        <f t="shared" si="225"/>
        <v>1</v>
      </c>
      <c r="AS1344" s="74">
        <f t="shared" si="226"/>
        <v>1900</v>
      </c>
      <c r="AT1344" s="94">
        <f t="shared" si="227"/>
        <v>-1</v>
      </c>
      <c r="BB1344" s="74">
        <f t="shared" si="228"/>
        <v>1</v>
      </c>
      <c r="BC1344" s="74">
        <f t="shared" si="229"/>
        <v>0</v>
      </c>
    </row>
    <row r="1345" spans="4:55" x14ac:dyDescent="0.2">
      <c r="D1345" s="120">
        <f t="shared" si="234"/>
        <v>624</v>
      </c>
      <c r="F1345" s="126" t="str">
        <f t="shared" si="233"/>
        <v/>
      </c>
      <c r="K1345" s="129" t="str">
        <f t="shared" si="230"/>
        <v/>
      </c>
      <c r="L1345" s="129" t="str">
        <f t="shared" si="231"/>
        <v/>
      </c>
      <c r="S1345" s="84">
        <f t="shared" si="232"/>
        <v>0</v>
      </c>
      <c r="AR1345" s="74">
        <f t="shared" si="225"/>
        <v>1</v>
      </c>
      <c r="AS1345" s="74">
        <f t="shared" si="226"/>
        <v>1900</v>
      </c>
      <c r="AT1345" s="94">
        <f t="shared" si="227"/>
        <v>-1</v>
      </c>
      <c r="BB1345" s="74">
        <f t="shared" si="228"/>
        <v>1</v>
      </c>
      <c r="BC1345" s="74">
        <f t="shared" si="229"/>
        <v>0</v>
      </c>
    </row>
    <row r="1346" spans="4:55" x14ac:dyDescent="0.2">
      <c r="D1346" s="120">
        <f t="shared" si="234"/>
        <v>625</v>
      </c>
      <c r="F1346" s="126" t="str">
        <f t="shared" si="233"/>
        <v/>
      </c>
      <c r="K1346" s="129" t="str">
        <f t="shared" si="230"/>
        <v/>
      </c>
      <c r="L1346" s="129" t="str">
        <f t="shared" si="231"/>
        <v/>
      </c>
      <c r="S1346" s="84">
        <f t="shared" si="232"/>
        <v>0</v>
      </c>
      <c r="AR1346" s="74">
        <f t="shared" si="225"/>
        <v>1</v>
      </c>
      <c r="AS1346" s="74">
        <f t="shared" si="226"/>
        <v>1900</v>
      </c>
      <c r="AT1346" s="94">
        <f t="shared" si="227"/>
        <v>-1</v>
      </c>
      <c r="BB1346" s="74">
        <f t="shared" si="228"/>
        <v>1</v>
      </c>
      <c r="BC1346" s="74">
        <f t="shared" si="229"/>
        <v>0</v>
      </c>
    </row>
    <row r="1347" spans="4:55" x14ac:dyDescent="0.2">
      <c r="D1347" s="120">
        <f t="shared" si="234"/>
        <v>626</v>
      </c>
      <c r="F1347" s="126" t="str">
        <f t="shared" si="233"/>
        <v/>
      </c>
      <c r="K1347" s="129" t="str">
        <f t="shared" si="230"/>
        <v/>
      </c>
      <c r="L1347" s="129" t="str">
        <f t="shared" si="231"/>
        <v/>
      </c>
      <c r="S1347" s="84">
        <f t="shared" si="232"/>
        <v>0</v>
      </c>
      <c r="AR1347" s="74">
        <f t="shared" si="225"/>
        <v>1</v>
      </c>
      <c r="AS1347" s="74">
        <f t="shared" si="226"/>
        <v>1900</v>
      </c>
      <c r="AT1347" s="94">
        <f t="shared" si="227"/>
        <v>-1</v>
      </c>
      <c r="BB1347" s="74">
        <f t="shared" si="228"/>
        <v>1</v>
      </c>
      <c r="BC1347" s="74">
        <f t="shared" si="229"/>
        <v>0</v>
      </c>
    </row>
    <row r="1348" spans="4:55" x14ac:dyDescent="0.2">
      <c r="D1348" s="120">
        <f t="shared" si="234"/>
        <v>627</v>
      </c>
      <c r="F1348" s="126" t="str">
        <f t="shared" si="233"/>
        <v/>
      </c>
      <c r="K1348" s="129" t="str">
        <f t="shared" si="230"/>
        <v/>
      </c>
      <c r="L1348" s="129" t="str">
        <f t="shared" si="231"/>
        <v/>
      </c>
      <c r="S1348" s="84">
        <f t="shared" si="232"/>
        <v>0</v>
      </c>
      <c r="AR1348" s="74">
        <f t="shared" si="225"/>
        <v>1</v>
      </c>
      <c r="AS1348" s="74">
        <f t="shared" si="226"/>
        <v>1900</v>
      </c>
      <c r="AT1348" s="94">
        <f t="shared" si="227"/>
        <v>-1</v>
      </c>
      <c r="BB1348" s="74">
        <f t="shared" si="228"/>
        <v>1</v>
      </c>
      <c r="BC1348" s="74">
        <f t="shared" si="229"/>
        <v>0</v>
      </c>
    </row>
    <row r="1349" spans="4:55" x14ac:dyDescent="0.2">
      <c r="D1349" s="120">
        <f t="shared" si="234"/>
        <v>628</v>
      </c>
      <c r="F1349" s="126" t="str">
        <f t="shared" si="233"/>
        <v/>
      </c>
      <c r="K1349" s="129" t="str">
        <f t="shared" si="230"/>
        <v/>
      </c>
      <c r="L1349" s="129" t="str">
        <f t="shared" si="231"/>
        <v/>
      </c>
      <c r="S1349" s="84">
        <f t="shared" si="232"/>
        <v>0</v>
      </c>
      <c r="AR1349" s="74">
        <f t="shared" ref="AR1349:AR1412" si="235">MONTH(C1349)</f>
        <v>1</v>
      </c>
      <c r="AS1349" s="74">
        <f t="shared" ref="AS1349:AS1412" si="236">YEAR(C1349)</f>
        <v>1900</v>
      </c>
      <c r="AT1349" s="94">
        <f t="shared" ref="AT1349:AT1412" si="237">WEEKNUM(C1349)-1</f>
        <v>-1</v>
      </c>
      <c r="BB1349" s="74">
        <f t="shared" ref="BB1349:BB1412" si="238">IF(K1349=0,0,1)</f>
        <v>1</v>
      </c>
      <c r="BC1349" s="74">
        <f t="shared" ref="BC1349:BC1412" si="239">IF( ISERROR(K1349*AE1349),0,K1349*AE1349)</f>
        <v>0</v>
      </c>
    </row>
    <row r="1350" spans="4:55" x14ac:dyDescent="0.2">
      <c r="D1350" s="120">
        <f t="shared" si="234"/>
        <v>629</v>
      </c>
      <c r="F1350" s="126" t="str">
        <f t="shared" si="233"/>
        <v/>
      </c>
      <c r="K1350" s="129" t="str">
        <f t="shared" ref="K1350:K1413" si="240">IF(I1350="","",HOUR(I1350)+MINUTE(I1350)/60)</f>
        <v/>
      </c>
      <c r="L1350" s="129" t="str">
        <f t="shared" ref="L1350:L1413" si="241">IF(J1350="","",HOUR(J1350)+MINUTE(J1350)/60)</f>
        <v/>
      </c>
      <c r="S1350" s="84">
        <f t="shared" si="232"/>
        <v>0</v>
      </c>
      <c r="AR1350" s="74">
        <f t="shared" si="235"/>
        <v>1</v>
      </c>
      <c r="AS1350" s="74">
        <f t="shared" si="236"/>
        <v>1900</v>
      </c>
      <c r="AT1350" s="94">
        <f t="shared" si="237"/>
        <v>-1</v>
      </c>
      <c r="BB1350" s="74">
        <f t="shared" si="238"/>
        <v>1</v>
      </c>
      <c r="BC1350" s="74">
        <f t="shared" si="239"/>
        <v>0</v>
      </c>
    </row>
    <row r="1351" spans="4:55" x14ac:dyDescent="0.2">
      <c r="D1351" s="120">
        <f t="shared" si="234"/>
        <v>630</v>
      </c>
      <c r="F1351" s="126" t="str">
        <f t="shared" si="233"/>
        <v/>
      </c>
      <c r="K1351" s="129" t="str">
        <f t="shared" si="240"/>
        <v/>
      </c>
      <c r="L1351" s="129" t="str">
        <f t="shared" si="241"/>
        <v/>
      </c>
      <c r="S1351" s="84">
        <f t="shared" si="232"/>
        <v>0</v>
      </c>
      <c r="AR1351" s="74">
        <f t="shared" si="235"/>
        <v>1</v>
      </c>
      <c r="AS1351" s="74">
        <f t="shared" si="236"/>
        <v>1900</v>
      </c>
      <c r="AT1351" s="94">
        <f t="shared" si="237"/>
        <v>-1</v>
      </c>
      <c r="BB1351" s="74">
        <f t="shared" si="238"/>
        <v>1</v>
      </c>
      <c r="BC1351" s="74">
        <f t="shared" si="239"/>
        <v>0</v>
      </c>
    </row>
    <row r="1352" spans="4:55" x14ac:dyDescent="0.2">
      <c r="D1352" s="120">
        <f t="shared" si="234"/>
        <v>631</v>
      </c>
      <c r="F1352" s="126" t="str">
        <f t="shared" si="233"/>
        <v/>
      </c>
      <c r="K1352" s="129" t="str">
        <f t="shared" si="240"/>
        <v/>
      </c>
      <c r="L1352" s="129" t="str">
        <f t="shared" si="241"/>
        <v/>
      </c>
      <c r="S1352" s="84">
        <f t="shared" si="232"/>
        <v>0</v>
      </c>
      <c r="AR1352" s="74">
        <f t="shared" si="235"/>
        <v>1</v>
      </c>
      <c r="AS1352" s="74">
        <f t="shared" si="236"/>
        <v>1900</v>
      </c>
      <c r="AT1352" s="94">
        <f t="shared" si="237"/>
        <v>-1</v>
      </c>
      <c r="BB1352" s="74">
        <f t="shared" si="238"/>
        <v>1</v>
      </c>
      <c r="BC1352" s="74">
        <f t="shared" si="239"/>
        <v>0</v>
      </c>
    </row>
    <row r="1353" spans="4:55" x14ac:dyDescent="0.2">
      <c r="D1353" s="120">
        <f t="shared" si="234"/>
        <v>632</v>
      </c>
      <c r="F1353" s="126" t="str">
        <f t="shared" si="233"/>
        <v/>
      </c>
      <c r="K1353" s="129" t="str">
        <f t="shared" si="240"/>
        <v/>
      </c>
      <c r="L1353" s="129" t="str">
        <f t="shared" si="241"/>
        <v/>
      </c>
      <c r="S1353" s="84">
        <f t="shared" si="232"/>
        <v>0</v>
      </c>
      <c r="AR1353" s="74">
        <f t="shared" si="235"/>
        <v>1</v>
      </c>
      <c r="AS1353" s="74">
        <f t="shared" si="236"/>
        <v>1900</v>
      </c>
      <c r="AT1353" s="94">
        <f t="shared" si="237"/>
        <v>-1</v>
      </c>
      <c r="BB1353" s="74">
        <f t="shared" si="238"/>
        <v>1</v>
      </c>
      <c r="BC1353" s="74">
        <f t="shared" si="239"/>
        <v>0</v>
      </c>
    </row>
    <row r="1354" spans="4:55" x14ac:dyDescent="0.2">
      <c r="D1354" s="120">
        <f t="shared" si="234"/>
        <v>633</v>
      </c>
      <c r="F1354" s="126" t="str">
        <f t="shared" si="233"/>
        <v/>
      </c>
      <c r="K1354" s="129" t="str">
        <f t="shared" si="240"/>
        <v/>
      </c>
      <c r="L1354" s="129" t="str">
        <f t="shared" si="241"/>
        <v/>
      </c>
      <c r="S1354" s="84">
        <f t="shared" si="232"/>
        <v>0</v>
      </c>
      <c r="AR1354" s="74">
        <f t="shared" si="235"/>
        <v>1</v>
      </c>
      <c r="AS1354" s="74">
        <f t="shared" si="236"/>
        <v>1900</v>
      </c>
      <c r="AT1354" s="94">
        <f t="shared" si="237"/>
        <v>-1</v>
      </c>
      <c r="BB1354" s="74">
        <f t="shared" si="238"/>
        <v>1</v>
      </c>
      <c r="BC1354" s="74">
        <f t="shared" si="239"/>
        <v>0</v>
      </c>
    </row>
    <row r="1355" spans="4:55" x14ac:dyDescent="0.2">
      <c r="D1355" s="120">
        <f t="shared" si="234"/>
        <v>634</v>
      </c>
      <c r="F1355" s="126" t="str">
        <f t="shared" si="233"/>
        <v/>
      </c>
      <c r="K1355" s="129" t="str">
        <f t="shared" si="240"/>
        <v/>
      </c>
      <c r="L1355" s="129" t="str">
        <f t="shared" si="241"/>
        <v/>
      </c>
      <c r="S1355" s="84">
        <f t="shared" si="232"/>
        <v>0</v>
      </c>
      <c r="AR1355" s="74">
        <f t="shared" si="235"/>
        <v>1</v>
      </c>
      <c r="AS1355" s="74">
        <f t="shared" si="236"/>
        <v>1900</v>
      </c>
      <c r="AT1355" s="94">
        <f t="shared" si="237"/>
        <v>-1</v>
      </c>
      <c r="BB1355" s="74">
        <f t="shared" si="238"/>
        <v>1</v>
      </c>
      <c r="BC1355" s="74">
        <f t="shared" si="239"/>
        <v>0</v>
      </c>
    </row>
    <row r="1356" spans="4:55" x14ac:dyDescent="0.2">
      <c r="D1356" s="120">
        <f t="shared" si="234"/>
        <v>635</v>
      </c>
      <c r="F1356" s="126" t="str">
        <f t="shared" si="233"/>
        <v/>
      </c>
      <c r="K1356" s="129" t="str">
        <f t="shared" si="240"/>
        <v/>
      </c>
      <c r="L1356" s="129" t="str">
        <f t="shared" si="241"/>
        <v/>
      </c>
      <c r="S1356" s="84">
        <f t="shared" si="232"/>
        <v>0</v>
      </c>
      <c r="AR1356" s="74">
        <f t="shared" si="235"/>
        <v>1</v>
      </c>
      <c r="AS1356" s="74">
        <f t="shared" si="236"/>
        <v>1900</v>
      </c>
      <c r="AT1356" s="94">
        <f t="shared" si="237"/>
        <v>-1</v>
      </c>
      <c r="BB1356" s="74">
        <f t="shared" si="238"/>
        <v>1</v>
      </c>
      <c r="BC1356" s="74">
        <f t="shared" si="239"/>
        <v>0</v>
      </c>
    </row>
    <row r="1357" spans="4:55" x14ac:dyDescent="0.2">
      <c r="D1357" s="120">
        <f t="shared" si="234"/>
        <v>636</v>
      </c>
      <c r="F1357" s="126" t="str">
        <f t="shared" si="233"/>
        <v/>
      </c>
      <c r="K1357" s="129" t="str">
        <f t="shared" si="240"/>
        <v/>
      </c>
      <c r="L1357" s="129" t="str">
        <f t="shared" si="241"/>
        <v/>
      </c>
      <c r="S1357" s="84">
        <f t="shared" si="232"/>
        <v>0</v>
      </c>
      <c r="AR1357" s="74">
        <f t="shared" si="235"/>
        <v>1</v>
      </c>
      <c r="AS1357" s="74">
        <f t="shared" si="236"/>
        <v>1900</v>
      </c>
      <c r="AT1357" s="94">
        <f t="shared" si="237"/>
        <v>-1</v>
      </c>
      <c r="BB1357" s="74">
        <f t="shared" si="238"/>
        <v>1</v>
      </c>
      <c r="BC1357" s="74">
        <f t="shared" si="239"/>
        <v>0</v>
      </c>
    </row>
    <row r="1358" spans="4:55" x14ac:dyDescent="0.2">
      <c r="D1358" s="120">
        <f t="shared" si="234"/>
        <v>637</v>
      </c>
      <c r="F1358" s="126" t="str">
        <f t="shared" si="233"/>
        <v/>
      </c>
      <c r="K1358" s="129" t="str">
        <f t="shared" si="240"/>
        <v/>
      </c>
      <c r="L1358" s="129" t="str">
        <f t="shared" si="241"/>
        <v/>
      </c>
      <c r="S1358" s="84">
        <f t="shared" si="232"/>
        <v>0</v>
      </c>
      <c r="AR1358" s="74">
        <f t="shared" si="235"/>
        <v>1</v>
      </c>
      <c r="AS1358" s="74">
        <f t="shared" si="236"/>
        <v>1900</v>
      </c>
      <c r="AT1358" s="94">
        <f t="shared" si="237"/>
        <v>-1</v>
      </c>
      <c r="BB1358" s="74">
        <f t="shared" si="238"/>
        <v>1</v>
      </c>
      <c r="BC1358" s="74">
        <f t="shared" si="239"/>
        <v>0</v>
      </c>
    </row>
    <row r="1359" spans="4:55" x14ac:dyDescent="0.2">
      <c r="D1359" s="120">
        <f t="shared" si="234"/>
        <v>638</v>
      </c>
      <c r="F1359" s="126" t="str">
        <f t="shared" si="233"/>
        <v/>
      </c>
      <c r="K1359" s="129" t="str">
        <f t="shared" si="240"/>
        <v/>
      </c>
      <c r="L1359" s="129" t="str">
        <f t="shared" si="241"/>
        <v/>
      </c>
      <c r="S1359" s="84">
        <f t="shared" ref="S1359:S1422" si="242">Q1359*R1359</f>
        <v>0</v>
      </c>
      <c r="AR1359" s="74">
        <f t="shared" si="235"/>
        <v>1</v>
      </c>
      <c r="AS1359" s="74">
        <f t="shared" si="236"/>
        <v>1900</v>
      </c>
      <c r="AT1359" s="94">
        <f t="shared" si="237"/>
        <v>-1</v>
      </c>
      <c r="BB1359" s="74">
        <f t="shared" si="238"/>
        <v>1</v>
      </c>
      <c r="BC1359" s="74">
        <f t="shared" si="239"/>
        <v>0</v>
      </c>
    </row>
    <row r="1360" spans="4:55" x14ac:dyDescent="0.2">
      <c r="D1360" s="120">
        <f t="shared" si="234"/>
        <v>639</v>
      </c>
      <c r="F1360" s="126" t="str">
        <f t="shared" si="233"/>
        <v/>
      </c>
      <c r="K1360" s="129" t="str">
        <f t="shared" si="240"/>
        <v/>
      </c>
      <c r="L1360" s="129" t="str">
        <f t="shared" si="241"/>
        <v/>
      </c>
      <c r="S1360" s="84">
        <f t="shared" si="242"/>
        <v>0</v>
      </c>
      <c r="AR1360" s="74">
        <f t="shared" si="235"/>
        <v>1</v>
      </c>
      <c r="AS1360" s="74">
        <f t="shared" si="236"/>
        <v>1900</v>
      </c>
      <c r="AT1360" s="94">
        <f t="shared" si="237"/>
        <v>-1</v>
      </c>
      <c r="BB1360" s="74">
        <f t="shared" si="238"/>
        <v>1</v>
      </c>
      <c r="BC1360" s="74">
        <f t="shared" si="239"/>
        <v>0</v>
      </c>
    </row>
    <row r="1361" spans="4:55" x14ac:dyDescent="0.2">
      <c r="D1361" s="120">
        <f t="shared" si="234"/>
        <v>640</v>
      </c>
      <c r="F1361" s="126" t="str">
        <f t="shared" si="233"/>
        <v/>
      </c>
      <c r="K1361" s="129" t="str">
        <f t="shared" si="240"/>
        <v/>
      </c>
      <c r="L1361" s="129" t="str">
        <f t="shared" si="241"/>
        <v/>
      </c>
      <c r="S1361" s="84">
        <f t="shared" si="242"/>
        <v>0</v>
      </c>
      <c r="AR1361" s="74">
        <f t="shared" si="235"/>
        <v>1</v>
      </c>
      <c r="AS1361" s="74">
        <f t="shared" si="236"/>
        <v>1900</v>
      </c>
      <c r="AT1361" s="94">
        <f t="shared" si="237"/>
        <v>-1</v>
      </c>
      <c r="BB1361" s="74">
        <f t="shared" si="238"/>
        <v>1</v>
      </c>
      <c r="BC1361" s="74">
        <f t="shared" si="239"/>
        <v>0</v>
      </c>
    </row>
    <row r="1362" spans="4:55" x14ac:dyDescent="0.2">
      <c r="D1362" s="120">
        <f t="shared" si="234"/>
        <v>641</v>
      </c>
      <c r="F1362" s="126" t="str">
        <f t="shared" si="233"/>
        <v/>
      </c>
      <c r="K1362" s="129" t="str">
        <f t="shared" si="240"/>
        <v/>
      </c>
      <c r="L1362" s="129" t="str">
        <f t="shared" si="241"/>
        <v/>
      </c>
      <c r="S1362" s="84">
        <f t="shared" si="242"/>
        <v>0</v>
      </c>
      <c r="AR1362" s="74">
        <f t="shared" si="235"/>
        <v>1</v>
      </c>
      <c r="AS1362" s="74">
        <f t="shared" si="236"/>
        <v>1900</v>
      </c>
      <c r="AT1362" s="94">
        <f t="shared" si="237"/>
        <v>-1</v>
      </c>
      <c r="BB1362" s="74">
        <f t="shared" si="238"/>
        <v>1</v>
      </c>
      <c r="BC1362" s="74">
        <f t="shared" si="239"/>
        <v>0</v>
      </c>
    </row>
    <row r="1363" spans="4:55" x14ac:dyDescent="0.2">
      <c r="D1363" s="120">
        <f t="shared" si="234"/>
        <v>642</v>
      </c>
      <c r="F1363" s="126" t="str">
        <f t="shared" ref="F1363:F1426" si="243">IF(OR(K1363=0,K1363=""),"",SUM(G1363/K1363))</f>
        <v/>
      </c>
      <c r="K1363" s="129" t="str">
        <f t="shared" si="240"/>
        <v/>
      </c>
      <c r="L1363" s="129" t="str">
        <f t="shared" si="241"/>
        <v/>
      </c>
      <c r="S1363" s="84">
        <f t="shared" si="242"/>
        <v>0</v>
      </c>
      <c r="AR1363" s="74">
        <f t="shared" si="235"/>
        <v>1</v>
      </c>
      <c r="AS1363" s="74">
        <f t="shared" si="236"/>
        <v>1900</v>
      </c>
      <c r="AT1363" s="94">
        <f t="shared" si="237"/>
        <v>-1</v>
      </c>
      <c r="BB1363" s="74">
        <f t="shared" si="238"/>
        <v>1</v>
      </c>
      <c r="BC1363" s="74">
        <f t="shared" si="239"/>
        <v>0</v>
      </c>
    </row>
    <row r="1364" spans="4:55" x14ac:dyDescent="0.2">
      <c r="D1364" s="120">
        <f t="shared" si="234"/>
        <v>643</v>
      </c>
      <c r="F1364" s="126" t="str">
        <f t="shared" si="243"/>
        <v/>
      </c>
      <c r="K1364" s="129" t="str">
        <f t="shared" si="240"/>
        <v/>
      </c>
      <c r="L1364" s="129" t="str">
        <f t="shared" si="241"/>
        <v/>
      </c>
      <c r="S1364" s="84">
        <f t="shared" si="242"/>
        <v>0</v>
      </c>
      <c r="AR1364" s="74">
        <f t="shared" si="235"/>
        <v>1</v>
      </c>
      <c r="AS1364" s="74">
        <f t="shared" si="236"/>
        <v>1900</v>
      </c>
      <c r="AT1364" s="94">
        <f t="shared" si="237"/>
        <v>-1</v>
      </c>
      <c r="BB1364" s="74">
        <f t="shared" si="238"/>
        <v>1</v>
      </c>
      <c r="BC1364" s="74">
        <f t="shared" si="239"/>
        <v>0</v>
      </c>
    </row>
    <row r="1365" spans="4:55" x14ac:dyDescent="0.2">
      <c r="D1365" s="120">
        <f t="shared" si="234"/>
        <v>644</v>
      </c>
      <c r="F1365" s="126" t="str">
        <f t="shared" si="243"/>
        <v/>
      </c>
      <c r="K1365" s="129" t="str">
        <f t="shared" si="240"/>
        <v/>
      </c>
      <c r="L1365" s="129" t="str">
        <f t="shared" si="241"/>
        <v/>
      </c>
      <c r="S1365" s="84">
        <f t="shared" si="242"/>
        <v>0</v>
      </c>
      <c r="AR1365" s="74">
        <f t="shared" si="235"/>
        <v>1</v>
      </c>
      <c r="AS1365" s="74">
        <f t="shared" si="236"/>
        <v>1900</v>
      </c>
      <c r="AT1365" s="94">
        <f t="shared" si="237"/>
        <v>-1</v>
      </c>
      <c r="BB1365" s="74">
        <f t="shared" si="238"/>
        <v>1</v>
      </c>
      <c r="BC1365" s="74">
        <f t="shared" si="239"/>
        <v>0</v>
      </c>
    </row>
    <row r="1366" spans="4:55" x14ac:dyDescent="0.2">
      <c r="D1366" s="120">
        <f t="shared" si="234"/>
        <v>645</v>
      </c>
      <c r="F1366" s="126" t="str">
        <f t="shared" si="243"/>
        <v/>
      </c>
      <c r="K1366" s="129" t="str">
        <f t="shared" si="240"/>
        <v/>
      </c>
      <c r="L1366" s="129" t="str">
        <f t="shared" si="241"/>
        <v/>
      </c>
      <c r="S1366" s="84">
        <f t="shared" si="242"/>
        <v>0</v>
      </c>
      <c r="AR1366" s="74">
        <f t="shared" si="235"/>
        <v>1</v>
      </c>
      <c r="AS1366" s="74">
        <f t="shared" si="236"/>
        <v>1900</v>
      </c>
      <c r="AT1366" s="94">
        <f t="shared" si="237"/>
        <v>-1</v>
      </c>
      <c r="BB1366" s="74">
        <f t="shared" si="238"/>
        <v>1</v>
      </c>
      <c r="BC1366" s="74">
        <f t="shared" si="239"/>
        <v>0</v>
      </c>
    </row>
    <row r="1367" spans="4:55" x14ac:dyDescent="0.2">
      <c r="D1367" s="120">
        <f t="shared" si="234"/>
        <v>646</v>
      </c>
      <c r="F1367" s="126" t="str">
        <f t="shared" si="243"/>
        <v/>
      </c>
      <c r="K1367" s="129" t="str">
        <f t="shared" si="240"/>
        <v/>
      </c>
      <c r="L1367" s="129" t="str">
        <f t="shared" si="241"/>
        <v/>
      </c>
      <c r="S1367" s="84">
        <f t="shared" si="242"/>
        <v>0</v>
      </c>
      <c r="AR1367" s="74">
        <f t="shared" si="235"/>
        <v>1</v>
      </c>
      <c r="AS1367" s="74">
        <f t="shared" si="236"/>
        <v>1900</v>
      </c>
      <c r="AT1367" s="94">
        <f t="shared" si="237"/>
        <v>-1</v>
      </c>
      <c r="BB1367" s="74">
        <f t="shared" si="238"/>
        <v>1</v>
      </c>
      <c r="BC1367" s="74">
        <f t="shared" si="239"/>
        <v>0</v>
      </c>
    </row>
    <row r="1368" spans="4:55" x14ac:dyDescent="0.2">
      <c r="D1368" s="120">
        <f t="shared" si="234"/>
        <v>647</v>
      </c>
      <c r="F1368" s="126" t="str">
        <f t="shared" si="243"/>
        <v/>
      </c>
      <c r="K1368" s="129" t="str">
        <f t="shared" si="240"/>
        <v/>
      </c>
      <c r="L1368" s="129" t="str">
        <f t="shared" si="241"/>
        <v/>
      </c>
      <c r="S1368" s="84">
        <f t="shared" si="242"/>
        <v>0</v>
      </c>
      <c r="AR1368" s="74">
        <f t="shared" si="235"/>
        <v>1</v>
      </c>
      <c r="AS1368" s="74">
        <f t="shared" si="236"/>
        <v>1900</v>
      </c>
      <c r="AT1368" s="94">
        <f t="shared" si="237"/>
        <v>-1</v>
      </c>
      <c r="BB1368" s="74">
        <f t="shared" si="238"/>
        <v>1</v>
      </c>
      <c r="BC1368" s="74">
        <f t="shared" si="239"/>
        <v>0</v>
      </c>
    </row>
    <row r="1369" spans="4:55" x14ac:dyDescent="0.2">
      <c r="D1369" s="120">
        <f t="shared" si="234"/>
        <v>648</v>
      </c>
      <c r="F1369" s="126" t="str">
        <f t="shared" si="243"/>
        <v/>
      </c>
      <c r="K1369" s="129" t="str">
        <f t="shared" si="240"/>
        <v/>
      </c>
      <c r="L1369" s="129" t="str">
        <f t="shared" si="241"/>
        <v/>
      </c>
      <c r="S1369" s="84">
        <f t="shared" si="242"/>
        <v>0</v>
      </c>
      <c r="AR1369" s="74">
        <f t="shared" si="235"/>
        <v>1</v>
      </c>
      <c r="AS1369" s="74">
        <f t="shared" si="236"/>
        <v>1900</v>
      </c>
      <c r="AT1369" s="94">
        <f t="shared" si="237"/>
        <v>-1</v>
      </c>
      <c r="BB1369" s="74">
        <f t="shared" si="238"/>
        <v>1</v>
      </c>
      <c r="BC1369" s="74">
        <f t="shared" si="239"/>
        <v>0</v>
      </c>
    </row>
    <row r="1370" spans="4:55" x14ac:dyDescent="0.2">
      <c r="D1370" s="120">
        <f t="shared" si="234"/>
        <v>649</v>
      </c>
      <c r="F1370" s="126" t="str">
        <f t="shared" si="243"/>
        <v/>
      </c>
      <c r="K1370" s="129" t="str">
        <f t="shared" si="240"/>
        <v/>
      </c>
      <c r="L1370" s="129" t="str">
        <f t="shared" si="241"/>
        <v/>
      </c>
      <c r="S1370" s="84">
        <f t="shared" si="242"/>
        <v>0</v>
      </c>
      <c r="AR1370" s="74">
        <f t="shared" si="235"/>
        <v>1</v>
      </c>
      <c r="AS1370" s="74">
        <f t="shared" si="236"/>
        <v>1900</v>
      </c>
      <c r="AT1370" s="94">
        <f t="shared" si="237"/>
        <v>-1</v>
      </c>
      <c r="BB1370" s="74">
        <f t="shared" si="238"/>
        <v>1</v>
      </c>
      <c r="BC1370" s="74">
        <f t="shared" si="239"/>
        <v>0</v>
      </c>
    </row>
    <row r="1371" spans="4:55" x14ac:dyDescent="0.2">
      <c r="D1371" s="120">
        <f t="shared" si="234"/>
        <v>650</v>
      </c>
      <c r="F1371" s="126" t="str">
        <f t="shared" si="243"/>
        <v/>
      </c>
      <c r="K1371" s="129" t="str">
        <f t="shared" si="240"/>
        <v/>
      </c>
      <c r="L1371" s="129" t="str">
        <f t="shared" si="241"/>
        <v/>
      </c>
      <c r="S1371" s="84">
        <f t="shared" si="242"/>
        <v>0</v>
      </c>
      <c r="AR1371" s="74">
        <f t="shared" si="235"/>
        <v>1</v>
      </c>
      <c r="AS1371" s="74">
        <f t="shared" si="236"/>
        <v>1900</v>
      </c>
      <c r="AT1371" s="94">
        <f t="shared" si="237"/>
        <v>-1</v>
      </c>
      <c r="BB1371" s="74">
        <f t="shared" si="238"/>
        <v>1</v>
      </c>
      <c r="BC1371" s="74">
        <f t="shared" si="239"/>
        <v>0</v>
      </c>
    </row>
    <row r="1372" spans="4:55" x14ac:dyDescent="0.2">
      <c r="D1372" s="120">
        <f t="shared" si="234"/>
        <v>651</v>
      </c>
      <c r="F1372" s="126" t="str">
        <f t="shared" si="243"/>
        <v/>
      </c>
      <c r="K1372" s="129" t="str">
        <f t="shared" si="240"/>
        <v/>
      </c>
      <c r="L1372" s="129" t="str">
        <f t="shared" si="241"/>
        <v/>
      </c>
      <c r="S1372" s="84">
        <f t="shared" si="242"/>
        <v>0</v>
      </c>
      <c r="AR1372" s="74">
        <f t="shared" si="235"/>
        <v>1</v>
      </c>
      <c r="AS1372" s="74">
        <f t="shared" si="236"/>
        <v>1900</v>
      </c>
      <c r="AT1372" s="94">
        <f t="shared" si="237"/>
        <v>-1</v>
      </c>
      <c r="BB1372" s="74">
        <f t="shared" si="238"/>
        <v>1</v>
      </c>
      <c r="BC1372" s="74">
        <f t="shared" si="239"/>
        <v>0</v>
      </c>
    </row>
    <row r="1373" spans="4:55" x14ac:dyDescent="0.2">
      <c r="D1373" s="120">
        <f t="shared" si="234"/>
        <v>652</v>
      </c>
      <c r="F1373" s="126" t="str">
        <f t="shared" si="243"/>
        <v/>
      </c>
      <c r="K1373" s="129" t="str">
        <f t="shared" si="240"/>
        <v/>
      </c>
      <c r="L1373" s="129" t="str">
        <f t="shared" si="241"/>
        <v/>
      </c>
      <c r="S1373" s="84">
        <f t="shared" si="242"/>
        <v>0</v>
      </c>
      <c r="AR1373" s="74">
        <f t="shared" si="235"/>
        <v>1</v>
      </c>
      <c r="AS1373" s="74">
        <f t="shared" si="236"/>
        <v>1900</v>
      </c>
      <c r="AT1373" s="94">
        <f t="shared" si="237"/>
        <v>-1</v>
      </c>
      <c r="BB1373" s="74">
        <f t="shared" si="238"/>
        <v>1</v>
      </c>
      <c r="BC1373" s="74">
        <f t="shared" si="239"/>
        <v>0</v>
      </c>
    </row>
    <row r="1374" spans="4:55" x14ac:dyDescent="0.2">
      <c r="D1374" s="120">
        <f t="shared" si="234"/>
        <v>653</v>
      </c>
      <c r="F1374" s="126" t="str">
        <f t="shared" si="243"/>
        <v/>
      </c>
      <c r="K1374" s="129" t="str">
        <f t="shared" si="240"/>
        <v/>
      </c>
      <c r="L1374" s="129" t="str">
        <f t="shared" si="241"/>
        <v/>
      </c>
      <c r="S1374" s="84">
        <f t="shared" si="242"/>
        <v>0</v>
      </c>
      <c r="AR1374" s="74">
        <f t="shared" si="235"/>
        <v>1</v>
      </c>
      <c r="AS1374" s="74">
        <f t="shared" si="236"/>
        <v>1900</v>
      </c>
      <c r="AT1374" s="94">
        <f t="shared" si="237"/>
        <v>-1</v>
      </c>
      <c r="BB1374" s="74">
        <f t="shared" si="238"/>
        <v>1</v>
      </c>
      <c r="BC1374" s="74">
        <f t="shared" si="239"/>
        <v>0</v>
      </c>
    </row>
    <row r="1375" spans="4:55" x14ac:dyDescent="0.2">
      <c r="D1375" s="120">
        <f t="shared" si="234"/>
        <v>654</v>
      </c>
      <c r="F1375" s="126" t="str">
        <f t="shared" si="243"/>
        <v/>
      </c>
      <c r="K1375" s="129" t="str">
        <f t="shared" si="240"/>
        <v/>
      </c>
      <c r="L1375" s="129" t="str">
        <f t="shared" si="241"/>
        <v/>
      </c>
      <c r="S1375" s="84">
        <f t="shared" si="242"/>
        <v>0</v>
      </c>
      <c r="AR1375" s="74">
        <f t="shared" si="235"/>
        <v>1</v>
      </c>
      <c r="AS1375" s="74">
        <f t="shared" si="236"/>
        <v>1900</v>
      </c>
      <c r="AT1375" s="94">
        <f t="shared" si="237"/>
        <v>-1</v>
      </c>
      <c r="BB1375" s="74">
        <f t="shared" si="238"/>
        <v>1</v>
      </c>
      <c r="BC1375" s="74">
        <f t="shared" si="239"/>
        <v>0</v>
      </c>
    </row>
    <row r="1376" spans="4:55" x14ac:dyDescent="0.2">
      <c r="D1376" s="120">
        <f t="shared" si="234"/>
        <v>655</v>
      </c>
      <c r="F1376" s="126" t="str">
        <f t="shared" si="243"/>
        <v/>
      </c>
      <c r="K1376" s="129" t="str">
        <f t="shared" si="240"/>
        <v/>
      </c>
      <c r="L1376" s="129" t="str">
        <f t="shared" si="241"/>
        <v/>
      </c>
      <c r="S1376" s="84">
        <f t="shared" si="242"/>
        <v>0</v>
      </c>
      <c r="AR1376" s="74">
        <f t="shared" si="235"/>
        <v>1</v>
      </c>
      <c r="AS1376" s="74">
        <f t="shared" si="236"/>
        <v>1900</v>
      </c>
      <c r="AT1376" s="94">
        <f t="shared" si="237"/>
        <v>-1</v>
      </c>
      <c r="BB1376" s="74">
        <f t="shared" si="238"/>
        <v>1</v>
      </c>
      <c r="BC1376" s="74">
        <f t="shared" si="239"/>
        <v>0</v>
      </c>
    </row>
    <row r="1377" spans="4:55" x14ac:dyDescent="0.2">
      <c r="D1377" s="120">
        <f t="shared" si="234"/>
        <v>656</v>
      </c>
      <c r="F1377" s="126" t="str">
        <f t="shared" si="243"/>
        <v/>
      </c>
      <c r="K1377" s="129" t="str">
        <f t="shared" si="240"/>
        <v/>
      </c>
      <c r="L1377" s="129" t="str">
        <f t="shared" si="241"/>
        <v/>
      </c>
      <c r="S1377" s="84">
        <f t="shared" si="242"/>
        <v>0</v>
      </c>
      <c r="AR1377" s="74">
        <f t="shared" si="235"/>
        <v>1</v>
      </c>
      <c r="AS1377" s="74">
        <f t="shared" si="236"/>
        <v>1900</v>
      </c>
      <c r="AT1377" s="94">
        <f t="shared" si="237"/>
        <v>-1</v>
      </c>
      <c r="BB1377" s="74">
        <f t="shared" si="238"/>
        <v>1</v>
      </c>
      <c r="BC1377" s="74">
        <f t="shared" si="239"/>
        <v>0</v>
      </c>
    </row>
    <row r="1378" spans="4:55" x14ac:dyDescent="0.2">
      <c r="D1378" s="120">
        <f t="shared" si="234"/>
        <v>657</v>
      </c>
      <c r="F1378" s="126" t="str">
        <f t="shared" si="243"/>
        <v/>
      </c>
      <c r="K1378" s="129" t="str">
        <f t="shared" si="240"/>
        <v/>
      </c>
      <c r="L1378" s="129" t="str">
        <f t="shared" si="241"/>
        <v/>
      </c>
      <c r="S1378" s="84">
        <f t="shared" si="242"/>
        <v>0</v>
      </c>
      <c r="AR1378" s="74">
        <f t="shared" si="235"/>
        <v>1</v>
      </c>
      <c r="AS1378" s="74">
        <f t="shared" si="236"/>
        <v>1900</v>
      </c>
      <c r="AT1378" s="94">
        <f t="shared" si="237"/>
        <v>-1</v>
      </c>
      <c r="BB1378" s="74">
        <f t="shared" si="238"/>
        <v>1</v>
      </c>
      <c r="BC1378" s="74">
        <f t="shared" si="239"/>
        <v>0</v>
      </c>
    </row>
    <row r="1379" spans="4:55" x14ac:dyDescent="0.2">
      <c r="D1379" s="120">
        <f t="shared" si="234"/>
        <v>658</v>
      </c>
      <c r="F1379" s="126" t="str">
        <f t="shared" si="243"/>
        <v/>
      </c>
      <c r="K1379" s="129" t="str">
        <f t="shared" si="240"/>
        <v/>
      </c>
      <c r="L1379" s="129" t="str">
        <f t="shared" si="241"/>
        <v/>
      </c>
      <c r="S1379" s="84">
        <f t="shared" si="242"/>
        <v>0</v>
      </c>
      <c r="AR1379" s="74">
        <f t="shared" si="235"/>
        <v>1</v>
      </c>
      <c r="AS1379" s="74">
        <f t="shared" si="236"/>
        <v>1900</v>
      </c>
      <c r="AT1379" s="94">
        <f t="shared" si="237"/>
        <v>-1</v>
      </c>
      <c r="BB1379" s="74">
        <f t="shared" si="238"/>
        <v>1</v>
      </c>
      <c r="BC1379" s="74">
        <f t="shared" si="239"/>
        <v>0</v>
      </c>
    </row>
    <row r="1380" spans="4:55" x14ac:dyDescent="0.2">
      <c r="D1380" s="120">
        <f t="shared" si="234"/>
        <v>659</v>
      </c>
      <c r="F1380" s="126" t="str">
        <f t="shared" si="243"/>
        <v/>
      </c>
      <c r="K1380" s="129" t="str">
        <f t="shared" si="240"/>
        <v/>
      </c>
      <c r="L1380" s="129" t="str">
        <f t="shared" si="241"/>
        <v/>
      </c>
      <c r="S1380" s="84">
        <f t="shared" si="242"/>
        <v>0</v>
      </c>
      <c r="AR1380" s="74">
        <f t="shared" si="235"/>
        <v>1</v>
      </c>
      <c r="AS1380" s="74">
        <f t="shared" si="236"/>
        <v>1900</v>
      </c>
      <c r="AT1380" s="94">
        <f t="shared" si="237"/>
        <v>-1</v>
      </c>
      <c r="BB1380" s="74">
        <f t="shared" si="238"/>
        <v>1</v>
      </c>
      <c r="BC1380" s="74">
        <f t="shared" si="239"/>
        <v>0</v>
      </c>
    </row>
    <row r="1381" spans="4:55" x14ac:dyDescent="0.2">
      <c r="D1381" s="120">
        <f t="shared" si="234"/>
        <v>660</v>
      </c>
      <c r="F1381" s="126" t="str">
        <f t="shared" si="243"/>
        <v/>
      </c>
      <c r="K1381" s="129" t="str">
        <f t="shared" si="240"/>
        <v/>
      </c>
      <c r="L1381" s="129" t="str">
        <f t="shared" si="241"/>
        <v/>
      </c>
      <c r="S1381" s="84">
        <f t="shared" si="242"/>
        <v>0</v>
      </c>
      <c r="AR1381" s="74">
        <f t="shared" si="235"/>
        <v>1</v>
      </c>
      <c r="AS1381" s="74">
        <f t="shared" si="236"/>
        <v>1900</v>
      </c>
      <c r="AT1381" s="94">
        <f t="shared" si="237"/>
        <v>-1</v>
      </c>
      <c r="BB1381" s="74">
        <f t="shared" si="238"/>
        <v>1</v>
      </c>
      <c r="BC1381" s="74">
        <f t="shared" si="239"/>
        <v>0</v>
      </c>
    </row>
    <row r="1382" spans="4:55" x14ac:dyDescent="0.2">
      <c r="D1382" s="120">
        <f t="shared" si="234"/>
        <v>661</v>
      </c>
      <c r="F1382" s="126" t="str">
        <f t="shared" si="243"/>
        <v/>
      </c>
      <c r="K1382" s="129" t="str">
        <f t="shared" si="240"/>
        <v/>
      </c>
      <c r="L1382" s="129" t="str">
        <f t="shared" si="241"/>
        <v/>
      </c>
      <c r="S1382" s="84">
        <f t="shared" si="242"/>
        <v>0</v>
      </c>
      <c r="AR1382" s="74">
        <f t="shared" si="235"/>
        <v>1</v>
      </c>
      <c r="AS1382" s="74">
        <f t="shared" si="236"/>
        <v>1900</v>
      </c>
      <c r="AT1382" s="94">
        <f t="shared" si="237"/>
        <v>-1</v>
      </c>
      <c r="BB1382" s="74">
        <f t="shared" si="238"/>
        <v>1</v>
      </c>
      <c r="BC1382" s="74">
        <f t="shared" si="239"/>
        <v>0</v>
      </c>
    </row>
    <row r="1383" spans="4:55" x14ac:dyDescent="0.2">
      <c r="D1383" s="120">
        <f t="shared" si="234"/>
        <v>662</v>
      </c>
      <c r="F1383" s="126" t="str">
        <f t="shared" si="243"/>
        <v/>
      </c>
      <c r="K1383" s="129" t="str">
        <f t="shared" si="240"/>
        <v/>
      </c>
      <c r="L1383" s="129" t="str">
        <f t="shared" si="241"/>
        <v/>
      </c>
      <c r="S1383" s="84">
        <f t="shared" si="242"/>
        <v>0</v>
      </c>
      <c r="AR1383" s="74">
        <f t="shared" si="235"/>
        <v>1</v>
      </c>
      <c r="AS1383" s="74">
        <f t="shared" si="236"/>
        <v>1900</v>
      </c>
      <c r="AT1383" s="94">
        <f t="shared" si="237"/>
        <v>-1</v>
      </c>
      <c r="BB1383" s="74">
        <f t="shared" si="238"/>
        <v>1</v>
      </c>
      <c r="BC1383" s="74">
        <f t="shared" si="239"/>
        <v>0</v>
      </c>
    </row>
    <row r="1384" spans="4:55" x14ac:dyDescent="0.2">
      <c r="D1384" s="120">
        <f t="shared" si="234"/>
        <v>663</v>
      </c>
      <c r="F1384" s="126" t="str">
        <f t="shared" si="243"/>
        <v/>
      </c>
      <c r="K1384" s="129" t="str">
        <f t="shared" si="240"/>
        <v/>
      </c>
      <c r="L1384" s="129" t="str">
        <f t="shared" si="241"/>
        <v/>
      </c>
      <c r="S1384" s="84">
        <f t="shared" si="242"/>
        <v>0</v>
      </c>
      <c r="AR1384" s="74">
        <f t="shared" si="235"/>
        <v>1</v>
      </c>
      <c r="AS1384" s="74">
        <f t="shared" si="236"/>
        <v>1900</v>
      </c>
      <c r="AT1384" s="94">
        <f t="shared" si="237"/>
        <v>-1</v>
      </c>
      <c r="BB1384" s="74">
        <f t="shared" si="238"/>
        <v>1</v>
      </c>
      <c r="BC1384" s="74">
        <f t="shared" si="239"/>
        <v>0</v>
      </c>
    </row>
    <row r="1385" spans="4:55" x14ac:dyDescent="0.2">
      <c r="D1385" s="120">
        <f t="shared" si="234"/>
        <v>664</v>
      </c>
      <c r="F1385" s="126" t="str">
        <f t="shared" si="243"/>
        <v/>
      </c>
      <c r="K1385" s="129" t="str">
        <f t="shared" si="240"/>
        <v/>
      </c>
      <c r="L1385" s="129" t="str">
        <f t="shared" si="241"/>
        <v/>
      </c>
      <c r="S1385" s="84">
        <f t="shared" si="242"/>
        <v>0</v>
      </c>
      <c r="AR1385" s="74">
        <f t="shared" si="235"/>
        <v>1</v>
      </c>
      <c r="AS1385" s="74">
        <f t="shared" si="236"/>
        <v>1900</v>
      </c>
      <c r="AT1385" s="94">
        <f t="shared" si="237"/>
        <v>-1</v>
      </c>
      <c r="BB1385" s="74">
        <f t="shared" si="238"/>
        <v>1</v>
      </c>
      <c r="BC1385" s="74">
        <f t="shared" si="239"/>
        <v>0</v>
      </c>
    </row>
    <row r="1386" spans="4:55" x14ac:dyDescent="0.2">
      <c r="D1386" s="120">
        <f t="shared" si="234"/>
        <v>665</v>
      </c>
      <c r="F1386" s="126" t="str">
        <f t="shared" si="243"/>
        <v/>
      </c>
      <c r="K1386" s="129" t="str">
        <f t="shared" si="240"/>
        <v/>
      </c>
      <c r="L1386" s="129" t="str">
        <f t="shared" si="241"/>
        <v/>
      </c>
      <c r="S1386" s="84">
        <f t="shared" si="242"/>
        <v>0</v>
      </c>
      <c r="AR1386" s="74">
        <f t="shared" si="235"/>
        <v>1</v>
      </c>
      <c r="AS1386" s="74">
        <f t="shared" si="236"/>
        <v>1900</v>
      </c>
      <c r="AT1386" s="94">
        <f t="shared" si="237"/>
        <v>-1</v>
      </c>
      <c r="BB1386" s="74">
        <f t="shared" si="238"/>
        <v>1</v>
      </c>
      <c r="BC1386" s="74">
        <f t="shared" si="239"/>
        <v>0</v>
      </c>
    </row>
    <row r="1387" spans="4:55" x14ac:dyDescent="0.2">
      <c r="D1387" s="120">
        <f t="shared" si="234"/>
        <v>666</v>
      </c>
      <c r="F1387" s="126" t="str">
        <f t="shared" si="243"/>
        <v/>
      </c>
      <c r="K1387" s="129" t="str">
        <f t="shared" si="240"/>
        <v/>
      </c>
      <c r="L1387" s="129" t="str">
        <f t="shared" si="241"/>
        <v/>
      </c>
      <c r="S1387" s="84">
        <f t="shared" si="242"/>
        <v>0</v>
      </c>
      <c r="AR1387" s="74">
        <f t="shared" si="235"/>
        <v>1</v>
      </c>
      <c r="AS1387" s="74">
        <f t="shared" si="236"/>
        <v>1900</v>
      </c>
      <c r="AT1387" s="94">
        <f t="shared" si="237"/>
        <v>-1</v>
      </c>
      <c r="BB1387" s="74">
        <f t="shared" si="238"/>
        <v>1</v>
      </c>
      <c r="BC1387" s="74">
        <f t="shared" si="239"/>
        <v>0</v>
      </c>
    </row>
    <row r="1388" spans="4:55" x14ac:dyDescent="0.2">
      <c r="D1388" s="120">
        <f t="shared" si="234"/>
        <v>667</v>
      </c>
      <c r="F1388" s="126" t="str">
        <f t="shared" si="243"/>
        <v/>
      </c>
      <c r="K1388" s="129" t="str">
        <f t="shared" si="240"/>
        <v/>
      </c>
      <c r="L1388" s="129" t="str">
        <f t="shared" si="241"/>
        <v/>
      </c>
      <c r="S1388" s="84">
        <f t="shared" si="242"/>
        <v>0</v>
      </c>
      <c r="AR1388" s="74">
        <f t="shared" si="235"/>
        <v>1</v>
      </c>
      <c r="AS1388" s="74">
        <f t="shared" si="236"/>
        <v>1900</v>
      </c>
      <c r="AT1388" s="94">
        <f t="shared" si="237"/>
        <v>-1</v>
      </c>
      <c r="BB1388" s="74">
        <f t="shared" si="238"/>
        <v>1</v>
      </c>
      <c r="BC1388" s="74">
        <f t="shared" si="239"/>
        <v>0</v>
      </c>
    </row>
    <row r="1389" spans="4:55" x14ac:dyDescent="0.2">
      <c r="D1389" s="120">
        <f t="shared" si="234"/>
        <v>668</v>
      </c>
      <c r="F1389" s="126" t="str">
        <f t="shared" si="243"/>
        <v/>
      </c>
      <c r="K1389" s="129" t="str">
        <f t="shared" si="240"/>
        <v/>
      </c>
      <c r="L1389" s="129" t="str">
        <f t="shared" si="241"/>
        <v/>
      </c>
      <c r="S1389" s="84">
        <f t="shared" si="242"/>
        <v>0</v>
      </c>
      <c r="AR1389" s="74">
        <f t="shared" si="235"/>
        <v>1</v>
      </c>
      <c r="AS1389" s="74">
        <f t="shared" si="236"/>
        <v>1900</v>
      </c>
      <c r="AT1389" s="94">
        <f t="shared" si="237"/>
        <v>-1</v>
      </c>
      <c r="BB1389" s="74">
        <f t="shared" si="238"/>
        <v>1</v>
      </c>
      <c r="BC1389" s="74">
        <f t="shared" si="239"/>
        <v>0</v>
      </c>
    </row>
    <row r="1390" spans="4:55" x14ac:dyDescent="0.2">
      <c r="D1390" s="120">
        <f t="shared" si="234"/>
        <v>669</v>
      </c>
      <c r="F1390" s="126" t="str">
        <f t="shared" si="243"/>
        <v/>
      </c>
      <c r="K1390" s="129" t="str">
        <f t="shared" si="240"/>
        <v/>
      </c>
      <c r="L1390" s="129" t="str">
        <f t="shared" si="241"/>
        <v/>
      </c>
      <c r="S1390" s="84">
        <f t="shared" si="242"/>
        <v>0</v>
      </c>
      <c r="AR1390" s="74">
        <f t="shared" si="235"/>
        <v>1</v>
      </c>
      <c r="AS1390" s="74">
        <f t="shared" si="236"/>
        <v>1900</v>
      </c>
      <c r="AT1390" s="94">
        <f t="shared" si="237"/>
        <v>-1</v>
      </c>
      <c r="BB1390" s="74">
        <f t="shared" si="238"/>
        <v>1</v>
      </c>
      <c r="BC1390" s="74">
        <f t="shared" si="239"/>
        <v>0</v>
      </c>
    </row>
    <row r="1391" spans="4:55" x14ac:dyDescent="0.2">
      <c r="D1391" s="120">
        <f t="shared" si="234"/>
        <v>670</v>
      </c>
      <c r="F1391" s="126" t="str">
        <f t="shared" si="243"/>
        <v/>
      </c>
      <c r="K1391" s="129" t="str">
        <f t="shared" si="240"/>
        <v/>
      </c>
      <c r="L1391" s="129" t="str">
        <f t="shared" si="241"/>
        <v/>
      </c>
      <c r="S1391" s="84">
        <f t="shared" si="242"/>
        <v>0</v>
      </c>
      <c r="AR1391" s="74">
        <f t="shared" si="235"/>
        <v>1</v>
      </c>
      <c r="AS1391" s="74">
        <f t="shared" si="236"/>
        <v>1900</v>
      </c>
      <c r="AT1391" s="94">
        <f t="shared" si="237"/>
        <v>-1</v>
      </c>
      <c r="BB1391" s="74">
        <f t="shared" si="238"/>
        <v>1</v>
      </c>
      <c r="BC1391" s="74">
        <f t="shared" si="239"/>
        <v>0</v>
      </c>
    </row>
    <row r="1392" spans="4:55" x14ac:dyDescent="0.2">
      <c r="D1392" s="120">
        <f t="shared" si="234"/>
        <v>671</v>
      </c>
      <c r="F1392" s="126" t="str">
        <f t="shared" si="243"/>
        <v/>
      </c>
      <c r="K1392" s="129" t="str">
        <f t="shared" si="240"/>
        <v/>
      </c>
      <c r="L1392" s="129" t="str">
        <f t="shared" si="241"/>
        <v/>
      </c>
      <c r="S1392" s="84">
        <f t="shared" si="242"/>
        <v>0</v>
      </c>
      <c r="AR1392" s="74">
        <f t="shared" si="235"/>
        <v>1</v>
      </c>
      <c r="AS1392" s="74">
        <f t="shared" si="236"/>
        <v>1900</v>
      </c>
      <c r="AT1392" s="94">
        <f t="shared" si="237"/>
        <v>-1</v>
      </c>
      <c r="BB1392" s="74">
        <f t="shared" si="238"/>
        <v>1</v>
      </c>
      <c r="BC1392" s="74">
        <f t="shared" si="239"/>
        <v>0</v>
      </c>
    </row>
    <row r="1393" spans="4:55" x14ac:dyDescent="0.2">
      <c r="D1393" s="120">
        <f t="shared" si="234"/>
        <v>672</v>
      </c>
      <c r="F1393" s="126" t="str">
        <f t="shared" si="243"/>
        <v/>
      </c>
      <c r="K1393" s="129" t="str">
        <f t="shared" si="240"/>
        <v/>
      </c>
      <c r="L1393" s="129" t="str">
        <f t="shared" si="241"/>
        <v/>
      </c>
      <c r="S1393" s="84">
        <f t="shared" si="242"/>
        <v>0</v>
      </c>
      <c r="AR1393" s="74">
        <f t="shared" si="235"/>
        <v>1</v>
      </c>
      <c r="AS1393" s="74">
        <f t="shared" si="236"/>
        <v>1900</v>
      </c>
      <c r="AT1393" s="94">
        <f t="shared" si="237"/>
        <v>-1</v>
      </c>
      <c r="BB1393" s="74">
        <f t="shared" si="238"/>
        <v>1</v>
      </c>
      <c r="BC1393" s="74">
        <f t="shared" si="239"/>
        <v>0</v>
      </c>
    </row>
    <row r="1394" spans="4:55" x14ac:dyDescent="0.2">
      <c r="D1394" s="120">
        <f t="shared" si="234"/>
        <v>673</v>
      </c>
      <c r="F1394" s="126" t="str">
        <f t="shared" si="243"/>
        <v/>
      </c>
      <c r="K1394" s="129" t="str">
        <f t="shared" si="240"/>
        <v/>
      </c>
      <c r="L1394" s="129" t="str">
        <f t="shared" si="241"/>
        <v/>
      </c>
      <c r="S1394" s="84">
        <f t="shared" si="242"/>
        <v>0</v>
      </c>
      <c r="AR1394" s="74">
        <f t="shared" si="235"/>
        <v>1</v>
      </c>
      <c r="AS1394" s="74">
        <f t="shared" si="236"/>
        <v>1900</v>
      </c>
      <c r="AT1394" s="94">
        <f t="shared" si="237"/>
        <v>-1</v>
      </c>
      <c r="BB1394" s="74">
        <f t="shared" si="238"/>
        <v>1</v>
      </c>
      <c r="BC1394" s="74">
        <f t="shared" si="239"/>
        <v>0</v>
      </c>
    </row>
    <row r="1395" spans="4:55" x14ac:dyDescent="0.2">
      <c r="D1395" s="120">
        <f t="shared" si="234"/>
        <v>674</v>
      </c>
      <c r="F1395" s="126" t="str">
        <f t="shared" si="243"/>
        <v/>
      </c>
      <c r="K1395" s="129" t="str">
        <f t="shared" si="240"/>
        <v/>
      </c>
      <c r="L1395" s="129" t="str">
        <f t="shared" si="241"/>
        <v/>
      </c>
      <c r="S1395" s="84">
        <f t="shared" si="242"/>
        <v>0</v>
      </c>
      <c r="AR1395" s="74">
        <f t="shared" si="235"/>
        <v>1</v>
      </c>
      <c r="AS1395" s="74">
        <f t="shared" si="236"/>
        <v>1900</v>
      </c>
      <c r="AT1395" s="94">
        <f t="shared" si="237"/>
        <v>-1</v>
      </c>
      <c r="BB1395" s="74">
        <f t="shared" si="238"/>
        <v>1</v>
      </c>
      <c r="BC1395" s="74">
        <f t="shared" si="239"/>
        <v>0</v>
      </c>
    </row>
    <row r="1396" spans="4:55" x14ac:dyDescent="0.2">
      <c r="D1396" s="120">
        <f t="shared" si="234"/>
        <v>675</v>
      </c>
      <c r="F1396" s="126" t="str">
        <f t="shared" si="243"/>
        <v/>
      </c>
      <c r="K1396" s="129" t="str">
        <f t="shared" si="240"/>
        <v/>
      </c>
      <c r="L1396" s="129" t="str">
        <f t="shared" si="241"/>
        <v/>
      </c>
      <c r="S1396" s="84">
        <f t="shared" si="242"/>
        <v>0</v>
      </c>
      <c r="AR1396" s="74">
        <f t="shared" si="235"/>
        <v>1</v>
      </c>
      <c r="AS1396" s="74">
        <f t="shared" si="236"/>
        <v>1900</v>
      </c>
      <c r="AT1396" s="94">
        <f t="shared" si="237"/>
        <v>-1</v>
      </c>
      <c r="BB1396" s="74">
        <f t="shared" si="238"/>
        <v>1</v>
      </c>
      <c r="BC1396" s="74">
        <f t="shared" si="239"/>
        <v>0</v>
      </c>
    </row>
    <row r="1397" spans="4:55" x14ac:dyDescent="0.2">
      <c r="D1397" s="120">
        <f t="shared" si="234"/>
        <v>676</v>
      </c>
      <c r="F1397" s="126" t="str">
        <f t="shared" si="243"/>
        <v/>
      </c>
      <c r="K1397" s="129" t="str">
        <f t="shared" si="240"/>
        <v/>
      </c>
      <c r="L1397" s="129" t="str">
        <f t="shared" si="241"/>
        <v/>
      </c>
      <c r="S1397" s="84">
        <f t="shared" si="242"/>
        <v>0</v>
      </c>
      <c r="AR1397" s="74">
        <f t="shared" si="235"/>
        <v>1</v>
      </c>
      <c r="AS1397" s="74">
        <f t="shared" si="236"/>
        <v>1900</v>
      </c>
      <c r="AT1397" s="94">
        <f t="shared" si="237"/>
        <v>-1</v>
      </c>
      <c r="BB1397" s="74">
        <f t="shared" si="238"/>
        <v>1</v>
      </c>
      <c r="BC1397" s="74">
        <f t="shared" si="239"/>
        <v>0</v>
      </c>
    </row>
    <row r="1398" spans="4:55" x14ac:dyDescent="0.2">
      <c r="D1398" s="120">
        <f t="shared" ref="D1398:D1461" si="244">IF(C1398&lt;&gt;C1397,1,D1397+1)</f>
        <v>677</v>
      </c>
      <c r="F1398" s="126" t="str">
        <f t="shared" si="243"/>
        <v/>
      </c>
      <c r="K1398" s="129" t="str">
        <f t="shared" si="240"/>
        <v/>
      </c>
      <c r="L1398" s="129" t="str">
        <f t="shared" si="241"/>
        <v/>
      </c>
      <c r="S1398" s="84">
        <f t="shared" si="242"/>
        <v>0</v>
      </c>
      <c r="AR1398" s="74">
        <f t="shared" si="235"/>
        <v>1</v>
      </c>
      <c r="AS1398" s="74">
        <f t="shared" si="236"/>
        <v>1900</v>
      </c>
      <c r="AT1398" s="94">
        <f t="shared" si="237"/>
        <v>-1</v>
      </c>
      <c r="BB1398" s="74">
        <f t="shared" si="238"/>
        <v>1</v>
      </c>
      <c r="BC1398" s="74">
        <f t="shared" si="239"/>
        <v>0</v>
      </c>
    </row>
    <row r="1399" spans="4:55" x14ac:dyDescent="0.2">
      <c r="D1399" s="120">
        <f t="shared" si="244"/>
        <v>678</v>
      </c>
      <c r="F1399" s="126" t="str">
        <f t="shared" si="243"/>
        <v/>
      </c>
      <c r="K1399" s="129" t="str">
        <f t="shared" si="240"/>
        <v/>
      </c>
      <c r="L1399" s="129" t="str">
        <f t="shared" si="241"/>
        <v/>
      </c>
      <c r="S1399" s="84">
        <f t="shared" si="242"/>
        <v>0</v>
      </c>
      <c r="AR1399" s="74">
        <f t="shared" si="235"/>
        <v>1</v>
      </c>
      <c r="AS1399" s="74">
        <f t="shared" si="236"/>
        <v>1900</v>
      </c>
      <c r="AT1399" s="94">
        <f t="shared" si="237"/>
        <v>-1</v>
      </c>
      <c r="BB1399" s="74">
        <f t="shared" si="238"/>
        <v>1</v>
      </c>
      <c r="BC1399" s="74">
        <f t="shared" si="239"/>
        <v>0</v>
      </c>
    </row>
    <row r="1400" spans="4:55" x14ac:dyDescent="0.2">
      <c r="D1400" s="120">
        <f t="shared" si="244"/>
        <v>679</v>
      </c>
      <c r="F1400" s="126" t="str">
        <f t="shared" si="243"/>
        <v/>
      </c>
      <c r="K1400" s="129" t="str">
        <f t="shared" si="240"/>
        <v/>
      </c>
      <c r="L1400" s="129" t="str">
        <f t="shared" si="241"/>
        <v/>
      </c>
      <c r="S1400" s="84">
        <f t="shared" si="242"/>
        <v>0</v>
      </c>
      <c r="AR1400" s="74">
        <f t="shared" si="235"/>
        <v>1</v>
      </c>
      <c r="AS1400" s="74">
        <f t="shared" si="236"/>
        <v>1900</v>
      </c>
      <c r="AT1400" s="94">
        <f t="shared" si="237"/>
        <v>-1</v>
      </c>
      <c r="BB1400" s="74">
        <f t="shared" si="238"/>
        <v>1</v>
      </c>
      <c r="BC1400" s="74">
        <f t="shared" si="239"/>
        <v>0</v>
      </c>
    </row>
    <row r="1401" spans="4:55" x14ac:dyDescent="0.2">
      <c r="D1401" s="120">
        <f t="shared" si="244"/>
        <v>680</v>
      </c>
      <c r="F1401" s="126" t="str">
        <f t="shared" si="243"/>
        <v/>
      </c>
      <c r="K1401" s="129" t="str">
        <f t="shared" si="240"/>
        <v/>
      </c>
      <c r="L1401" s="129" t="str">
        <f t="shared" si="241"/>
        <v/>
      </c>
      <c r="S1401" s="84">
        <f t="shared" si="242"/>
        <v>0</v>
      </c>
      <c r="AR1401" s="74">
        <f t="shared" si="235"/>
        <v>1</v>
      </c>
      <c r="AS1401" s="74">
        <f t="shared" si="236"/>
        <v>1900</v>
      </c>
      <c r="AT1401" s="94">
        <f t="shared" si="237"/>
        <v>-1</v>
      </c>
      <c r="BB1401" s="74">
        <f t="shared" si="238"/>
        <v>1</v>
      </c>
      <c r="BC1401" s="74">
        <f t="shared" si="239"/>
        <v>0</v>
      </c>
    </row>
    <row r="1402" spans="4:55" x14ac:dyDescent="0.2">
      <c r="D1402" s="120">
        <f t="shared" si="244"/>
        <v>681</v>
      </c>
      <c r="F1402" s="126" t="str">
        <f t="shared" si="243"/>
        <v/>
      </c>
      <c r="K1402" s="129" t="str">
        <f t="shared" si="240"/>
        <v/>
      </c>
      <c r="L1402" s="129" t="str">
        <f t="shared" si="241"/>
        <v/>
      </c>
      <c r="S1402" s="84">
        <f t="shared" si="242"/>
        <v>0</v>
      </c>
      <c r="AR1402" s="74">
        <f t="shared" si="235"/>
        <v>1</v>
      </c>
      <c r="AS1402" s="74">
        <f t="shared" si="236"/>
        <v>1900</v>
      </c>
      <c r="AT1402" s="94">
        <f t="shared" si="237"/>
        <v>-1</v>
      </c>
      <c r="BB1402" s="74">
        <f t="shared" si="238"/>
        <v>1</v>
      </c>
      <c r="BC1402" s="74">
        <f t="shared" si="239"/>
        <v>0</v>
      </c>
    </row>
    <row r="1403" spans="4:55" x14ac:dyDescent="0.2">
      <c r="D1403" s="120">
        <f t="shared" si="244"/>
        <v>682</v>
      </c>
      <c r="F1403" s="126" t="str">
        <f t="shared" si="243"/>
        <v/>
      </c>
      <c r="K1403" s="129" t="str">
        <f t="shared" si="240"/>
        <v/>
      </c>
      <c r="L1403" s="129" t="str">
        <f t="shared" si="241"/>
        <v/>
      </c>
      <c r="S1403" s="84">
        <f t="shared" si="242"/>
        <v>0</v>
      </c>
      <c r="AR1403" s="74">
        <f t="shared" si="235"/>
        <v>1</v>
      </c>
      <c r="AS1403" s="74">
        <f t="shared" si="236"/>
        <v>1900</v>
      </c>
      <c r="AT1403" s="94">
        <f t="shared" si="237"/>
        <v>-1</v>
      </c>
      <c r="BB1403" s="74">
        <f t="shared" si="238"/>
        <v>1</v>
      </c>
      <c r="BC1403" s="74">
        <f t="shared" si="239"/>
        <v>0</v>
      </c>
    </row>
    <row r="1404" spans="4:55" x14ac:dyDescent="0.2">
      <c r="D1404" s="120">
        <f t="shared" si="244"/>
        <v>683</v>
      </c>
      <c r="F1404" s="126" t="str">
        <f t="shared" si="243"/>
        <v/>
      </c>
      <c r="K1404" s="129" t="str">
        <f t="shared" si="240"/>
        <v/>
      </c>
      <c r="L1404" s="129" t="str">
        <f t="shared" si="241"/>
        <v/>
      </c>
      <c r="S1404" s="84">
        <f t="shared" si="242"/>
        <v>0</v>
      </c>
      <c r="AR1404" s="74">
        <f t="shared" si="235"/>
        <v>1</v>
      </c>
      <c r="AS1404" s="74">
        <f t="shared" si="236"/>
        <v>1900</v>
      </c>
      <c r="AT1404" s="94">
        <f t="shared" si="237"/>
        <v>-1</v>
      </c>
      <c r="BB1404" s="74">
        <f t="shared" si="238"/>
        <v>1</v>
      </c>
      <c r="BC1404" s="74">
        <f t="shared" si="239"/>
        <v>0</v>
      </c>
    </row>
    <row r="1405" spans="4:55" x14ac:dyDescent="0.2">
      <c r="D1405" s="120">
        <f t="shared" si="244"/>
        <v>684</v>
      </c>
      <c r="F1405" s="126" t="str">
        <f t="shared" si="243"/>
        <v/>
      </c>
      <c r="K1405" s="129" t="str">
        <f t="shared" si="240"/>
        <v/>
      </c>
      <c r="L1405" s="129" t="str">
        <f t="shared" si="241"/>
        <v/>
      </c>
      <c r="S1405" s="84">
        <f t="shared" si="242"/>
        <v>0</v>
      </c>
      <c r="AR1405" s="74">
        <f t="shared" si="235"/>
        <v>1</v>
      </c>
      <c r="AS1405" s="74">
        <f t="shared" si="236"/>
        <v>1900</v>
      </c>
      <c r="AT1405" s="94">
        <f t="shared" si="237"/>
        <v>-1</v>
      </c>
      <c r="BB1405" s="74">
        <f t="shared" si="238"/>
        <v>1</v>
      </c>
      <c r="BC1405" s="74">
        <f t="shared" si="239"/>
        <v>0</v>
      </c>
    </row>
    <row r="1406" spans="4:55" x14ac:dyDescent="0.2">
      <c r="D1406" s="120">
        <f t="shared" si="244"/>
        <v>685</v>
      </c>
      <c r="F1406" s="126" t="str">
        <f t="shared" si="243"/>
        <v/>
      </c>
      <c r="K1406" s="129" t="str">
        <f t="shared" si="240"/>
        <v/>
      </c>
      <c r="L1406" s="129" t="str">
        <f t="shared" si="241"/>
        <v/>
      </c>
      <c r="S1406" s="84">
        <f t="shared" si="242"/>
        <v>0</v>
      </c>
      <c r="AR1406" s="74">
        <f t="shared" si="235"/>
        <v>1</v>
      </c>
      <c r="AS1406" s="74">
        <f t="shared" si="236"/>
        <v>1900</v>
      </c>
      <c r="AT1406" s="94">
        <f t="shared" si="237"/>
        <v>-1</v>
      </c>
      <c r="BB1406" s="74">
        <f t="shared" si="238"/>
        <v>1</v>
      </c>
      <c r="BC1406" s="74">
        <f t="shared" si="239"/>
        <v>0</v>
      </c>
    </row>
    <row r="1407" spans="4:55" x14ac:dyDescent="0.2">
      <c r="D1407" s="120">
        <f t="shared" si="244"/>
        <v>686</v>
      </c>
      <c r="F1407" s="126" t="str">
        <f t="shared" si="243"/>
        <v/>
      </c>
      <c r="K1407" s="129" t="str">
        <f t="shared" si="240"/>
        <v/>
      </c>
      <c r="L1407" s="129" t="str">
        <f t="shared" si="241"/>
        <v/>
      </c>
      <c r="S1407" s="84">
        <f t="shared" si="242"/>
        <v>0</v>
      </c>
      <c r="AR1407" s="74">
        <f t="shared" si="235"/>
        <v>1</v>
      </c>
      <c r="AS1407" s="74">
        <f t="shared" si="236"/>
        <v>1900</v>
      </c>
      <c r="AT1407" s="94">
        <f t="shared" si="237"/>
        <v>-1</v>
      </c>
      <c r="BB1407" s="74">
        <f t="shared" si="238"/>
        <v>1</v>
      </c>
      <c r="BC1407" s="74">
        <f t="shared" si="239"/>
        <v>0</v>
      </c>
    </row>
    <row r="1408" spans="4:55" x14ac:dyDescent="0.2">
      <c r="D1408" s="120">
        <f t="shared" si="244"/>
        <v>687</v>
      </c>
      <c r="F1408" s="126" t="str">
        <f t="shared" si="243"/>
        <v/>
      </c>
      <c r="K1408" s="129" t="str">
        <f t="shared" si="240"/>
        <v/>
      </c>
      <c r="L1408" s="129" t="str">
        <f t="shared" si="241"/>
        <v/>
      </c>
      <c r="S1408" s="84">
        <f t="shared" si="242"/>
        <v>0</v>
      </c>
      <c r="AR1408" s="74">
        <f t="shared" si="235"/>
        <v>1</v>
      </c>
      <c r="AS1408" s="74">
        <f t="shared" si="236"/>
        <v>1900</v>
      </c>
      <c r="AT1408" s="94">
        <f t="shared" si="237"/>
        <v>-1</v>
      </c>
      <c r="BB1408" s="74">
        <f t="shared" si="238"/>
        <v>1</v>
      </c>
      <c r="BC1408" s="74">
        <f t="shared" si="239"/>
        <v>0</v>
      </c>
    </row>
    <row r="1409" spans="4:55" x14ac:dyDescent="0.2">
      <c r="D1409" s="120">
        <f t="shared" si="244"/>
        <v>688</v>
      </c>
      <c r="F1409" s="126" t="str">
        <f t="shared" si="243"/>
        <v/>
      </c>
      <c r="K1409" s="129" t="str">
        <f t="shared" si="240"/>
        <v/>
      </c>
      <c r="L1409" s="129" t="str">
        <f t="shared" si="241"/>
        <v/>
      </c>
      <c r="S1409" s="84">
        <f t="shared" si="242"/>
        <v>0</v>
      </c>
      <c r="AR1409" s="74">
        <f t="shared" si="235"/>
        <v>1</v>
      </c>
      <c r="AS1409" s="74">
        <f t="shared" si="236"/>
        <v>1900</v>
      </c>
      <c r="AT1409" s="94">
        <f t="shared" si="237"/>
        <v>-1</v>
      </c>
      <c r="BB1409" s="74">
        <f t="shared" si="238"/>
        <v>1</v>
      </c>
      <c r="BC1409" s="74">
        <f t="shared" si="239"/>
        <v>0</v>
      </c>
    </row>
    <row r="1410" spans="4:55" x14ac:dyDescent="0.2">
      <c r="D1410" s="120">
        <f t="shared" si="244"/>
        <v>689</v>
      </c>
      <c r="F1410" s="126" t="str">
        <f t="shared" si="243"/>
        <v/>
      </c>
      <c r="K1410" s="129" t="str">
        <f t="shared" si="240"/>
        <v/>
      </c>
      <c r="L1410" s="129" t="str">
        <f t="shared" si="241"/>
        <v/>
      </c>
      <c r="S1410" s="84">
        <f t="shared" si="242"/>
        <v>0</v>
      </c>
      <c r="AR1410" s="74">
        <f t="shared" si="235"/>
        <v>1</v>
      </c>
      <c r="AS1410" s="74">
        <f t="shared" si="236"/>
        <v>1900</v>
      </c>
      <c r="AT1410" s="94">
        <f t="shared" si="237"/>
        <v>-1</v>
      </c>
      <c r="BB1410" s="74">
        <f t="shared" si="238"/>
        <v>1</v>
      </c>
      <c r="BC1410" s="74">
        <f t="shared" si="239"/>
        <v>0</v>
      </c>
    </row>
    <row r="1411" spans="4:55" x14ac:dyDescent="0.2">
      <c r="D1411" s="120">
        <f t="shared" si="244"/>
        <v>690</v>
      </c>
      <c r="F1411" s="126" t="str">
        <f t="shared" si="243"/>
        <v/>
      </c>
      <c r="K1411" s="129" t="str">
        <f t="shared" si="240"/>
        <v/>
      </c>
      <c r="L1411" s="129" t="str">
        <f t="shared" si="241"/>
        <v/>
      </c>
      <c r="S1411" s="84">
        <f t="shared" si="242"/>
        <v>0</v>
      </c>
      <c r="AR1411" s="74">
        <f t="shared" si="235"/>
        <v>1</v>
      </c>
      <c r="AS1411" s="74">
        <f t="shared" si="236"/>
        <v>1900</v>
      </c>
      <c r="AT1411" s="94">
        <f t="shared" si="237"/>
        <v>-1</v>
      </c>
      <c r="BB1411" s="74">
        <f t="shared" si="238"/>
        <v>1</v>
      </c>
      <c r="BC1411" s="74">
        <f t="shared" si="239"/>
        <v>0</v>
      </c>
    </row>
    <row r="1412" spans="4:55" x14ac:dyDescent="0.2">
      <c r="D1412" s="120">
        <f t="shared" si="244"/>
        <v>691</v>
      </c>
      <c r="F1412" s="126" t="str">
        <f t="shared" si="243"/>
        <v/>
      </c>
      <c r="K1412" s="129" t="str">
        <f t="shared" si="240"/>
        <v/>
      </c>
      <c r="L1412" s="129" t="str">
        <f t="shared" si="241"/>
        <v/>
      </c>
      <c r="S1412" s="84">
        <f t="shared" si="242"/>
        <v>0</v>
      </c>
      <c r="AR1412" s="74">
        <f t="shared" si="235"/>
        <v>1</v>
      </c>
      <c r="AS1412" s="74">
        <f t="shared" si="236"/>
        <v>1900</v>
      </c>
      <c r="AT1412" s="94">
        <f t="shared" si="237"/>
        <v>-1</v>
      </c>
      <c r="BB1412" s="74">
        <f t="shared" si="238"/>
        <v>1</v>
      </c>
      <c r="BC1412" s="74">
        <f t="shared" si="239"/>
        <v>0</v>
      </c>
    </row>
    <row r="1413" spans="4:55" x14ac:dyDescent="0.2">
      <c r="D1413" s="120">
        <f t="shared" si="244"/>
        <v>692</v>
      </c>
      <c r="F1413" s="126" t="str">
        <f t="shared" si="243"/>
        <v/>
      </c>
      <c r="K1413" s="129" t="str">
        <f t="shared" si="240"/>
        <v/>
      </c>
      <c r="L1413" s="129" t="str">
        <f t="shared" si="241"/>
        <v/>
      </c>
      <c r="S1413" s="84">
        <f t="shared" si="242"/>
        <v>0</v>
      </c>
      <c r="AR1413" s="74">
        <f t="shared" ref="AR1413:AR1476" si="245">MONTH(C1413)</f>
        <v>1</v>
      </c>
      <c r="AS1413" s="74">
        <f t="shared" ref="AS1413:AS1476" si="246">YEAR(C1413)</f>
        <v>1900</v>
      </c>
      <c r="AT1413" s="94">
        <f t="shared" ref="AT1413:AT1476" si="247">WEEKNUM(C1413)-1</f>
        <v>-1</v>
      </c>
      <c r="BB1413" s="74">
        <f t="shared" ref="BB1413:BB1476" si="248">IF(K1413=0,0,1)</f>
        <v>1</v>
      </c>
      <c r="BC1413" s="74">
        <f t="shared" ref="BC1413:BC1476" si="249">IF( ISERROR(K1413*AE1413),0,K1413*AE1413)</f>
        <v>0</v>
      </c>
    </row>
    <row r="1414" spans="4:55" x14ac:dyDescent="0.2">
      <c r="D1414" s="120">
        <f t="shared" si="244"/>
        <v>693</v>
      </c>
      <c r="F1414" s="126" t="str">
        <f t="shared" si="243"/>
        <v/>
      </c>
      <c r="K1414" s="129" t="str">
        <f t="shared" ref="K1414:K1477" si="250">IF(I1414="","",HOUR(I1414)+MINUTE(I1414)/60)</f>
        <v/>
      </c>
      <c r="L1414" s="129" t="str">
        <f t="shared" ref="L1414:L1477" si="251">IF(J1414="","",HOUR(J1414)+MINUTE(J1414)/60)</f>
        <v/>
      </c>
      <c r="S1414" s="84">
        <f t="shared" si="242"/>
        <v>0</v>
      </c>
      <c r="AR1414" s="74">
        <f t="shared" si="245"/>
        <v>1</v>
      </c>
      <c r="AS1414" s="74">
        <f t="shared" si="246"/>
        <v>1900</v>
      </c>
      <c r="AT1414" s="94">
        <f t="shared" si="247"/>
        <v>-1</v>
      </c>
      <c r="BB1414" s="74">
        <f t="shared" si="248"/>
        <v>1</v>
      </c>
      <c r="BC1414" s="74">
        <f t="shared" si="249"/>
        <v>0</v>
      </c>
    </row>
    <row r="1415" spans="4:55" x14ac:dyDescent="0.2">
      <c r="D1415" s="120">
        <f t="shared" si="244"/>
        <v>694</v>
      </c>
      <c r="F1415" s="126" t="str">
        <f t="shared" si="243"/>
        <v/>
      </c>
      <c r="K1415" s="129" t="str">
        <f t="shared" si="250"/>
        <v/>
      </c>
      <c r="L1415" s="129" t="str">
        <f t="shared" si="251"/>
        <v/>
      </c>
      <c r="S1415" s="84">
        <f t="shared" si="242"/>
        <v>0</v>
      </c>
      <c r="AR1415" s="74">
        <f t="shared" si="245"/>
        <v>1</v>
      </c>
      <c r="AS1415" s="74">
        <f t="shared" si="246"/>
        <v>1900</v>
      </c>
      <c r="AT1415" s="94">
        <f t="shared" si="247"/>
        <v>-1</v>
      </c>
      <c r="BB1415" s="74">
        <f t="shared" si="248"/>
        <v>1</v>
      </c>
      <c r="BC1415" s="74">
        <f t="shared" si="249"/>
        <v>0</v>
      </c>
    </row>
    <row r="1416" spans="4:55" x14ac:dyDescent="0.2">
      <c r="D1416" s="120">
        <f t="shared" si="244"/>
        <v>695</v>
      </c>
      <c r="F1416" s="126" t="str">
        <f t="shared" si="243"/>
        <v/>
      </c>
      <c r="K1416" s="129" t="str">
        <f t="shared" si="250"/>
        <v/>
      </c>
      <c r="L1416" s="129" t="str">
        <f t="shared" si="251"/>
        <v/>
      </c>
      <c r="S1416" s="84">
        <f t="shared" si="242"/>
        <v>0</v>
      </c>
      <c r="AR1416" s="74">
        <f t="shared" si="245"/>
        <v>1</v>
      </c>
      <c r="AS1416" s="74">
        <f t="shared" si="246"/>
        <v>1900</v>
      </c>
      <c r="AT1416" s="94">
        <f t="shared" si="247"/>
        <v>-1</v>
      </c>
      <c r="BB1416" s="74">
        <f t="shared" si="248"/>
        <v>1</v>
      </c>
      <c r="BC1416" s="74">
        <f t="shared" si="249"/>
        <v>0</v>
      </c>
    </row>
    <row r="1417" spans="4:55" x14ac:dyDescent="0.2">
      <c r="D1417" s="120">
        <f t="shared" si="244"/>
        <v>696</v>
      </c>
      <c r="F1417" s="126" t="str">
        <f t="shared" si="243"/>
        <v/>
      </c>
      <c r="K1417" s="129" t="str">
        <f t="shared" si="250"/>
        <v/>
      </c>
      <c r="L1417" s="129" t="str">
        <f t="shared" si="251"/>
        <v/>
      </c>
      <c r="S1417" s="84">
        <f t="shared" si="242"/>
        <v>0</v>
      </c>
      <c r="AR1417" s="74">
        <f t="shared" si="245"/>
        <v>1</v>
      </c>
      <c r="AS1417" s="74">
        <f t="shared" si="246"/>
        <v>1900</v>
      </c>
      <c r="AT1417" s="94">
        <f t="shared" si="247"/>
        <v>-1</v>
      </c>
      <c r="BB1417" s="74">
        <f t="shared" si="248"/>
        <v>1</v>
      </c>
      <c r="BC1417" s="74">
        <f t="shared" si="249"/>
        <v>0</v>
      </c>
    </row>
    <row r="1418" spans="4:55" x14ac:dyDescent="0.2">
      <c r="D1418" s="120">
        <f t="shared" si="244"/>
        <v>697</v>
      </c>
      <c r="F1418" s="126" t="str">
        <f t="shared" si="243"/>
        <v/>
      </c>
      <c r="K1418" s="129" t="str">
        <f t="shared" si="250"/>
        <v/>
      </c>
      <c r="L1418" s="129" t="str">
        <f t="shared" si="251"/>
        <v/>
      </c>
      <c r="S1418" s="84">
        <f t="shared" si="242"/>
        <v>0</v>
      </c>
      <c r="AR1418" s="74">
        <f t="shared" si="245"/>
        <v>1</v>
      </c>
      <c r="AS1418" s="74">
        <f t="shared" si="246"/>
        <v>1900</v>
      </c>
      <c r="AT1418" s="94">
        <f t="shared" si="247"/>
        <v>-1</v>
      </c>
      <c r="BB1418" s="74">
        <f t="shared" si="248"/>
        <v>1</v>
      </c>
      <c r="BC1418" s="74">
        <f t="shared" si="249"/>
        <v>0</v>
      </c>
    </row>
    <row r="1419" spans="4:55" x14ac:dyDescent="0.2">
      <c r="D1419" s="120">
        <f t="shared" si="244"/>
        <v>698</v>
      </c>
      <c r="F1419" s="126" t="str">
        <f t="shared" si="243"/>
        <v/>
      </c>
      <c r="K1419" s="129" t="str">
        <f t="shared" si="250"/>
        <v/>
      </c>
      <c r="L1419" s="129" t="str">
        <f t="shared" si="251"/>
        <v/>
      </c>
      <c r="S1419" s="84">
        <f t="shared" si="242"/>
        <v>0</v>
      </c>
      <c r="AR1419" s="74">
        <f t="shared" si="245"/>
        <v>1</v>
      </c>
      <c r="AS1419" s="74">
        <f t="shared" si="246"/>
        <v>1900</v>
      </c>
      <c r="AT1419" s="94">
        <f t="shared" si="247"/>
        <v>-1</v>
      </c>
      <c r="BB1419" s="74">
        <f t="shared" si="248"/>
        <v>1</v>
      </c>
      <c r="BC1419" s="74">
        <f t="shared" si="249"/>
        <v>0</v>
      </c>
    </row>
    <row r="1420" spans="4:55" x14ac:dyDescent="0.2">
      <c r="D1420" s="120">
        <f t="shared" si="244"/>
        <v>699</v>
      </c>
      <c r="F1420" s="126" t="str">
        <f t="shared" si="243"/>
        <v/>
      </c>
      <c r="K1420" s="129" t="str">
        <f t="shared" si="250"/>
        <v/>
      </c>
      <c r="L1420" s="129" t="str">
        <f t="shared" si="251"/>
        <v/>
      </c>
      <c r="S1420" s="84">
        <f t="shared" si="242"/>
        <v>0</v>
      </c>
      <c r="AR1420" s="74">
        <f t="shared" si="245"/>
        <v>1</v>
      </c>
      <c r="AS1420" s="74">
        <f t="shared" si="246"/>
        <v>1900</v>
      </c>
      <c r="AT1420" s="94">
        <f t="shared" si="247"/>
        <v>-1</v>
      </c>
      <c r="BB1420" s="74">
        <f t="shared" si="248"/>
        <v>1</v>
      </c>
      <c r="BC1420" s="74">
        <f t="shared" si="249"/>
        <v>0</v>
      </c>
    </row>
    <row r="1421" spans="4:55" x14ac:dyDescent="0.2">
      <c r="D1421" s="120">
        <f t="shared" si="244"/>
        <v>700</v>
      </c>
      <c r="F1421" s="126" t="str">
        <f t="shared" si="243"/>
        <v/>
      </c>
      <c r="K1421" s="129" t="str">
        <f t="shared" si="250"/>
        <v/>
      </c>
      <c r="L1421" s="129" t="str">
        <f t="shared" si="251"/>
        <v/>
      </c>
      <c r="S1421" s="84">
        <f t="shared" si="242"/>
        <v>0</v>
      </c>
      <c r="AR1421" s="74">
        <f t="shared" si="245"/>
        <v>1</v>
      </c>
      <c r="AS1421" s="74">
        <f t="shared" si="246"/>
        <v>1900</v>
      </c>
      <c r="AT1421" s="94">
        <f t="shared" si="247"/>
        <v>-1</v>
      </c>
      <c r="BB1421" s="74">
        <f t="shared" si="248"/>
        <v>1</v>
      </c>
      <c r="BC1421" s="74">
        <f t="shared" si="249"/>
        <v>0</v>
      </c>
    </row>
    <row r="1422" spans="4:55" x14ac:dyDescent="0.2">
      <c r="D1422" s="120">
        <f t="shared" si="244"/>
        <v>701</v>
      </c>
      <c r="F1422" s="126" t="str">
        <f t="shared" si="243"/>
        <v/>
      </c>
      <c r="K1422" s="129" t="str">
        <f t="shared" si="250"/>
        <v/>
      </c>
      <c r="L1422" s="129" t="str">
        <f t="shared" si="251"/>
        <v/>
      </c>
      <c r="S1422" s="84">
        <f t="shared" si="242"/>
        <v>0</v>
      </c>
      <c r="AR1422" s="74">
        <f t="shared" si="245"/>
        <v>1</v>
      </c>
      <c r="AS1422" s="74">
        <f t="shared" si="246"/>
        <v>1900</v>
      </c>
      <c r="AT1422" s="94">
        <f t="shared" si="247"/>
        <v>-1</v>
      </c>
      <c r="BB1422" s="74">
        <f t="shared" si="248"/>
        <v>1</v>
      </c>
      <c r="BC1422" s="74">
        <f t="shared" si="249"/>
        <v>0</v>
      </c>
    </row>
    <row r="1423" spans="4:55" x14ac:dyDescent="0.2">
      <c r="D1423" s="120">
        <f t="shared" si="244"/>
        <v>702</v>
      </c>
      <c r="F1423" s="126" t="str">
        <f t="shared" si="243"/>
        <v/>
      </c>
      <c r="K1423" s="129" t="str">
        <f t="shared" si="250"/>
        <v/>
      </c>
      <c r="L1423" s="129" t="str">
        <f t="shared" si="251"/>
        <v/>
      </c>
      <c r="S1423" s="84">
        <f t="shared" ref="S1423:S1486" si="252">Q1423*R1423</f>
        <v>0</v>
      </c>
      <c r="AR1423" s="74">
        <f t="shared" si="245"/>
        <v>1</v>
      </c>
      <c r="AS1423" s="74">
        <f t="shared" si="246"/>
        <v>1900</v>
      </c>
      <c r="AT1423" s="94">
        <f t="shared" si="247"/>
        <v>-1</v>
      </c>
      <c r="BB1423" s="74">
        <f t="shared" si="248"/>
        <v>1</v>
      </c>
      <c r="BC1423" s="74">
        <f t="shared" si="249"/>
        <v>0</v>
      </c>
    </row>
    <row r="1424" spans="4:55" x14ac:dyDescent="0.2">
      <c r="D1424" s="120">
        <f t="shared" si="244"/>
        <v>703</v>
      </c>
      <c r="F1424" s="126" t="str">
        <f t="shared" si="243"/>
        <v/>
      </c>
      <c r="K1424" s="129" t="str">
        <f t="shared" si="250"/>
        <v/>
      </c>
      <c r="L1424" s="129" t="str">
        <f t="shared" si="251"/>
        <v/>
      </c>
      <c r="S1424" s="84">
        <f t="shared" si="252"/>
        <v>0</v>
      </c>
      <c r="AR1424" s="74">
        <f t="shared" si="245"/>
        <v>1</v>
      </c>
      <c r="AS1424" s="74">
        <f t="shared" si="246"/>
        <v>1900</v>
      </c>
      <c r="AT1424" s="94">
        <f t="shared" si="247"/>
        <v>-1</v>
      </c>
      <c r="BB1424" s="74">
        <f t="shared" si="248"/>
        <v>1</v>
      </c>
      <c r="BC1424" s="74">
        <f t="shared" si="249"/>
        <v>0</v>
      </c>
    </row>
    <row r="1425" spans="4:55" x14ac:dyDescent="0.2">
      <c r="D1425" s="120">
        <f t="shared" si="244"/>
        <v>704</v>
      </c>
      <c r="F1425" s="126" t="str">
        <f t="shared" si="243"/>
        <v/>
      </c>
      <c r="K1425" s="129" t="str">
        <f t="shared" si="250"/>
        <v/>
      </c>
      <c r="L1425" s="129" t="str">
        <f t="shared" si="251"/>
        <v/>
      </c>
      <c r="S1425" s="84">
        <f t="shared" si="252"/>
        <v>0</v>
      </c>
      <c r="AR1425" s="74">
        <f t="shared" si="245"/>
        <v>1</v>
      </c>
      <c r="AS1425" s="74">
        <f t="shared" si="246"/>
        <v>1900</v>
      </c>
      <c r="AT1425" s="94">
        <f t="shared" si="247"/>
        <v>-1</v>
      </c>
      <c r="BB1425" s="74">
        <f t="shared" si="248"/>
        <v>1</v>
      </c>
      <c r="BC1425" s="74">
        <f t="shared" si="249"/>
        <v>0</v>
      </c>
    </row>
    <row r="1426" spans="4:55" x14ac:dyDescent="0.2">
      <c r="D1426" s="120">
        <f t="shared" si="244"/>
        <v>705</v>
      </c>
      <c r="F1426" s="126" t="str">
        <f t="shared" si="243"/>
        <v/>
      </c>
      <c r="K1426" s="129" t="str">
        <f t="shared" si="250"/>
        <v/>
      </c>
      <c r="L1426" s="129" t="str">
        <f t="shared" si="251"/>
        <v/>
      </c>
      <c r="S1426" s="84">
        <f t="shared" si="252"/>
        <v>0</v>
      </c>
      <c r="AR1426" s="74">
        <f t="shared" si="245"/>
        <v>1</v>
      </c>
      <c r="AS1426" s="74">
        <f t="shared" si="246"/>
        <v>1900</v>
      </c>
      <c r="AT1426" s="94">
        <f t="shared" si="247"/>
        <v>-1</v>
      </c>
      <c r="BB1426" s="74">
        <f t="shared" si="248"/>
        <v>1</v>
      </c>
      <c r="BC1426" s="74">
        <f t="shared" si="249"/>
        <v>0</v>
      </c>
    </row>
    <row r="1427" spans="4:55" x14ac:dyDescent="0.2">
      <c r="D1427" s="120">
        <f t="shared" si="244"/>
        <v>706</v>
      </c>
      <c r="F1427" s="126" t="str">
        <f t="shared" ref="F1427:F1490" si="253">IF(OR(K1427=0,K1427=""),"",SUM(G1427/K1427))</f>
        <v/>
      </c>
      <c r="K1427" s="129" t="str">
        <f t="shared" si="250"/>
        <v/>
      </c>
      <c r="L1427" s="129" t="str">
        <f t="shared" si="251"/>
        <v/>
      </c>
      <c r="S1427" s="84">
        <f t="shared" si="252"/>
        <v>0</v>
      </c>
      <c r="AR1427" s="74">
        <f t="shared" si="245"/>
        <v>1</v>
      </c>
      <c r="AS1427" s="74">
        <f t="shared" si="246"/>
        <v>1900</v>
      </c>
      <c r="AT1427" s="94">
        <f t="shared" si="247"/>
        <v>-1</v>
      </c>
      <c r="BB1427" s="74">
        <f t="shared" si="248"/>
        <v>1</v>
      </c>
      <c r="BC1427" s="74">
        <f t="shared" si="249"/>
        <v>0</v>
      </c>
    </row>
    <row r="1428" spans="4:55" x14ac:dyDescent="0.2">
      <c r="D1428" s="120">
        <f t="shared" si="244"/>
        <v>707</v>
      </c>
      <c r="F1428" s="126" t="str">
        <f t="shared" si="253"/>
        <v/>
      </c>
      <c r="K1428" s="129" t="str">
        <f t="shared" si="250"/>
        <v/>
      </c>
      <c r="L1428" s="129" t="str">
        <f t="shared" si="251"/>
        <v/>
      </c>
      <c r="S1428" s="84">
        <f t="shared" si="252"/>
        <v>0</v>
      </c>
      <c r="AR1428" s="74">
        <f t="shared" si="245"/>
        <v>1</v>
      </c>
      <c r="AS1428" s="74">
        <f t="shared" si="246"/>
        <v>1900</v>
      </c>
      <c r="AT1428" s="94">
        <f t="shared" si="247"/>
        <v>-1</v>
      </c>
      <c r="BB1428" s="74">
        <f t="shared" si="248"/>
        <v>1</v>
      </c>
      <c r="BC1428" s="74">
        <f t="shared" si="249"/>
        <v>0</v>
      </c>
    </row>
    <row r="1429" spans="4:55" x14ac:dyDescent="0.2">
      <c r="D1429" s="120">
        <f t="shared" si="244"/>
        <v>708</v>
      </c>
      <c r="F1429" s="126" t="str">
        <f t="shared" si="253"/>
        <v/>
      </c>
      <c r="K1429" s="129" t="str">
        <f t="shared" si="250"/>
        <v/>
      </c>
      <c r="L1429" s="129" t="str">
        <f t="shared" si="251"/>
        <v/>
      </c>
      <c r="S1429" s="84">
        <f t="shared" si="252"/>
        <v>0</v>
      </c>
      <c r="AR1429" s="74">
        <f t="shared" si="245"/>
        <v>1</v>
      </c>
      <c r="AS1429" s="74">
        <f t="shared" si="246"/>
        <v>1900</v>
      </c>
      <c r="AT1429" s="94">
        <f t="shared" si="247"/>
        <v>-1</v>
      </c>
      <c r="BB1429" s="74">
        <f t="shared" si="248"/>
        <v>1</v>
      </c>
      <c r="BC1429" s="74">
        <f t="shared" si="249"/>
        <v>0</v>
      </c>
    </row>
    <row r="1430" spans="4:55" x14ac:dyDescent="0.2">
      <c r="D1430" s="120">
        <f t="shared" si="244"/>
        <v>709</v>
      </c>
      <c r="F1430" s="126" t="str">
        <f t="shared" si="253"/>
        <v/>
      </c>
      <c r="K1430" s="129" t="str">
        <f t="shared" si="250"/>
        <v/>
      </c>
      <c r="L1430" s="129" t="str">
        <f t="shared" si="251"/>
        <v/>
      </c>
      <c r="S1430" s="84">
        <f t="shared" si="252"/>
        <v>0</v>
      </c>
      <c r="AR1430" s="74">
        <f t="shared" si="245"/>
        <v>1</v>
      </c>
      <c r="AS1430" s="74">
        <f t="shared" si="246"/>
        <v>1900</v>
      </c>
      <c r="AT1430" s="94">
        <f t="shared" si="247"/>
        <v>-1</v>
      </c>
      <c r="BB1430" s="74">
        <f t="shared" si="248"/>
        <v>1</v>
      </c>
      <c r="BC1430" s="74">
        <f t="shared" si="249"/>
        <v>0</v>
      </c>
    </row>
    <row r="1431" spans="4:55" x14ac:dyDescent="0.2">
      <c r="D1431" s="120">
        <f t="shared" si="244"/>
        <v>710</v>
      </c>
      <c r="F1431" s="126" t="str">
        <f t="shared" si="253"/>
        <v/>
      </c>
      <c r="K1431" s="129" t="str">
        <f t="shared" si="250"/>
        <v/>
      </c>
      <c r="L1431" s="129" t="str">
        <f t="shared" si="251"/>
        <v/>
      </c>
      <c r="S1431" s="84">
        <f t="shared" si="252"/>
        <v>0</v>
      </c>
      <c r="AR1431" s="74">
        <f t="shared" si="245"/>
        <v>1</v>
      </c>
      <c r="AS1431" s="74">
        <f t="shared" si="246"/>
        <v>1900</v>
      </c>
      <c r="AT1431" s="94">
        <f t="shared" si="247"/>
        <v>-1</v>
      </c>
      <c r="BB1431" s="74">
        <f t="shared" si="248"/>
        <v>1</v>
      </c>
      <c r="BC1431" s="74">
        <f t="shared" si="249"/>
        <v>0</v>
      </c>
    </row>
    <row r="1432" spans="4:55" x14ac:dyDescent="0.2">
      <c r="D1432" s="120">
        <f t="shared" si="244"/>
        <v>711</v>
      </c>
      <c r="F1432" s="126" t="str">
        <f t="shared" si="253"/>
        <v/>
      </c>
      <c r="K1432" s="129" t="str">
        <f t="shared" si="250"/>
        <v/>
      </c>
      <c r="L1432" s="129" t="str">
        <f t="shared" si="251"/>
        <v/>
      </c>
      <c r="S1432" s="84">
        <f t="shared" si="252"/>
        <v>0</v>
      </c>
      <c r="AR1432" s="74">
        <f t="shared" si="245"/>
        <v>1</v>
      </c>
      <c r="AS1432" s="74">
        <f t="shared" si="246"/>
        <v>1900</v>
      </c>
      <c r="AT1432" s="94">
        <f t="shared" si="247"/>
        <v>-1</v>
      </c>
      <c r="BB1432" s="74">
        <f t="shared" si="248"/>
        <v>1</v>
      </c>
      <c r="BC1432" s="74">
        <f t="shared" si="249"/>
        <v>0</v>
      </c>
    </row>
    <row r="1433" spans="4:55" x14ac:dyDescent="0.2">
      <c r="D1433" s="120">
        <f t="shared" si="244"/>
        <v>712</v>
      </c>
      <c r="F1433" s="126" t="str">
        <f t="shared" si="253"/>
        <v/>
      </c>
      <c r="K1433" s="129" t="str">
        <f t="shared" si="250"/>
        <v/>
      </c>
      <c r="L1433" s="129" t="str">
        <f t="shared" si="251"/>
        <v/>
      </c>
      <c r="S1433" s="84">
        <f t="shared" si="252"/>
        <v>0</v>
      </c>
      <c r="AR1433" s="74">
        <f t="shared" si="245"/>
        <v>1</v>
      </c>
      <c r="AS1433" s="74">
        <f t="shared" si="246"/>
        <v>1900</v>
      </c>
      <c r="AT1433" s="94">
        <f t="shared" si="247"/>
        <v>-1</v>
      </c>
      <c r="BB1433" s="74">
        <f t="shared" si="248"/>
        <v>1</v>
      </c>
      <c r="BC1433" s="74">
        <f t="shared" si="249"/>
        <v>0</v>
      </c>
    </row>
    <row r="1434" spans="4:55" x14ac:dyDescent="0.2">
      <c r="D1434" s="120">
        <f t="shared" si="244"/>
        <v>713</v>
      </c>
      <c r="F1434" s="126" t="str">
        <f t="shared" si="253"/>
        <v/>
      </c>
      <c r="K1434" s="129" t="str">
        <f t="shared" si="250"/>
        <v/>
      </c>
      <c r="L1434" s="129" t="str">
        <f t="shared" si="251"/>
        <v/>
      </c>
      <c r="S1434" s="84">
        <f t="shared" si="252"/>
        <v>0</v>
      </c>
      <c r="AR1434" s="74">
        <f t="shared" si="245"/>
        <v>1</v>
      </c>
      <c r="AS1434" s="74">
        <f t="shared" si="246"/>
        <v>1900</v>
      </c>
      <c r="AT1434" s="94">
        <f t="shared" si="247"/>
        <v>-1</v>
      </c>
      <c r="BB1434" s="74">
        <f t="shared" si="248"/>
        <v>1</v>
      </c>
      <c r="BC1434" s="74">
        <f t="shared" si="249"/>
        <v>0</v>
      </c>
    </row>
    <row r="1435" spans="4:55" x14ac:dyDescent="0.2">
      <c r="D1435" s="120">
        <f t="shared" si="244"/>
        <v>714</v>
      </c>
      <c r="F1435" s="126" t="str">
        <f t="shared" si="253"/>
        <v/>
      </c>
      <c r="K1435" s="129" t="str">
        <f t="shared" si="250"/>
        <v/>
      </c>
      <c r="L1435" s="129" t="str">
        <f t="shared" si="251"/>
        <v/>
      </c>
      <c r="S1435" s="84">
        <f t="shared" si="252"/>
        <v>0</v>
      </c>
      <c r="AR1435" s="74">
        <f t="shared" si="245"/>
        <v>1</v>
      </c>
      <c r="AS1435" s="74">
        <f t="shared" si="246"/>
        <v>1900</v>
      </c>
      <c r="AT1435" s="94">
        <f t="shared" si="247"/>
        <v>-1</v>
      </c>
      <c r="BB1435" s="74">
        <f t="shared" si="248"/>
        <v>1</v>
      </c>
      <c r="BC1435" s="74">
        <f t="shared" si="249"/>
        <v>0</v>
      </c>
    </row>
    <row r="1436" spans="4:55" x14ac:dyDescent="0.2">
      <c r="D1436" s="120">
        <f t="shared" si="244"/>
        <v>715</v>
      </c>
      <c r="F1436" s="126" t="str">
        <f t="shared" si="253"/>
        <v/>
      </c>
      <c r="K1436" s="129" t="str">
        <f t="shared" si="250"/>
        <v/>
      </c>
      <c r="L1436" s="129" t="str">
        <f t="shared" si="251"/>
        <v/>
      </c>
      <c r="S1436" s="84">
        <f t="shared" si="252"/>
        <v>0</v>
      </c>
      <c r="AR1436" s="74">
        <f t="shared" si="245"/>
        <v>1</v>
      </c>
      <c r="AS1436" s="74">
        <f t="shared" si="246"/>
        <v>1900</v>
      </c>
      <c r="AT1436" s="94">
        <f t="shared" si="247"/>
        <v>-1</v>
      </c>
      <c r="BB1436" s="74">
        <f t="shared" si="248"/>
        <v>1</v>
      </c>
      <c r="BC1436" s="74">
        <f t="shared" si="249"/>
        <v>0</v>
      </c>
    </row>
    <row r="1437" spans="4:55" x14ac:dyDescent="0.2">
      <c r="D1437" s="120">
        <f t="shared" si="244"/>
        <v>716</v>
      </c>
      <c r="F1437" s="126" t="str">
        <f t="shared" si="253"/>
        <v/>
      </c>
      <c r="K1437" s="129" t="str">
        <f t="shared" si="250"/>
        <v/>
      </c>
      <c r="L1437" s="129" t="str">
        <f t="shared" si="251"/>
        <v/>
      </c>
      <c r="S1437" s="84">
        <f t="shared" si="252"/>
        <v>0</v>
      </c>
      <c r="AR1437" s="74">
        <f t="shared" si="245"/>
        <v>1</v>
      </c>
      <c r="AS1437" s="74">
        <f t="shared" si="246"/>
        <v>1900</v>
      </c>
      <c r="AT1437" s="94">
        <f t="shared" si="247"/>
        <v>-1</v>
      </c>
      <c r="BB1437" s="74">
        <f t="shared" si="248"/>
        <v>1</v>
      </c>
      <c r="BC1437" s="74">
        <f t="shared" si="249"/>
        <v>0</v>
      </c>
    </row>
    <row r="1438" spans="4:55" x14ac:dyDescent="0.2">
      <c r="D1438" s="120">
        <f t="shared" si="244"/>
        <v>717</v>
      </c>
      <c r="F1438" s="126" t="str">
        <f t="shared" si="253"/>
        <v/>
      </c>
      <c r="K1438" s="129" t="str">
        <f t="shared" si="250"/>
        <v/>
      </c>
      <c r="L1438" s="129" t="str">
        <f t="shared" si="251"/>
        <v/>
      </c>
      <c r="S1438" s="84">
        <f t="shared" si="252"/>
        <v>0</v>
      </c>
      <c r="AR1438" s="74">
        <f t="shared" si="245"/>
        <v>1</v>
      </c>
      <c r="AS1438" s="74">
        <f t="shared" si="246"/>
        <v>1900</v>
      </c>
      <c r="AT1438" s="94">
        <f t="shared" si="247"/>
        <v>-1</v>
      </c>
      <c r="BB1438" s="74">
        <f t="shared" si="248"/>
        <v>1</v>
      </c>
      <c r="BC1438" s="74">
        <f t="shared" si="249"/>
        <v>0</v>
      </c>
    </row>
    <row r="1439" spans="4:55" x14ac:dyDescent="0.2">
      <c r="D1439" s="120">
        <f t="shared" si="244"/>
        <v>718</v>
      </c>
      <c r="F1439" s="126" t="str">
        <f t="shared" si="253"/>
        <v/>
      </c>
      <c r="K1439" s="129" t="str">
        <f t="shared" si="250"/>
        <v/>
      </c>
      <c r="L1439" s="129" t="str">
        <f t="shared" si="251"/>
        <v/>
      </c>
      <c r="S1439" s="84">
        <f t="shared" si="252"/>
        <v>0</v>
      </c>
      <c r="AR1439" s="74">
        <f t="shared" si="245"/>
        <v>1</v>
      </c>
      <c r="AS1439" s="74">
        <f t="shared" si="246"/>
        <v>1900</v>
      </c>
      <c r="AT1439" s="94">
        <f t="shared" si="247"/>
        <v>-1</v>
      </c>
      <c r="BB1439" s="74">
        <f t="shared" si="248"/>
        <v>1</v>
      </c>
      <c r="BC1439" s="74">
        <f t="shared" si="249"/>
        <v>0</v>
      </c>
    </row>
    <row r="1440" spans="4:55" x14ac:dyDescent="0.2">
      <c r="D1440" s="120">
        <f t="shared" si="244"/>
        <v>719</v>
      </c>
      <c r="F1440" s="126" t="str">
        <f t="shared" si="253"/>
        <v/>
      </c>
      <c r="K1440" s="129" t="str">
        <f t="shared" si="250"/>
        <v/>
      </c>
      <c r="L1440" s="129" t="str">
        <f t="shared" si="251"/>
        <v/>
      </c>
      <c r="S1440" s="84">
        <f t="shared" si="252"/>
        <v>0</v>
      </c>
      <c r="AR1440" s="74">
        <f t="shared" si="245"/>
        <v>1</v>
      </c>
      <c r="AS1440" s="74">
        <f t="shared" si="246"/>
        <v>1900</v>
      </c>
      <c r="AT1440" s="94">
        <f t="shared" si="247"/>
        <v>-1</v>
      </c>
      <c r="BB1440" s="74">
        <f t="shared" si="248"/>
        <v>1</v>
      </c>
      <c r="BC1440" s="74">
        <f t="shared" si="249"/>
        <v>0</v>
      </c>
    </row>
    <row r="1441" spans="4:55" x14ac:dyDescent="0.2">
      <c r="D1441" s="120">
        <f t="shared" si="244"/>
        <v>720</v>
      </c>
      <c r="F1441" s="126" t="str">
        <f t="shared" si="253"/>
        <v/>
      </c>
      <c r="K1441" s="129" t="str">
        <f t="shared" si="250"/>
        <v/>
      </c>
      <c r="L1441" s="129" t="str">
        <f t="shared" si="251"/>
        <v/>
      </c>
      <c r="S1441" s="84">
        <f t="shared" si="252"/>
        <v>0</v>
      </c>
      <c r="AR1441" s="74">
        <f t="shared" si="245"/>
        <v>1</v>
      </c>
      <c r="AS1441" s="74">
        <f t="shared" si="246"/>
        <v>1900</v>
      </c>
      <c r="AT1441" s="94">
        <f t="shared" si="247"/>
        <v>-1</v>
      </c>
      <c r="BB1441" s="74">
        <f t="shared" si="248"/>
        <v>1</v>
      </c>
      <c r="BC1441" s="74">
        <f t="shared" si="249"/>
        <v>0</v>
      </c>
    </row>
    <row r="1442" spans="4:55" x14ac:dyDescent="0.2">
      <c r="D1442" s="120">
        <f t="shared" si="244"/>
        <v>721</v>
      </c>
      <c r="F1442" s="126" t="str">
        <f t="shared" si="253"/>
        <v/>
      </c>
      <c r="K1442" s="129" t="str">
        <f t="shared" si="250"/>
        <v/>
      </c>
      <c r="L1442" s="129" t="str">
        <f t="shared" si="251"/>
        <v/>
      </c>
      <c r="S1442" s="84">
        <f t="shared" si="252"/>
        <v>0</v>
      </c>
      <c r="AR1442" s="74">
        <f t="shared" si="245"/>
        <v>1</v>
      </c>
      <c r="AS1442" s="74">
        <f t="shared" si="246"/>
        <v>1900</v>
      </c>
      <c r="AT1442" s="94">
        <f t="shared" si="247"/>
        <v>-1</v>
      </c>
      <c r="BB1442" s="74">
        <f t="shared" si="248"/>
        <v>1</v>
      </c>
      <c r="BC1442" s="74">
        <f t="shared" si="249"/>
        <v>0</v>
      </c>
    </row>
    <row r="1443" spans="4:55" x14ac:dyDescent="0.2">
      <c r="D1443" s="120">
        <f t="shared" si="244"/>
        <v>722</v>
      </c>
      <c r="F1443" s="126" t="str">
        <f t="shared" si="253"/>
        <v/>
      </c>
      <c r="K1443" s="129" t="str">
        <f t="shared" si="250"/>
        <v/>
      </c>
      <c r="L1443" s="129" t="str">
        <f t="shared" si="251"/>
        <v/>
      </c>
      <c r="S1443" s="84">
        <f t="shared" si="252"/>
        <v>0</v>
      </c>
      <c r="AR1443" s="74">
        <f t="shared" si="245"/>
        <v>1</v>
      </c>
      <c r="AS1443" s="74">
        <f t="shared" si="246"/>
        <v>1900</v>
      </c>
      <c r="AT1443" s="94">
        <f t="shared" si="247"/>
        <v>-1</v>
      </c>
      <c r="BB1443" s="74">
        <f t="shared" si="248"/>
        <v>1</v>
      </c>
      <c r="BC1443" s="74">
        <f t="shared" si="249"/>
        <v>0</v>
      </c>
    </row>
    <row r="1444" spans="4:55" x14ac:dyDescent="0.2">
      <c r="D1444" s="120">
        <f t="shared" si="244"/>
        <v>723</v>
      </c>
      <c r="F1444" s="126" t="str">
        <f t="shared" si="253"/>
        <v/>
      </c>
      <c r="K1444" s="129" t="str">
        <f t="shared" si="250"/>
        <v/>
      </c>
      <c r="L1444" s="129" t="str">
        <f t="shared" si="251"/>
        <v/>
      </c>
      <c r="S1444" s="84">
        <f t="shared" si="252"/>
        <v>0</v>
      </c>
      <c r="AR1444" s="74">
        <f t="shared" si="245"/>
        <v>1</v>
      </c>
      <c r="AS1444" s="74">
        <f t="shared" si="246"/>
        <v>1900</v>
      </c>
      <c r="AT1444" s="94">
        <f t="shared" si="247"/>
        <v>-1</v>
      </c>
      <c r="BB1444" s="74">
        <f t="shared" si="248"/>
        <v>1</v>
      </c>
      <c r="BC1444" s="74">
        <f t="shared" si="249"/>
        <v>0</v>
      </c>
    </row>
    <row r="1445" spans="4:55" x14ac:dyDescent="0.2">
      <c r="D1445" s="120">
        <f t="shared" si="244"/>
        <v>724</v>
      </c>
      <c r="F1445" s="126" t="str">
        <f t="shared" si="253"/>
        <v/>
      </c>
      <c r="K1445" s="129" t="str">
        <f t="shared" si="250"/>
        <v/>
      </c>
      <c r="L1445" s="129" t="str">
        <f t="shared" si="251"/>
        <v/>
      </c>
      <c r="S1445" s="84">
        <f t="shared" si="252"/>
        <v>0</v>
      </c>
      <c r="AR1445" s="74">
        <f t="shared" si="245"/>
        <v>1</v>
      </c>
      <c r="AS1445" s="74">
        <f t="shared" si="246"/>
        <v>1900</v>
      </c>
      <c r="AT1445" s="94">
        <f t="shared" si="247"/>
        <v>-1</v>
      </c>
      <c r="BB1445" s="74">
        <f t="shared" si="248"/>
        <v>1</v>
      </c>
      <c r="BC1445" s="74">
        <f t="shared" si="249"/>
        <v>0</v>
      </c>
    </row>
    <row r="1446" spans="4:55" x14ac:dyDescent="0.2">
      <c r="D1446" s="120">
        <f t="shared" si="244"/>
        <v>725</v>
      </c>
      <c r="F1446" s="126" t="str">
        <f t="shared" si="253"/>
        <v/>
      </c>
      <c r="K1446" s="129" t="str">
        <f t="shared" si="250"/>
        <v/>
      </c>
      <c r="L1446" s="129" t="str">
        <f t="shared" si="251"/>
        <v/>
      </c>
      <c r="S1446" s="84">
        <f t="shared" si="252"/>
        <v>0</v>
      </c>
      <c r="AR1446" s="74">
        <f t="shared" si="245"/>
        <v>1</v>
      </c>
      <c r="AS1446" s="74">
        <f t="shared" si="246"/>
        <v>1900</v>
      </c>
      <c r="AT1446" s="94">
        <f t="shared" si="247"/>
        <v>-1</v>
      </c>
      <c r="BB1446" s="74">
        <f t="shared" si="248"/>
        <v>1</v>
      </c>
      <c r="BC1446" s="74">
        <f t="shared" si="249"/>
        <v>0</v>
      </c>
    </row>
    <row r="1447" spans="4:55" x14ac:dyDescent="0.2">
      <c r="D1447" s="120">
        <f t="shared" si="244"/>
        <v>726</v>
      </c>
      <c r="F1447" s="126" t="str">
        <f t="shared" si="253"/>
        <v/>
      </c>
      <c r="K1447" s="129" t="str">
        <f t="shared" si="250"/>
        <v/>
      </c>
      <c r="L1447" s="129" t="str">
        <f t="shared" si="251"/>
        <v/>
      </c>
      <c r="S1447" s="84">
        <f t="shared" si="252"/>
        <v>0</v>
      </c>
      <c r="AR1447" s="74">
        <f t="shared" si="245"/>
        <v>1</v>
      </c>
      <c r="AS1447" s="74">
        <f t="shared" si="246"/>
        <v>1900</v>
      </c>
      <c r="AT1447" s="94">
        <f t="shared" si="247"/>
        <v>-1</v>
      </c>
      <c r="BB1447" s="74">
        <f t="shared" si="248"/>
        <v>1</v>
      </c>
      <c r="BC1447" s="74">
        <f t="shared" si="249"/>
        <v>0</v>
      </c>
    </row>
    <row r="1448" spans="4:55" x14ac:dyDescent="0.2">
      <c r="D1448" s="120">
        <f t="shared" si="244"/>
        <v>727</v>
      </c>
      <c r="F1448" s="126" t="str">
        <f t="shared" si="253"/>
        <v/>
      </c>
      <c r="K1448" s="129" t="str">
        <f t="shared" si="250"/>
        <v/>
      </c>
      <c r="L1448" s="129" t="str">
        <f t="shared" si="251"/>
        <v/>
      </c>
      <c r="S1448" s="84">
        <f t="shared" si="252"/>
        <v>0</v>
      </c>
      <c r="AR1448" s="74">
        <f t="shared" si="245"/>
        <v>1</v>
      </c>
      <c r="AS1448" s="74">
        <f t="shared" si="246"/>
        <v>1900</v>
      </c>
      <c r="AT1448" s="94">
        <f t="shared" si="247"/>
        <v>-1</v>
      </c>
      <c r="BB1448" s="74">
        <f t="shared" si="248"/>
        <v>1</v>
      </c>
      <c r="BC1448" s="74">
        <f t="shared" si="249"/>
        <v>0</v>
      </c>
    </row>
    <row r="1449" spans="4:55" x14ac:dyDescent="0.2">
      <c r="D1449" s="120">
        <f t="shared" si="244"/>
        <v>728</v>
      </c>
      <c r="F1449" s="126" t="str">
        <f t="shared" si="253"/>
        <v/>
      </c>
      <c r="K1449" s="129" t="str">
        <f t="shared" si="250"/>
        <v/>
      </c>
      <c r="L1449" s="129" t="str">
        <f t="shared" si="251"/>
        <v/>
      </c>
      <c r="S1449" s="84">
        <f t="shared" si="252"/>
        <v>0</v>
      </c>
      <c r="AR1449" s="74">
        <f t="shared" si="245"/>
        <v>1</v>
      </c>
      <c r="AS1449" s="74">
        <f t="shared" si="246"/>
        <v>1900</v>
      </c>
      <c r="AT1449" s="94">
        <f t="shared" si="247"/>
        <v>-1</v>
      </c>
      <c r="BB1449" s="74">
        <f t="shared" si="248"/>
        <v>1</v>
      </c>
      <c r="BC1449" s="74">
        <f t="shared" si="249"/>
        <v>0</v>
      </c>
    </row>
    <row r="1450" spans="4:55" x14ac:dyDescent="0.2">
      <c r="D1450" s="120">
        <f t="shared" si="244"/>
        <v>729</v>
      </c>
      <c r="F1450" s="126" t="str">
        <f t="shared" si="253"/>
        <v/>
      </c>
      <c r="K1450" s="129" t="str">
        <f t="shared" si="250"/>
        <v/>
      </c>
      <c r="L1450" s="129" t="str">
        <f t="shared" si="251"/>
        <v/>
      </c>
      <c r="S1450" s="84">
        <f t="shared" si="252"/>
        <v>0</v>
      </c>
      <c r="AR1450" s="74">
        <f t="shared" si="245"/>
        <v>1</v>
      </c>
      <c r="AS1450" s="74">
        <f t="shared" si="246"/>
        <v>1900</v>
      </c>
      <c r="AT1450" s="94">
        <f t="shared" si="247"/>
        <v>-1</v>
      </c>
      <c r="BB1450" s="74">
        <f t="shared" si="248"/>
        <v>1</v>
      </c>
      <c r="BC1450" s="74">
        <f t="shared" si="249"/>
        <v>0</v>
      </c>
    </row>
    <row r="1451" spans="4:55" x14ac:dyDescent="0.2">
      <c r="D1451" s="120">
        <f t="shared" si="244"/>
        <v>730</v>
      </c>
      <c r="F1451" s="126" t="str">
        <f t="shared" si="253"/>
        <v/>
      </c>
      <c r="K1451" s="129" t="str">
        <f t="shared" si="250"/>
        <v/>
      </c>
      <c r="L1451" s="129" t="str">
        <f t="shared" si="251"/>
        <v/>
      </c>
      <c r="S1451" s="84">
        <f t="shared" si="252"/>
        <v>0</v>
      </c>
      <c r="AR1451" s="74">
        <f t="shared" si="245"/>
        <v>1</v>
      </c>
      <c r="AS1451" s="74">
        <f t="shared" si="246"/>
        <v>1900</v>
      </c>
      <c r="AT1451" s="94">
        <f t="shared" si="247"/>
        <v>-1</v>
      </c>
      <c r="BB1451" s="74">
        <f t="shared" si="248"/>
        <v>1</v>
      </c>
      <c r="BC1451" s="74">
        <f t="shared" si="249"/>
        <v>0</v>
      </c>
    </row>
    <row r="1452" spans="4:55" x14ac:dyDescent="0.2">
      <c r="D1452" s="120">
        <f t="shared" si="244"/>
        <v>731</v>
      </c>
      <c r="F1452" s="126" t="str">
        <f t="shared" si="253"/>
        <v/>
      </c>
      <c r="K1452" s="129" t="str">
        <f t="shared" si="250"/>
        <v/>
      </c>
      <c r="L1452" s="129" t="str">
        <f t="shared" si="251"/>
        <v/>
      </c>
      <c r="S1452" s="84">
        <f t="shared" si="252"/>
        <v>0</v>
      </c>
      <c r="AR1452" s="74">
        <f t="shared" si="245"/>
        <v>1</v>
      </c>
      <c r="AS1452" s="74">
        <f t="shared" si="246"/>
        <v>1900</v>
      </c>
      <c r="AT1452" s="94">
        <f t="shared" si="247"/>
        <v>-1</v>
      </c>
      <c r="BB1452" s="74">
        <f t="shared" si="248"/>
        <v>1</v>
      </c>
      <c r="BC1452" s="74">
        <f t="shared" si="249"/>
        <v>0</v>
      </c>
    </row>
    <row r="1453" spans="4:55" x14ac:dyDescent="0.2">
      <c r="D1453" s="120">
        <f t="shared" si="244"/>
        <v>732</v>
      </c>
      <c r="F1453" s="126" t="str">
        <f t="shared" si="253"/>
        <v/>
      </c>
      <c r="K1453" s="129" t="str">
        <f t="shared" si="250"/>
        <v/>
      </c>
      <c r="L1453" s="129" t="str">
        <f t="shared" si="251"/>
        <v/>
      </c>
      <c r="S1453" s="84">
        <f t="shared" si="252"/>
        <v>0</v>
      </c>
      <c r="AR1453" s="74">
        <f t="shared" si="245"/>
        <v>1</v>
      </c>
      <c r="AS1453" s="74">
        <f t="shared" si="246"/>
        <v>1900</v>
      </c>
      <c r="AT1453" s="94">
        <f t="shared" si="247"/>
        <v>-1</v>
      </c>
      <c r="BB1453" s="74">
        <f t="shared" si="248"/>
        <v>1</v>
      </c>
      <c r="BC1453" s="74">
        <f t="shared" si="249"/>
        <v>0</v>
      </c>
    </row>
    <row r="1454" spans="4:55" x14ac:dyDescent="0.2">
      <c r="D1454" s="120">
        <f t="shared" si="244"/>
        <v>733</v>
      </c>
      <c r="F1454" s="126" t="str">
        <f t="shared" si="253"/>
        <v/>
      </c>
      <c r="K1454" s="129" t="str">
        <f t="shared" si="250"/>
        <v/>
      </c>
      <c r="L1454" s="129" t="str">
        <f t="shared" si="251"/>
        <v/>
      </c>
      <c r="S1454" s="84">
        <f t="shared" si="252"/>
        <v>0</v>
      </c>
      <c r="AR1454" s="74">
        <f t="shared" si="245"/>
        <v>1</v>
      </c>
      <c r="AS1454" s="74">
        <f t="shared" si="246"/>
        <v>1900</v>
      </c>
      <c r="AT1454" s="94">
        <f t="shared" si="247"/>
        <v>-1</v>
      </c>
      <c r="BB1454" s="74">
        <f t="shared" si="248"/>
        <v>1</v>
      </c>
      <c r="BC1454" s="74">
        <f t="shared" si="249"/>
        <v>0</v>
      </c>
    </row>
    <row r="1455" spans="4:55" x14ac:dyDescent="0.2">
      <c r="D1455" s="120">
        <f t="shared" si="244"/>
        <v>734</v>
      </c>
      <c r="F1455" s="126" t="str">
        <f t="shared" si="253"/>
        <v/>
      </c>
      <c r="K1455" s="129" t="str">
        <f t="shared" si="250"/>
        <v/>
      </c>
      <c r="L1455" s="129" t="str">
        <f t="shared" si="251"/>
        <v/>
      </c>
      <c r="S1455" s="84">
        <f t="shared" si="252"/>
        <v>0</v>
      </c>
      <c r="AR1455" s="74">
        <f t="shared" si="245"/>
        <v>1</v>
      </c>
      <c r="AS1455" s="74">
        <f t="shared" si="246"/>
        <v>1900</v>
      </c>
      <c r="AT1455" s="94">
        <f t="shared" si="247"/>
        <v>-1</v>
      </c>
      <c r="BB1455" s="74">
        <f t="shared" si="248"/>
        <v>1</v>
      </c>
      <c r="BC1455" s="74">
        <f t="shared" si="249"/>
        <v>0</v>
      </c>
    </row>
    <row r="1456" spans="4:55" x14ac:dyDescent="0.2">
      <c r="D1456" s="120">
        <f t="shared" si="244"/>
        <v>735</v>
      </c>
      <c r="F1456" s="126" t="str">
        <f t="shared" si="253"/>
        <v/>
      </c>
      <c r="K1456" s="129" t="str">
        <f t="shared" si="250"/>
        <v/>
      </c>
      <c r="L1456" s="129" t="str">
        <f t="shared" si="251"/>
        <v/>
      </c>
      <c r="S1456" s="84">
        <f t="shared" si="252"/>
        <v>0</v>
      </c>
      <c r="AR1456" s="74">
        <f t="shared" si="245"/>
        <v>1</v>
      </c>
      <c r="AS1456" s="74">
        <f t="shared" si="246"/>
        <v>1900</v>
      </c>
      <c r="AT1456" s="94">
        <f t="shared" si="247"/>
        <v>-1</v>
      </c>
      <c r="BB1456" s="74">
        <f t="shared" si="248"/>
        <v>1</v>
      </c>
      <c r="BC1456" s="74">
        <f t="shared" si="249"/>
        <v>0</v>
      </c>
    </row>
    <row r="1457" spans="4:55" x14ac:dyDescent="0.2">
      <c r="D1457" s="120">
        <f t="shared" si="244"/>
        <v>736</v>
      </c>
      <c r="F1457" s="126" t="str">
        <f t="shared" si="253"/>
        <v/>
      </c>
      <c r="K1457" s="129" t="str">
        <f t="shared" si="250"/>
        <v/>
      </c>
      <c r="L1457" s="129" t="str">
        <f t="shared" si="251"/>
        <v/>
      </c>
      <c r="S1457" s="84">
        <f t="shared" si="252"/>
        <v>0</v>
      </c>
      <c r="AR1457" s="74">
        <f t="shared" si="245"/>
        <v>1</v>
      </c>
      <c r="AS1457" s="74">
        <f t="shared" si="246"/>
        <v>1900</v>
      </c>
      <c r="AT1457" s="94">
        <f t="shared" si="247"/>
        <v>-1</v>
      </c>
      <c r="BB1457" s="74">
        <f t="shared" si="248"/>
        <v>1</v>
      </c>
      <c r="BC1457" s="74">
        <f t="shared" si="249"/>
        <v>0</v>
      </c>
    </row>
    <row r="1458" spans="4:55" x14ac:dyDescent="0.2">
      <c r="D1458" s="120">
        <f t="shared" si="244"/>
        <v>737</v>
      </c>
      <c r="F1458" s="126" t="str">
        <f t="shared" si="253"/>
        <v/>
      </c>
      <c r="K1458" s="129" t="str">
        <f t="shared" si="250"/>
        <v/>
      </c>
      <c r="L1458" s="129" t="str">
        <f t="shared" si="251"/>
        <v/>
      </c>
      <c r="S1458" s="84">
        <f t="shared" si="252"/>
        <v>0</v>
      </c>
      <c r="AR1458" s="74">
        <f t="shared" si="245"/>
        <v>1</v>
      </c>
      <c r="AS1458" s="74">
        <f t="shared" si="246"/>
        <v>1900</v>
      </c>
      <c r="AT1458" s="94">
        <f t="shared" si="247"/>
        <v>-1</v>
      </c>
      <c r="BB1458" s="74">
        <f t="shared" si="248"/>
        <v>1</v>
      </c>
      <c r="BC1458" s="74">
        <f t="shared" si="249"/>
        <v>0</v>
      </c>
    </row>
    <row r="1459" spans="4:55" x14ac:dyDescent="0.2">
      <c r="D1459" s="120">
        <f t="shared" si="244"/>
        <v>738</v>
      </c>
      <c r="F1459" s="126" t="str">
        <f t="shared" si="253"/>
        <v/>
      </c>
      <c r="K1459" s="129" t="str">
        <f t="shared" si="250"/>
        <v/>
      </c>
      <c r="L1459" s="129" t="str">
        <f t="shared" si="251"/>
        <v/>
      </c>
      <c r="S1459" s="84">
        <f t="shared" si="252"/>
        <v>0</v>
      </c>
      <c r="AR1459" s="74">
        <f t="shared" si="245"/>
        <v>1</v>
      </c>
      <c r="AS1459" s="74">
        <f t="shared" si="246"/>
        <v>1900</v>
      </c>
      <c r="AT1459" s="94">
        <f t="shared" si="247"/>
        <v>-1</v>
      </c>
      <c r="BB1459" s="74">
        <f t="shared" si="248"/>
        <v>1</v>
      </c>
      <c r="BC1459" s="74">
        <f t="shared" si="249"/>
        <v>0</v>
      </c>
    </row>
    <row r="1460" spans="4:55" x14ac:dyDescent="0.2">
      <c r="D1460" s="120">
        <f t="shared" si="244"/>
        <v>739</v>
      </c>
      <c r="F1460" s="126" t="str">
        <f t="shared" si="253"/>
        <v/>
      </c>
      <c r="K1460" s="129" t="str">
        <f t="shared" si="250"/>
        <v/>
      </c>
      <c r="L1460" s="129" t="str">
        <f t="shared" si="251"/>
        <v/>
      </c>
      <c r="S1460" s="84">
        <f t="shared" si="252"/>
        <v>0</v>
      </c>
      <c r="AR1460" s="74">
        <f t="shared" si="245"/>
        <v>1</v>
      </c>
      <c r="AS1460" s="74">
        <f t="shared" si="246"/>
        <v>1900</v>
      </c>
      <c r="AT1460" s="94">
        <f t="shared" si="247"/>
        <v>-1</v>
      </c>
      <c r="BB1460" s="74">
        <f t="shared" si="248"/>
        <v>1</v>
      </c>
      <c r="BC1460" s="74">
        <f t="shared" si="249"/>
        <v>0</v>
      </c>
    </row>
    <row r="1461" spans="4:55" x14ac:dyDescent="0.2">
      <c r="D1461" s="120">
        <f t="shared" si="244"/>
        <v>740</v>
      </c>
      <c r="F1461" s="126" t="str">
        <f t="shared" si="253"/>
        <v/>
      </c>
      <c r="K1461" s="129" t="str">
        <f t="shared" si="250"/>
        <v/>
      </c>
      <c r="L1461" s="129" t="str">
        <f t="shared" si="251"/>
        <v/>
      </c>
      <c r="S1461" s="84">
        <f t="shared" si="252"/>
        <v>0</v>
      </c>
      <c r="AR1461" s="74">
        <f t="shared" si="245"/>
        <v>1</v>
      </c>
      <c r="AS1461" s="74">
        <f t="shared" si="246"/>
        <v>1900</v>
      </c>
      <c r="AT1461" s="94">
        <f t="shared" si="247"/>
        <v>-1</v>
      </c>
      <c r="BB1461" s="74">
        <f t="shared" si="248"/>
        <v>1</v>
      </c>
      <c r="BC1461" s="74">
        <f t="shared" si="249"/>
        <v>0</v>
      </c>
    </row>
    <row r="1462" spans="4:55" x14ac:dyDescent="0.2">
      <c r="D1462" s="120">
        <f t="shared" ref="D1462:D1525" si="254">IF(C1462&lt;&gt;C1461,1,D1461+1)</f>
        <v>741</v>
      </c>
      <c r="F1462" s="126" t="str">
        <f t="shared" si="253"/>
        <v/>
      </c>
      <c r="K1462" s="129" t="str">
        <f t="shared" si="250"/>
        <v/>
      </c>
      <c r="L1462" s="129" t="str">
        <f t="shared" si="251"/>
        <v/>
      </c>
      <c r="S1462" s="84">
        <f t="shared" si="252"/>
        <v>0</v>
      </c>
      <c r="AR1462" s="74">
        <f t="shared" si="245"/>
        <v>1</v>
      </c>
      <c r="AS1462" s="74">
        <f t="shared" si="246"/>
        <v>1900</v>
      </c>
      <c r="AT1462" s="94">
        <f t="shared" si="247"/>
        <v>-1</v>
      </c>
      <c r="BB1462" s="74">
        <f t="shared" si="248"/>
        <v>1</v>
      </c>
      <c r="BC1462" s="74">
        <f t="shared" si="249"/>
        <v>0</v>
      </c>
    </row>
    <row r="1463" spans="4:55" x14ac:dyDescent="0.2">
      <c r="D1463" s="120">
        <f t="shared" si="254"/>
        <v>742</v>
      </c>
      <c r="F1463" s="126" t="str">
        <f t="shared" si="253"/>
        <v/>
      </c>
      <c r="K1463" s="129" t="str">
        <f t="shared" si="250"/>
        <v/>
      </c>
      <c r="L1463" s="129" t="str">
        <f t="shared" si="251"/>
        <v/>
      </c>
      <c r="S1463" s="84">
        <f t="shared" si="252"/>
        <v>0</v>
      </c>
      <c r="AR1463" s="74">
        <f t="shared" si="245"/>
        <v>1</v>
      </c>
      <c r="AS1463" s="74">
        <f t="shared" si="246"/>
        <v>1900</v>
      </c>
      <c r="AT1463" s="94">
        <f t="shared" si="247"/>
        <v>-1</v>
      </c>
      <c r="BB1463" s="74">
        <f t="shared" si="248"/>
        <v>1</v>
      </c>
      <c r="BC1463" s="74">
        <f t="shared" si="249"/>
        <v>0</v>
      </c>
    </row>
    <row r="1464" spans="4:55" x14ac:dyDescent="0.2">
      <c r="D1464" s="120">
        <f t="shared" si="254"/>
        <v>743</v>
      </c>
      <c r="F1464" s="126" t="str">
        <f t="shared" si="253"/>
        <v/>
      </c>
      <c r="K1464" s="129" t="str">
        <f t="shared" si="250"/>
        <v/>
      </c>
      <c r="L1464" s="129" t="str">
        <f t="shared" si="251"/>
        <v/>
      </c>
      <c r="S1464" s="84">
        <f t="shared" si="252"/>
        <v>0</v>
      </c>
      <c r="AR1464" s="74">
        <f t="shared" si="245"/>
        <v>1</v>
      </c>
      <c r="AS1464" s="74">
        <f t="shared" si="246"/>
        <v>1900</v>
      </c>
      <c r="AT1464" s="94">
        <f t="shared" si="247"/>
        <v>-1</v>
      </c>
      <c r="BB1464" s="74">
        <f t="shared" si="248"/>
        <v>1</v>
      </c>
      <c r="BC1464" s="74">
        <f t="shared" si="249"/>
        <v>0</v>
      </c>
    </row>
    <row r="1465" spans="4:55" x14ac:dyDescent="0.2">
      <c r="D1465" s="120">
        <f t="shared" si="254"/>
        <v>744</v>
      </c>
      <c r="F1465" s="126" t="str">
        <f t="shared" si="253"/>
        <v/>
      </c>
      <c r="K1465" s="129" t="str">
        <f t="shared" si="250"/>
        <v/>
      </c>
      <c r="L1465" s="129" t="str">
        <f t="shared" si="251"/>
        <v/>
      </c>
      <c r="S1465" s="84">
        <f t="shared" si="252"/>
        <v>0</v>
      </c>
      <c r="AR1465" s="74">
        <f t="shared" si="245"/>
        <v>1</v>
      </c>
      <c r="AS1465" s="74">
        <f t="shared" si="246"/>
        <v>1900</v>
      </c>
      <c r="AT1465" s="94">
        <f t="shared" si="247"/>
        <v>-1</v>
      </c>
      <c r="BB1465" s="74">
        <f t="shared" si="248"/>
        <v>1</v>
      </c>
      <c r="BC1465" s="74">
        <f t="shared" si="249"/>
        <v>0</v>
      </c>
    </row>
    <row r="1466" spans="4:55" x14ac:dyDescent="0.2">
      <c r="D1466" s="120">
        <f t="shared" si="254"/>
        <v>745</v>
      </c>
      <c r="F1466" s="126" t="str">
        <f t="shared" si="253"/>
        <v/>
      </c>
      <c r="K1466" s="129" t="str">
        <f t="shared" si="250"/>
        <v/>
      </c>
      <c r="L1466" s="129" t="str">
        <f t="shared" si="251"/>
        <v/>
      </c>
      <c r="S1466" s="84">
        <f t="shared" si="252"/>
        <v>0</v>
      </c>
      <c r="AR1466" s="74">
        <f t="shared" si="245"/>
        <v>1</v>
      </c>
      <c r="AS1466" s="74">
        <f t="shared" si="246"/>
        <v>1900</v>
      </c>
      <c r="AT1466" s="94">
        <f t="shared" si="247"/>
        <v>-1</v>
      </c>
      <c r="BB1466" s="74">
        <f t="shared" si="248"/>
        <v>1</v>
      </c>
      <c r="BC1466" s="74">
        <f t="shared" si="249"/>
        <v>0</v>
      </c>
    </row>
    <row r="1467" spans="4:55" x14ac:dyDescent="0.2">
      <c r="D1467" s="120">
        <f t="shared" si="254"/>
        <v>746</v>
      </c>
      <c r="F1467" s="126" t="str">
        <f t="shared" si="253"/>
        <v/>
      </c>
      <c r="K1467" s="129" t="str">
        <f t="shared" si="250"/>
        <v/>
      </c>
      <c r="L1467" s="129" t="str">
        <f t="shared" si="251"/>
        <v/>
      </c>
      <c r="S1467" s="84">
        <f t="shared" si="252"/>
        <v>0</v>
      </c>
      <c r="AR1467" s="74">
        <f t="shared" si="245"/>
        <v>1</v>
      </c>
      <c r="AS1467" s="74">
        <f t="shared" si="246"/>
        <v>1900</v>
      </c>
      <c r="AT1467" s="94">
        <f t="shared" si="247"/>
        <v>-1</v>
      </c>
      <c r="BB1467" s="74">
        <f t="shared" si="248"/>
        <v>1</v>
      </c>
      <c r="BC1467" s="74">
        <f t="shared" si="249"/>
        <v>0</v>
      </c>
    </row>
    <row r="1468" spans="4:55" x14ac:dyDescent="0.2">
      <c r="D1468" s="120">
        <f t="shared" si="254"/>
        <v>747</v>
      </c>
      <c r="F1468" s="126" t="str">
        <f t="shared" si="253"/>
        <v/>
      </c>
      <c r="K1468" s="129" t="str">
        <f t="shared" si="250"/>
        <v/>
      </c>
      <c r="L1468" s="129" t="str">
        <f t="shared" si="251"/>
        <v/>
      </c>
      <c r="S1468" s="84">
        <f t="shared" si="252"/>
        <v>0</v>
      </c>
      <c r="AR1468" s="74">
        <f t="shared" si="245"/>
        <v>1</v>
      </c>
      <c r="AS1468" s="74">
        <f t="shared" si="246"/>
        <v>1900</v>
      </c>
      <c r="AT1468" s="94">
        <f t="shared" si="247"/>
        <v>-1</v>
      </c>
      <c r="BB1468" s="74">
        <f t="shared" si="248"/>
        <v>1</v>
      </c>
      <c r="BC1468" s="74">
        <f t="shared" si="249"/>
        <v>0</v>
      </c>
    </row>
    <row r="1469" spans="4:55" x14ac:dyDescent="0.2">
      <c r="D1469" s="120">
        <f t="shared" si="254"/>
        <v>748</v>
      </c>
      <c r="F1469" s="126" t="str">
        <f t="shared" si="253"/>
        <v/>
      </c>
      <c r="K1469" s="129" t="str">
        <f t="shared" si="250"/>
        <v/>
      </c>
      <c r="L1469" s="129" t="str">
        <f t="shared" si="251"/>
        <v/>
      </c>
      <c r="S1469" s="84">
        <f t="shared" si="252"/>
        <v>0</v>
      </c>
      <c r="AR1469" s="74">
        <f t="shared" si="245"/>
        <v>1</v>
      </c>
      <c r="AS1469" s="74">
        <f t="shared" si="246"/>
        <v>1900</v>
      </c>
      <c r="AT1469" s="94">
        <f t="shared" si="247"/>
        <v>-1</v>
      </c>
      <c r="BB1469" s="74">
        <f t="shared" si="248"/>
        <v>1</v>
      </c>
      <c r="BC1469" s="74">
        <f t="shared" si="249"/>
        <v>0</v>
      </c>
    </row>
    <row r="1470" spans="4:55" x14ac:dyDescent="0.2">
      <c r="D1470" s="120">
        <f t="shared" si="254"/>
        <v>749</v>
      </c>
      <c r="F1470" s="126" t="str">
        <f t="shared" si="253"/>
        <v/>
      </c>
      <c r="K1470" s="129" t="str">
        <f t="shared" si="250"/>
        <v/>
      </c>
      <c r="L1470" s="129" t="str">
        <f t="shared" si="251"/>
        <v/>
      </c>
      <c r="S1470" s="84">
        <f t="shared" si="252"/>
        <v>0</v>
      </c>
      <c r="AR1470" s="74">
        <f t="shared" si="245"/>
        <v>1</v>
      </c>
      <c r="AS1470" s="74">
        <f t="shared" si="246"/>
        <v>1900</v>
      </c>
      <c r="AT1470" s="94">
        <f t="shared" si="247"/>
        <v>-1</v>
      </c>
      <c r="BB1470" s="74">
        <f t="shared" si="248"/>
        <v>1</v>
      </c>
      <c r="BC1470" s="74">
        <f t="shared" si="249"/>
        <v>0</v>
      </c>
    </row>
    <row r="1471" spans="4:55" x14ac:dyDescent="0.2">
      <c r="D1471" s="120">
        <f t="shared" si="254"/>
        <v>750</v>
      </c>
      <c r="F1471" s="126" t="str">
        <f t="shared" si="253"/>
        <v/>
      </c>
      <c r="K1471" s="129" t="str">
        <f t="shared" si="250"/>
        <v/>
      </c>
      <c r="L1471" s="129" t="str">
        <f t="shared" si="251"/>
        <v/>
      </c>
      <c r="S1471" s="84">
        <f t="shared" si="252"/>
        <v>0</v>
      </c>
      <c r="AR1471" s="74">
        <f t="shared" si="245"/>
        <v>1</v>
      </c>
      <c r="AS1471" s="74">
        <f t="shared" si="246"/>
        <v>1900</v>
      </c>
      <c r="AT1471" s="94">
        <f t="shared" si="247"/>
        <v>-1</v>
      </c>
      <c r="BB1471" s="74">
        <f t="shared" si="248"/>
        <v>1</v>
      </c>
      <c r="BC1471" s="74">
        <f t="shared" si="249"/>
        <v>0</v>
      </c>
    </row>
    <row r="1472" spans="4:55" x14ac:dyDescent="0.2">
      <c r="D1472" s="120">
        <f t="shared" si="254"/>
        <v>751</v>
      </c>
      <c r="F1472" s="126" t="str">
        <f t="shared" si="253"/>
        <v/>
      </c>
      <c r="K1472" s="129" t="str">
        <f t="shared" si="250"/>
        <v/>
      </c>
      <c r="L1472" s="129" t="str">
        <f t="shared" si="251"/>
        <v/>
      </c>
      <c r="S1472" s="84">
        <f t="shared" si="252"/>
        <v>0</v>
      </c>
      <c r="AR1472" s="74">
        <f t="shared" si="245"/>
        <v>1</v>
      </c>
      <c r="AS1472" s="74">
        <f t="shared" si="246"/>
        <v>1900</v>
      </c>
      <c r="AT1472" s="94">
        <f t="shared" si="247"/>
        <v>-1</v>
      </c>
      <c r="BB1472" s="74">
        <f t="shared" si="248"/>
        <v>1</v>
      </c>
      <c r="BC1472" s="74">
        <f t="shared" si="249"/>
        <v>0</v>
      </c>
    </row>
    <row r="1473" spans="4:55" x14ac:dyDescent="0.2">
      <c r="D1473" s="120">
        <f t="shared" si="254"/>
        <v>752</v>
      </c>
      <c r="F1473" s="126" t="str">
        <f t="shared" si="253"/>
        <v/>
      </c>
      <c r="K1473" s="129" t="str">
        <f t="shared" si="250"/>
        <v/>
      </c>
      <c r="L1473" s="129" t="str">
        <f t="shared" si="251"/>
        <v/>
      </c>
      <c r="S1473" s="84">
        <f t="shared" si="252"/>
        <v>0</v>
      </c>
      <c r="AR1473" s="74">
        <f t="shared" si="245"/>
        <v>1</v>
      </c>
      <c r="AS1473" s="74">
        <f t="shared" si="246"/>
        <v>1900</v>
      </c>
      <c r="AT1473" s="94">
        <f t="shared" si="247"/>
        <v>-1</v>
      </c>
      <c r="BB1473" s="74">
        <f t="shared" si="248"/>
        <v>1</v>
      </c>
      <c r="BC1473" s="74">
        <f t="shared" si="249"/>
        <v>0</v>
      </c>
    </row>
    <row r="1474" spans="4:55" x14ac:dyDescent="0.2">
      <c r="D1474" s="120">
        <f t="shared" si="254"/>
        <v>753</v>
      </c>
      <c r="F1474" s="126" t="str">
        <f t="shared" si="253"/>
        <v/>
      </c>
      <c r="K1474" s="129" t="str">
        <f t="shared" si="250"/>
        <v/>
      </c>
      <c r="L1474" s="129" t="str">
        <f t="shared" si="251"/>
        <v/>
      </c>
      <c r="S1474" s="84">
        <f t="shared" si="252"/>
        <v>0</v>
      </c>
      <c r="AR1474" s="74">
        <f t="shared" si="245"/>
        <v>1</v>
      </c>
      <c r="AS1474" s="74">
        <f t="shared" si="246"/>
        <v>1900</v>
      </c>
      <c r="AT1474" s="94">
        <f t="shared" si="247"/>
        <v>-1</v>
      </c>
      <c r="BB1474" s="74">
        <f t="shared" si="248"/>
        <v>1</v>
      </c>
      <c r="BC1474" s="74">
        <f t="shared" si="249"/>
        <v>0</v>
      </c>
    </row>
    <row r="1475" spans="4:55" x14ac:dyDescent="0.2">
      <c r="D1475" s="120">
        <f t="shared" si="254"/>
        <v>754</v>
      </c>
      <c r="F1475" s="126" t="str">
        <f t="shared" si="253"/>
        <v/>
      </c>
      <c r="K1475" s="129" t="str">
        <f t="shared" si="250"/>
        <v/>
      </c>
      <c r="L1475" s="129" t="str">
        <f t="shared" si="251"/>
        <v/>
      </c>
      <c r="S1475" s="84">
        <f t="shared" si="252"/>
        <v>0</v>
      </c>
      <c r="AR1475" s="74">
        <f t="shared" si="245"/>
        <v>1</v>
      </c>
      <c r="AS1475" s="74">
        <f t="shared" si="246"/>
        <v>1900</v>
      </c>
      <c r="AT1475" s="94">
        <f t="shared" si="247"/>
        <v>-1</v>
      </c>
      <c r="BB1475" s="74">
        <f t="shared" si="248"/>
        <v>1</v>
      </c>
      <c r="BC1475" s="74">
        <f t="shared" si="249"/>
        <v>0</v>
      </c>
    </row>
    <row r="1476" spans="4:55" x14ac:dyDescent="0.2">
      <c r="D1476" s="120">
        <f t="shared" si="254"/>
        <v>755</v>
      </c>
      <c r="F1476" s="126" t="str">
        <f t="shared" si="253"/>
        <v/>
      </c>
      <c r="K1476" s="129" t="str">
        <f t="shared" si="250"/>
        <v/>
      </c>
      <c r="L1476" s="129" t="str">
        <f t="shared" si="251"/>
        <v/>
      </c>
      <c r="S1476" s="84">
        <f t="shared" si="252"/>
        <v>0</v>
      </c>
      <c r="AR1476" s="74">
        <f t="shared" si="245"/>
        <v>1</v>
      </c>
      <c r="AS1476" s="74">
        <f t="shared" si="246"/>
        <v>1900</v>
      </c>
      <c r="AT1476" s="94">
        <f t="shared" si="247"/>
        <v>-1</v>
      </c>
      <c r="BB1476" s="74">
        <f t="shared" si="248"/>
        <v>1</v>
      </c>
      <c r="BC1476" s="74">
        <f t="shared" si="249"/>
        <v>0</v>
      </c>
    </row>
    <row r="1477" spans="4:55" x14ac:dyDescent="0.2">
      <c r="D1477" s="120">
        <f t="shared" si="254"/>
        <v>756</v>
      </c>
      <c r="F1477" s="126" t="str">
        <f t="shared" si="253"/>
        <v/>
      </c>
      <c r="K1477" s="129" t="str">
        <f t="shared" si="250"/>
        <v/>
      </c>
      <c r="L1477" s="129" t="str">
        <f t="shared" si="251"/>
        <v/>
      </c>
      <c r="S1477" s="84">
        <f t="shared" si="252"/>
        <v>0</v>
      </c>
      <c r="AR1477" s="74">
        <f t="shared" ref="AR1477:AR1540" si="255">MONTH(C1477)</f>
        <v>1</v>
      </c>
      <c r="AS1477" s="74">
        <f t="shared" ref="AS1477:AS1540" si="256">YEAR(C1477)</f>
        <v>1900</v>
      </c>
      <c r="AT1477" s="94">
        <f t="shared" ref="AT1477:AT1540" si="257">WEEKNUM(C1477)-1</f>
        <v>-1</v>
      </c>
      <c r="BB1477" s="74">
        <f t="shared" ref="BB1477:BB1540" si="258">IF(K1477=0,0,1)</f>
        <v>1</v>
      </c>
      <c r="BC1477" s="74">
        <f t="shared" ref="BC1477:BC1540" si="259">IF( ISERROR(K1477*AE1477),0,K1477*AE1477)</f>
        <v>0</v>
      </c>
    </row>
    <row r="1478" spans="4:55" x14ac:dyDescent="0.2">
      <c r="D1478" s="120">
        <f t="shared" si="254"/>
        <v>757</v>
      </c>
      <c r="F1478" s="126" t="str">
        <f t="shared" si="253"/>
        <v/>
      </c>
      <c r="K1478" s="129" t="str">
        <f t="shared" ref="K1478:K1541" si="260">IF(I1478="","",HOUR(I1478)+MINUTE(I1478)/60)</f>
        <v/>
      </c>
      <c r="L1478" s="129" t="str">
        <f t="shared" ref="L1478:L1541" si="261">IF(J1478="","",HOUR(J1478)+MINUTE(J1478)/60)</f>
        <v/>
      </c>
      <c r="S1478" s="84">
        <f t="shared" si="252"/>
        <v>0</v>
      </c>
      <c r="AR1478" s="74">
        <f t="shared" si="255"/>
        <v>1</v>
      </c>
      <c r="AS1478" s="74">
        <f t="shared" si="256"/>
        <v>1900</v>
      </c>
      <c r="AT1478" s="94">
        <f t="shared" si="257"/>
        <v>-1</v>
      </c>
      <c r="BB1478" s="74">
        <f t="shared" si="258"/>
        <v>1</v>
      </c>
      <c r="BC1478" s="74">
        <f t="shared" si="259"/>
        <v>0</v>
      </c>
    </row>
    <row r="1479" spans="4:55" x14ac:dyDescent="0.2">
      <c r="D1479" s="120">
        <f t="shared" si="254"/>
        <v>758</v>
      </c>
      <c r="F1479" s="126" t="str">
        <f t="shared" si="253"/>
        <v/>
      </c>
      <c r="K1479" s="129" t="str">
        <f t="shared" si="260"/>
        <v/>
      </c>
      <c r="L1479" s="129" t="str">
        <f t="shared" si="261"/>
        <v/>
      </c>
      <c r="S1479" s="84">
        <f t="shared" si="252"/>
        <v>0</v>
      </c>
      <c r="AR1479" s="74">
        <f t="shared" si="255"/>
        <v>1</v>
      </c>
      <c r="AS1479" s="74">
        <f t="shared" si="256"/>
        <v>1900</v>
      </c>
      <c r="AT1479" s="94">
        <f t="shared" si="257"/>
        <v>-1</v>
      </c>
      <c r="BB1479" s="74">
        <f t="shared" si="258"/>
        <v>1</v>
      </c>
      <c r="BC1479" s="74">
        <f t="shared" si="259"/>
        <v>0</v>
      </c>
    </row>
    <row r="1480" spans="4:55" x14ac:dyDescent="0.2">
      <c r="D1480" s="120">
        <f t="shared" si="254"/>
        <v>759</v>
      </c>
      <c r="F1480" s="126" t="str">
        <f t="shared" si="253"/>
        <v/>
      </c>
      <c r="K1480" s="129" t="str">
        <f t="shared" si="260"/>
        <v/>
      </c>
      <c r="L1480" s="129" t="str">
        <f t="shared" si="261"/>
        <v/>
      </c>
      <c r="S1480" s="84">
        <f t="shared" si="252"/>
        <v>0</v>
      </c>
      <c r="AR1480" s="74">
        <f t="shared" si="255"/>
        <v>1</v>
      </c>
      <c r="AS1480" s="74">
        <f t="shared" si="256"/>
        <v>1900</v>
      </c>
      <c r="AT1480" s="94">
        <f t="shared" si="257"/>
        <v>-1</v>
      </c>
      <c r="BB1480" s="74">
        <f t="shared" si="258"/>
        <v>1</v>
      </c>
      <c r="BC1480" s="74">
        <f t="shared" si="259"/>
        <v>0</v>
      </c>
    </row>
    <row r="1481" spans="4:55" x14ac:dyDescent="0.2">
      <c r="D1481" s="120">
        <f t="shared" si="254"/>
        <v>760</v>
      </c>
      <c r="F1481" s="126" t="str">
        <f t="shared" si="253"/>
        <v/>
      </c>
      <c r="K1481" s="129" t="str">
        <f t="shared" si="260"/>
        <v/>
      </c>
      <c r="L1481" s="129" t="str">
        <f t="shared" si="261"/>
        <v/>
      </c>
      <c r="S1481" s="84">
        <f t="shared" si="252"/>
        <v>0</v>
      </c>
      <c r="AR1481" s="74">
        <f t="shared" si="255"/>
        <v>1</v>
      </c>
      <c r="AS1481" s="74">
        <f t="shared" si="256"/>
        <v>1900</v>
      </c>
      <c r="AT1481" s="94">
        <f t="shared" si="257"/>
        <v>-1</v>
      </c>
      <c r="BB1481" s="74">
        <f t="shared" si="258"/>
        <v>1</v>
      </c>
      <c r="BC1481" s="74">
        <f t="shared" si="259"/>
        <v>0</v>
      </c>
    </row>
    <row r="1482" spans="4:55" x14ac:dyDescent="0.2">
      <c r="D1482" s="120">
        <f t="shared" si="254"/>
        <v>761</v>
      </c>
      <c r="F1482" s="126" t="str">
        <f t="shared" si="253"/>
        <v/>
      </c>
      <c r="K1482" s="129" t="str">
        <f t="shared" si="260"/>
        <v/>
      </c>
      <c r="L1482" s="129" t="str">
        <f t="shared" si="261"/>
        <v/>
      </c>
      <c r="S1482" s="84">
        <f t="shared" si="252"/>
        <v>0</v>
      </c>
      <c r="AR1482" s="74">
        <f t="shared" si="255"/>
        <v>1</v>
      </c>
      <c r="AS1482" s="74">
        <f t="shared" si="256"/>
        <v>1900</v>
      </c>
      <c r="AT1482" s="94">
        <f t="shared" si="257"/>
        <v>-1</v>
      </c>
      <c r="BB1482" s="74">
        <f t="shared" si="258"/>
        <v>1</v>
      </c>
      <c r="BC1482" s="74">
        <f t="shared" si="259"/>
        <v>0</v>
      </c>
    </row>
    <row r="1483" spans="4:55" x14ac:dyDescent="0.2">
      <c r="D1483" s="120">
        <f t="shared" si="254"/>
        <v>762</v>
      </c>
      <c r="F1483" s="126" t="str">
        <f t="shared" si="253"/>
        <v/>
      </c>
      <c r="K1483" s="129" t="str">
        <f t="shared" si="260"/>
        <v/>
      </c>
      <c r="L1483" s="129" t="str">
        <f t="shared" si="261"/>
        <v/>
      </c>
      <c r="S1483" s="84">
        <f t="shared" si="252"/>
        <v>0</v>
      </c>
      <c r="AR1483" s="74">
        <f t="shared" si="255"/>
        <v>1</v>
      </c>
      <c r="AS1483" s="74">
        <f t="shared" si="256"/>
        <v>1900</v>
      </c>
      <c r="AT1483" s="94">
        <f t="shared" si="257"/>
        <v>-1</v>
      </c>
      <c r="BB1483" s="74">
        <f t="shared" si="258"/>
        <v>1</v>
      </c>
      <c r="BC1483" s="74">
        <f t="shared" si="259"/>
        <v>0</v>
      </c>
    </row>
    <row r="1484" spans="4:55" x14ac:dyDescent="0.2">
      <c r="D1484" s="120">
        <f t="shared" si="254"/>
        <v>763</v>
      </c>
      <c r="F1484" s="126" t="str">
        <f t="shared" si="253"/>
        <v/>
      </c>
      <c r="K1484" s="129" t="str">
        <f t="shared" si="260"/>
        <v/>
      </c>
      <c r="L1484" s="129" t="str">
        <f t="shared" si="261"/>
        <v/>
      </c>
      <c r="S1484" s="84">
        <f t="shared" si="252"/>
        <v>0</v>
      </c>
      <c r="AR1484" s="74">
        <f t="shared" si="255"/>
        <v>1</v>
      </c>
      <c r="AS1484" s="74">
        <f t="shared" si="256"/>
        <v>1900</v>
      </c>
      <c r="AT1484" s="94">
        <f t="shared" si="257"/>
        <v>-1</v>
      </c>
      <c r="BB1484" s="74">
        <f t="shared" si="258"/>
        <v>1</v>
      </c>
      <c r="BC1484" s="74">
        <f t="shared" si="259"/>
        <v>0</v>
      </c>
    </row>
    <row r="1485" spans="4:55" x14ac:dyDescent="0.2">
      <c r="D1485" s="120">
        <f t="shared" si="254"/>
        <v>764</v>
      </c>
      <c r="F1485" s="126" t="str">
        <f t="shared" si="253"/>
        <v/>
      </c>
      <c r="K1485" s="129" t="str">
        <f t="shared" si="260"/>
        <v/>
      </c>
      <c r="L1485" s="129" t="str">
        <f t="shared" si="261"/>
        <v/>
      </c>
      <c r="S1485" s="84">
        <f t="shared" si="252"/>
        <v>0</v>
      </c>
      <c r="AR1485" s="74">
        <f t="shared" si="255"/>
        <v>1</v>
      </c>
      <c r="AS1485" s="74">
        <f t="shared" si="256"/>
        <v>1900</v>
      </c>
      <c r="AT1485" s="94">
        <f t="shared" si="257"/>
        <v>-1</v>
      </c>
      <c r="BB1485" s="74">
        <f t="shared" si="258"/>
        <v>1</v>
      </c>
      <c r="BC1485" s="74">
        <f t="shared" si="259"/>
        <v>0</v>
      </c>
    </row>
    <row r="1486" spans="4:55" x14ac:dyDescent="0.2">
      <c r="D1486" s="120">
        <f t="shared" si="254"/>
        <v>765</v>
      </c>
      <c r="F1486" s="126" t="str">
        <f t="shared" si="253"/>
        <v/>
      </c>
      <c r="K1486" s="129" t="str">
        <f t="shared" si="260"/>
        <v/>
      </c>
      <c r="L1486" s="129" t="str">
        <f t="shared" si="261"/>
        <v/>
      </c>
      <c r="S1486" s="84">
        <f t="shared" si="252"/>
        <v>0</v>
      </c>
      <c r="AR1486" s="74">
        <f t="shared" si="255"/>
        <v>1</v>
      </c>
      <c r="AS1486" s="74">
        <f t="shared" si="256"/>
        <v>1900</v>
      </c>
      <c r="AT1486" s="94">
        <f t="shared" si="257"/>
        <v>-1</v>
      </c>
      <c r="BB1486" s="74">
        <f t="shared" si="258"/>
        <v>1</v>
      </c>
      <c r="BC1486" s="74">
        <f t="shared" si="259"/>
        <v>0</v>
      </c>
    </row>
    <row r="1487" spans="4:55" x14ac:dyDescent="0.2">
      <c r="D1487" s="120">
        <f t="shared" si="254"/>
        <v>766</v>
      </c>
      <c r="F1487" s="126" t="str">
        <f t="shared" si="253"/>
        <v/>
      </c>
      <c r="K1487" s="129" t="str">
        <f t="shared" si="260"/>
        <v/>
      </c>
      <c r="L1487" s="129" t="str">
        <f t="shared" si="261"/>
        <v/>
      </c>
      <c r="S1487" s="84">
        <f t="shared" ref="S1487:S1550" si="262">Q1487*R1487</f>
        <v>0</v>
      </c>
      <c r="AR1487" s="74">
        <f t="shared" si="255"/>
        <v>1</v>
      </c>
      <c r="AS1487" s="74">
        <f t="shared" si="256"/>
        <v>1900</v>
      </c>
      <c r="AT1487" s="94">
        <f t="shared" si="257"/>
        <v>-1</v>
      </c>
      <c r="BB1487" s="74">
        <f t="shared" si="258"/>
        <v>1</v>
      </c>
      <c r="BC1487" s="74">
        <f t="shared" si="259"/>
        <v>0</v>
      </c>
    </row>
    <row r="1488" spans="4:55" x14ac:dyDescent="0.2">
      <c r="D1488" s="120">
        <f t="shared" si="254"/>
        <v>767</v>
      </c>
      <c r="F1488" s="126" t="str">
        <f t="shared" si="253"/>
        <v/>
      </c>
      <c r="K1488" s="129" t="str">
        <f t="shared" si="260"/>
        <v/>
      </c>
      <c r="L1488" s="129" t="str">
        <f t="shared" si="261"/>
        <v/>
      </c>
      <c r="S1488" s="84">
        <f t="shared" si="262"/>
        <v>0</v>
      </c>
      <c r="AR1488" s="74">
        <f t="shared" si="255"/>
        <v>1</v>
      </c>
      <c r="AS1488" s="74">
        <f t="shared" si="256"/>
        <v>1900</v>
      </c>
      <c r="AT1488" s="94">
        <f t="shared" si="257"/>
        <v>-1</v>
      </c>
      <c r="BB1488" s="74">
        <f t="shared" si="258"/>
        <v>1</v>
      </c>
      <c r="BC1488" s="74">
        <f t="shared" si="259"/>
        <v>0</v>
      </c>
    </row>
    <row r="1489" spans="4:55" x14ac:dyDescent="0.2">
      <c r="D1489" s="120">
        <f t="shared" si="254"/>
        <v>768</v>
      </c>
      <c r="F1489" s="126" t="str">
        <f t="shared" si="253"/>
        <v/>
      </c>
      <c r="K1489" s="129" t="str">
        <f t="shared" si="260"/>
        <v/>
      </c>
      <c r="L1489" s="129" t="str">
        <f t="shared" si="261"/>
        <v/>
      </c>
      <c r="S1489" s="84">
        <f t="shared" si="262"/>
        <v>0</v>
      </c>
      <c r="AR1489" s="74">
        <f t="shared" si="255"/>
        <v>1</v>
      </c>
      <c r="AS1489" s="74">
        <f t="shared" si="256"/>
        <v>1900</v>
      </c>
      <c r="AT1489" s="94">
        <f t="shared" si="257"/>
        <v>-1</v>
      </c>
      <c r="BB1489" s="74">
        <f t="shared" si="258"/>
        <v>1</v>
      </c>
      <c r="BC1489" s="74">
        <f t="shared" si="259"/>
        <v>0</v>
      </c>
    </row>
    <row r="1490" spans="4:55" x14ac:dyDescent="0.2">
      <c r="D1490" s="120">
        <f t="shared" si="254"/>
        <v>769</v>
      </c>
      <c r="F1490" s="126" t="str">
        <f t="shared" si="253"/>
        <v/>
      </c>
      <c r="K1490" s="129" t="str">
        <f t="shared" si="260"/>
        <v/>
      </c>
      <c r="L1490" s="129" t="str">
        <f t="shared" si="261"/>
        <v/>
      </c>
      <c r="S1490" s="84">
        <f t="shared" si="262"/>
        <v>0</v>
      </c>
      <c r="AR1490" s="74">
        <f t="shared" si="255"/>
        <v>1</v>
      </c>
      <c r="AS1490" s="74">
        <f t="shared" si="256"/>
        <v>1900</v>
      </c>
      <c r="AT1490" s="94">
        <f t="shared" si="257"/>
        <v>-1</v>
      </c>
      <c r="BB1490" s="74">
        <f t="shared" si="258"/>
        <v>1</v>
      </c>
      <c r="BC1490" s="74">
        <f t="shared" si="259"/>
        <v>0</v>
      </c>
    </row>
    <row r="1491" spans="4:55" x14ac:dyDescent="0.2">
      <c r="D1491" s="120">
        <f t="shared" si="254"/>
        <v>770</v>
      </c>
      <c r="F1491" s="126" t="str">
        <f t="shared" ref="F1491:F1554" si="263">IF(OR(K1491=0,K1491=""),"",SUM(G1491/K1491))</f>
        <v/>
      </c>
      <c r="K1491" s="129" t="str">
        <f t="shared" si="260"/>
        <v/>
      </c>
      <c r="L1491" s="129" t="str">
        <f t="shared" si="261"/>
        <v/>
      </c>
      <c r="S1491" s="84">
        <f t="shared" si="262"/>
        <v>0</v>
      </c>
      <c r="AR1491" s="74">
        <f t="shared" si="255"/>
        <v>1</v>
      </c>
      <c r="AS1491" s="74">
        <f t="shared" si="256"/>
        <v>1900</v>
      </c>
      <c r="AT1491" s="94">
        <f t="shared" si="257"/>
        <v>-1</v>
      </c>
      <c r="BB1491" s="74">
        <f t="shared" si="258"/>
        <v>1</v>
      </c>
      <c r="BC1491" s="74">
        <f t="shared" si="259"/>
        <v>0</v>
      </c>
    </row>
    <row r="1492" spans="4:55" x14ac:dyDescent="0.2">
      <c r="D1492" s="120">
        <f t="shared" si="254"/>
        <v>771</v>
      </c>
      <c r="F1492" s="126" t="str">
        <f t="shared" si="263"/>
        <v/>
      </c>
      <c r="K1492" s="129" t="str">
        <f t="shared" si="260"/>
        <v/>
      </c>
      <c r="L1492" s="129" t="str">
        <f t="shared" si="261"/>
        <v/>
      </c>
      <c r="S1492" s="84">
        <f t="shared" si="262"/>
        <v>0</v>
      </c>
      <c r="AR1492" s="74">
        <f t="shared" si="255"/>
        <v>1</v>
      </c>
      <c r="AS1492" s="74">
        <f t="shared" si="256"/>
        <v>1900</v>
      </c>
      <c r="AT1492" s="94">
        <f t="shared" si="257"/>
        <v>-1</v>
      </c>
      <c r="BB1492" s="74">
        <f t="shared" si="258"/>
        <v>1</v>
      </c>
      <c r="BC1492" s="74">
        <f t="shared" si="259"/>
        <v>0</v>
      </c>
    </row>
    <row r="1493" spans="4:55" x14ac:dyDescent="0.2">
      <c r="D1493" s="120">
        <f t="shared" si="254"/>
        <v>772</v>
      </c>
      <c r="F1493" s="126" t="str">
        <f t="shared" si="263"/>
        <v/>
      </c>
      <c r="K1493" s="129" t="str">
        <f t="shared" si="260"/>
        <v/>
      </c>
      <c r="L1493" s="129" t="str">
        <f t="shared" si="261"/>
        <v/>
      </c>
      <c r="S1493" s="84">
        <f t="shared" si="262"/>
        <v>0</v>
      </c>
      <c r="AR1493" s="74">
        <f t="shared" si="255"/>
        <v>1</v>
      </c>
      <c r="AS1493" s="74">
        <f t="shared" si="256"/>
        <v>1900</v>
      </c>
      <c r="AT1493" s="94">
        <f t="shared" si="257"/>
        <v>-1</v>
      </c>
      <c r="BB1493" s="74">
        <f t="shared" si="258"/>
        <v>1</v>
      </c>
      <c r="BC1493" s="74">
        <f t="shared" si="259"/>
        <v>0</v>
      </c>
    </row>
    <row r="1494" spans="4:55" x14ac:dyDescent="0.2">
      <c r="D1494" s="120">
        <f t="shared" si="254"/>
        <v>773</v>
      </c>
      <c r="F1494" s="126" t="str">
        <f t="shared" si="263"/>
        <v/>
      </c>
      <c r="K1494" s="129" t="str">
        <f t="shared" si="260"/>
        <v/>
      </c>
      <c r="L1494" s="129" t="str">
        <f t="shared" si="261"/>
        <v/>
      </c>
      <c r="S1494" s="84">
        <f t="shared" si="262"/>
        <v>0</v>
      </c>
      <c r="AR1494" s="74">
        <f t="shared" si="255"/>
        <v>1</v>
      </c>
      <c r="AS1494" s="74">
        <f t="shared" si="256"/>
        <v>1900</v>
      </c>
      <c r="AT1494" s="94">
        <f t="shared" si="257"/>
        <v>-1</v>
      </c>
      <c r="BB1494" s="74">
        <f t="shared" si="258"/>
        <v>1</v>
      </c>
      <c r="BC1494" s="74">
        <f t="shared" si="259"/>
        <v>0</v>
      </c>
    </row>
    <row r="1495" spans="4:55" x14ac:dyDescent="0.2">
      <c r="D1495" s="120">
        <f t="shared" si="254"/>
        <v>774</v>
      </c>
      <c r="F1495" s="126" t="str">
        <f t="shared" si="263"/>
        <v/>
      </c>
      <c r="K1495" s="129" t="str">
        <f t="shared" si="260"/>
        <v/>
      </c>
      <c r="L1495" s="129" t="str">
        <f t="shared" si="261"/>
        <v/>
      </c>
      <c r="S1495" s="84">
        <f t="shared" si="262"/>
        <v>0</v>
      </c>
      <c r="AR1495" s="74">
        <f t="shared" si="255"/>
        <v>1</v>
      </c>
      <c r="AS1495" s="74">
        <f t="shared" si="256"/>
        <v>1900</v>
      </c>
      <c r="AT1495" s="94">
        <f t="shared" si="257"/>
        <v>-1</v>
      </c>
      <c r="BB1495" s="74">
        <f t="shared" si="258"/>
        <v>1</v>
      </c>
      <c r="BC1495" s="74">
        <f t="shared" si="259"/>
        <v>0</v>
      </c>
    </row>
    <row r="1496" spans="4:55" x14ac:dyDescent="0.2">
      <c r="D1496" s="120">
        <f t="shared" si="254"/>
        <v>775</v>
      </c>
      <c r="F1496" s="126" t="str">
        <f t="shared" si="263"/>
        <v/>
      </c>
      <c r="K1496" s="129" t="str">
        <f t="shared" si="260"/>
        <v/>
      </c>
      <c r="L1496" s="129" t="str">
        <f t="shared" si="261"/>
        <v/>
      </c>
      <c r="S1496" s="84">
        <f t="shared" si="262"/>
        <v>0</v>
      </c>
      <c r="AR1496" s="74">
        <f t="shared" si="255"/>
        <v>1</v>
      </c>
      <c r="AS1496" s="74">
        <f t="shared" si="256"/>
        <v>1900</v>
      </c>
      <c r="AT1496" s="94">
        <f t="shared" si="257"/>
        <v>-1</v>
      </c>
      <c r="BB1496" s="74">
        <f t="shared" si="258"/>
        <v>1</v>
      </c>
      <c r="BC1496" s="74">
        <f t="shared" si="259"/>
        <v>0</v>
      </c>
    </row>
    <row r="1497" spans="4:55" x14ac:dyDescent="0.2">
      <c r="D1497" s="120">
        <f t="shared" si="254"/>
        <v>776</v>
      </c>
      <c r="F1497" s="126" t="str">
        <f t="shared" si="263"/>
        <v/>
      </c>
      <c r="K1497" s="129" t="str">
        <f t="shared" si="260"/>
        <v/>
      </c>
      <c r="L1497" s="129" t="str">
        <f t="shared" si="261"/>
        <v/>
      </c>
      <c r="S1497" s="84">
        <f t="shared" si="262"/>
        <v>0</v>
      </c>
      <c r="AR1497" s="74">
        <f t="shared" si="255"/>
        <v>1</v>
      </c>
      <c r="AS1497" s="74">
        <f t="shared" si="256"/>
        <v>1900</v>
      </c>
      <c r="AT1497" s="94">
        <f t="shared" si="257"/>
        <v>-1</v>
      </c>
      <c r="BB1497" s="74">
        <f t="shared" si="258"/>
        <v>1</v>
      </c>
      <c r="BC1497" s="74">
        <f t="shared" si="259"/>
        <v>0</v>
      </c>
    </row>
    <row r="1498" spans="4:55" x14ac:dyDescent="0.2">
      <c r="D1498" s="120">
        <f t="shared" si="254"/>
        <v>777</v>
      </c>
      <c r="F1498" s="126" t="str">
        <f t="shared" si="263"/>
        <v/>
      </c>
      <c r="K1498" s="129" t="str">
        <f t="shared" si="260"/>
        <v/>
      </c>
      <c r="L1498" s="129" t="str">
        <f t="shared" si="261"/>
        <v/>
      </c>
      <c r="S1498" s="84">
        <f t="shared" si="262"/>
        <v>0</v>
      </c>
      <c r="AR1498" s="74">
        <f t="shared" si="255"/>
        <v>1</v>
      </c>
      <c r="AS1498" s="74">
        <f t="shared" si="256"/>
        <v>1900</v>
      </c>
      <c r="AT1498" s="94">
        <f t="shared" si="257"/>
        <v>-1</v>
      </c>
      <c r="BB1498" s="74">
        <f t="shared" si="258"/>
        <v>1</v>
      </c>
      <c r="BC1498" s="74">
        <f t="shared" si="259"/>
        <v>0</v>
      </c>
    </row>
    <row r="1499" spans="4:55" x14ac:dyDescent="0.2">
      <c r="D1499" s="120">
        <f t="shared" si="254"/>
        <v>778</v>
      </c>
      <c r="F1499" s="126" t="str">
        <f t="shared" si="263"/>
        <v/>
      </c>
      <c r="K1499" s="129" t="str">
        <f t="shared" si="260"/>
        <v/>
      </c>
      <c r="L1499" s="129" t="str">
        <f t="shared" si="261"/>
        <v/>
      </c>
      <c r="S1499" s="84">
        <f t="shared" si="262"/>
        <v>0</v>
      </c>
      <c r="AR1499" s="74">
        <f t="shared" si="255"/>
        <v>1</v>
      </c>
      <c r="AS1499" s="74">
        <f t="shared" si="256"/>
        <v>1900</v>
      </c>
      <c r="AT1499" s="94">
        <f t="shared" si="257"/>
        <v>-1</v>
      </c>
      <c r="BB1499" s="74">
        <f t="shared" si="258"/>
        <v>1</v>
      </c>
      <c r="BC1499" s="74">
        <f t="shared" si="259"/>
        <v>0</v>
      </c>
    </row>
    <row r="1500" spans="4:55" x14ac:dyDescent="0.2">
      <c r="D1500" s="120">
        <f t="shared" si="254"/>
        <v>779</v>
      </c>
      <c r="F1500" s="126" t="str">
        <f t="shared" si="263"/>
        <v/>
      </c>
      <c r="K1500" s="129" t="str">
        <f t="shared" si="260"/>
        <v/>
      </c>
      <c r="L1500" s="129" t="str">
        <f t="shared" si="261"/>
        <v/>
      </c>
      <c r="S1500" s="84">
        <f t="shared" si="262"/>
        <v>0</v>
      </c>
      <c r="AR1500" s="74">
        <f t="shared" si="255"/>
        <v>1</v>
      </c>
      <c r="AS1500" s="74">
        <f t="shared" si="256"/>
        <v>1900</v>
      </c>
      <c r="AT1500" s="94">
        <f t="shared" si="257"/>
        <v>-1</v>
      </c>
      <c r="BB1500" s="74">
        <f t="shared" si="258"/>
        <v>1</v>
      </c>
      <c r="BC1500" s="74">
        <f t="shared" si="259"/>
        <v>0</v>
      </c>
    </row>
    <row r="1501" spans="4:55" x14ac:dyDescent="0.2">
      <c r="D1501" s="120">
        <f t="shared" si="254"/>
        <v>780</v>
      </c>
      <c r="F1501" s="126" t="str">
        <f t="shared" si="263"/>
        <v/>
      </c>
      <c r="K1501" s="129" t="str">
        <f t="shared" si="260"/>
        <v/>
      </c>
      <c r="L1501" s="129" t="str">
        <f t="shared" si="261"/>
        <v/>
      </c>
      <c r="S1501" s="84">
        <f t="shared" si="262"/>
        <v>0</v>
      </c>
      <c r="AR1501" s="74">
        <f t="shared" si="255"/>
        <v>1</v>
      </c>
      <c r="AS1501" s="74">
        <f t="shared" si="256"/>
        <v>1900</v>
      </c>
      <c r="AT1501" s="94">
        <f t="shared" si="257"/>
        <v>-1</v>
      </c>
      <c r="BB1501" s="74">
        <f t="shared" si="258"/>
        <v>1</v>
      </c>
      <c r="BC1501" s="74">
        <f t="shared" si="259"/>
        <v>0</v>
      </c>
    </row>
    <row r="1502" spans="4:55" x14ac:dyDescent="0.2">
      <c r="D1502" s="120">
        <f t="shared" si="254"/>
        <v>781</v>
      </c>
      <c r="F1502" s="126" t="str">
        <f t="shared" si="263"/>
        <v/>
      </c>
      <c r="K1502" s="129" t="str">
        <f t="shared" si="260"/>
        <v/>
      </c>
      <c r="L1502" s="129" t="str">
        <f t="shared" si="261"/>
        <v/>
      </c>
      <c r="S1502" s="84">
        <f t="shared" si="262"/>
        <v>0</v>
      </c>
      <c r="AR1502" s="74">
        <f t="shared" si="255"/>
        <v>1</v>
      </c>
      <c r="AS1502" s="74">
        <f t="shared" si="256"/>
        <v>1900</v>
      </c>
      <c r="AT1502" s="94">
        <f t="shared" si="257"/>
        <v>-1</v>
      </c>
      <c r="BB1502" s="74">
        <f t="shared" si="258"/>
        <v>1</v>
      </c>
      <c r="BC1502" s="74">
        <f t="shared" si="259"/>
        <v>0</v>
      </c>
    </row>
    <row r="1503" spans="4:55" x14ac:dyDescent="0.2">
      <c r="D1503" s="120">
        <f t="shared" si="254"/>
        <v>782</v>
      </c>
      <c r="F1503" s="126" t="str">
        <f t="shared" si="263"/>
        <v/>
      </c>
      <c r="K1503" s="129" t="str">
        <f t="shared" si="260"/>
        <v/>
      </c>
      <c r="L1503" s="129" t="str">
        <f t="shared" si="261"/>
        <v/>
      </c>
      <c r="S1503" s="84">
        <f t="shared" si="262"/>
        <v>0</v>
      </c>
      <c r="AR1503" s="74">
        <f t="shared" si="255"/>
        <v>1</v>
      </c>
      <c r="AS1503" s="74">
        <f t="shared" si="256"/>
        <v>1900</v>
      </c>
      <c r="AT1503" s="94">
        <f t="shared" si="257"/>
        <v>-1</v>
      </c>
      <c r="BB1503" s="74">
        <f t="shared" si="258"/>
        <v>1</v>
      </c>
      <c r="BC1503" s="74">
        <f t="shared" si="259"/>
        <v>0</v>
      </c>
    </row>
    <row r="1504" spans="4:55" x14ac:dyDescent="0.2">
      <c r="D1504" s="120">
        <f t="shared" si="254"/>
        <v>783</v>
      </c>
      <c r="F1504" s="126" t="str">
        <f t="shared" si="263"/>
        <v/>
      </c>
      <c r="K1504" s="129" t="str">
        <f t="shared" si="260"/>
        <v/>
      </c>
      <c r="L1504" s="129" t="str">
        <f t="shared" si="261"/>
        <v/>
      </c>
      <c r="S1504" s="84">
        <f t="shared" si="262"/>
        <v>0</v>
      </c>
      <c r="AR1504" s="74">
        <f t="shared" si="255"/>
        <v>1</v>
      </c>
      <c r="AS1504" s="74">
        <f t="shared" si="256"/>
        <v>1900</v>
      </c>
      <c r="AT1504" s="94">
        <f t="shared" si="257"/>
        <v>-1</v>
      </c>
      <c r="BB1504" s="74">
        <f t="shared" si="258"/>
        <v>1</v>
      </c>
      <c r="BC1504" s="74">
        <f t="shared" si="259"/>
        <v>0</v>
      </c>
    </row>
    <row r="1505" spans="4:55" x14ac:dyDescent="0.2">
      <c r="D1505" s="120">
        <f t="shared" si="254"/>
        <v>784</v>
      </c>
      <c r="F1505" s="126" t="str">
        <f t="shared" si="263"/>
        <v/>
      </c>
      <c r="K1505" s="129" t="str">
        <f t="shared" si="260"/>
        <v/>
      </c>
      <c r="L1505" s="129" t="str">
        <f t="shared" si="261"/>
        <v/>
      </c>
      <c r="S1505" s="84">
        <f t="shared" si="262"/>
        <v>0</v>
      </c>
      <c r="AR1505" s="74">
        <f t="shared" si="255"/>
        <v>1</v>
      </c>
      <c r="AS1505" s="74">
        <f t="shared" si="256"/>
        <v>1900</v>
      </c>
      <c r="AT1505" s="94">
        <f t="shared" si="257"/>
        <v>-1</v>
      </c>
      <c r="BB1505" s="74">
        <f t="shared" si="258"/>
        <v>1</v>
      </c>
      <c r="BC1505" s="74">
        <f t="shared" si="259"/>
        <v>0</v>
      </c>
    </row>
    <row r="1506" spans="4:55" x14ac:dyDescent="0.2">
      <c r="D1506" s="120">
        <f t="shared" si="254"/>
        <v>785</v>
      </c>
      <c r="F1506" s="126" t="str">
        <f t="shared" si="263"/>
        <v/>
      </c>
      <c r="K1506" s="129" t="str">
        <f t="shared" si="260"/>
        <v/>
      </c>
      <c r="L1506" s="129" t="str">
        <f t="shared" si="261"/>
        <v/>
      </c>
      <c r="S1506" s="84">
        <f t="shared" si="262"/>
        <v>0</v>
      </c>
      <c r="AR1506" s="74">
        <f t="shared" si="255"/>
        <v>1</v>
      </c>
      <c r="AS1506" s="74">
        <f t="shared" si="256"/>
        <v>1900</v>
      </c>
      <c r="AT1506" s="94">
        <f t="shared" si="257"/>
        <v>-1</v>
      </c>
      <c r="BB1506" s="74">
        <f t="shared" si="258"/>
        <v>1</v>
      </c>
      <c r="BC1506" s="74">
        <f t="shared" si="259"/>
        <v>0</v>
      </c>
    </row>
    <row r="1507" spans="4:55" x14ac:dyDescent="0.2">
      <c r="D1507" s="120">
        <f t="shared" si="254"/>
        <v>786</v>
      </c>
      <c r="F1507" s="126" t="str">
        <f t="shared" si="263"/>
        <v/>
      </c>
      <c r="K1507" s="129" t="str">
        <f t="shared" si="260"/>
        <v/>
      </c>
      <c r="L1507" s="129" t="str">
        <f t="shared" si="261"/>
        <v/>
      </c>
      <c r="S1507" s="84">
        <f t="shared" si="262"/>
        <v>0</v>
      </c>
      <c r="AR1507" s="74">
        <f t="shared" si="255"/>
        <v>1</v>
      </c>
      <c r="AS1507" s="74">
        <f t="shared" si="256"/>
        <v>1900</v>
      </c>
      <c r="AT1507" s="94">
        <f t="shared" si="257"/>
        <v>-1</v>
      </c>
      <c r="BB1507" s="74">
        <f t="shared" si="258"/>
        <v>1</v>
      </c>
      <c r="BC1507" s="74">
        <f t="shared" si="259"/>
        <v>0</v>
      </c>
    </row>
    <row r="1508" spans="4:55" x14ac:dyDescent="0.2">
      <c r="D1508" s="120">
        <f t="shared" si="254"/>
        <v>787</v>
      </c>
      <c r="F1508" s="126" t="str">
        <f t="shared" si="263"/>
        <v/>
      </c>
      <c r="K1508" s="129" t="str">
        <f t="shared" si="260"/>
        <v/>
      </c>
      <c r="L1508" s="129" t="str">
        <f t="shared" si="261"/>
        <v/>
      </c>
      <c r="S1508" s="84">
        <f t="shared" si="262"/>
        <v>0</v>
      </c>
      <c r="AR1508" s="74">
        <f t="shared" si="255"/>
        <v>1</v>
      </c>
      <c r="AS1508" s="74">
        <f t="shared" si="256"/>
        <v>1900</v>
      </c>
      <c r="AT1508" s="94">
        <f t="shared" si="257"/>
        <v>-1</v>
      </c>
      <c r="BB1508" s="74">
        <f t="shared" si="258"/>
        <v>1</v>
      </c>
      <c r="BC1508" s="74">
        <f t="shared" si="259"/>
        <v>0</v>
      </c>
    </row>
    <row r="1509" spans="4:55" x14ac:dyDescent="0.2">
      <c r="D1509" s="120">
        <f t="shared" si="254"/>
        <v>788</v>
      </c>
      <c r="F1509" s="126" t="str">
        <f t="shared" si="263"/>
        <v/>
      </c>
      <c r="K1509" s="129" t="str">
        <f t="shared" si="260"/>
        <v/>
      </c>
      <c r="L1509" s="129" t="str">
        <f t="shared" si="261"/>
        <v/>
      </c>
      <c r="S1509" s="84">
        <f t="shared" si="262"/>
        <v>0</v>
      </c>
      <c r="AR1509" s="74">
        <f t="shared" si="255"/>
        <v>1</v>
      </c>
      <c r="AS1509" s="74">
        <f t="shared" si="256"/>
        <v>1900</v>
      </c>
      <c r="AT1509" s="94">
        <f t="shared" si="257"/>
        <v>-1</v>
      </c>
      <c r="BB1509" s="74">
        <f t="shared" si="258"/>
        <v>1</v>
      </c>
      <c r="BC1509" s="74">
        <f t="shared" si="259"/>
        <v>0</v>
      </c>
    </row>
    <row r="1510" spans="4:55" x14ac:dyDescent="0.2">
      <c r="D1510" s="120">
        <f t="shared" si="254"/>
        <v>789</v>
      </c>
      <c r="F1510" s="126" t="str">
        <f t="shared" si="263"/>
        <v/>
      </c>
      <c r="K1510" s="129" t="str">
        <f t="shared" si="260"/>
        <v/>
      </c>
      <c r="L1510" s="129" t="str">
        <f t="shared" si="261"/>
        <v/>
      </c>
      <c r="S1510" s="84">
        <f t="shared" si="262"/>
        <v>0</v>
      </c>
      <c r="AR1510" s="74">
        <f t="shared" si="255"/>
        <v>1</v>
      </c>
      <c r="AS1510" s="74">
        <f t="shared" si="256"/>
        <v>1900</v>
      </c>
      <c r="AT1510" s="94">
        <f t="shared" si="257"/>
        <v>-1</v>
      </c>
      <c r="BB1510" s="74">
        <f t="shared" si="258"/>
        <v>1</v>
      </c>
      <c r="BC1510" s="74">
        <f t="shared" si="259"/>
        <v>0</v>
      </c>
    </row>
    <row r="1511" spans="4:55" x14ac:dyDescent="0.2">
      <c r="D1511" s="120">
        <f t="shared" si="254"/>
        <v>790</v>
      </c>
      <c r="F1511" s="126" t="str">
        <f t="shared" si="263"/>
        <v/>
      </c>
      <c r="K1511" s="129" t="str">
        <f t="shared" si="260"/>
        <v/>
      </c>
      <c r="L1511" s="129" t="str">
        <f t="shared" si="261"/>
        <v/>
      </c>
      <c r="S1511" s="84">
        <f t="shared" si="262"/>
        <v>0</v>
      </c>
      <c r="AR1511" s="74">
        <f t="shared" si="255"/>
        <v>1</v>
      </c>
      <c r="AS1511" s="74">
        <f t="shared" si="256"/>
        <v>1900</v>
      </c>
      <c r="AT1511" s="94">
        <f t="shared" si="257"/>
        <v>-1</v>
      </c>
      <c r="BB1511" s="74">
        <f t="shared" si="258"/>
        <v>1</v>
      </c>
      <c r="BC1511" s="74">
        <f t="shared" si="259"/>
        <v>0</v>
      </c>
    </row>
    <row r="1512" spans="4:55" x14ac:dyDescent="0.2">
      <c r="D1512" s="120">
        <f t="shared" si="254"/>
        <v>791</v>
      </c>
      <c r="F1512" s="126" t="str">
        <f t="shared" si="263"/>
        <v/>
      </c>
      <c r="K1512" s="129" t="str">
        <f t="shared" si="260"/>
        <v/>
      </c>
      <c r="L1512" s="129" t="str">
        <f t="shared" si="261"/>
        <v/>
      </c>
      <c r="S1512" s="84">
        <f t="shared" si="262"/>
        <v>0</v>
      </c>
      <c r="AR1512" s="74">
        <f t="shared" si="255"/>
        <v>1</v>
      </c>
      <c r="AS1512" s="74">
        <f t="shared" si="256"/>
        <v>1900</v>
      </c>
      <c r="AT1512" s="94">
        <f t="shared" si="257"/>
        <v>-1</v>
      </c>
      <c r="BB1512" s="74">
        <f t="shared" si="258"/>
        <v>1</v>
      </c>
      <c r="BC1512" s="74">
        <f t="shared" si="259"/>
        <v>0</v>
      </c>
    </row>
    <row r="1513" spans="4:55" x14ac:dyDescent="0.2">
      <c r="D1513" s="120">
        <f t="shared" si="254"/>
        <v>792</v>
      </c>
      <c r="F1513" s="126" t="str">
        <f t="shared" si="263"/>
        <v/>
      </c>
      <c r="K1513" s="129" t="str">
        <f t="shared" si="260"/>
        <v/>
      </c>
      <c r="L1513" s="129" t="str">
        <f t="shared" si="261"/>
        <v/>
      </c>
      <c r="S1513" s="84">
        <f t="shared" si="262"/>
        <v>0</v>
      </c>
      <c r="AR1513" s="74">
        <f t="shared" si="255"/>
        <v>1</v>
      </c>
      <c r="AS1513" s="74">
        <f t="shared" si="256"/>
        <v>1900</v>
      </c>
      <c r="AT1513" s="94">
        <f t="shared" si="257"/>
        <v>-1</v>
      </c>
      <c r="BB1513" s="74">
        <f t="shared" si="258"/>
        <v>1</v>
      </c>
      <c r="BC1513" s="74">
        <f t="shared" si="259"/>
        <v>0</v>
      </c>
    </row>
    <row r="1514" spans="4:55" x14ac:dyDescent="0.2">
      <c r="D1514" s="120">
        <f t="shared" si="254"/>
        <v>793</v>
      </c>
      <c r="F1514" s="126" t="str">
        <f t="shared" si="263"/>
        <v/>
      </c>
      <c r="K1514" s="129" t="str">
        <f t="shared" si="260"/>
        <v/>
      </c>
      <c r="L1514" s="129" t="str">
        <f t="shared" si="261"/>
        <v/>
      </c>
      <c r="S1514" s="84">
        <f t="shared" si="262"/>
        <v>0</v>
      </c>
      <c r="AR1514" s="74">
        <f t="shared" si="255"/>
        <v>1</v>
      </c>
      <c r="AS1514" s="74">
        <f t="shared" si="256"/>
        <v>1900</v>
      </c>
      <c r="AT1514" s="94">
        <f t="shared" si="257"/>
        <v>-1</v>
      </c>
      <c r="BB1514" s="74">
        <f t="shared" si="258"/>
        <v>1</v>
      </c>
      <c r="BC1514" s="74">
        <f t="shared" si="259"/>
        <v>0</v>
      </c>
    </row>
    <row r="1515" spans="4:55" x14ac:dyDescent="0.2">
      <c r="D1515" s="120">
        <f t="shared" si="254"/>
        <v>794</v>
      </c>
      <c r="F1515" s="126" t="str">
        <f t="shared" si="263"/>
        <v/>
      </c>
      <c r="K1515" s="129" t="str">
        <f t="shared" si="260"/>
        <v/>
      </c>
      <c r="L1515" s="129" t="str">
        <f t="shared" si="261"/>
        <v/>
      </c>
      <c r="S1515" s="84">
        <f t="shared" si="262"/>
        <v>0</v>
      </c>
      <c r="AR1515" s="74">
        <f t="shared" si="255"/>
        <v>1</v>
      </c>
      <c r="AS1515" s="74">
        <f t="shared" si="256"/>
        <v>1900</v>
      </c>
      <c r="AT1515" s="94">
        <f t="shared" si="257"/>
        <v>-1</v>
      </c>
      <c r="BB1515" s="74">
        <f t="shared" si="258"/>
        <v>1</v>
      </c>
      <c r="BC1515" s="74">
        <f t="shared" si="259"/>
        <v>0</v>
      </c>
    </row>
    <row r="1516" spans="4:55" x14ac:dyDescent="0.2">
      <c r="D1516" s="120">
        <f t="shared" si="254"/>
        <v>795</v>
      </c>
      <c r="F1516" s="126" t="str">
        <f t="shared" si="263"/>
        <v/>
      </c>
      <c r="K1516" s="129" t="str">
        <f t="shared" si="260"/>
        <v/>
      </c>
      <c r="L1516" s="129" t="str">
        <f t="shared" si="261"/>
        <v/>
      </c>
      <c r="S1516" s="84">
        <f t="shared" si="262"/>
        <v>0</v>
      </c>
      <c r="AR1516" s="74">
        <f t="shared" si="255"/>
        <v>1</v>
      </c>
      <c r="AS1516" s="74">
        <f t="shared" si="256"/>
        <v>1900</v>
      </c>
      <c r="AT1516" s="94">
        <f t="shared" si="257"/>
        <v>-1</v>
      </c>
      <c r="BB1516" s="74">
        <f t="shared" si="258"/>
        <v>1</v>
      </c>
      <c r="BC1516" s="74">
        <f t="shared" si="259"/>
        <v>0</v>
      </c>
    </row>
    <row r="1517" spans="4:55" x14ac:dyDescent="0.2">
      <c r="D1517" s="120">
        <f t="shared" si="254"/>
        <v>796</v>
      </c>
      <c r="F1517" s="126" t="str">
        <f t="shared" si="263"/>
        <v/>
      </c>
      <c r="K1517" s="129" t="str">
        <f t="shared" si="260"/>
        <v/>
      </c>
      <c r="L1517" s="129" t="str">
        <f t="shared" si="261"/>
        <v/>
      </c>
      <c r="S1517" s="84">
        <f t="shared" si="262"/>
        <v>0</v>
      </c>
      <c r="AR1517" s="74">
        <f t="shared" si="255"/>
        <v>1</v>
      </c>
      <c r="AS1517" s="74">
        <f t="shared" si="256"/>
        <v>1900</v>
      </c>
      <c r="AT1517" s="94">
        <f t="shared" si="257"/>
        <v>-1</v>
      </c>
      <c r="BB1517" s="74">
        <f t="shared" si="258"/>
        <v>1</v>
      </c>
      <c r="BC1517" s="74">
        <f t="shared" si="259"/>
        <v>0</v>
      </c>
    </row>
    <row r="1518" spans="4:55" x14ac:dyDescent="0.2">
      <c r="D1518" s="120">
        <f t="shared" si="254"/>
        <v>797</v>
      </c>
      <c r="F1518" s="126" t="str">
        <f t="shared" si="263"/>
        <v/>
      </c>
      <c r="K1518" s="129" t="str">
        <f t="shared" si="260"/>
        <v/>
      </c>
      <c r="L1518" s="129" t="str">
        <f t="shared" si="261"/>
        <v/>
      </c>
      <c r="S1518" s="84">
        <f t="shared" si="262"/>
        <v>0</v>
      </c>
      <c r="AR1518" s="74">
        <f t="shared" si="255"/>
        <v>1</v>
      </c>
      <c r="AS1518" s="74">
        <f t="shared" si="256"/>
        <v>1900</v>
      </c>
      <c r="AT1518" s="94">
        <f t="shared" si="257"/>
        <v>-1</v>
      </c>
      <c r="BB1518" s="74">
        <f t="shared" si="258"/>
        <v>1</v>
      </c>
      <c r="BC1518" s="74">
        <f t="shared" si="259"/>
        <v>0</v>
      </c>
    </row>
    <row r="1519" spans="4:55" x14ac:dyDescent="0.2">
      <c r="D1519" s="120">
        <f t="shared" si="254"/>
        <v>798</v>
      </c>
      <c r="F1519" s="126" t="str">
        <f t="shared" si="263"/>
        <v/>
      </c>
      <c r="K1519" s="129" t="str">
        <f t="shared" si="260"/>
        <v/>
      </c>
      <c r="L1519" s="129" t="str">
        <f t="shared" si="261"/>
        <v/>
      </c>
      <c r="S1519" s="84">
        <f t="shared" si="262"/>
        <v>0</v>
      </c>
      <c r="AR1519" s="74">
        <f t="shared" si="255"/>
        <v>1</v>
      </c>
      <c r="AS1519" s="74">
        <f t="shared" si="256"/>
        <v>1900</v>
      </c>
      <c r="AT1519" s="94">
        <f t="shared" si="257"/>
        <v>-1</v>
      </c>
      <c r="BB1519" s="74">
        <f t="shared" si="258"/>
        <v>1</v>
      </c>
      <c r="BC1519" s="74">
        <f t="shared" si="259"/>
        <v>0</v>
      </c>
    </row>
    <row r="1520" spans="4:55" x14ac:dyDescent="0.2">
      <c r="D1520" s="120">
        <f t="shared" si="254"/>
        <v>799</v>
      </c>
      <c r="F1520" s="126" t="str">
        <f t="shared" si="263"/>
        <v/>
      </c>
      <c r="K1520" s="129" t="str">
        <f t="shared" si="260"/>
        <v/>
      </c>
      <c r="L1520" s="129" t="str">
        <f t="shared" si="261"/>
        <v/>
      </c>
      <c r="S1520" s="84">
        <f t="shared" si="262"/>
        <v>0</v>
      </c>
      <c r="AR1520" s="74">
        <f t="shared" si="255"/>
        <v>1</v>
      </c>
      <c r="AS1520" s="74">
        <f t="shared" si="256"/>
        <v>1900</v>
      </c>
      <c r="AT1520" s="94">
        <f t="shared" si="257"/>
        <v>-1</v>
      </c>
      <c r="BB1520" s="74">
        <f t="shared" si="258"/>
        <v>1</v>
      </c>
      <c r="BC1520" s="74">
        <f t="shared" si="259"/>
        <v>0</v>
      </c>
    </row>
    <row r="1521" spans="4:55" x14ac:dyDescent="0.2">
      <c r="D1521" s="120">
        <f t="shared" si="254"/>
        <v>800</v>
      </c>
      <c r="F1521" s="126" t="str">
        <f t="shared" si="263"/>
        <v/>
      </c>
      <c r="K1521" s="129" t="str">
        <f t="shared" si="260"/>
        <v/>
      </c>
      <c r="L1521" s="129" t="str">
        <f t="shared" si="261"/>
        <v/>
      </c>
      <c r="S1521" s="84">
        <f t="shared" si="262"/>
        <v>0</v>
      </c>
      <c r="AR1521" s="74">
        <f t="shared" si="255"/>
        <v>1</v>
      </c>
      <c r="AS1521" s="74">
        <f t="shared" si="256"/>
        <v>1900</v>
      </c>
      <c r="AT1521" s="94">
        <f t="shared" si="257"/>
        <v>-1</v>
      </c>
      <c r="BB1521" s="74">
        <f t="shared" si="258"/>
        <v>1</v>
      </c>
      <c r="BC1521" s="74">
        <f t="shared" si="259"/>
        <v>0</v>
      </c>
    </row>
    <row r="1522" spans="4:55" x14ac:dyDescent="0.2">
      <c r="D1522" s="120">
        <f t="shared" si="254"/>
        <v>801</v>
      </c>
      <c r="F1522" s="126" t="str">
        <f t="shared" si="263"/>
        <v/>
      </c>
      <c r="K1522" s="129" t="str">
        <f t="shared" si="260"/>
        <v/>
      </c>
      <c r="L1522" s="129" t="str">
        <f t="shared" si="261"/>
        <v/>
      </c>
      <c r="S1522" s="84">
        <f t="shared" si="262"/>
        <v>0</v>
      </c>
      <c r="AR1522" s="74">
        <f t="shared" si="255"/>
        <v>1</v>
      </c>
      <c r="AS1522" s="74">
        <f t="shared" si="256"/>
        <v>1900</v>
      </c>
      <c r="AT1522" s="94">
        <f t="shared" si="257"/>
        <v>-1</v>
      </c>
      <c r="BB1522" s="74">
        <f t="shared" si="258"/>
        <v>1</v>
      </c>
      <c r="BC1522" s="74">
        <f t="shared" si="259"/>
        <v>0</v>
      </c>
    </row>
    <row r="1523" spans="4:55" x14ac:dyDescent="0.2">
      <c r="D1523" s="120">
        <f t="shared" si="254"/>
        <v>802</v>
      </c>
      <c r="F1523" s="126" t="str">
        <f t="shared" si="263"/>
        <v/>
      </c>
      <c r="K1523" s="129" t="str">
        <f t="shared" si="260"/>
        <v/>
      </c>
      <c r="L1523" s="129" t="str">
        <f t="shared" si="261"/>
        <v/>
      </c>
      <c r="S1523" s="84">
        <f t="shared" si="262"/>
        <v>0</v>
      </c>
      <c r="AR1523" s="74">
        <f t="shared" si="255"/>
        <v>1</v>
      </c>
      <c r="AS1523" s="74">
        <f t="shared" si="256"/>
        <v>1900</v>
      </c>
      <c r="AT1523" s="94">
        <f t="shared" si="257"/>
        <v>-1</v>
      </c>
      <c r="BB1523" s="74">
        <f t="shared" si="258"/>
        <v>1</v>
      </c>
      <c r="BC1523" s="74">
        <f t="shared" si="259"/>
        <v>0</v>
      </c>
    </row>
    <row r="1524" spans="4:55" x14ac:dyDescent="0.2">
      <c r="D1524" s="120">
        <f t="shared" si="254"/>
        <v>803</v>
      </c>
      <c r="F1524" s="126" t="str">
        <f t="shared" si="263"/>
        <v/>
      </c>
      <c r="K1524" s="129" t="str">
        <f t="shared" si="260"/>
        <v/>
      </c>
      <c r="L1524" s="129" t="str">
        <f t="shared" si="261"/>
        <v/>
      </c>
      <c r="S1524" s="84">
        <f t="shared" si="262"/>
        <v>0</v>
      </c>
      <c r="AR1524" s="74">
        <f t="shared" si="255"/>
        <v>1</v>
      </c>
      <c r="AS1524" s="74">
        <f t="shared" si="256"/>
        <v>1900</v>
      </c>
      <c r="AT1524" s="94">
        <f t="shared" si="257"/>
        <v>-1</v>
      </c>
      <c r="BB1524" s="74">
        <f t="shared" si="258"/>
        <v>1</v>
      </c>
      <c r="BC1524" s="74">
        <f t="shared" si="259"/>
        <v>0</v>
      </c>
    </row>
    <row r="1525" spans="4:55" x14ac:dyDescent="0.2">
      <c r="D1525" s="120">
        <f t="shared" si="254"/>
        <v>804</v>
      </c>
      <c r="F1525" s="126" t="str">
        <f t="shared" si="263"/>
        <v/>
      </c>
      <c r="K1525" s="129" t="str">
        <f t="shared" si="260"/>
        <v/>
      </c>
      <c r="L1525" s="129" t="str">
        <f t="shared" si="261"/>
        <v/>
      </c>
      <c r="S1525" s="84">
        <f t="shared" si="262"/>
        <v>0</v>
      </c>
      <c r="AR1525" s="74">
        <f t="shared" si="255"/>
        <v>1</v>
      </c>
      <c r="AS1525" s="74">
        <f t="shared" si="256"/>
        <v>1900</v>
      </c>
      <c r="AT1525" s="94">
        <f t="shared" si="257"/>
        <v>-1</v>
      </c>
      <c r="BB1525" s="74">
        <f t="shared" si="258"/>
        <v>1</v>
      </c>
      <c r="BC1525" s="74">
        <f t="shared" si="259"/>
        <v>0</v>
      </c>
    </row>
    <row r="1526" spans="4:55" x14ac:dyDescent="0.2">
      <c r="D1526" s="120">
        <f t="shared" ref="D1526:D1589" si="264">IF(C1526&lt;&gt;C1525,1,D1525+1)</f>
        <v>805</v>
      </c>
      <c r="F1526" s="126" t="str">
        <f t="shared" si="263"/>
        <v/>
      </c>
      <c r="K1526" s="129" t="str">
        <f t="shared" si="260"/>
        <v/>
      </c>
      <c r="L1526" s="129" t="str">
        <f t="shared" si="261"/>
        <v/>
      </c>
      <c r="S1526" s="84">
        <f t="shared" si="262"/>
        <v>0</v>
      </c>
      <c r="AR1526" s="74">
        <f t="shared" si="255"/>
        <v>1</v>
      </c>
      <c r="AS1526" s="74">
        <f t="shared" si="256"/>
        <v>1900</v>
      </c>
      <c r="AT1526" s="94">
        <f t="shared" si="257"/>
        <v>-1</v>
      </c>
      <c r="BB1526" s="74">
        <f t="shared" si="258"/>
        <v>1</v>
      </c>
      <c r="BC1526" s="74">
        <f t="shared" si="259"/>
        <v>0</v>
      </c>
    </row>
    <row r="1527" spans="4:55" x14ac:dyDescent="0.2">
      <c r="D1527" s="120">
        <f t="shared" si="264"/>
        <v>806</v>
      </c>
      <c r="F1527" s="126" t="str">
        <f t="shared" si="263"/>
        <v/>
      </c>
      <c r="K1527" s="129" t="str">
        <f t="shared" si="260"/>
        <v/>
      </c>
      <c r="L1527" s="129" t="str">
        <f t="shared" si="261"/>
        <v/>
      </c>
      <c r="S1527" s="84">
        <f t="shared" si="262"/>
        <v>0</v>
      </c>
      <c r="AR1527" s="74">
        <f t="shared" si="255"/>
        <v>1</v>
      </c>
      <c r="AS1527" s="74">
        <f t="shared" si="256"/>
        <v>1900</v>
      </c>
      <c r="AT1527" s="94">
        <f t="shared" si="257"/>
        <v>-1</v>
      </c>
      <c r="BB1527" s="74">
        <f t="shared" si="258"/>
        <v>1</v>
      </c>
      <c r="BC1527" s="74">
        <f t="shared" si="259"/>
        <v>0</v>
      </c>
    </row>
    <row r="1528" spans="4:55" x14ac:dyDescent="0.2">
      <c r="D1528" s="120">
        <f t="shared" si="264"/>
        <v>807</v>
      </c>
      <c r="F1528" s="126" t="str">
        <f t="shared" si="263"/>
        <v/>
      </c>
      <c r="K1528" s="129" t="str">
        <f t="shared" si="260"/>
        <v/>
      </c>
      <c r="L1528" s="129" t="str">
        <f t="shared" si="261"/>
        <v/>
      </c>
      <c r="S1528" s="84">
        <f t="shared" si="262"/>
        <v>0</v>
      </c>
      <c r="AR1528" s="74">
        <f t="shared" si="255"/>
        <v>1</v>
      </c>
      <c r="AS1528" s="74">
        <f t="shared" si="256"/>
        <v>1900</v>
      </c>
      <c r="AT1528" s="94">
        <f t="shared" si="257"/>
        <v>-1</v>
      </c>
      <c r="BB1528" s="74">
        <f t="shared" si="258"/>
        <v>1</v>
      </c>
      <c r="BC1528" s="74">
        <f t="shared" si="259"/>
        <v>0</v>
      </c>
    </row>
    <row r="1529" spans="4:55" x14ac:dyDescent="0.2">
      <c r="D1529" s="120">
        <f t="shared" si="264"/>
        <v>808</v>
      </c>
      <c r="F1529" s="126" t="str">
        <f t="shared" si="263"/>
        <v/>
      </c>
      <c r="K1529" s="129" t="str">
        <f t="shared" si="260"/>
        <v/>
      </c>
      <c r="L1529" s="129" t="str">
        <f t="shared" si="261"/>
        <v/>
      </c>
      <c r="S1529" s="84">
        <f t="shared" si="262"/>
        <v>0</v>
      </c>
      <c r="AR1529" s="74">
        <f t="shared" si="255"/>
        <v>1</v>
      </c>
      <c r="AS1529" s="74">
        <f t="shared" si="256"/>
        <v>1900</v>
      </c>
      <c r="AT1529" s="94">
        <f t="shared" si="257"/>
        <v>-1</v>
      </c>
      <c r="BB1529" s="74">
        <f t="shared" si="258"/>
        <v>1</v>
      </c>
      <c r="BC1529" s="74">
        <f t="shared" si="259"/>
        <v>0</v>
      </c>
    </row>
    <row r="1530" spans="4:55" x14ac:dyDescent="0.2">
      <c r="D1530" s="120">
        <f t="shared" si="264"/>
        <v>809</v>
      </c>
      <c r="F1530" s="126" t="str">
        <f t="shared" si="263"/>
        <v/>
      </c>
      <c r="K1530" s="129" t="str">
        <f t="shared" si="260"/>
        <v/>
      </c>
      <c r="L1530" s="129" t="str">
        <f t="shared" si="261"/>
        <v/>
      </c>
      <c r="S1530" s="84">
        <f t="shared" si="262"/>
        <v>0</v>
      </c>
      <c r="AR1530" s="74">
        <f t="shared" si="255"/>
        <v>1</v>
      </c>
      <c r="AS1530" s="74">
        <f t="shared" si="256"/>
        <v>1900</v>
      </c>
      <c r="AT1530" s="94">
        <f t="shared" si="257"/>
        <v>-1</v>
      </c>
      <c r="BB1530" s="74">
        <f t="shared" si="258"/>
        <v>1</v>
      </c>
      <c r="BC1530" s="74">
        <f t="shared" si="259"/>
        <v>0</v>
      </c>
    </row>
    <row r="1531" spans="4:55" x14ac:dyDescent="0.2">
      <c r="D1531" s="120">
        <f t="shared" si="264"/>
        <v>810</v>
      </c>
      <c r="F1531" s="126" t="str">
        <f t="shared" si="263"/>
        <v/>
      </c>
      <c r="K1531" s="129" t="str">
        <f t="shared" si="260"/>
        <v/>
      </c>
      <c r="L1531" s="129" t="str">
        <f t="shared" si="261"/>
        <v/>
      </c>
      <c r="S1531" s="84">
        <f t="shared" si="262"/>
        <v>0</v>
      </c>
      <c r="AR1531" s="74">
        <f t="shared" si="255"/>
        <v>1</v>
      </c>
      <c r="AS1531" s="74">
        <f t="shared" si="256"/>
        <v>1900</v>
      </c>
      <c r="AT1531" s="94">
        <f t="shared" si="257"/>
        <v>-1</v>
      </c>
      <c r="BB1531" s="74">
        <f t="shared" si="258"/>
        <v>1</v>
      </c>
      <c r="BC1531" s="74">
        <f t="shared" si="259"/>
        <v>0</v>
      </c>
    </row>
    <row r="1532" spans="4:55" x14ac:dyDescent="0.2">
      <c r="D1532" s="120">
        <f t="shared" si="264"/>
        <v>811</v>
      </c>
      <c r="F1532" s="126" t="str">
        <f t="shared" si="263"/>
        <v/>
      </c>
      <c r="K1532" s="129" t="str">
        <f t="shared" si="260"/>
        <v/>
      </c>
      <c r="L1532" s="129" t="str">
        <f t="shared" si="261"/>
        <v/>
      </c>
      <c r="S1532" s="84">
        <f t="shared" si="262"/>
        <v>0</v>
      </c>
      <c r="AR1532" s="74">
        <f t="shared" si="255"/>
        <v>1</v>
      </c>
      <c r="AS1532" s="74">
        <f t="shared" si="256"/>
        <v>1900</v>
      </c>
      <c r="AT1532" s="94">
        <f t="shared" si="257"/>
        <v>-1</v>
      </c>
      <c r="BB1532" s="74">
        <f t="shared" si="258"/>
        <v>1</v>
      </c>
      <c r="BC1532" s="74">
        <f t="shared" si="259"/>
        <v>0</v>
      </c>
    </row>
    <row r="1533" spans="4:55" x14ac:dyDescent="0.2">
      <c r="D1533" s="120">
        <f t="shared" si="264"/>
        <v>812</v>
      </c>
      <c r="F1533" s="126" t="str">
        <f t="shared" si="263"/>
        <v/>
      </c>
      <c r="K1533" s="129" t="str">
        <f t="shared" si="260"/>
        <v/>
      </c>
      <c r="L1533" s="129" t="str">
        <f t="shared" si="261"/>
        <v/>
      </c>
      <c r="S1533" s="84">
        <f t="shared" si="262"/>
        <v>0</v>
      </c>
      <c r="AR1533" s="74">
        <f t="shared" si="255"/>
        <v>1</v>
      </c>
      <c r="AS1533" s="74">
        <f t="shared" si="256"/>
        <v>1900</v>
      </c>
      <c r="AT1533" s="94">
        <f t="shared" si="257"/>
        <v>-1</v>
      </c>
      <c r="BB1533" s="74">
        <f t="shared" si="258"/>
        <v>1</v>
      </c>
      <c r="BC1533" s="74">
        <f t="shared" si="259"/>
        <v>0</v>
      </c>
    </row>
    <row r="1534" spans="4:55" x14ac:dyDescent="0.2">
      <c r="D1534" s="120">
        <f t="shared" si="264"/>
        <v>813</v>
      </c>
      <c r="F1534" s="126" t="str">
        <f t="shared" si="263"/>
        <v/>
      </c>
      <c r="K1534" s="129" t="str">
        <f t="shared" si="260"/>
        <v/>
      </c>
      <c r="L1534" s="129" t="str">
        <f t="shared" si="261"/>
        <v/>
      </c>
      <c r="S1534" s="84">
        <f t="shared" si="262"/>
        <v>0</v>
      </c>
      <c r="AR1534" s="74">
        <f t="shared" si="255"/>
        <v>1</v>
      </c>
      <c r="AS1534" s="74">
        <f t="shared" si="256"/>
        <v>1900</v>
      </c>
      <c r="AT1534" s="94">
        <f t="shared" si="257"/>
        <v>-1</v>
      </c>
      <c r="BB1534" s="74">
        <f t="shared" si="258"/>
        <v>1</v>
      </c>
      <c r="BC1534" s="74">
        <f t="shared" si="259"/>
        <v>0</v>
      </c>
    </row>
    <row r="1535" spans="4:55" x14ac:dyDescent="0.2">
      <c r="D1535" s="120">
        <f t="shared" si="264"/>
        <v>814</v>
      </c>
      <c r="F1535" s="126" t="str">
        <f t="shared" si="263"/>
        <v/>
      </c>
      <c r="K1535" s="129" t="str">
        <f t="shared" si="260"/>
        <v/>
      </c>
      <c r="L1535" s="129" t="str">
        <f t="shared" si="261"/>
        <v/>
      </c>
      <c r="S1535" s="84">
        <f t="shared" si="262"/>
        <v>0</v>
      </c>
      <c r="AR1535" s="74">
        <f t="shared" si="255"/>
        <v>1</v>
      </c>
      <c r="AS1535" s="74">
        <f t="shared" si="256"/>
        <v>1900</v>
      </c>
      <c r="AT1535" s="94">
        <f t="shared" si="257"/>
        <v>-1</v>
      </c>
      <c r="BB1535" s="74">
        <f t="shared" si="258"/>
        <v>1</v>
      </c>
      <c r="BC1535" s="74">
        <f t="shared" si="259"/>
        <v>0</v>
      </c>
    </row>
    <row r="1536" spans="4:55" x14ac:dyDescent="0.2">
      <c r="D1536" s="120">
        <f t="shared" si="264"/>
        <v>815</v>
      </c>
      <c r="F1536" s="126" t="str">
        <f t="shared" si="263"/>
        <v/>
      </c>
      <c r="K1536" s="129" t="str">
        <f t="shared" si="260"/>
        <v/>
      </c>
      <c r="L1536" s="129" t="str">
        <f t="shared" si="261"/>
        <v/>
      </c>
      <c r="S1536" s="84">
        <f t="shared" si="262"/>
        <v>0</v>
      </c>
      <c r="AR1536" s="74">
        <f t="shared" si="255"/>
        <v>1</v>
      </c>
      <c r="AS1536" s="74">
        <f t="shared" si="256"/>
        <v>1900</v>
      </c>
      <c r="AT1536" s="94">
        <f t="shared" si="257"/>
        <v>-1</v>
      </c>
      <c r="BB1536" s="74">
        <f t="shared" si="258"/>
        <v>1</v>
      </c>
      <c r="BC1536" s="74">
        <f t="shared" si="259"/>
        <v>0</v>
      </c>
    </row>
    <row r="1537" spans="4:55" x14ac:dyDescent="0.2">
      <c r="D1537" s="120">
        <f t="shared" si="264"/>
        <v>816</v>
      </c>
      <c r="F1537" s="126" t="str">
        <f t="shared" si="263"/>
        <v/>
      </c>
      <c r="K1537" s="129" t="str">
        <f t="shared" si="260"/>
        <v/>
      </c>
      <c r="L1537" s="129" t="str">
        <f t="shared" si="261"/>
        <v/>
      </c>
      <c r="S1537" s="84">
        <f t="shared" si="262"/>
        <v>0</v>
      </c>
      <c r="AR1537" s="74">
        <f t="shared" si="255"/>
        <v>1</v>
      </c>
      <c r="AS1537" s="74">
        <f t="shared" si="256"/>
        <v>1900</v>
      </c>
      <c r="AT1537" s="94">
        <f t="shared" si="257"/>
        <v>-1</v>
      </c>
      <c r="BB1537" s="74">
        <f t="shared" si="258"/>
        <v>1</v>
      </c>
      <c r="BC1537" s="74">
        <f t="shared" si="259"/>
        <v>0</v>
      </c>
    </row>
    <row r="1538" spans="4:55" x14ac:dyDescent="0.2">
      <c r="D1538" s="120">
        <f t="shared" si="264"/>
        <v>817</v>
      </c>
      <c r="F1538" s="126" t="str">
        <f t="shared" si="263"/>
        <v/>
      </c>
      <c r="K1538" s="129" t="str">
        <f t="shared" si="260"/>
        <v/>
      </c>
      <c r="L1538" s="129" t="str">
        <f t="shared" si="261"/>
        <v/>
      </c>
      <c r="S1538" s="84">
        <f t="shared" si="262"/>
        <v>0</v>
      </c>
      <c r="AR1538" s="74">
        <f t="shared" si="255"/>
        <v>1</v>
      </c>
      <c r="AS1538" s="74">
        <f t="shared" si="256"/>
        <v>1900</v>
      </c>
      <c r="AT1538" s="94">
        <f t="shared" si="257"/>
        <v>-1</v>
      </c>
      <c r="BB1538" s="74">
        <f t="shared" si="258"/>
        <v>1</v>
      </c>
      <c r="BC1538" s="74">
        <f t="shared" si="259"/>
        <v>0</v>
      </c>
    </row>
    <row r="1539" spans="4:55" x14ac:dyDescent="0.2">
      <c r="D1539" s="120">
        <f t="shared" si="264"/>
        <v>818</v>
      </c>
      <c r="F1539" s="126" t="str">
        <f t="shared" si="263"/>
        <v/>
      </c>
      <c r="K1539" s="129" t="str">
        <f t="shared" si="260"/>
        <v/>
      </c>
      <c r="L1539" s="129" t="str">
        <f t="shared" si="261"/>
        <v/>
      </c>
      <c r="S1539" s="84">
        <f t="shared" si="262"/>
        <v>0</v>
      </c>
      <c r="AR1539" s="74">
        <f t="shared" si="255"/>
        <v>1</v>
      </c>
      <c r="AS1539" s="74">
        <f t="shared" si="256"/>
        <v>1900</v>
      </c>
      <c r="AT1539" s="94">
        <f t="shared" si="257"/>
        <v>-1</v>
      </c>
      <c r="BB1539" s="74">
        <f t="shared" si="258"/>
        <v>1</v>
      </c>
      <c r="BC1539" s="74">
        <f t="shared" si="259"/>
        <v>0</v>
      </c>
    </row>
    <row r="1540" spans="4:55" x14ac:dyDescent="0.2">
      <c r="D1540" s="120">
        <f t="shared" si="264"/>
        <v>819</v>
      </c>
      <c r="F1540" s="126" t="str">
        <f t="shared" si="263"/>
        <v/>
      </c>
      <c r="K1540" s="129" t="str">
        <f t="shared" si="260"/>
        <v/>
      </c>
      <c r="L1540" s="129" t="str">
        <f t="shared" si="261"/>
        <v/>
      </c>
      <c r="S1540" s="84">
        <f t="shared" si="262"/>
        <v>0</v>
      </c>
      <c r="AR1540" s="74">
        <f t="shared" si="255"/>
        <v>1</v>
      </c>
      <c r="AS1540" s="74">
        <f t="shared" si="256"/>
        <v>1900</v>
      </c>
      <c r="AT1540" s="94">
        <f t="shared" si="257"/>
        <v>-1</v>
      </c>
      <c r="BB1540" s="74">
        <f t="shared" si="258"/>
        <v>1</v>
      </c>
      <c r="BC1540" s="74">
        <f t="shared" si="259"/>
        <v>0</v>
      </c>
    </row>
    <row r="1541" spans="4:55" x14ac:dyDescent="0.2">
      <c r="D1541" s="120">
        <f t="shared" si="264"/>
        <v>820</v>
      </c>
      <c r="F1541" s="126" t="str">
        <f t="shared" si="263"/>
        <v/>
      </c>
      <c r="K1541" s="129" t="str">
        <f t="shared" si="260"/>
        <v/>
      </c>
      <c r="L1541" s="129" t="str">
        <f t="shared" si="261"/>
        <v/>
      </c>
      <c r="S1541" s="84">
        <f t="shared" si="262"/>
        <v>0</v>
      </c>
      <c r="AR1541" s="74">
        <f t="shared" ref="AR1541:AR1604" si="265">MONTH(C1541)</f>
        <v>1</v>
      </c>
      <c r="AS1541" s="74">
        <f t="shared" ref="AS1541:AS1604" si="266">YEAR(C1541)</f>
        <v>1900</v>
      </c>
      <c r="AT1541" s="94">
        <f t="shared" ref="AT1541:AT1604" si="267">WEEKNUM(C1541)-1</f>
        <v>-1</v>
      </c>
      <c r="BB1541" s="74">
        <f t="shared" ref="BB1541:BB1604" si="268">IF(K1541=0,0,1)</f>
        <v>1</v>
      </c>
      <c r="BC1541" s="74">
        <f t="shared" ref="BC1541:BC1604" si="269">IF( ISERROR(K1541*AE1541),0,K1541*AE1541)</f>
        <v>0</v>
      </c>
    </row>
    <row r="1542" spans="4:55" x14ac:dyDescent="0.2">
      <c r="D1542" s="120">
        <f t="shared" si="264"/>
        <v>821</v>
      </c>
      <c r="F1542" s="126" t="str">
        <f t="shared" si="263"/>
        <v/>
      </c>
      <c r="K1542" s="129" t="str">
        <f t="shared" ref="K1542:K1605" si="270">IF(I1542="","",HOUR(I1542)+MINUTE(I1542)/60)</f>
        <v/>
      </c>
      <c r="L1542" s="129" t="str">
        <f t="shared" ref="L1542:L1605" si="271">IF(J1542="","",HOUR(J1542)+MINUTE(J1542)/60)</f>
        <v/>
      </c>
      <c r="S1542" s="84">
        <f t="shared" si="262"/>
        <v>0</v>
      </c>
      <c r="AR1542" s="74">
        <f t="shared" si="265"/>
        <v>1</v>
      </c>
      <c r="AS1542" s="74">
        <f t="shared" si="266"/>
        <v>1900</v>
      </c>
      <c r="AT1542" s="94">
        <f t="shared" si="267"/>
        <v>-1</v>
      </c>
      <c r="BB1542" s="74">
        <f t="shared" si="268"/>
        <v>1</v>
      </c>
      <c r="BC1542" s="74">
        <f t="shared" si="269"/>
        <v>0</v>
      </c>
    </row>
    <row r="1543" spans="4:55" x14ac:dyDescent="0.2">
      <c r="D1543" s="120">
        <f t="shared" si="264"/>
        <v>822</v>
      </c>
      <c r="F1543" s="126" t="str">
        <f t="shared" si="263"/>
        <v/>
      </c>
      <c r="K1543" s="129" t="str">
        <f t="shared" si="270"/>
        <v/>
      </c>
      <c r="L1543" s="129" t="str">
        <f t="shared" si="271"/>
        <v/>
      </c>
      <c r="S1543" s="84">
        <f t="shared" si="262"/>
        <v>0</v>
      </c>
      <c r="AR1543" s="74">
        <f t="shared" si="265"/>
        <v>1</v>
      </c>
      <c r="AS1543" s="74">
        <f t="shared" si="266"/>
        <v>1900</v>
      </c>
      <c r="AT1543" s="94">
        <f t="shared" si="267"/>
        <v>-1</v>
      </c>
      <c r="BB1543" s="74">
        <f t="shared" si="268"/>
        <v>1</v>
      </c>
      <c r="BC1543" s="74">
        <f t="shared" si="269"/>
        <v>0</v>
      </c>
    </row>
    <row r="1544" spans="4:55" x14ac:dyDescent="0.2">
      <c r="D1544" s="120">
        <f t="shared" si="264"/>
        <v>823</v>
      </c>
      <c r="F1544" s="126" t="str">
        <f t="shared" si="263"/>
        <v/>
      </c>
      <c r="K1544" s="129" t="str">
        <f t="shared" si="270"/>
        <v/>
      </c>
      <c r="L1544" s="129" t="str">
        <f t="shared" si="271"/>
        <v/>
      </c>
      <c r="S1544" s="84">
        <f t="shared" si="262"/>
        <v>0</v>
      </c>
      <c r="AR1544" s="74">
        <f t="shared" si="265"/>
        <v>1</v>
      </c>
      <c r="AS1544" s="74">
        <f t="shared" si="266"/>
        <v>1900</v>
      </c>
      <c r="AT1544" s="94">
        <f t="shared" si="267"/>
        <v>-1</v>
      </c>
      <c r="BB1544" s="74">
        <f t="shared" si="268"/>
        <v>1</v>
      </c>
      <c r="BC1544" s="74">
        <f t="shared" si="269"/>
        <v>0</v>
      </c>
    </row>
    <row r="1545" spans="4:55" x14ac:dyDescent="0.2">
      <c r="D1545" s="120">
        <f t="shared" si="264"/>
        <v>824</v>
      </c>
      <c r="F1545" s="126" t="str">
        <f t="shared" si="263"/>
        <v/>
      </c>
      <c r="K1545" s="129" t="str">
        <f t="shared" si="270"/>
        <v/>
      </c>
      <c r="L1545" s="129" t="str">
        <f t="shared" si="271"/>
        <v/>
      </c>
      <c r="S1545" s="84">
        <f t="shared" si="262"/>
        <v>0</v>
      </c>
      <c r="AR1545" s="74">
        <f t="shared" si="265"/>
        <v>1</v>
      </c>
      <c r="AS1545" s="74">
        <f t="shared" si="266"/>
        <v>1900</v>
      </c>
      <c r="AT1545" s="94">
        <f t="shared" si="267"/>
        <v>-1</v>
      </c>
      <c r="BB1545" s="74">
        <f t="shared" si="268"/>
        <v>1</v>
      </c>
      <c r="BC1545" s="74">
        <f t="shared" si="269"/>
        <v>0</v>
      </c>
    </row>
    <row r="1546" spans="4:55" x14ac:dyDescent="0.2">
      <c r="D1546" s="120">
        <f t="shared" si="264"/>
        <v>825</v>
      </c>
      <c r="F1546" s="126" t="str">
        <f t="shared" si="263"/>
        <v/>
      </c>
      <c r="K1546" s="129" t="str">
        <f t="shared" si="270"/>
        <v/>
      </c>
      <c r="L1546" s="129" t="str">
        <f t="shared" si="271"/>
        <v/>
      </c>
      <c r="S1546" s="84">
        <f t="shared" si="262"/>
        <v>0</v>
      </c>
      <c r="AR1546" s="74">
        <f t="shared" si="265"/>
        <v>1</v>
      </c>
      <c r="AS1546" s="74">
        <f t="shared" si="266"/>
        <v>1900</v>
      </c>
      <c r="AT1546" s="94">
        <f t="shared" si="267"/>
        <v>-1</v>
      </c>
      <c r="BB1546" s="74">
        <f t="shared" si="268"/>
        <v>1</v>
      </c>
      <c r="BC1546" s="74">
        <f t="shared" si="269"/>
        <v>0</v>
      </c>
    </row>
    <row r="1547" spans="4:55" x14ac:dyDescent="0.2">
      <c r="D1547" s="120">
        <f t="shared" si="264"/>
        <v>826</v>
      </c>
      <c r="F1547" s="126" t="str">
        <f t="shared" si="263"/>
        <v/>
      </c>
      <c r="K1547" s="129" t="str">
        <f t="shared" si="270"/>
        <v/>
      </c>
      <c r="L1547" s="129" t="str">
        <f t="shared" si="271"/>
        <v/>
      </c>
      <c r="S1547" s="84">
        <f t="shared" si="262"/>
        <v>0</v>
      </c>
      <c r="AR1547" s="74">
        <f t="shared" si="265"/>
        <v>1</v>
      </c>
      <c r="AS1547" s="74">
        <f t="shared" si="266"/>
        <v>1900</v>
      </c>
      <c r="AT1547" s="94">
        <f t="shared" si="267"/>
        <v>-1</v>
      </c>
      <c r="BB1547" s="74">
        <f t="shared" si="268"/>
        <v>1</v>
      </c>
      <c r="BC1547" s="74">
        <f t="shared" si="269"/>
        <v>0</v>
      </c>
    </row>
    <row r="1548" spans="4:55" x14ac:dyDescent="0.2">
      <c r="D1548" s="120">
        <f t="shared" si="264"/>
        <v>827</v>
      </c>
      <c r="F1548" s="126" t="str">
        <f t="shared" si="263"/>
        <v/>
      </c>
      <c r="K1548" s="129" t="str">
        <f t="shared" si="270"/>
        <v/>
      </c>
      <c r="L1548" s="129" t="str">
        <f t="shared" si="271"/>
        <v/>
      </c>
      <c r="S1548" s="84">
        <f t="shared" si="262"/>
        <v>0</v>
      </c>
      <c r="AR1548" s="74">
        <f t="shared" si="265"/>
        <v>1</v>
      </c>
      <c r="AS1548" s="74">
        <f t="shared" si="266"/>
        <v>1900</v>
      </c>
      <c r="AT1548" s="94">
        <f t="shared" si="267"/>
        <v>-1</v>
      </c>
      <c r="BB1548" s="74">
        <f t="shared" si="268"/>
        <v>1</v>
      </c>
      <c r="BC1548" s="74">
        <f t="shared" si="269"/>
        <v>0</v>
      </c>
    </row>
    <row r="1549" spans="4:55" x14ac:dyDescent="0.2">
      <c r="D1549" s="120">
        <f t="shared" si="264"/>
        <v>828</v>
      </c>
      <c r="F1549" s="126" t="str">
        <f t="shared" si="263"/>
        <v/>
      </c>
      <c r="K1549" s="129" t="str">
        <f t="shared" si="270"/>
        <v/>
      </c>
      <c r="L1549" s="129" t="str">
        <f t="shared" si="271"/>
        <v/>
      </c>
      <c r="S1549" s="84">
        <f t="shared" si="262"/>
        <v>0</v>
      </c>
      <c r="AR1549" s="74">
        <f t="shared" si="265"/>
        <v>1</v>
      </c>
      <c r="AS1549" s="74">
        <f t="shared" si="266"/>
        <v>1900</v>
      </c>
      <c r="AT1549" s="94">
        <f t="shared" si="267"/>
        <v>-1</v>
      </c>
      <c r="BB1549" s="74">
        <f t="shared" si="268"/>
        <v>1</v>
      </c>
      <c r="BC1549" s="74">
        <f t="shared" si="269"/>
        <v>0</v>
      </c>
    </row>
    <row r="1550" spans="4:55" x14ac:dyDescent="0.2">
      <c r="D1550" s="120">
        <f t="shared" si="264"/>
        <v>829</v>
      </c>
      <c r="F1550" s="126" t="str">
        <f t="shared" si="263"/>
        <v/>
      </c>
      <c r="K1550" s="129" t="str">
        <f t="shared" si="270"/>
        <v/>
      </c>
      <c r="L1550" s="129" t="str">
        <f t="shared" si="271"/>
        <v/>
      </c>
      <c r="S1550" s="84">
        <f t="shared" si="262"/>
        <v>0</v>
      </c>
      <c r="AR1550" s="74">
        <f t="shared" si="265"/>
        <v>1</v>
      </c>
      <c r="AS1550" s="74">
        <f t="shared" si="266"/>
        <v>1900</v>
      </c>
      <c r="AT1550" s="94">
        <f t="shared" si="267"/>
        <v>-1</v>
      </c>
      <c r="BB1550" s="74">
        <f t="shared" si="268"/>
        <v>1</v>
      </c>
      <c r="BC1550" s="74">
        <f t="shared" si="269"/>
        <v>0</v>
      </c>
    </row>
    <row r="1551" spans="4:55" x14ac:dyDescent="0.2">
      <c r="D1551" s="120">
        <f t="shared" si="264"/>
        <v>830</v>
      </c>
      <c r="F1551" s="126" t="str">
        <f t="shared" si="263"/>
        <v/>
      </c>
      <c r="K1551" s="129" t="str">
        <f t="shared" si="270"/>
        <v/>
      </c>
      <c r="L1551" s="129" t="str">
        <f t="shared" si="271"/>
        <v/>
      </c>
      <c r="S1551" s="84">
        <f t="shared" ref="S1551:S1614" si="272">Q1551*R1551</f>
        <v>0</v>
      </c>
      <c r="AR1551" s="74">
        <f t="shared" si="265"/>
        <v>1</v>
      </c>
      <c r="AS1551" s="74">
        <f t="shared" si="266"/>
        <v>1900</v>
      </c>
      <c r="AT1551" s="94">
        <f t="shared" si="267"/>
        <v>-1</v>
      </c>
      <c r="BB1551" s="74">
        <f t="shared" si="268"/>
        <v>1</v>
      </c>
      <c r="BC1551" s="74">
        <f t="shared" si="269"/>
        <v>0</v>
      </c>
    </row>
    <row r="1552" spans="4:55" x14ac:dyDescent="0.2">
      <c r="D1552" s="120">
        <f t="shared" si="264"/>
        <v>831</v>
      </c>
      <c r="F1552" s="126" t="str">
        <f t="shared" si="263"/>
        <v/>
      </c>
      <c r="K1552" s="129" t="str">
        <f t="shared" si="270"/>
        <v/>
      </c>
      <c r="L1552" s="129" t="str">
        <f t="shared" si="271"/>
        <v/>
      </c>
      <c r="S1552" s="84">
        <f t="shared" si="272"/>
        <v>0</v>
      </c>
      <c r="AR1552" s="74">
        <f t="shared" si="265"/>
        <v>1</v>
      </c>
      <c r="AS1552" s="74">
        <f t="shared" si="266"/>
        <v>1900</v>
      </c>
      <c r="AT1552" s="94">
        <f t="shared" si="267"/>
        <v>-1</v>
      </c>
      <c r="BB1552" s="74">
        <f t="shared" si="268"/>
        <v>1</v>
      </c>
      <c r="BC1552" s="74">
        <f t="shared" si="269"/>
        <v>0</v>
      </c>
    </row>
    <row r="1553" spans="4:55" x14ac:dyDescent="0.2">
      <c r="D1553" s="120">
        <f t="shared" si="264"/>
        <v>832</v>
      </c>
      <c r="F1553" s="126" t="str">
        <f t="shared" si="263"/>
        <v/>
      </c>
      <c r="K1553" s="129" t="str">
        <f t="shared" si="270"/>
        <v/>
      </c>
      <c r="L1553" s="129" t="str">
        <f t="shared" si="271"/>
        <v/>
      </c>
      <c r="S1553" s="84">
        <f t="shared" si="272"/>
        <v>0</v>
      </c>
      <c r="AR1553" s="74">
        <f t="shared" si="265"/>
        <v>1</v>
      </c>
      <c r="AS1553" s="74">
        <f t="shared" si="266"/>
        <v>1900</v>
      </c>
      <c r="AT1553" s="94">
        <f t="shared" si="267"/>
        <v>-1</v>
      </c>
      <c r="BB1553" s="74">
        <f t="shared" si="268"/>
        <v>1</v>
      </c>
      <c r="BC1553" s="74">
        <f t="shared" si="269"/>
        <v>0</v>
      </c>
    </row>
    <row r="1554" spans="4:55" x14ac:dyDescent="0.2">
      <c r="D1554" s="120">
        <f t="shared" si="264"/>
        <v>833</v>
      </c>
      <c r="F1554" s="126" t="str">
        <f t="shared" si="263"/>
        <v/>
      </c>
      <c r="K1554" s="129" t="str">
        <f t="shared" si="270"/>
        <v/>
      </c>
      <c r="L1554" s="129" t="str">
        <f t="shared" si="271"/>
        <v/>
      </c>
      <c r="S1554" s="84">
        <f t="shared" si="272"/>
        <v>0</v>
      </c>
      <c r="AR1554" s="74">
        <f t="shared" si="265"/>
        <v>1</v>
      </c>
      <c r="AS1554" s="74">
        <f t="shared" si="266"/>
        <v>1900</v>
      </c>
      <c r="AT1554" s="94">
        <f t="shared" si="267"/>
        <v>-1</v>
      </c>
      <c r="BB1554" s="74">
        <f t="shared" si="268"/>
        <v>1</v>
      </c>
      <c r="BC1554" s="74">
        <f t="shared" si="269"/>
        <v>0</v>
      </c>
    </row>
    <row r="1555" spans="4:55" x14ac:dyDescent="0.2">
      <c r="D1555" s="120">
        <f t="shared" si="264"/>
        <v>834</v>
      </c>
      <c r="F1555" s="126" t="str">
        <f t="shared" ref="F1555:F1618" si="273">IF(OR(K1555=0,K1555=""),"",SUM(G1555/K1555))</f>
        <v/>
      </c>
      <c r="K1555" s="129" t="str">
        <f t="shared" si="270"/>
        <v/>
      </c>
      <c r="L1555" s="129" t="str">
        <f t="shared" si="271"/>
        <v/>
      </c>
      <c r="S1555" s="84">
        <f t="shared" si="272"/>
        <v>0</v>
      </c>
      <c r="AR1555" s="74">
        <f t="shared" si="265"/>
        <v>1</v>
      </c>
      <c r="AS1555" s="74">
        <f t="shared" si="266"/>
        <v>1900</v>
      </c>
      <c r="AT1555" s="94">
        <f t="shared" si="267"/>
        <v>-1</v>
      </c>
      <c r="BB1555" s="74">
        <f t="shared" si="268"/>
        <v>1</v>
      </c>
      <c r="BC1555" s="74">
        <f t="shared" si="269"/>
        <v>0</v>
      </c>
    </row>
    <row r="1556" spans="4:55" x14ac:dyDescent="0.2">
      <c r="D1556" s="120">
        <f t="shared" si="264"/>
        <v>835</v>
      </c>
      <c r="F1556" s="126" t="str">
        <f t="shared" si="273"/>
        <v/>
      </c>
      <c r="K1556" s="129" t="str">
        <f t="shared" si="270"/>
        <v/>
      </c>
      <c r="L1556" s="129" t="str">
        <f t="shared" si="271"/>
        <v/>
      </c>
      <c r="S1556" s="84">
        <f t="shared" si="272"/>
        <v>0</v>
      </c>
      <c r="AR1556" s="74">
        <f t="shared" si="265"/>
        <v>1</v>
      </c>
      <c r="AS1556" s="74">
        <f t="shared" si="266"/>
        <v>1900</v>
      </c>
      <c r="AT1556" s="94">
        <f t="shared" si="267"/>
        <v>-1</v>
      </c>
      <c r="BB1556" s="74">
        <f t="shared" si="268"/>
        <v>1</v>
      </c>
      <c r="BC1556" s="74">
        <f t="shared" si="269"/>
        <v>0</v>
      </c>
    </row>
    <row r="1557" spans="4:55" x14ac:dyDescent="0.2">
      <c r="D1557" s="120">
        <f t="shared" si="264"/>
        <v>836</v>
      </c>
      <c r="F1557" s="126" t="str">
        <f t="shared" si="273"/>
        <v/>
      </c>
      <c r="K1557" s="129" t="str">
        <f t="shared" si="270"/>
        <v/>
      </c>
      <c r="L1557" s="129" t="str">
        <f t="shared" si="271"/>
        <v/>
      </c>
      <c r="S1557" s="84">
        <f t="shared" si="272"/>
        <v>0</v>
      </c>
      <c r="AR1557" s="74">
        <f t="shared" si="265"/>
        <v>1</v>
      </c>
      <c r="AS1557" s="74">
        <f t="shared" si="266"/>
        <v>1900</v>
      </c>
      <c r="AT1557" s="94">
        <f t="shared" si="267"/>
        <v>-1</v>
      </c>
      <c r="BB1557" s="74">
        <f t="shared" si="268"/>
        <v>1</v>
      </c>
      <c r="BC1557" s="74">
        <f t="shared" si="269"/>
        <v>0</v>
      </c>
    </row>
    <row r="1558" spans="4:55" x14ac:dyDescent="0.2">
      <c r="D1558" s="120">
        <f t="shared" si="264"/>
        <v>837</v>
      </c>
      <c r="F1558" s="126" t="str">
        <f t="shared" si="273"/>
        <v/>
      </c>
      <c r="K1558" s="129" t="str">
        <f t="shared" si="270"/>
        <v/>
      </c>
      <c r="L1558" s="129" t="str">
        <f t="shared" si="271"/>
        <v/>
      </c>
      <c r="S1558" s="84">
        <f t="shared" si="272"/>
        <v>0</v>
      </c>
      <c r="AR1558" s="74">
        <f t="shared" si="265"/>
        <v>1</v>
      </c>
      <c r="AS1558" s="74">
        <f t="shared" si="266"/>
        <v>1900</v>
      </c>
      <c r="AT1558" s="94">
        <f t="shared" si="267"/>
        <v>-1</v>
      </c>
      <c r="BB1558" s="74">
        <f t="shared" si="268"/>
        <v>1</v>
      </c>
      <c r="BC1558" s="74">
        <f t="shared" si="269"/>
        <v>0</v>
      </c>
    </row>
    <row r="1559" spans="4:55" x14ac:dyDescent="0.2">
      <c r="D1559" s="120">
        <f t="shared" si="264"/>
        <v>838</v>
      </c>
      <c r="F1559" s="126" t="str">
        <f t="shared" si="273"/>
        <v/>
      </c>
      <c r="K1559" s="129" t="str">
        <f t="shared" si="270"/>
        <v/>
      </c>
      <c r="L1559" s="129" t="str">
        <f t="shared" si="271"/>
        <v/>
      </c>
      <c r="S1559" s="84">
        <f t="shared" si="272"/>
        <v>0</v>
      </c>
      <c r="AR1559" s="74">
        <f t="shared" si="265"/>
        <v>1</v>
      </c>
      <c r="AS1559" s="74">
        <f t="shared" si="266"/>
        <v>1900</v>
      </c>
      <c r="AT1559" s="94">
        <f t="shared" si="267"/>
        <v>-1</v>
      </c>
      <c r="BB1559" s="74">
        <f t="shared" si="268"/>
        <v>1</v>
      </c>
      <c r="BC1559" s="74">
        <f t="shared" si="269"/>
        <v>0</v>
      </c>
    </row>
    <row r="1560" spans="4:55" x14ac:dyDescent="0.2">
      <c r="D1560" s="120">
        <f t="shared" si="264"/>
        <v>839</v>
      </c>
      <c r="F1560" s="126" t="str">
        <f t="shared" si="273"/>
        <v/>
      </c>
      <c r="K1560" s="129" t="str">
        <f t="shared" si="270"/>
        <v/>
      </c>
      <c r="L1560" s="129" t="str">
        <f t="shared" si="271"/>
        <v/>
      </c>
      <c r="S1560" s="84">
        <f t="shared" si="272"/>
        <v>0</v>
      </c>
      <c r="AR1560" s="74">
        <f t="shared" si="265"/>
        <v>1</v>
      </c>
      <c r="AS1560" s="74">
        <f t="shared" si="266"/>
        <v>1900</v>
      </c>
      <c r="AT1560" s="94">
        <f t="shared" si="267"/>
        <v>-1</v>
      </c>
      <c r="BB1560" s="74">
        <f t="shared" si="268"/>
        <v>1</v>
      </c>
      <c r="BC1560" s="74">
        <f t="shared" si="269"/>
        <v>0</v>
      </c>
    </row>
    <row r="1561" spans="4:55" x14ac:dyDescent="0.2">
      <c r="D1561" s="120">
        <f t="shared" si="264"/>
        <v>840</v>
      </c>
      <c r="F1561" s="126" t="str">
        <f t="shared" si="273"/>
        <v/>
      </c>
      <c r="K1561" s="129" t="str">
        <f t="shared" si="270"/>
        <v/>
      </c>
      <c r="L1561" s="129" t="str">
        <f t="shared" si="271"/>
        <v/>
      </c>
      <c r="S1561" s="84">
        <f t="shared" si="272"/>
        <v>0</v>
      </c>
      <c r="AR1561" s="74">
        <f t="shared" si="265"/>
        <v>1</v>
      </c>
      <c r="AS1561" s="74">
        <f t="shared" si="266"/>
        <v>1900</v>
      </c>
      <c r="AT1561" s="94">
        <f t="shared" si="267"/>
        <v>-1</v>
      </c>
      <c r="BB1561" s="74">
        <f t="shared" si="268"/>
        <v>1</v>
      </c>
      <c r="BC1561" s="74">
        <f t="shared" si="269"/>
        <v>0</v>
      </c>
    </row>
    <row r="1562" spans="4:55" x14ac:dyDescent="0.2">
      <c r="D1562" s="120">
        <f t="shared" si="264"/>
        <v>841</v>
      </c>
      <c r="F1562" s="126" t="str">
        <f t="shared" si="273"/>
        <v/>
      </c>
      <c r="K1562" s="129" t="str">
        <f t="shared" si="270"/>
        <v/>
      </c>
      <c r="L1562" s="129" t="str">
        <f t="shared" si="271"/>
        <v/>
      </c>
      <c r="S1562" s="84">
        <f t="shared" si="272"/>
        <v>0</v>
      </c>
      <c r="AR1562" s="74">
        <f t="shared" si="265"/>
        <v>1</v>
      </c>
      <c r="AS1562" s="74">
        <f t="shared" si="266"/>
        <v>1900</v>
      </c>
      <c r="AT1562" s="94">
        <f t="shared" si="267"/>
        <v>-1</v>
      </c>
      <c r="BB1562" s="74">
        <f t="shared" si="268"/>
        <v>1</v>
      </c>
      <c r="BC1562" s="74">
        <f t="shared" si="269"/>
        <v>0</v>
      </c>
    </row>
    <row r="1563" spans="4:55" x14ac:dyDescent="0.2">
      <c r="D1563" s="120">
        <f t="shared" si="264"/>
        <v>842</v>
      </c>
      <c r="F1563" s="126" t="str">
        <f t="shared" si="273"/>
        <v/>
      </c>
      <c r="K1563" s="129" t="str">
        <f t="shared" si="270"/>
        <v/>
      </c>
      <c r="L1563" s="129" t="str">
        <f t="shared" si="271"/>
        <v/>
      </c>
      <c r="S1563" s="84">
        <f t="shared" si="272"/>
        <v>0</v>
      </c>
      <c r="AR1563" s="74">
        <f t="shared" si="265"/>
        <v>1</v>
      </c>
      <c r="AS1563" s="74">
        <f t="shared" si="266"/>
        <v>1900</v>
      </c>
      <c r="AT1563" s="94">
        <f t="shared" si="267"/>
        <v>-1</v>
      </c>
      <c r="BB1563" s="74">
        <f t="shared" si="268"/>
        <v>1</v>
      </c>
      <c r="BC1563" s="74">
        <f t="shared" si="269"/>
        <v>0</v>
      </c>
    </row>
    <row r="1564" spans="4:55" x14ac:dyDescent="0.2">
      <c r="D1564" s="120">
        <f t="shared" si="264"/>
        <v>843</v>
      </c>
      <c r="F1564" s="126" t="str">
        <f t="shared" si="273"/>
        <v/>
      </c>
      <c r="K1564" s="129" t="str">
        <f t="shared" si="270"/>
        <v/>
      </c>
      <c r="L1564" s="129" t="str">
        <f t="shared" si="271"/>
        <v/>
      </c>
      <c r="S1564" s="84">
        <f t="shared" si="272"/>
        <v>0</v>
      </c>
      <c r="AR1564" s="74">
        <f t="shared" si="265"/>
        <v>1</v>
      </c>
      <c r="AS1564" s="74">
        <f t="shared" si="266"/>
        <v>1900</v>
      </c>
      <c r="AT1564" s="94">
        <f t="shared" si="267"/>
        <v>-1</v>
      </c>
      <c r="BB1564" s="74">
        <f t="shared" si="268"/>
        <v>1</v>
      </c>
      <c r="BC1564" s="74">
        <f t="shared" si="269"/>
        <v>0</v>
      </c>
    </row>
    <row r="1565" spans="4:55" x14ac:dyDescent="0.2">
      <c r="D1565" s="120">
        <f t="shared" si="264"/>
        <v>844</v>
      </c>
      <c r="F1565" s="126" t="str">
        <f t="shared" si="273"/>
        <v/>
      </c>
      <c r="K1565" s="129" t="str">
        <f t="shared" si="270"/>
        <v/>
      </c>
      <c r="L1565" s="129" t="str">
        <f t="shared" si="271"/>
        <v/>
      </c>
      <c r="S1565" s="84">
        <f t="shared" si="272"/>
        <v>0</v>
      </c>
      <c r="AR1565" s="74">
        <f t="shared" si="265"/>
        <v>1</v>
      </c>
      <c r="AS1565" s="74">
        <f t="shared" si="266"/>
        <v>1900</v>
      </c>
      <c r="AT1565" s="94">
        <f t="shared" si="267"/>
        <v>-1</v>
      </c>
      <c r="BB1565" s="74">
        <f t="shared" si="268"/>
        <v>1</v>
      </c>
      <c r="BC1565" s="74">
        <f t="shared" si="269"/>
        <v>0</v>
      </c>
    </row>
    <row r="1566" spans="4:55" x14ac:dyDescent="0.2">
      <c r="D1566" s="120">
        <f t="shared" si="264"/>
        <v>845</v>
      </c>
      <c r="F1566" s="126" t="str">
        <f t="shared" si="273"/>
        <v/>
      </c>
      <c r="K1566" s="129" t="str">
        <f t="shared" si="270"/>
        <v/>
      </c>
      <c r="L1566" s="129" t="str">
        <f t="shared" si="271"/>
        <v/>
      </c>
      <c r="S1566" s="84">
        <f t="shared" si="272"/>
        <v>0</v>
      </c>
      <c r="AR1566" s="74">
        <f t="shared" si="265"/>
        <v>1</v>
      </c>
      <c r="AS1566" s="74">
        <f t="shared" si="266"/>
        <v>1900</v>
      </c>
      <c r="AT1566" s="94">
        <f t="shared" si="267"/>
        <v>-1</v>
      </c>
      <c r="BB1566" s="74">
        <f t="shared" si="268"/>
        <v>1</v>
      </c>
      <c r="BC1566" s="74">
        <f t="shared" si="269"/>
        <v>0</v>
      </c>
    </row>
    <row r="1567" spans="4:55" x14ac:dyDescent="0.2">
      <c r="D1567" s="120">
        <f t="shared" si="264"/>
        <v>846</v>
      </c>
      <c r="F1567" s="126" t="str">
        <f t="shared" si="273"/>
        <v/>
      </c>
      <c r="K1567" s="129" t="str">
        <f t="shared" si="270"/>
        <v/>
      </c>
      <c r="L1567" s="129" t="str">
        <f t="shared" si="271"/>
        <v/>
      </c>
      <c r="S1567" s="84">
        <f t="shared" si="272"/>
        <v>0</v>
      </c>
      <c r="AR1567" s="74">
        <f t="shared" si="265"/>
        <v>1</v>
      </c>
      <c r="AS1567" s="74">
        <f t="shared" si="266"/>
        <v>1900</v>
      </c>
      <c r="AT1567" s="94">
        <f t="shared" si="267"/>
        <v>-1</v>
      </c>
      <c r="BB1567" s="74">
        <f t="shared" si="268"/>
        <v>1</v>
      </c>
      <c r="BC1567" s="74">
        <f t="shared" si="269"/>
        <v>0</v>
      </c>
    </row>
    <row r="1568" spans="4:55" x14ac:dyDescent="0.2">
      <c r="D1568" s="120">
        <f t="shared" si="264"/>
        <v>847</v>
      </c>
      <c r="F1568" s="126" t="str">
        <f t="shared" si="273"/>
        <v/>
      </c>
      <c r="K1568" s="129" t="str">
        <f t="shared" si="270"/>
        <v/>
      </c>
      <c r="L1568" s="129" t="str">
        <f t="shared" si="271"/>
        <v/>
      </c>
      <c r="S1568" s="84">
        <f t="shared" si="272"/>
        <v>0</v>
      </c>
      <c r="AR1568" s="74">
        <f t="shared" si="265"/>
        <v>1</v>
      </c>
      <c r="AS1568" s="74">
        <f t="shared" si="266"/>
        <v>1900</v>
      </c>
      <c r="AT1568" s="94">
        <f t="shared" si="267"/>
        <v>-1</v>
      </c>
      <c r="BB1568" s="74">
        <f t="shared" si="268"/>
        <v>1</v>
      </c>
      <c r="BC1568" s="74">
        <f t="shared" si="269"/>
        <v>0</v>
      </c>
    </row>
    <row r="1569" spans="4:55" x14ac:dyDescent="0.2">
      <c r="D1569" s="120">
        <f t="shared" si="264"/>
        <v>848</v>
      </c>
      <c r="F1569" s="126" t="str">
        <f t="shared" si="273"/>
        <v/>
      </c>
      <c r="K1569" s="129" t="str">
        <f t="shared" si="270"/>
        <v/>
      </c>
      <c r="L1569" s="129" t="str">
        <f t="shared" si="271"/>
        <v/>
      </c>
      <c r="S1569" s="84">
        <f t="shared" si="272"/>
        <v>0</v>
      </c>
      <c r="AR1569" s="74">
        <f t="shared" si="265"/>
        <v>1</v>
      </c>
      <c r="AS1569" s="74">
        <f t="shared" si="266"/>
        <v>1900</v>
      </c>
      <c r="AT1569" s="94">
        <f t="shared" si="267"/>
        <v>-1</v>
      </c>
      <c r="BB1569" s="74">
        <f t="shared" si="268"/>
        <v>1</v>
      </c>
      <c r="BC1569" s="74">
        <f t="shared" si="269"/>
        <v>0</v>
      </c>
    </row>
    <row r="1570" spans="4:55" x14ac:dyDescent="0.2">
      <c r="D1570" s="120">
        <f t="shared" si="264"/>
        <v>849</v>
      </c>
      <c r="F1570" s="126" t="str">
        <f t="shared" si="273"/>
        <v/>
      </c>
      <c r="K1570" s="129" t="str">
        <f t="shared" si="270"/>
        <v/>
      </c>
      <c r="L1570" s="129" t="str">
        <f t="shared" si="271"/>
        <v/>
      </c>
      <c r="S1570" s="84">
        <f t="shared" si="272"/>
        <v>0</v>
      </c>
      <c r="AR1570" s="74">
        <f t="shared" si="265"/>
        <v>1</v>
      </c>
      <c r="AS1570" s="74">
        <f t="shared" si="266"/>
        <v>1900</v>
      </c>
      <c r="AT1570" s="94">
        <f t="shared" si="267"/>
        <v>-1</v>
      </c>
      <c r="BB1570" s="74">
        <f t="shared" si="268"/>
        <v>1</v>
      </c>
      <c r="BC1570" s="74">
        <f t="shared" si="269"/>
        <v>0</v>
      </c>
    </row>
    <row r="1571" spans="4:55" x14ac:dyDescent="0.2">
      <c r="D1571" s="120">
        <f t="shared" si="264"/>
        <v>850</v>
      </c>
      <c r="F1571" s="126" t="str">
        <f t="shared" si="273"/>
        <v/>
      </c>
      <c r="K1571" s="129" t="str">
        <f t="shared" si="270"/>
        <v/>
      </c>
      <c r="L1571" s="129" t="str">
        <f t="shared" si="271"/>
        <v/>
      </c>
      <c r="S1571" s="84">
        <f t="shared" si="272"/>
        <v>0</v>
      </c>
      <c r="AR1571" s="74">
        <f t="shared" si="265"/>
        <v>1</v>
      </c>
      <c r="AS1571" s="74">
        <f t="shared" si="266"/>
        <v>1900</v>
      </c>
      <c r="AT1571" s="94">
        <f t="shared" si="267"/>
        <v>-1</v>
      </c>
      <c r="BB1571" s="74">
        <f t="shared" si="268"/>
        <v>1</v>
      </c>
      <c r="BC1571" s="74">
        <f t="shared" si="269"/>
        <v>0</v>
      </c>
    </row>
    <row r="1572" spans="4:55" x14ac:dyDescent="0.2">
      <c r="D1572" s="120">
        <f t="shared" si="264"/>
        <v>851</v>
      </c>
      <c r="F1572" s="126" t="str">
        <f t="shared" si="273"/>
        <v/>
      </c>
      <c r="K1572" s="129" t="str">
        <f t="shared" si="270"/>
        <v/>
      </c>
      <c r="L1572" s="129" t="str">
        <f t="shared" si="271"/>
        <v/>
      </c>
      <c r="S1572" s="84">
        <f t="shared" si="272"/>
        <v>0</v>
      </c>
      <c r="AR1572" s="74">
        <f t="shared" si="265"/>
        <v>1</v>
      </c>
      <c r="AS1572" s="74">
        <f t="shared" si="266"/>
        <v>1900</v>
      </c>
      <c r="AT1572" s="94">
        <f t="shared" si="267"/>
        <v>-1</v>
      </c>
      <c r="BB1572" s="74">
        <f t="shared" si="268"/>
        <v>1</v>
      </c>
      <c r="BC1572" s="74">
        <f t="shared" si="269"/>
        <v>0</v>
      </c>
    </row>
    <row r="1573" spans="4:55" x14ac:dyDescent="0.2">
      <c r="D1573" s="120">
        <f t="shared" si="264"/>
        <v>852</v>
      </c>
      <c r="F1573" s="126" t="str">
        <f t="shared" si="273"/>
        <v/>
      </c>
      <c r="K1573" s="129" t="str">
        <f t="shared" si="270"/>
        <v/>
      </c>
      <c r="L1573" s="129" t="str">
        <f t="shared" si="271"/>
        <v/>
      </c>
      <c r="S1573" s="84">
        <f t="shared" si="272"/>
        <v>0</v>
      </c>
      <c r="AR1573" s="74">
        <f t="shared" si="265"/>
        <v>1</v>
      </c>
      <c r="AS1573" s="74">
        <f t="shared" si="266"/>
        <v>1900</v>
      </c>
      <c r="AT1573" s="94">
        <f t="shared" si="267"/>
        <v>-1</v>
      </c>
      <c r="BB1573" s="74">
        <f t="shared" si="268"/>
        <v>1</v>
      </c>
      <c r="BC1573" s="74">
        <f t="shared" si="269"/>
        <v>0</v>
      </c>
    </row>
    <row r="1574" spans="4:55" x14ac:dyDescent="0.2">
      <c r="D1574" s="120">
        <f t="shared" si="264"/>
        <v>853</v>
      </c>
      <c r="F1574" s="126" t="str">
        <f t="shared" si="273"/>
        <v/>
      </c>
      <c r="K1574" s="129" t="str">
        <f t="shared" si="270"/>
        <v/>
      </c>
      <c r="L1574" s="129" t="str">
        <f t="shared" si="271"/>
        <v/>
      </c>
      <c r="S1574" s="84">
        <f t="shared" si="272"/>
        <v>0</v>
      </c>
      <c r="AR1574" s="74">
        <f t="shared" si="265"/>
        <v>1</v>
      </c>
      <c r="AS1574" s="74">
        <f t="shared" si="266"/>
        <v>1900</v>
      </c>
      <c r="AT1574" s="94">
        <f t="shared" si="267"/>
        <v>-1</v>
      </c>
      <c r="BB1574" s="74">
        <f t="shared" si="268"/>
        <v>1</v>
      </c>
      <c r="BC1574" s="74">
        <f t="shared" si="269"/>
        <v>0</v>
      </c>
    </row>
    <row r="1575" spans="4:55" x14ac:dyDescent="0.2">
      <c r="D1575" s="120">
        <f t="shared" si="264"/>
        <v>854</v>
      </c>
      <c r="F1575" s="126" t="str">
        <f t="shared" si="273"/>
        <v/>
      </c>
      <c r="K1575" s="129" t="str">
        <f t="shared" si="270"/>
        <v/>
      </c>
      <c r="L1575" s="129" t="str">
        <f t="shared" si="271"/>
        <v/>
      </c>
      <c r="S1575" s="84">
        <f t="shared" si="272"/>
        <v>0</v>
      </c>
      <c r="AR1575" s="74">
        <f t="shared" si="265"/>
        <v>1</v>
      </c>
      <c r="AS1575" s="74">
        <f t="shared" si="266"/>
        <v>1900</v>
      </c>
      <c r="AT1575" s="94">
        <f t="shared" si="267"/>
        <v>-1</v>
      </c>
      <c r="BB1575" s="74">
        <f t="shared" si="268"/>
        <v>1</v>
      </c>
      <c r="BC1575" s="74">
        <f t="shared" si="269"/>
        <v>0</v>
      </c>
    </row>
    <row r="1576" spans="4:55" x14ac:dyDescent="0.2">
      <c r="D1576" s="120">
        <f t="shared" si="264"/>
        <v>855</v>
      </c>
      <c r="F1576" s="126" t="str">
        <f t="shared" si="273"/>
        <v/>
      </c>
      <c r="K1576" s="129" t="str">
        <f t="shared" si="270"/>
        <v/>
      </c>
      <c r="L1576" s="129" t="str">
        <f t="shared" si="271"/>
        <v/>
      </c>
      <c r="S1576" s="84">
        <f t="shared" si="272"/>
        <v>0</v>
      </c>
      <c r="AR1576" s="74">
        <f t="shared" si="265"/>
        <v>1</v>
      </c>
      <c r="AS1576" s="74">
        <f t="shared" si="266"/>
        <v>1900</v>
      </c>
      <c r="AT1576" s="94">
        <f t="shared" si="267"/>
        <v>-1</v>
      </c>
      <c r="BB1576" s="74">
        <f t="shared" si="268"/>
        <v>1</v>
      </c>
      <c r="BC1576" s="74">
        <f t="shared" si="269"/>
        <v>0</v>
      </c>
    </row>
    <row r="1577" spans="4:55" x14ac:dyDescent="0.2">
      <c r="D1577" s="120">
        <f t="shared" si="264"/>
        <v>856</v>
      </c>
      <c r="F1577" s="126" t="str">
        <f t="shared" si="273"/>
        <v/>
      </c>
      <c r="K1577" s="129" t="str">
        <f t="shared" si="270"/>
        <v/>
      </c>
      <c r="L1577" s="129" t="str">
        <f t="shared" si="271"/>
        <v/>
      </c>
      <c r="S1577" s="84">
        <f t="shared" si="272"/>
        <v>0</v>
      </c>
      <c r="AR1577" s="74">
        <f t="shared" si="265"/>
        <v>1</v>
      </c>
      <c r="AS1577" s="74">
        <f t="shared" si="266"/>
        <v>1900</v>
      </c>
      <c r="AT1577" s="94">
        <f t="shared" si="267"/>
        <v>-1</v>
      </c>
      <c r="BB1577" s="74">
        <f t="shared" si="268"/>
        <v>1</v>
      </c>
      <c r="BC1577" s="74">
        <f t="shared" si="269"/>
        <v>0</v>
      </c>
    </row>
    <row r="1578" spans="4:55" x14ac:dyDescent="0.2">
      <c r="D1578" s="120">
        <f t="shared" si="264"/>
        <v>857</v>
      </c>
      <c r="F1578" s="126" t="str">
        <f t="shared" si="273"/>
        <v/>
      </c>
      <c r="K1578" s="129" t="str">
        <f t="shared" si="270"/>
        <v/>
      </c>
      <c r="L1578" s="129" t="str">
        <f t="shared" si="271"/>
        <v/>
      </c>
      <c r="S1578" s="84">
        <f t="shared" si="272"/>
        <v>0</v>
      </c>
      <c r="AR1578" s="74">
        <f t="shared" si="265"/>
        <v>1</v>
      </c>
      <c r="AS1578" s="74">
        <f t="shared" si="266"/>
        <v>1900</v>
      </c>
      <c r="AT1578" s="94">
        <f t="shared" si="267"/>
        <v>-1</v>
      </c>
      <c r="BB1578" s="74">
        <f t="shared" si="268"/>
        <v>1</v>
      </c>
      <c r="BC1578" s="74">
        <f t="shared" si="269"/>
        <v>0</v>
      </c>
    </row>
    <row r="1579" spans="4:55" x14ac:dyDescent="0.2">
      <c r="D1579" s="120">
        <f t="shared" si="264"/>
        <v>858</v>
      </c>
      <c r="F1579" s="126" t="str">
        <f t="shared" si="273"/>
        <v/>
      </c>
      <c r="K1579" s="129" t="str">
        <f t="shared" si="270"/>
        <v/>
      </c>
      <c r="L1579" s="129" t="str">
        <f t="shared" si="271"/>
        <v/>
      </c>
      <c r="S1579" s="84">
        <f t="shared" si="272"/>
        <v>0</v>
      </c>
      <c r="AR1579" s="74">
        <f t="shared" si="265"/>
        <v>1</v>
      </c>
      <c r="AS1579" s="74">
        <f t="shared" si="266"/>
        <v>1900</v>
      </c>
      <c r="AT1579" s="94">
        <f t="shared" si="267"/>
        <v>-1</v>
      </c>
      <c r="BB1579" s="74">
        <f t="shared" si="268"/>
        <v>1</v>
      </c>
      <c r="BC1579" s="74">
        <f t="shared" si="269"/>
        <v>0</v>
      </c>
    </row>
    <row r="1580" spans="4:55" x14ac:dyDescent="0.2">
      <c r="D1580" s="120">
        <f t="shared" si="264"/>
        <v>859</v>
      </c>
      <c r="F1580" s="126" t="str">
        <f t="shared" si="273"/>
        <v/>
      </c>
      <c r="K1580" s="129" t="str">
        <f t="shared" si="270"/>
        <v/>
      </c>
      <c r="L1580" s="129" t="str">
        <f t="shared" si="271"/>
        <v/>
      </c>
      <c r="S1580" s="84">
        <f t="shared" si="272"/>
        <v>0</v>
      </c>
      <c r="AR1580" s="74">
        <f t="shared" si="265"/>
        <v>1</v>
      </c>
      <c r="AS1580" s="74">
        <f t="shared" si="266"/>
        <v>1900</v>
      </c>
      <c r="AT1580" s="94">
        <f t="shared" si="267"/>
        <v>-1</v>
      </c>
      <c r="BB1580" s="74">
        <f t="shared" si="268"/>
        <v>1</v>
      </c>
      <c r="BC1580" s="74">
        <f t="shared" si="269"/>
        <v>0</v>
      </c>
    </row>
    <row r="1581" spans="4:55" x14ac:dyDescent="0.2">
      <c r="D1581" s="120">
        <f t="shared" si="264"/>
        <v>860</v>
      </c>
      <c r="F1581" s="126" t="str">
        <f t="shared" si="273"/>
        <v/>
      </c>
      <c r="K1581" s="129" t="str">
        <f t="shared" si="270"/>
        <v/>
      </c>
      <c r="L1581" s="129" t="str">
        <f t="shared" si="271"/>
        <v/>
      </c>
      <c r="S1581" s="84">
        <f t="shared" si="272"/>
        <v>0</v>
      </c>
      <c r="AR1581" s="74">
        <f t="shared" si="265"/>
        <v>1</v>
      </c>
      <c r="AS1581" s="74">
        <f t="shared" si="266"/>
        <v>1900</v>
      </c>
      <c r="AT1581" s="94">
        <f t="shared" si="267"/>
        <v>-1</v>
      </c>
      <c r="BB1581" s="74">
        <f t="shared" si="268"/>
        <v>1</v>
      </c>
      <c r="BC1581" s="74">
        <f t="shared" si="269"/>
        <v>0</v>
      </c>
    </row>
    <row r="1582" spans="4:55" x14ac:dyDescent="0.2">
      <c r="D1582" s="120">
        <f t="shared" si="264"/>
        <v>861</v>
      </c>
      <c r="F1582" s="126" t="str">
        <f t="shared" si="273"/>
        <v/>
      </c>
      <c r="K1582" s="129" t="str">
        <f t="shared" si="270"/>
        <v/>
      </c>
      <c r="L1582" s="129" t="str">
        <f t="shared" si="271"/>
        <v/>
      </c>
      <c r="S1582" s="84">
        <f t="shared" si="272"/>
        <v>0</v>
      </c>
      <c r="AR1582" s="74">
        <f t="shared" si="265"/>
        <v>1</v>
      </c>
      <c r="AS1582" s="74">
        <f t="shared" si="266"/>
        <v>1900</v>
      </c>
      <c r="AT1582" s="94">
        <f t="shared" si="267"/>
        <v>-1</v>
      </c>
      <c r="BB1582" s="74">
        <f t="shared" si="268"/>
        <v>1</v>
      </c>
      <c r="BC1582" s="74">
        <f t="shared" si="269"/>
        <v>0</v>
      </c>
    </row>
    <row r="1583" spans="4:55" x14ac:dyDescent="0.2">
      <c r="D1583" s="120">
        <f t="shared" si="264"/>
        <v>862</v>
      </c>
      <c r="F1583" s="126" t="str">
        <f t="shared" si="273"/>
        <v/>
      </c>
      <c r="K1583" s="129" t="str">
        <f t="shared" si="270"/>
        <v/>
      </c>
      <c r="L1583" s="129" t="str">
        <f t="shared" si="271"/>
        <v/>
      </c>
      <c r="S1583" s="84">
        <f t="shared" si="272"/>
        <v>0</v>
      </c>
      <c r="AR1583" s="74">
        <f t="shared" si="265"/>
        <v>1</v>
      </c>
      <c r="AS1583" s="74">
        <f t="shared" si="266"/>
        <v>1900</v>
      </c>
      <c r="AT1583" s="94">
        <f t="shared" si="267"/>
        <v>-1</v>
      </c>
      <c r="BB1583" s="74">
        <f t="shared" si="268"/>
        <v>1</v>
      </c>
      <c r="BC1583" s="74">
        <f t="shared" si="269"/>
        <v>0</v>
      </c>
    </row>
    <row r="1584" spans="4:55" x14ac:dyDescent="0.2">
      <c r="D1584" s="120">
        <f t="shared" si="264"/>
        <v>863</v>
      </c>
      <c r="F1584" s="126" t="str">
        <f t="shared" si="273"/>
        <v/>
      </c>
      <c r="K1584" s="129" t="str">
        <f t="shared" si="270"/>
        <v/>
      </c>
      <c r="L1584" s="129" t="str">
        <f t="shared" si="271"/>
        <v/>
      </c>
      <c r="S1584" s="84">
        <f t="shared" si="272"/>
        <v>0</v>
      </c>
      <c r="AR1584" s="74">
        <f t="shared" si="265"/>
        <v>1</v>
      </c>
      <c r="AS1584" s="74">
        <f t="shared" si="266"/>
        <v>1900</v>
      </c>
      <c r="AT1584" s="94">
        <f t="shared" si="267"/>
        <v>-1</v>
      </c>
      <c r="BB1584" s="74">
        <f t="shared" si="268"/>
        <v>1</v>
      </c>
      <c r="BC1584" s="74">
        <f t="shared" si="269"/>
        <v>0</v>
      </c>
    </row>
    <row r="1585" spans="4:55" x14ac:dyDescent="0.2">
      <c r="D1585" s="120">
        <f t="shared" si="264"/>
        <v>864</v>
      </c>
      <c r="F1585" s="126" t="str">
        <f t="shared" si="273"/>
        <v/>
      </c>
      <c r="K1585" s="129" t="str">
        <f t="shared" si="270"/>
        <v/>
      </c>
      <c r="L1585" s="129" t="str">
        <f t="shared" si="271"/>
        <v/>
      </c>
      <c r="S1585" s="84">
        <f t="shared" si="272"/>
        <v>0</v>
      </c>
      <c r="AR1585" s="74">
        <f t="shared" si="265"/>
        <v>1</v>
      </c>
      <c r="AS1585" s="74">
        <f t="shared" si="266"/>
        <v>1900</v>
      </c>
      <c r="AT1585" s="94">
        <f t="shared" si="267"/>
        <v>-1</v>
      </c>
      <c r="BB1585" s="74">
        <f t="shared" si="268"/>
        <v>1</v>
      </c>
      <c r="BC1585" s="74">
        <f t="shared" si="269"/>
        <v>0</v>
      </c>
    </row>
    <row r="1586" spans="4:55" x14ac:dyDescent="0.2">
      <c r="D1586" s="120">
        <f t="shared" si="264"/>
        <v>865</v>
      </c>
      <c r="F1586" s="126" t="str">
        <f t="shared" si="273"/>
        <v/>
      </c>
      <c r="K1586" s="129" t="str">
        <f t="shared" si="270"/>
        <v/>
      </c>
      <c r="L1586" s="129" t="str">
        <f t="shared" si="271"/>
        <v/>
      </c>
      <c r="S1586" s="84">
        <f t="shared" si="272"/>
        <v>0</v>
      </c>
      <c r="AR1586" s="74">
        <f t="shared" si="265"/>
        <v>1</v>
      </c>
      <c r="AS1586" s="74">
        <f t="shared" si="266"/>
        <v>1900</v>
      </c>
      <c r="AT1586" s="94">
        <f t="shared" si="267"/>
        <v>-1</v>
      </c>
      <c r="BB1586" s="74">
        <f t="shared" si="268"/>
        <v>1</v>
      </c>
      <c r="BC1586" s="74">
        <f t="shared" si="269"/>
        <v>0</v>
      </c>
    </row>
    <row r="1587" spans="4:55" x14ac:dyDescent="0.2">
      <c r="D1587" s="120">
        <f t="shared" si="264"/>
        <v>866</v>
      </c>
      <c r="F1587" s="126" t="str">
        <f t="shared" si="273"/>
        <v/>
      </c>
      <c r="K1587" s="129" t="str">
        <f t="shared" si="270"/>
        <v/>
      </c>
      <c r="L1587" s="129" t="str">
        <f t="shared" si="271"/>
        <v/>
      </c>
      <c r="S1587" s="84">
        <f t="shared" si="272"/>
        <v>0</v>
      </c>
      <c r="AR1587" s="74">
        <f t="shared" si="265"/>
        <v>1</v>
      </c>
      <c r="AS1587" s="74">
        <f t="shared" si="266"/>
        <v>1900</v>
      </c>
      <c r="AT1587" s="94">
        <f t="shared" si="267"/>
        <v>-1</v>
      </c>
      <c r="BB1587" s="74">
        <f t="shared" si="268"/>
        <v>1</v>
      </c>
      <c r="BC1587" s="74">
        <f t="shared" si="269"/>
        <v>0</v>
      </c>
    </row>
    <row r="1588" spans="4:55" x14ac:dyDescent="0.2">
      <c r="D1588" s="120">
        <f t="shared" si="264"/>
        <v>867</v>
      </c>
      <c r="F1588" s="126" t="str">
        <f t="shared" si="273"/>
        <v/>
      </c>
      <c r="K1588" s="129" t="str">
        <f t="shared" si="270"/>
        <v/>
      </c>
      <c r="L1588" s="129" t="str">
        <f t="shared" si="271"/>
        <v/>
      </c>
      <c r="S1588" s="84">
        <f t="shared" si="272"/>
        <v>0</v>
      </c>
      <c r="AR1588" s="74">
        <f t="shared" si="265"/>
        <v>1</v>
      </c>
      <c r="AS1588" s="74">
        <f t="shared" si="266"/>
        <v>1900</v>
      </c>
      <c r="AT1588" s="94">
        <f t="shared" si="267"/>
        <v>-1</v>
      </c>
      <c r="BB1588" s="74">
        <f t="shared" si="268"/>
        <v>1</v>
      </c>
      <c r="BC1588" s="74">
        <f t="shared" si="269"/>
        <v>0</v>
      </c>
    </row>
    <row r="1589" spans="4:55" x14ac:dyDescent="0.2">
      <c r="D1589" s="120">
        <f t="shared" si="264"/>
        <v>868</v>
      </c>
      <c r="F1589" s="126" t="str">
        <f t="shared" si="273"/>
        <v/>
      </c>
      <c r="K1589" s="129" t="str">
        <f t="shared" si="270"/>
        <v/>
      </c>
      <c r="L1589" s="129" t="str">
        <f t="shared" si="271"/>
        <v/>
      </c>
      <c r="S1589" s="84">
        <f t="shared" si="272"/>
        <v>0</v>
      </c>
      <c r="AR1589" s="74">
        <f t="shared" si="265"/>
        <v>1</v>
      </c>
      <c r="AS1589" s="74">
        <f t="shared" si="266"/>
        <v>1900</v>
      </c>
      <c r="AT1589" s="94">
        <f t="shared" si="267"/>
        <v>-1</v>
      </c>
      <c r="BB1589" s="74">
        <f t="shared" si="268"/>
        <v>1</v>
      </c>
      <c r="BC1589" s="74">
        <f t="shared" si="269"/>
        <v>0</v>
      </c>
    </row>
    <row r="1590" spans="4:55" x14ac:dyDescent="0.2">
      <c r="D1590" s="120">
        <f t="shared" ref="D1590:D1653" si="274">IF(C1590&lt;&gt;C1589,1,D1589+1)</f>
        <v>869</v>
      </c>
      <c r="F1590" s="126" t="str">
        <f t="shared" si="273"/>
        <v/>
      </c>
      <c r="K1590" s="129" t="str">
        <f t="shared" si="270"/>
        <v/>
      </c>
      <c r="L1590" s="129" t="str">
        <f t="shared" si="271"/>
        <v/>
      </c>
      <c r="S1590" s="84">
        <f t="shared" si="272"/>
        <v>0</v>
      </c>
      <c r="AR1590" s="74">
        <f t="shared" si="265"/>
        <v>1</v>
      </c>
      <c r="AS1590" s="74">
        <f t="shared" si="266"/>
        <v>1900</v>
      </c>
      <c r="AT1590" s="94">
        <f t="shared" si="267"/>
        <v>-1</v>
      </c>
      <c r="BB1590" s="74">
        <f t="shared" si="268"/>
        <v>1</v>
      </c>
      <c r="BC1590" s="74">
        <f t="shared" si="269"/>
        <v>0</v>
      </c>
    </row>
    <row r="1591" spans="4:55" x14ac:dyDescent="0.2">
      <c r="D1591" s="120">
        <f t="shared" si="274"/>
        <v>870</v>
      </c>
      <c r="F1591" s="126" t="str">
        <f t="shared" si="273"/>
        <v/>
      </c>
      <c r="K1591" s="129" t="str">
        <f t="shared" si="270"/>
        <v/>
      </c>
      <c r="L1591" s="129" t="str">
        <f t="shared" si="271"/>
        <v/>
      </c>
      <c r="S1591" s="84">
        <f t="shared" si="272"/>
        <v>0</v>
      </c>
      <c r="AR1591" s="74">
        <f t="shared" si="265"/>
        <v>1</v>
      </c>
      <c r="AS1591" s="74">
        <f t="shared" si="266"/>
        <v>1900</v>
      </c>
      <c r="AT1591" s="94">
        <f t="shared" si="267"/>
        <v>-1</v>
      </c>
      <c r="BB1591" s="74">
        <f t="shared" si="268"/>
        <v>1</v>
      </c>
      <c r="BC1591" s="74">
        <f t="shared" si="269"/>
        <v>0</v>
      </c>
    </row>
    <row r="1592" spans="4:55" x14ac:dyDescent="0.2">
      <c r="D1592" s="120">
        <f t="shared" si="274"/>
        <v>871</v>
      </c>
      <c r="F1592" s="126" t="str">
        <f t="shared" si="273"/>
        <v/>
      </c>
      <c r="K1592" s="129" t="str">
        <f t="shared" si="270"/>
        <v/>
      </c>
      <c r="L1592" s="129" t="str">
        <f t="shared" si="271"/>
        <v/>
      </c>
      <c r="S1592" s="84">
        <f t="shared" si="272"/>
        <v>0</v>
      </c>
      <c r="AR1592" s="74">
        <f t="shared" si="265"/>
        <v>1</v>
      </c>
      <c r="AS1592" s="74">
        <f t="shared" si="266"/>
        <v>1900</v>
      </c>
      <c r="AT1592" s="94">
        <f t="shared" si="267"/>
        <v>-1</v>
      </c>
      <c r="BB1592" s="74">
        <f t="shared" si="268"/>
        <v>1</v>
      </c>
      <c r="BC1592" s="74">
        <f t="shared" si="269"/>
        <v>0</v>
      </c>
    </row>
    <row r="1593" spans="4:55" x14ac:dyDescent="0.2">
      <c r="D1593" s="120">
        <f t="shared" si="274"/>
        <v>872</v>
      </c>
      <c r="F1593" s="126" t="str">
        <f t="shared" si="273"/>
        <v/>
      </c>
      <c r="K1593" s="129" t="str">
        <f t="shared" si="270"/>
        <v/>
      </c>
      <c r="L1593" s="129" t="str">
        <f t="shared" si="271"/>
        <v/>
      </c>
      <c r="S1593" s="84">
        <f t="shared" si="272"/>
        <v>0</v>
      </c>
      <c r="AR1593" s="74">
        <f t="shared" si="265"/>
        <v>1</v>
      </c>
      <c r="AS1593" s="74">
        <f t="shared" si="266"/>
        <v>1900</v>
      </c>
      <c r="AT1593" s="94">
        <f t="shared" si="267"/>
        <v>-1</v>
      </c>
      <c r="BB1593" s="74">
        <f t="shared" si="268"/>
        <v>1</v>
      </c>
      <c r="BC1593" s="74">
        <f t="shared" si="269"/>
        <v>0</v>
      </c>
    </row>
    <row r="1594" spans="4:55" x14ac:dyDescent="0.2">
      <c r="D1594" s="120">
        <f t="shared" si="274"/>
        <v>873</v>
      </c>
      <c r="F1594" s="126" t="str">
        <f t="shared" si="273"/>
        <v/>
      </c>
      <c r="K1594" s="129" t="str">
        <f t="shared" si="270"/>
        <v/>
      </c>
      <c r="L1594" s="129" t="str">
        <f t="shared" si="271"/>
        <v/>
      </c>
      <c r="S1594" s="84">
        <f t="shared" si="272"/>
        <v>0</v>
      </c>
      <c r="AR1594" s="74">
        <f t="shared" si="265"/>
        <v>1</v>
      </c>
      <c r="AS1594" s="74">
        <f t="shared" si="266"/>
        <v>1900</v>
      </c>
      <c r="AT1594" s="94">
        <f t="shared" si="267"/>
        <v>-1</v>
      </c>
      <c r="BB1594" s="74">
        <f t="shared" si="268"/>
        <v>1</v>
      </c>
      <c r="BC1594" s="74">
        <f t="shared" si="269"/>
        <v>0</v>
      </c>
    </row>
    <row r="1595" spans="4:55" x14ac:dyDescent="0.2">
      <c r="D1595" s="120">
        <f t="shared" si="274"/>
        <v>874</v>
      </c>
      <c r="F1595" s="126" t="str">
        <f t="shared" si="273"/>
        <v/>
      </c>
      <c r="K1595" s="129" t="str">
        <f t="shared" si="270"/>
        <v/>
      </c>
      <c r="L1595" s="129" t="str">
        <f t="shared" si="271"/>
        <v/>
      </c>
      <c r="S1595" s="84">
        <f t="shared" si="272"/>
        <v>0</v>
      </c>
      <c r="AR1595" s="74">
        <f t="shared" si="265"/>
        <v>1</v>
      </c>
      <c r="AS1595" s="74">
        <f t="shared" si="266"/>
        <v>1900</v>
      </c>
      <c r="AT1595" s="94">
        <f t="shared" si="267"/>
        <v>-1</v>
      </c>
      <c r="BB1595" s="74">
        <f t="shared" si="268"/>
        <v>1</v>
      </c>
      <c r="BC1595" s="74">
        <f t="shared" si="269"/>
        <v>0</v>
      </c>
    </row>
    <row r="1596" spans="4:55" x14ac:dyDescent="0.2">
      <c r="D1596" s="120">
        <f t="shared" si="274"/>
        <v>875</v>
      </c>
      <c r="F1596" s="126" t="str">
        <f t="shared" si="273"/>
        <v/>
      </c>
      <c r="K1596" s="129" t="str">
        <f t="shared" si="270"/>
        <v/>
      </c>
      <c r="L1596" s="129" t="str">
        <f t="shared" si="271"/>
        <v/>
      </c>
      <c r="S1596" s="84">
        <f t="shared" si="272"/>
        <v>0</v>
      </c>
      <c r="AR1596" s="74">
        <f t="shared" si="265"/>
        <v>1</v>
      </c>
      <c r="AS1596" s="74">
        <f t="shared" si="266"/>
        <v>1900</v>
      </c>
      <c r="AT1596" s="94">
        <f t="shared" si="267"/>
        <v>-1</v>
      </c>
      <c r="BB1596" s="74">
        <f t="shared" si="268"/>
        <v>1</v>
      </c>
      <c r="BC1596" s="74">
        <f t="shared" si="269"/>
        <v>0</v>
      </c>
    </row>
    <row r="1597" spans="4:55" x14ac:dyDescent="0.2">
      <c r="D1597" s="120">
        <f t="shared" si="274"/>
        <v>876</v>
      </c>
      <c r="F1597" s="126" t="str">
        <f t="shared" si="273"/>
        <v/>
      </c>
      <c r="K1597" s="129" t="str">
        <f t="shared" si="270"/>
        <v/>
      </c>
      <c r="L1597" s="129" t="str">
        <f t="shared" si="271"/>
        <v/>
      </c>
      <c r="S1597" s="84">
        <f t="shared" si="272"/>
        <v>0</v>
      </c>
      <c r="AR1597" s="74">
        <f t="shared" si="265"/>
        <v>1</v>
      </c>
      <c r="AS1597" s="74">
        <f t="shared" si="266"/>
        <v>1900</v>
      </c>
      <c r="AT1597" s="94">
        <f t="shared" si="267"/>
        <v>-1</v>
      </c>
      <c r="BB1597" s="74">
        <f t="shared" si="268"/>
        <v>1</v>
      </c>
      <c r="BC1597" s="74">
        <f t="shared" si="269"/>
        <v>0</v>
      </c>
    </row>
    <row r="1598" spans="4:55" x14ac:dyDescent="0.2">
      <c r="D1598" s="120">
        <f t="shared" si="274"/>
        <v>877</v>
      </c>
      <c r="F1598" s="126" t="str">
        <f t="shared" si="273"/>
        <v/>
      </c>
      <c r="K1598" s="129" t="str">
        <f t="shared" si="270"/>
        <v/>
      </c>
      <c r="L1598" s="129" t="str">
        <f t="shared" si="271"/>
        <v/>
      </c>
      <c r="S1598" s="84">
        <f t="shared" si="272"/>
        <v>0</v>
      </c>
      <c r="AR1598" s="74">
        <f t="shared" si="265"/>
        <v>1</v>
      </c>
      <c r="AS1598" s="74">
        <f t="shared" si="266"/>
        <v>1900</v>
      </c>
      <c r="AT1598" s="94">
        <f t="shared" si="267"/>
        <v>-1</v>
      </c>
      <c r="BB1598" s="74">
        <f t="shared" si="268"/>
        <v>1</v>
      </c>
      <c r="BC1598" s="74">
        <f t="shared" si="269"/>
        <v>0</v>
      </c>
    </row>
    <row r="1599" spans="4:55" x14ac:dyDescent="0.2">
      <c r="D1599" s="120">
        <f t="shared" si="274"/>
        <v>878</v>
      </c>
      <c r="F1599" s="126" t="str">
        <f t="shared" si="273"/>
        <v/>
      </c>
      <c r="K1599" s="129" t="str">
        <f t="shared" si="270"/>
        <v/>
      </c>
      <c r="L1599" s="129" t="str">
        <f t="shared" si="271"/>
        <v/>
      </c>
      <c r="S1599" s="84">
        <f t="shared" si="272"/>
        <v>0</v>
      </c>
      <c r="AR1599" s="74">
        <f t="shared" si="265"/>
        <v>1</v>
      </c>
      <c r="AS1599" s="74">
        <f t="shared" si="266"/>
        <v>1900</v>
      </c>
      <c r="AT1599" s="94">
        <f t="shared" si="267"/>
        <v>-1</v>
      </c>
      <c r="BB1599" s="74">
        <f t="shared" si="268"/>
        <v>1</v>
      </c>
      <c r="BC1599" s="74">
        <f t="shared" si="269"/>
        <v>0</v>
      </c>
    </row>
    <row r="1600" spans="4:55" x14ac:dyDescent="0.2">
      <c r="D1600" s="120">
        <f t="shared" si="274"/>
        <v>879</v>
      </c>
      <c r="F1600" s="126" t="str">
        <f t="shared" si="273"/>
        <v/>
      </c>
      <c r="K1600" s="129" t="str">
        <f t="shared" si="270"/>
        <v/>
      </c>
      <c r="L1600" s="129" t="str">
        <f t="shared" si="271"/>
        <v/>
      </c>
      <c r="S1600" s="84">
        <f t="shared" si="272"/>
        <v>0</v>
      </c>
      <c r="AR1600" s="74">
        <f t="shared" si="265"/>
        <v>1</v>
      </c>
      <c r="AS1600" s="74">
        <f t="shared" si="266"/>
        <v>1900</v>
      </c>
      <c r="AT1600" s="94">
        <f t="shared" si="267"/>
        <v>-1</v>
      </c>
      <c r="BB1600" s="74">
        <f t="shared" si="268"/>
        <v>1</v>
      </c>
      <c r="BC1600" s="74">
        <f t="shared" si="269"/>
        <v>0</v>
      </c>
    </row>
    <row r="1601" spans="4:55" x14ac:dyDescent="0.2">
      <c r="D1601" s="120">
        <f t="shared" si="274"/>
        <v>880</v>
      </c>
      <c r="F1601" s="126" t="str">
        <f t="shared" si="273"/>
        <v/>
      </c>
      <c r="K1601" s="129" t="str">
        <f t="shared" si="270"/>
        <v/>
      </c>
      <c r="L1601" s="129" t="str">
        <f t="shared" si="271"/>
        <v/>
      </c>
      <c r="S1601" s="84">
        <f t="shared" si="272"/>
        <v>0</v>
      </c>
      <c r="AR1601" s="74">
        <f t="shared" si="265"/>
        <v>1</v>
      </c>
      <c r="AS1601" s="74">
        <f t="shared" si="266"/>
        <v>1900</v>
      </c>
      <c r="AT1601" s="94">
        <f t="shared" si="267"/>
        <v>-1</v>
      </c>
      <c r="BB1601" s="74">
        <f t="shared" si="268"/>
        <v>1</v>
      </c>
      <c r="BC1601" s="74">
        <f t="shared" si="269"/>
        <v>0</v>
      </c>
    </row>
    <row r="1602" spans="4:55" x14ac:dyDescent="0.2">
      <c r="D1602" s="120">
        <f t="shared" si="274"/>
        <v>881</v>
      </c>
      <c r="F1602" s="126" t="str">
        <f t="shared" si="273"/>
        <v/>
      </c>
      <c r="K1602" s="129" t="str">
        <f t="shared" si="270"/>
        <v/>
      </c>
      <c r="L1602" s="129" t="str">
        <f t="shared" si="271"/>
        <v/>
      </c>
      <c r="S1602" s="84">
        <f t="shared" si="272"/>
        <v>0</v>
      </c>
      <c r="AR1602" s="74">
        <f t="shared" si="265"/>
        <v>1</v>
      </c>
      <c r="AS1602" s="74">
        <f t="shared" si="266"/>
        <v>1900</v>
      </c>
      <c r="AT1602" s="94">
        <f t="shared" si="267"/>
        <v>-1</v>
      </c>
      <c r="BB1602" s="74">
        <f t="shared" si="268"/>
        <v>1</v>
      </c>
      <c r="BC1602" s="74">
        <f t="shared" si="269"/>
        <v>0</v>
      </c>
    </row>
    <row r="1603" spans="4:55" x14ac:dyDescent="0.2">
      <c r="D1603" s="120">
        <f t="shared" si="274"/>
        <v>882</v>
      </c>
      <c r="F1603" s="126" t="str">
        <f t="shared" si="273"/>
        <v/>
      </c>
      <c r="K1603" s="129" t="str">
        <f t="shared" si="270"/>
        <v/>
      </c>
      <c r="L1603" s="129" t="str">
        <f t="shared" si="271"/>
        <v/>
      </c>
      <c r="S1603" s="84">
        <f t="shared" si="272"/>
        <v>0</v>
      </c>
      <c r="AR1603" s="74">
        <f t="shared" si="265"/>
        <v>1</v>
      </c>
      <c r="AS1603" s="74">
        <f t="shared" si="266"/>
        <v>1900</v>
      </c>
      <c r="AT1603" s="94">
        <f t="shared" si="267"/>
        <v>-1</v>
      </c>
      <c r="BB1603" s="74">
        <f t="shared" si="268"/>
        <v>1</v>
      </c>
      <c r="BC1603" s="74">
        <f t="shared" si="269"/>
        <v>0</v>
      </c>
    </row>
    <row r="1604" spans="4:55" x14ac:dyDescent="0.2">
      <c r="D1604" s="120">
        <f t="shared" si="274"/>
        <v>883</v>
      </c>
      <c r="F1604" s="126" t="str">
        <f t="shared" si="273"/>
        <v/>
      </c>
      <c r="K1604" s="129" t="str">
        <f t="shared" si="270"/>
        <v/>
      </c>
      <c r="L1604" s="129" t="str">
        <f t="shared" si="271"/>
        <v/>
      </c>
      <c r="S1604" s="84">
        <f t="shared" si="272"/>
        <v>0</v>
      </c>
      <c r="AR1604" s="74">
        <f t="shared" si="265"/>
        <v>1</v>
      </c>
      <c r="AS1604" s="74">
        <f t="shared" si="266"/>
        <v>1900</v>
      </c>
      <c r="AT1604" s="94">
        <f t="shared" si="267"/>
        <v>-1</v>
      </c>
      <c r="BB1604" s="74">
        <f t="shared" si="268"/>
        <v>1</v>
      </c>
      <c r="BC1604" s="74">
        <f t="shared" si="269"/>
        <v>0</v>
      </c>
    </row>
    <row r="1605" spans="4:55" x14ac:dyDescent="0.2">
      <c r="D1605" s="120">
        <f t="shared" si="274"/>
        <v>884</v>
      </c>
      <c r="F1605" s="126" t="str">
        <f t="shared" si="273"/>
        <v/>
      </c>
      <c r="K1605" s="129" t="str">
        <f t="shared" si="270"/>
        <v/>
      </c>
      <c r="L1605" s="129" t="str">
        <f t="shared" si="271"/>
        <v/>
      </c>
      <c r="S1605" s="84">
        <f t="shared" si="272"/>
        <v>0</v>
      </c>
      <c r="AR1605" s="74">
        <f t="shared" ref="AR1605:AR1668" si="275">MONTH(C1605)</f>
        <v>1</v>
      </c>
      <c r="AS1605" s="74">
        <f t="shared" ref="AS1605:AS1668" si="276">YEAR(C1605)</f>
        <v>1900</v>
      </c>
      <c r="AT1605" s="94">
        <f t="shared" ref="AT1605:AT1668" si="277">WEEKNUM(C1605)-1</f>
        <v>-1</v>
      </c>
      <c r="BB1605" s="74">
        <f t="shared" ref="BB1605:BB1668" si="278">IF(K1605=0,0,1)</f>
        <v>1</v>
      </c>
      <c r="BC1605" s="74">
        <f t="shared" ref="BC1605:BC1668" si="279">IF( ISERROR(K1605*AE1605),0,K1605*AE1605)</f>
        <v>0</v>
      </c>
    </row>
    <row r="1606" spans="4:55" x14ac:dyDescent="0.2">
      <c r="D1606" s="120">
        <f t="shared" si="274"/>
        <v>885</v>
      </c>
      <c r="F1606" s="126" t="str">
        <f t="shared" si="273"/>
        <v/>
      </c>
      <c r="K1606" s="129" t="str">
        <f t="shared" ref="K1606:K1669" si="280">IF(I1606="","",HOUR(I1606)+MINUTE(I1606)/60)</f>
        <v/>
      </c>
      <c r="L1606" s="129" t="str">
        <f t="shared" ref="L1606:L1669" si="281">IF(J1606="","",HOUR(J1606)+MINUTE(J1606)/60)</f>
        <v/>
      </c>
      <c r="S1606" s="84">
        <f t="shared" si="272"/>
        <v>0</v>
      </c>
      <c r="AR1606" s="74">
        <f t="shared" si="275"/>
        <v>1</v>
      </c>
      <c r="AS1606" s="74">
        <f t="shared" si="276"/>
        <v>1900</v>
      </c>
      <c r="AT1606" s="94">
        <f t="shared" si="277"/>
        <v>-1</v>
      </c>
      <c r="BB1606" s="74">
        <f t="shared" si="278"/>
        <v>1</v>
      </c>
      <c r="BC1606" s="74">
        <f t="shared" si="279"/>
        <v>0</v>
      </c>
    </row>
    <row r="1607" spans="4:55" x14ac:dyDescent="0.2">
      <c r="D1607" s="120">
        <f t="shared" si="274"/>
        <v>886</v>
      </c>
      <c r="F1607" s="126" t="str">
        <f t="shared" si="273"/>
        <v/>
      </c>
      <c r="K1607" s="129" t="str">
        <f t="shared" si="280"/>
        <v/>
      </c>
      <c r="L1607" s="129" t="str">
        <f t="shared" si="281"/>
        <v/>
      </c>
      <c r="S1607" s="84">
        <f t="shared" si="272"/>
        <v>0</v>
      </c>
      <c r="AR1607" s="74">
        <f t="shared" si="275"/>
        <v>1</v>
      </c>
      <c r="AS1607" s="74">
        <f t="shared" si="276"/>
        <v>1900</v>
      </c>
      <c r="AT1607" s="94">
        <f t="shared" si="277"/>
        <v>-1</v>
      </c>
      <c r="BB1607" s="74">
        <f t="shared" si="278"/>
        <v>1</v>
      </c>
      <c r="BC1607" s="74">
        <f t="shared" si="279"/>
        <v>0</v>
      </c>
    </row>
    <row r="1608" spans="4:55" x14ac:dyDescent="0.2">
      <c r="D1608" s="120">
        <f t="shared" si="274"/>
        <v>887</v>
      </c>
      <c r="F1608" s="126" t="str">
        <f t="shared" si="273"/>
        <v/>
      </c>
      <c r="K1608" s="129" t="str">
        <f t="shared" si="280"/>
        <v/>
      </c>
      <c r="L1608" s="129" t="str">
        <f t="shared" si="281"/>
        <v/>
      </c>
      <c r="S1608" s="84">
        <f t="shared" si="272"/>
        <v>0</v>
      </c>
      <c r="AR1608" s="74">
        <f t="shared" si="275"/>
        <v>1</v>
      </c>
      <c r="AS1608" s="74">
        <f t="shared" si="276"/>
        <v>1900</v>
      </c>
      <c r="AT1608" s="94">
        <f t="shared" si="277"/>
        <v>-1</v>
      </c>
      <c r="BB1608" s="74">
        <f t="shared" si="278"/>
        <v>1</v>
      </c>
      <c r="BC1608" s="74">
        <f t="shared" si="279"/>
        <v>0</v>
      </c>
    </row>
    <row r="1609" spans="4:55" x14ac:dyDescent="0.2">
      <c r="D1609" s="120">
        <f t="shared" si="274"/>
        <v>888</v>
      </c>
      <c r="F1609" s="126" t="str">
        <f t="shared" si="273"/>
        <v/>
      </c>
      <c r="K1609" s="129" t="str">
        <f t="shared" si="280"/>
        <v/>
      </c>
      <c r="L1609" s="129" t="str">
        <f t="shared" si="281"/>
        <v/>
      </c>
      <c r="S1609" s="84">
        <f t="shared" si="272"/>
        <v>0</v>
      </c>
      <c r="AR1609" s="74">
        <f t="shared" si="275"/>
        <v>1</v>
      </c>
      <c r="AS1609" s="74">
        <f t="shared" si="276"/>
        <v>1900</v>
      </c>
      <c r="AT1609" s="94">
        <f t="shared" si="277"/>
        <v>-1</v>
      </c>
      <c r="BB1609" s="74">
        <f t="shared" si="278"/>
        <v>1</v>
      </c>
      <c r="BC1609" s="74">
        <f t="shared" si="279"/>
        <v>0</v>
      </c>
    </row>
    <row r="1610" spans="4:55" x14ac:dyDescent="0.2">
      <c r="D1610" s="120">
        <f t="shared" si="274"/>
        <v>889</v>
      </c>
      <c r="F1610" s="126" t="str">
        <f t="shared" si="273"/>
        <v/>
      </c>
      <c r="K1610" s="129" t="str">
        <f t="shared" si="280"/>
        <v/>
      </c>
      <c r="L1610" s="129" t="str">
        <f t="shared" si="281"/>
        <v/>
      </c>
      <c r="S1610" s="84">
        <f t="shared" si="272"/>
        <v>0</v>
      </c>
      <c r="AR1610" s="74">
        <f t="shared" si="275"/>
        <v>1</v>
      </c>
      <c r="AS1610" s="74">
        <f t="shared" si="276"/>
        <v>1900</v>
      </c>
      <c r="AT1610" s="94">
        <f t="shared" si="277"/>
        <v>-1</v>
      </c>
      <c r="BB1610" s="74">
        <f t="shared" si="278"/>
        <v>1</v>
      </c>
      <c r="BC1610" s="74">
        <f t="shared" si="279"/>
        <v>0</v>
      </c>
    </row>
    <row r="1611" spans="4:55" x14ac:dyDescent="0.2">
      <c r="D1611" s="120">
        <f t="shared" si="274"/>
        <v>890</v>
      </c>
      <c r="F1611" s="126" t="str">
        <f t="shared" si="273"/>
        <v/>
      </c>
      <c r="K1611" s="129" t="str">
        <f t="shared" si="280"/>
        <v/>
      </c>
      <c r="L1611" s="129" t="str">
        <f t="shared" si="281"/>
        <v/>
      </c>
      <c r="S1611" s="84">
        <f t="shared" si="272"/>
        <v>0</v>
      </c>
      <c r="AR1611" s="74">
        <f t="shared" si="275"/>
        <v>1</v>
      </c>
      <c r="AS1611" s="74">
        <f t="shared" si="276"/>
        <v>1900</v>
      </c>
      <c r="AT1611" s="94">
        <f t="shared" si="277"/>
        <v>-1</v>
      </c>
      <c r="BB1611" s="74">
        <f t="shared" si="278"/>
        <v>1</v>
      </c>
      <c r="BC1611" s="74">
        <f t="shared" si="279"/>
        <v>0</v>
      </c>
    </row>
    <row r="1612" spans="4:55" x14ac:dyDescent="0.2">
      <c r="D1612" s="120">
        <f t="shared" si="274"/>
        <v>891</v>
      </c>
      <c r="F1612" s="126" t="str">
        <f t="shared" si="273"/>
        <v/>
      </c>
      <c r="K1612" s="129" t="str">
        <f t="shared" si="280"/>
        <v/>
      </c>
      <c r="L1612" s="129" t="str">
        <f t="shared" si="281"/>
        <v/>
      </c>
      <c r="S1612" s="84">
        <f t="shared" si="272"/>
        <v>0</v>
      </c>
      <c r="AR1612" s="74">
        <f t="shared" si="275"/>
        <v>1</v>
      </c>
      <c r="AS1612" s="74">
        <f t="shared" si="276"/>
        <v>1900</v>
      </c>
      <c r="AT1612" s="94">
        <f t="shared" si="277"/>
        <v>-1</v>
      </c>
      <c r="BB1612" s="74">
        <f t="shared" si="278"/>
        <v>1</v>
      </c>
      <c r="BC1612" s="74">
        <f t="shared" si="279"/>
        <v>0</v>
      </c>
    </row>
    <row r="1613" spans="4:55" x14ac:dyDescent="0.2">
      <c r="D1613" s="120">
        <f t="shared" si="274"/>
        <v>892</v>
      </c>
      <c r="F1613" s="126" t="str">
        <f t="shared" si="273"/>
        <v/>
      </c>
      <c r="K1613" s="129" t="str">
        <f t="shared" si="280"/>
        <v/>
      </c>
      <c r="L1613" s="129" t="str">
        <f t="shared" si="281"/>
        <v/>
      </c>
      <c r="S1613" s="84">
        <f t="shared" si="272"/>
        <v>0</v>
      </c>
      <c r="AR1613" s="74">
        <f t="shared" si="275"/>
        <v>1</v>
      </c>
      <c r="AS1613" s="74">
        <f t="shared" si="276"/>
        <v>1900</v>
      </c>
      <c r="AT1613" s="94">
        <f t="shared" si="277"/>
        <v>-1</v>
      </c>
      <c r="BB1613" s="74">
        <f t="shared" si="278"/>
        <v>1</v>
      </c>
      <c r="BC1613" s="74">
        <f t="shared" si="279"/>
        <v>0</v>
      </c>
    </row>
    <row r="1614" spans="4:55" x14ac:dyDescent="0.2">
      <c r="D1614" s="120">
        <f t="shared" si="274"/>
        <v>893</v>
      </c>
      <c r="F1614" s="126" t="str">
        <f t="shared" si="273"/>
        <v/>
      </c>
      <c r="K1614" s="129" t="str">
        <f t="shared" si="280"/>
        <v/>
      </c>
      <c r="L1614" s="129" t="str">
        <f t="shared" si="281"/>
        <v/>
      </c>
      <c r="S1614" s="84">
        <f t="shared" si="272"/>
        <v>0</v>
      </c>
      <c r="AR1614" s="74">
        <f t="shared" si="275"/>
        <v>1</v>
      </c>
      <c r="AS1614" s="74">
        <f t="shared" si="276"/>
        <v>1900</v>
      </c>
      <c r="AT1614" s="94">
        <f t="shared" si="277"/>
        <v>-1</v>
      </c>
      <c r="BB1614" s="74">
        <f t="shared" si="278"/>
        <v>1</v>
      </c>
      <c r="BC1614" s="74">
        <f t="shared" si="279"/>
        <v>0</v>
      </c>
    </row>
    <row r="1615" spans="4:55" x14ac:dyDescent="0.2">
      <c r="D1615" s="120">
        <f t="shared" si="274"/>
        <v>894</v>
      </c>
      <c r="F1615" s="126" t="str">
        <f t="shared" si="273"/>
        <v/>
      </c>
      <c r="K1615" s="129" t="str">
        <f t="shared" si="280"/>
        <v/>
      </c>
      <c r="L1615" s="129" t="str">
        <f t="shared" si="281"/>
        <v/>
      </c>
      <c r="S1615" s="84">
        <f t="shared" ref="S1615:S1678" si="282">Q1615*R1615</f>
        <v>0</v>
      </c>
      <c r="AR1615" s="74">
        <f t="shared" si="275"/>
        <v>1</v>
      </c>
      <c r="AS1615" s="74">
        <f t="shared" si="276"/>
        <v>1900</v>
      </c>
      <c r="AT1615" s="94">
        <f t="shared" si="277"/>
        <v>-1</v>
      </c>
      <c r="BB1615" s="74">
        <f t="shared" si="278"/>
        <v>1</v>
      </c>
      <c r="BC1615" s="74">
        <f t="shared" si="279"/>
        <v>0</v>
      </c>
    </row>
    <row r="1616" spans="4:55" x14ac:dyDescent="0.2">
      <c r="D1616" s="120">
        <f t="shared" si="274"/>
        <v>895</v>
      </c>
      <c r="F1616" s="126" t="str">
        <f t="shared" si="273"/>
        <v/>
      </c>
      <c r="K1616" s="129" t="str">
        <f t="shared" si="280"/>
        <v/>
      </c>
      <c r="L1616" s="129" t="str">
        <f t="shared" si="281"/>
        <v/>
      </c>
      <c r="S1616" s="84">
        <f t="shared" si="282"/>
        <v>0</v>
      </c>
      <c r="AR1616" s="74">
        <f t="shared" si="275"/>
        <v>1</v>
      </c>
      <c r="AS1616" s="74">
        <f t="shared" si="276"/>
        <v>1900</v>
      </c>
      <c r="AT1616" s="94">
        <f t="shared" si="277"/>
        <v>-1</v>
      </c>
      <c r="BB1616" s="74">
        <f t="shared" si="278"/>
        <v>1</v>
      </c>
      <c r="BC1616" s="74">
        <f t="shared" si="279"/>
        <v>0</v>
      </c>
    </row>
    <row r="1617" spans="4:55" x14ac:dyDescent="0.2">
      <c r="D1617" s="120">
        <f t="shared" si="274"/>
        <v>896</v>
      </c>
      <c r="F1617" s="126" t="str">
        <f t="shared" si="273"/>
        <v/>
      </c>
      <c r="K1617" s="129" t="str">
        <f t="shared" si="280"/>
        <v/>
      </c>
      <c r="L1617" s="129" t="str">
        <f t="shared" si="281"/>
        <v/>
      </c>
      <c r="S1617" s="84">
        <f t="shared" si="282"/>
        <v>0</v>
      </c>
      <c r="AR1617" s="74">
        <f t="shared" si="275"/>
        <v>1</v>
      </c>
      <c r="AS1617" s="74">
        <f t="shared" si="276"/>
        <v>1900</v>
      </c>
      <c r="AT1617" s="94">
        <f t="shared" si="277"/>
        <v>-1</v>
      </c>
      <c r="BB1617" s="74">
        <f t="shared" si="278"/>
        <v>1</v>
      </c>
      <c r="BC1617" s="74">
        <f t="shared" si="279"/>
        <v>0</v>
      </c>
    </row>
    <row r="1618" spans="4:55" x14ac:dyDescent="0.2">
      <c r="D1618" s="120">
        <f t="shared" si="274"/>
        <v>897</v>
      </c>
      <c r="F1618" s="126" t="str">
        <f t="shared" si="273"/>
        <v/>
      </c>
      <c r="K1618" s="129" t="str">
        <f t="shared" si="280"/>
        <v/>
      </c>
      <c r="L1618" s="129" t="str">
        <f t="shared" si="281"/>
        <v/>
      </c>
      <c r="S1618" s="84">
        <f t="shared" si="282"/>
        <v>0</v>
      </c>
      <c r="AR1618" s="74">
        <f t="shared" si="275"/>
        <v>1</v>
      </c>
      <c r="AS1618" s="74">
        <f t="shared" si="276"/>
        <v>1900</v>
      </c>
      <c r="AT1618" s="94">
        <f t="shared" si="277"/>
        <v>-1</v>
      </c>
      <c r="BB1618" s="74">
        <f t="shared" si="278"/>
        <v>1</v>
      </c>
      <c r="BC1618" s="74">
        <f t="shared" si="279"/>
        <v>0</v>
      </c>
    </row>
    <row r="1619" spans="4:55" x14ac:dyDescent="0.2">
      <c r="D1619" s="120">
        <f t="shared" si="274"/>
        <v>898</v>
      </c>
      <c r="F1619" s="126" t="str">
        <f t="shared" ref="F1619:F1643" si="283">IF(OR(K1619=0,K1619=""),"",SUM(G1619/K1619))</f>
        <v/>
      </c>
      <c r="K1619" s="129" t="str">
        <f t="shared" si="280"/>
        <v/>
      </c>
      <c r="L1619" s="129" t="str">
        <f t="shared" si="281"/>
        <v/>
      </c>
      <c r="S1619" s="84">
        <f t="shared" si="282"/>
        <v>0</v>
      </c>
      <c r="AR1619" s="74">
        <f t="shared" si="275"/>
        <v>1</v>
      </c>
      <c r="AS1619" s="74">
        <f t="shared" si="276"/>
        <v>1900</v>
      </c>
      <c r="AT1619" s="94">
        <f t="shared" si="277"/>
        <v>-1</v>
      </c>
      <c r="BB1619" s="74">
        <f t="shared" si="278"/>
        <v>1</v>
      </c>
      <c r="BC1619" s="74">
        <f t="shared" si="279"/>
        <v>0</v>
      </c>
    </row>
    <row r="1620" spans="4:55" x14ac:dyDescent="0.2">
      <c r="D1620" s="120">
        <f t="shared" si="274"/>
        <v>899</v>
      </c>
      <c r="F1620" s="126" t="str">
        <f t="shared" si="283"/>
        <v/>
      </c>
      <c r="K1620" s="129" t="str">
        <f t="shared" si="280"/>
        <v/>
      </c>
      <c r="L1620" s="129" t="str">
        <f t="shared" si="281"/>
        <v/>
      </c>
      <c r="S1620" s="84">
        <f t="shared" si="282"/>
        <v>0</v>
      </c>
      <c r="AR1620" s="74">
        <f t="shared" si="275"/>
        <v>1</v>
      </c>
      <c r="AS1620" s="74">
        <f t="shared" si="276"/>
        <v>1900</v>
      </c>
      <c r="AT1620" s="94">
        <f t="shared" si="277"/>
        <v>-1</v>
      </c>
      <c r="BB1620" s="74">
        <f t="shared" si="278"/>
        <v>1</v>
      </c>
      <c r="BC1620" s="74">
        <f t="shared" si="279"/>
        <v>0</v>
      </c>
    </row>
    <row r="1621" spans="4:55" x14ac:dyDescent="0.2">
      <c r="D1621" s="120">
        <f t="shared" si="274"/>
        <v>900</v>
      </c>
      <c r="F1621" s="126" t="str">
        <f t="shared" si="283"/>
        <v/>
      </c>
      <c r="K1621" s="129" t="str">
        <f t="shared" si="280"/>
        <v/>
      </c>
      <c r="L1621" s="129" t="str">
        <f t="shared" si="281"/>
        <v/>
      </c>
      <c r="S1621" s="84">
        <f t="shared" si="282"/>
        <v>0</v>
      </c>
      <c r="AR1621" s="74">
        <f t="shared" si="275"/>
        <v>1</v>
      </c>
      <c r="AS1621" s="74">
        <f t="shared" si="276"/>
        <v>1900</v>
      </c>
      <c r="AT1621" s="94">
        <f t="shared" si="277"/>
        <v>-1</v>
      </c>
      <c r="BB1621" s="74">
        <f t="shared" si="278"/>
        <v>1</v>
      </c>
      <c r="BC1621" s="74">
        <f t="shared" si="279"/>
        <v>0</v>
      </c>
    </row>
    <row r="1622" spans="4:55" x14ac:dyDescent="0.2">
      <c r="D1622" s="120">
        <f t="shared" si="274"/>
        <v>901</v>
      </c>
      <c r="F1622" s="126" t="str">
        <f t="shared" si="283"/>
        <v/>
      </c>
      <c r="K1622" s="129" t="str">
        <f t="shared" si="280"/>
        <v/>
      </c>
      <c r="L1622" s="129" t="str">
        <f t="shared" si="281"/>
        <v/>
      </c>
      <c r="S1622" s="84">
        <f t="shared" si="282"/>
        <v>0</v>
      </c>
      <c r="AR1622" s="74">
        <f t="shared" si="275"/>
        <v>1</v>
      </c>
      <c r="AS1622" s="74">
        <f t="shared" si="276"/>
        <v>1900</v>
      </c>
      <c r="AT1622" s="94">
        <f t="shared" si="277"/>
        <v>-1</v>
      </c>
      <c r="BB1622" s="74">
        <f t="shared" si="278"/>
        <v>1</v>
      </c>
      <c r="BC1622" s="74">
        <f t="shared" si="279"/>
        <v>0</v>
      </c>
    </row>
    <row r="1623" spans="4:55" x14ac:dyDescent="0.2">
      <c r="D1623" s="120">
        <f t="shared" si="274"/>
        <v>902</v>
      </c>
      <c r="F1623" s="126" t="str">
        <f t="shared" si="283"/>
        <v/>
      </c>
      <c r="K1623" s="129" t="str">
        <f t="shared" si="280"/>
        <v/>
      </c>
      <c r="L1623" s="129" t="str">
        <f t="shared" si="281"/>
        <v/>
      </c>
      <c r="S1623" s="84">
        <f t="shared" si="282"/>
        <v>0</v>
      </c>
      <c r="AR1623" s="74">
        <f t="shared" si="275"/>
        <v>1</v>
      </c>
      <c r="AS1623" s="74">
        <f t="shared" si="276"/>
        <v>1900</v>
      </c>
      <c r="AT1623" s="94">
        <f t="shared" si="277"/>
        <v>-1</v>
      </c>
      <c r="BB1623" s="74">
        <f t="shared" si="278"/>
        <v>1</v>
      </c>
      <c r="BC1623" s="74">
        <f t="shared" si="279"/>
        <v>0</v>
      </c>
    </row>
    <row r="1624" spans="4:55" x14ac:dyDescent="0.2">
      <c r="D1624" s="120">
        <f t="shared" si="274"/>
        <v>903</v>
      </c>
      <c r="F1624" s="126" t="str">
        <f t="shared" si="283"/>
        <v/>
      </c>
      <c r="K1624" s="129" t="str">
        <f t="shared" si="280"/>
        <v/>
      </c>
      <c r="L1624" s="129" t="str">
        <f t="shared" si="281"/>
        <v/>
      </c>
      <c r="S1624" s="84">
        <f t="shared" si="282"/>
        <v>0</v>
      </c>
      <c r="AR1624" s="74">
        <f t="shared" si="275"/>
        <v>1</v>
      </c>
      <c r="AS1624" s="74">
        <f t="shared" si="276"/>
        <v>1900</v>
      </c>
      <c r="AT1624" s="94">
        <f t="shared" si="277"/>
        <v>-1</v>
      </c>
      <c r="BB1624" s="74">
        <f t="shared" si="278"/>
        <v>1</v>
      </c>
      <c r="BC1624" s="74">
        <f t="shared" si="279"/>
        <v>0</v>
      </c>
    </row>
    <row r="1625" spans="4:55" x14ac:dyDescent="0.2">
      <c r="D1625" s="120">
        <f t="shared" si="274"/>
        <v>904</v>
      </c>
      <c r="F1625" s="126" t="str">
        <f t="shared" si="283"/>
        <v/>
      </c>
      <c r="K1625" s="129" t="str">
        <f t="shared" si="280"/>
        <v/>
      </c>
      <c r="L1625" s="129" t="str">
        <f t="shared" si="281"/>
        <v/>
      </c>
      <c r="S1625" s="84">
        <f t="shared" si="282"/>
        <v>0</v>
      </c>
      <c r="AR1625" s="74">
        <f t="shared" si="275"/>
        <v>1</v>
      </c>
      <c r="AS1625" s="74">
        <f t="shared" si="276"/>
        <v>1900</v>
      </c>
      <c r="AT1625" s="94">
        <f t="shared" si="277"/>
        <v>-1</v>
      </c>
      <c r="BB1625" s="74">
        <f t="shared" si="278"/>
        <v>1</v>
      </c>
      <c r="BC1625" s="74">
        <f t="shared" si="279"/>
        <v>0</v>
      </c>
    </row>
    <row r="1626" spans="4:55" x14ac:dyDescent="0.2">
      <c r="D1626" s="120">
        <f t="shared" si="274"/>
        <v>905</v>
      </c>
      <c r="F1626" s="126" t="str">
        <f t="shared" si="283"/>
        <v/>
      </c>
      <c r="K1626" s="129" t="str">
        <f t="shared" si="280"/>
        <v/>
      </c>
      <c r="L1626" s="129" t="str">
        <f t="shared" si="281"/>
        <v/>
      </c>
      <c r="S1626" s="84">
        <f t="shared" si="282"/>
        <v>0</v>
      </c>
      <c r="AR1626" s="74">
        <f t="shared" si="275"/>
        <v>1</v>
      </c>
      <c r="AS1626" s="74">
        <f t="shared" si="276"/>
        <v>1900</v>
      </c>
      <c r="AT1626" s="94">
        <f t="shared" si="277"/>
        <v>-1</v>
      </c>
      <c r="BB1626" s="74">
        <f t="shared" si="278"/>
        <v>1</v>
      </c>
      <c r="BC1626" s="74">
        <f t="shared" si="279"/>
        <v>0</v>
      </c>
    </row>
    <row r="1627" spans="4:55" x14ac:dyDescent="0.2">
      <c r="D1627" s="120">
        <f t="shared" si="274"/>
        <v>906</v>
      </c>
      <c r="F1627" s="126" t="str">
        <f t="shared" si="283"/>
        <v/>
      </c>
      <c r="K1627" s="129" t="str">
        <f t="shared" si="280"/>
        <v/>
      </c>
      <c r="L1627" s="129" t="str">
        <f t="shared" si="281"/>
        <v/>
      </c>
      <c r="S1627" s="84">
        <f t="shared" si="282"/>
        <v>0</v>
      </c>
      <c r="AR1627" s="74">
        <f t="shared" si="275"/>
        <v>1</v>
      </c>
      <c r="AS1627" s="74">
        <f t="shared" si="276"/>
        <v>1900</v>
      </c>
      <c r="AT1627" s="94">
        <f t="shared" si="277"/>
        <v>-1</v>
      </c>
      <c r="BB1627" s="74">
        <f t="shared" si="278"/>
        <v>1</v>
      </c>
      <c r="BC1627" s="74">
        <f t="shared" si="279"/>
        <v>0</v>
      </c>
    </row>
    <row r="1628" spans="4:55" x14ac:dyDescent="0.2">
      <c r="D1628" s="120">
        <f t="shared" si="274"/>
        <v>907</v>
      </c>
      <c r="F1628" s="126" t="str">
        <f t="shared" si="283"/>
        <v/>
      </c>
      <c r="K1628" s="129" t="str">
        <f t="shared" si="280"/>
        <v/>
      </c>
      <c r="L1628" s="129" t="str">
        <f t="shared" si="281"/>
        <v/>
      </c>
      <c r="S1628" s="84">
        <f t="shared" si="282"/>
        <v>0</v>
      </c>
      <c r="AR1628" s="74">
        <f t="shared" si="275"/>
        <v>1</v>
      </c>
      <c r="AS1628" s="74">
        <f t="shared" si="276"/>
        <v>1900</v>
      </c>
      <c r="AT1628" s="94">
        <f t="shared" si="277"/>
        <v>-1</v>
      </c>
      <c r="BB1628" s="74">
        <f t="shared" si="278"/>
        <v>1</v>
      </c>
      <c r="BC1628" s="74">
        <f t="shared" si="279"/>
        <v>0</v>
      </c>
    </row>
    <row r="1629" spans="4:55" x14ac:dyDescent="0.2">
      <c r="D1629" s="120">
        <f t="shared" si="274"/>
        <v>908</v>
      </c>
      <c r="F1629" s="126" t="str">
        <f t="shared" si="283"/>
        <v/>
      </c>
      <c r="K1629" s="129" t="str">
        <f t="shared" si="280"/>
        <v/>
      </c>
      <c r="L1629" s="129" t="str">
        <f t="shared" si="281"/>
        <v/>
      </c>
      <c r="S1629" s="84">
        <f t="shared" si="282"/>
        <v>0</v>
      </c>
      <c r="AR1629" s="74">
        <f t="shared" si="275"/>
        <v>1</v>
      </c>
      <c r="AS1629" s="74">
        <f t="shared" si="276"/>
        <v>1900</v>
      </c>
      <c r="AT1629" s="94">
        <f t="shared" si="277"/>
        <v>-1</v>
      </c>
      <c r="BB1629" s="74">
        <f t="shared" si="278"/>
        <v>1</v>
      </c>
      <c r="BC1629" s="74">
        <f t="shared" si="279"/>
        <v>0</v>
      </c>
    </row>
    <row r="1630" spans="4:55" x14ac:dyDescent="0.2">
      <c r="D1630" s="120">
        <f t="shared" si="274"/>
        <v>909</v>
      </c>
      <c r="F1630" s="126" t="str">
        <f t="shared" si="283"/>
        <v/>
      </c>
      <c r="K1630" s="129" t="str">
        <f t="shared" si="280"/>
        <v/>
      </c>
      <c r="L1630" s="129" t="str">
        <f t="shared" si="281"/>
        <v/>
      </c>
      <c r="S1630" s="84">
        <f t="shared" si="282"/>
        <v>0</v>
      </c>
      <c r="AR1630" s="74">
        <f t="shared" si="275"/>
        <v>1</v>
      </c>
      <c r="AS1630" s="74">
        <f t="shared" si="276"/>
        <v>1900</v>
      </c>
      <c r="AT1630" s="94">
        <f t="shared" si="277"/>
        <v>-1</v>
      </c>
      <c r="BB1630" s="74">
        <f t="shared" si="278"/>
        <v>1</v>
      </c>
      <c r="BC1630" s="74">
        <f t="shared" si="279"/>
        <v>0</v>
      </c>
    </row>
    <row r="1631" spans="4:55" x14ac:dyDescent="0.2">
      <c r="D1631" s="120">
        <f t="shared" si="274"/>
        <v>910</v>
      </c>
      <c r="F1631" s="126" t="str">
        <f t="shared" si="283"/>
        <v/>
      </c>
      <c r="K1631" s="129" t="str">
        <f t="shared" si="280"/>
        <v/>
      </c>
      <c r="L1631" s="129" t="str">
        <f t="shared" si="281"/>
        <v/>
      </c>
      <c r="S1631" s="84">
        <f t="shared" si="282"/>
        <v>0</v>
      </c>
      <c r="AR1631" s="74">
        <f t="shared" si="275"/>
        <v>1</v>
      </c>
      <c r="AS1631" s="74">
        <f t="shared" si="276"/>
        <v>1900</v>
      </c>
      <c r="AT1631" s="94">
        <f t="shared" si="277"/>
        <v>-1</v>
      </c>
      <c r="BB1631" s="74">
        <f t="shared" si="278"/>
        <v>1</v>
      </c>
      <c r="BC1631" s="74">
        <f t="shared" si="279"/>
        <v>0</v>
      </c>
    </row>
    <row r="1632" spans="4:55" x14ac:dyDescent="0.2">
      <c r="D1632" s="120">
        <f t="shared" si="274"/>
        <v>911</v>
      </c>
      <c r="F1632" s="126" t="str">
        <f t="shared" si="283"/>
        <v/>
      </c>
      <c r="K1632" s="129" t="str">
        <f t="shared" si="280"/>
        <v/>
      </c>
      <c r="L1632" s="129" t="str">
        <f t="shared" si="281"/>
        <v/>
      </c>
      <c r="S1632" s="84">
        <f t="shared" si="282"/>
        <v>0</v>
      </c>
      <c r="AR1632" s="74">
        <f t="shared" si="275"/>
        <v>1</v>
      </c>
      <c r="AS1632" s="74">
        <f t="shared" si="276"/>
        <v>1900</v>
      </c>
      <c r="AT1632" s="94">
        <f t="shared" si="277"/>
        <v>-1</v>
      </c>
      <c r="BB1632" s="74">
        <f t="shared" si="278"/>
        <v>1</v>
      </c>
      <c r="BC1632" s="74">
        <f t="shared" si="279"/>
        <v>0</v>
      </c>
    </row>
    <row r="1633" spans="4:55" x14ac:dyDescent="0.2">
      <c r="D1633" s="120">
        <f t="shared" si="274"/>
        <v>912</v>
      </c>
      <c r="F1633" s="126" t="str">
        <f t="shared" si="283"/>
        <v/>
      </c>
      <c r="K1633" s="129" t="str">
        <f t="shared" si="280"/>
        <v/>
      </c>
      <c r="L1633" s="129" t="str">
        <f t="shared" si="281"/>
        <v/>
      </c>
      <c r="S1633" s="84">
        <f t="shared" si="282"/>
        <v>0</v>
      </c>
      <c r="AR1633" s="74">
        <f t="shared" si="275"/>
        <v>1</v>
      </c>
      <c r="AS1633" s="74">
        <f t="shared" si="276"/>
        <v>1900</v>
      </c>
      <c r="AT1633" s="94">
        <f t="shared" si="277"/>
        <v>-1</v>
      </c>
      <c r="BB1633" s="74">
        <f t="shared" si="278"/>
        <v>1</v>
      </c>
      <c r="BC1633" s="74">
        <f t="shared" si="279"/>
        <v>0</v>
      </c>
    </row>
    <row r="1634" spans="4:55" x14ac:dyDescent="0.2">
      <c r="D1634" s="120">
        <f t="shared" si="274"/>
        <v>913</v>
      </c>
      <c r="F1634" s="126" t="str">
        <f t="shared" si="283"/>
        <v/>
      </c>
      <c r="K1634" s="129" t="str">
        <f t="shared" si="280"/>
        <v/>
      </c>
      <c r="L1634" s="129" t="str">
        <f t="shared" si="281"/>
        <v/>
      </c>
      <c r="S1634" s="84">
        <f t="shared" si="282"/>
        <v>0</v>
      </c>
      <c r="AR1634" s="74">
        <f t="shared" si="275"/>
        <v>1</v>
      </c>
      <c r="AS1634" s="74">
        <f t="shared" si="276"/>
        <v>1900</v>
      </c>
      <c r="AT1634" s="94">
        <f t="shared" si="277"/>
        <v>-1</v>
      </c>
      <c r="BB1634" s="74">
        <f t="shared" si="278"/>
        <v>1</v>
      </c>
      <c r="BC1634" s="74">
        <f t="shared" si="279"/>
        <v>0</v>
      </c>
    </row>
    <row r="1635" spans="4:55" x14ac:dyDescent="0.2">
      <c r="D1635" s="120">
        <f t="shared" si="274"/>
        <v>914</v>
      </c>
      <c r="F1635" s="126" t="str">
        <f t="shared" si="283"/>
        <v/>
      </c>
      <c r="K1635" s="129" t="str">
        <f t="shared" si="280"/>
        <v/>
      </c>
      <c r="L1635" s="129" t="str">
        <f t="shared" si="281"/>
        <v/>
      </c>
      <c r="S1635" s="84">
        <f t="shared" si="282"/>
        <v>0</v>
      </c>
      <c r="AR1635" s="74">
        <f t="shared" si="275"/>
        <v>1</v>
      </c>
      <c r="AS1635" s="74">
        <f t="shared" si="276"/>
        <v>1900</v>
      </c>
      <c r="AT1635" s="94">
        <f t="shared" si="277"/>
        <v>-1</v>
      </c>
      <c r="BB1635" s="74">
        <f t="shared" si="278"/>
        <v>1</v>
      </c>
      <c r="BC1635" s="74">
        <f t="shared" si="279"/>
        <v>0</v>
      </c>
    </row>
    <row r="1636" spans="4:55" x14ac:dyDescent="0.2">
      <c r="D1636" s="120">
        <f t="shared" si="274"/>
        <v>915</v>
      </c>
      <c r="F1636" s="126" t="str">
        <f t="shared" si="283"/>
        <v/>
      </c>
      <c r="K1636" s="129" t="str">
        <f t="shared" si="280"/>
        <v/>
      </c>
      <c r="L1636" s="129" t="str">
        <f t="shared" si="281"/>
        <v/>
      </c>
      <c r="S1636" s="84">
        <f t="shared" si="282"/>
        <v>0</v>
      </c>
      <c r="AR1636" s="74">
        <f t="shared" si="275"/>
        <v>1</v>
      </c>
      <c r="AS1636" s="74">
        <f t="shared" si="276"/>
        <v>1900</v>
      </c>
      <c r="AT1636" s="94">
        <f t="shared" si="277"/>
        <v>-1</v>
      </c>
      <c r="BB1636" s="74">
        <f t="shared" si="278"/>
        <v>1</v>
      </c>
      <c r="BC1636" s="74">
        <f t="shared" si="279"/>
        <v>0</v>
      </c>
    </row>
    <row r="1637" spans="4:55" x14ac:dyDescent="0.2">
      <c r="D1637" s="120">
        <f t="shared" si="274"/>
        <v>916</v>
      </c>
      <c r="F1637" s="126" t="str">
        <f t="shared" si="283"/>
        <v/>
      </c>
      <c r="K1637" s="129" t="str">
        <f t="shared" si="280"/>
        <v/>
      </c>
      <c r="L1637" s="129" t="str">
        <f t="shared" si="281"/>
        <v/>
      </c>
      <c r="S1637" s="84">
        <f t="shared" si="282"/>
        <v>0</v>
      </c>
      <c r="AR1637" s="74">
        <f t="shared" si="275"/>
        <v>1</v>
      </c>
      <c r="AS1637" s="74">
        <f t="shared" si="276"/>
        <v>1900</v>
      </c>
      <c r="AT1637" s="94">
        <f t="shared" si="277"/>
        <v>-1</v>
      </c>
      <c r="BB1637" s="74">
        <f t="shared" si="278"/>
        <v>1</v>
      </c>
      <c r="BC1637" s="74">
        <f t="shared" si="279"/>
        <v>0</v>
      </c>
    </row>
    <row r="1638" spans="4:55" x14ac:dyDescent="0.2">
      <c r="D1638" s="120">
        <f t="shared" si="274"/>
        <v>917</v>
      </c>
      <c r="F1638" s="126" t="str">
        <f t="shared" si="283"/>
        <v/>
      </c>
      <c r="K1638" s="129" t="str">
        <f t="shared" si="280"/>
        <v/>
      </c>
      <c r="L1638" s="129" t="str">
        <f t="shared" si="281"/>
        <v/>
      </c>
      <c r="S1638" s="84">
        <f t="shared" si="282"/>
        <v>0</v>
      </c>
      <c r="AR1638" s="74">
        <f t="shared" si="275"/>
        <v>1</v>
      </c>
      <c r="AS1638" s="74">
        <f t="shared" si="276"/>
        <v>1900</v>
      </c>
      <c r="AT1638" s="94">
        <f t="shared" si="277"/>
        <v>-1</v>
      </c>
      <c r="BB1638" s="74">
        <f t="shared" si="278"/>
        <v>1</v>
      </c>
      <c r="BC1638" s="74">
        <f t="shared" si="279"/>
        <v>0</v>
      </c>
    </row>
    <row r="1639" spans="4:55" x14ac:dyDescent="0.2">
      <c r="D1639" s="120">
        <f t="shared" si="274"/>
        <v>918</v>
      </c>
      <c r="F1639" s="126" t="str">
        <f t="shared" si="283"/>
        <v/>
      </c>
      <c r="K1639" s="129" t="str">
        <f t="shared" si="280"/>
        <v/>
      </c>
      <c r="L1639" s="129" t="str">
        <f t="shared" si="281"/>
        <v/>
      </c>
      <c r="S1639" s="84">
        <f t="shared" si="282"/>
        <v>0</v>
      </c>
      <c r="AR1639" s="74">
        <f t="shared" si="275"/>
        <v>1</v>
      </c>
      <c r="AS1639" s="74">
        <f t="shared" si="276"/>
        <v>1900</v>
      </c>
      <c r="AT1639" s="94">
        <f t="shared" si="277"/>
        <v>-1</v>
      </c>
      <c r="BB1639" s="74">
        <f t="shared" si="278"/>
        <v>1</v>
      </c>
      <c r="BC1639" s="74">
        <f t="shared" si="279"/>
        <v>0</v>
      </c>
    </row>
    <row r="1640" spans="4:55" x14ac:dyDescent="0.2">
      <c r="D1640" s="120">
        <f t="shared" si="274"/>
        <v>919</v>
      </c>
      <c r="F1640" s="126" t="str">
        <f t="shared" si="283"/>
        <v/>
      </c>
      <c r="K1640" s="129" t="str">
        <f t="shared" si="280"/>
        <v/>
      </c>
      <c r="L1640" s="129" t="str">
        <f t="shared" si="281"/>
        <v/>
      </c>
      <c r="S1640" s="84">
        <f t="shared" si="282"/>
        <v>0</v>
      </c>
      <c r="AR1640" s="74">
        <f t="shared" si="275"/>
        <v>1</v>
      </c>
      <c r="AS1640" s="74">
        <f t="shared" si="276"/>
        <v>1900</v>
      </c>
      <c r="AT1640" s="94">
        <f t="shared" si="277"/>
        <v>-1</v>
      </c>
      <c r="BB1640" s="74">
        <f t="shared" si="278"/>
        <v>1</v>
      </c>
      <c r="BC1640" s="74">
        <f t="shared" si="279"/>
        <v>0</v>
      </c>
    </row>
    <row r="1641" spans="4:55" x14ac:dyDescent="0.2">
      <c r="D1641" s="120">
        <f t="shared" si="274"/>
        <v>920</v>
      </c>
      <c r="F1641" s="126" t="str">
        <f t="shared" si="283"/>
        <v/>
      </c>
      <c r="K1641" s="129" t="str">
        <f t="shared" si="280"/>
        <v/>
      </c>
      <c r="L1641" s="129" t="str">
        <f t="shared" si="281"/>
        <v/>
      </c>
      <c r="S1641" s="84">
        <f t="shared" si="282"/>
        <v>0</v>
      </c>
      <c r="AR1641" s="74">
        <f t="shared" si="275"/>
        <v>1</v>
      </c>
      <c r="AS1641" s="74">
        <f t="shared" si="276"/>
        <v>1900</v>
      </c>
      <c r="AT1641" s="94">
        <f t="shared" si="277"/>
        <v>-1</v>
      </c>
      <c r="BB1641" s="74">
        <f t="shared" si="278"/>
        <v>1</v>
      </c>
      <c r="BC1641" s="74">
        <f t="shared" si="279"/>
        <v>0</v>
      </c>
    </row>
    <row r="1642" spans="4:55" x14ac:dyDescent="0.2">
      <c r="D1642" s="120">
        <f t="shared" si="274"/>
        <v>921</v>
      </c>
      <c r="F1642" s="126" t="str">
        <f t="shared" si="283"/>
        <v/>
      </c>
      <c r="K1642" s="129" t="str">
        <f t="shared" si="280"/>
        <v/>
      </c>
      <c r="L1642" s="129" t="str">
        <f t="shared" si="281"/>
        <v/>
      </c>
      <c r="S1642" s="84">
        <f t="shared" si="282"/>
        <v>0</v>
      </c>
      <c r="AR1642" s="74">
        <f t="shared" si="275"/>
        <v>1</v>
      </c>
      <c r="AS1642" s="74">
        <f t="shared" si="276"/>
        <v>1900</v>
      </c>
      <c r="AT1642" s="94">
        <f t="shared" si="277"/>
        <v>-1</v>
      </c>
      <c r="BB1642" s="74">
        <f t="shared" si="278"/>
        <v>1</v>
      </c>
      <c r="BC1642" s="74">
        <f t="shared" si="279"/>
        <v>0</v>
      </c>
    </row>
    <row r="1643" spans="4:55" x14ac:dyDescent="0.2">
      <c r="D1643" s="120">
        <f t="shared" si="274"/>
        <v>922</v>
      </c>
      <c r="F1643" s="126" t="str">
        <f t="shared" si="283"/>
        <v/>
      </c>
      <c r="K1643" s="129" t="str">
        <f t="shared" si="280"/>
        <v/>
      </c>
      <c r="L1643" s="129" t="str">
        <f t="shared" si="281"/>
        <v/>
      </c>
      <c r="S1643" s="84">
        <f t="shared" si="282"/>
        <v>0</v>
      </c>
      <c r="AR1643" s="74">
        <f t="shared" si="275"/>
        <v>1</v>
      </c>
      <c r="AS1643" s="74">
        <f t="shared" si="276"/>
        <v>1900</v>
      </c>
      <c r="AT1643" s="94">
        <f t="shared" si="277"/>
        <v>-1</v>
      </c>
      <c r="BB1643" s="74">
        <f t="shared" si="278"/>
        <v>1</v>
      </c>
      <c r="BC1643" s="74">
        <f t="shared" si="279"/>
        <v>0</v>
      </c>
    </row>
    <row r="1644" spans="4:55" x14ac:dyDescent="0.2">
      <c r="D1644" s="120">
        <f t="shared" si="274"/>
        <v>923</v>
      </c>
      <c r="K1644" s="129" t="str">
        <f t="shared" si="280"/>
        <v/>
      </c>
      <c r="L1644" s="129" t="str">
        <f t="shared" si="281"/>
        <v/>
      </c>
      <c r="S1644" s="84">
        <f t="shared" si="282"/>
        <v>0</v>
      </c>
      <c r="AR1644" s="74">
        <f t="shared" si="275"/>
        <v>1</v>
      </c>
      <c r="AS1644" s="74">
        <f t="shared" si="276"/>
        <v>1900</v>
      </c>
      <c r="AT1644" s="94">
        <f t="shared" si="277"/>
        <v>-1</v>
      </c>
      <c r="BB1644" s="74">
        <f t="shared" si="278"/>
        <v>1</v>
      </c>
      <c r="BC1644" s="74">
        <f t="shared" si="279"/>
        <v>0</v>
      </c>
    </row>
    <row r="1645" spans="4:55" x14ac:dyDescent="0.2">
      <c r="D1645" s="120">
        <f t="shared" si="274"/>
        <v>924</v>
      </c>
      <c r="K1645" s="129" t="str">
        <f t="shared" si="280"/>
        <v/>
      </c>
      <c r="L1645" s="129" t="str">
        <f t="shared" si="281"/>
        <v/>
      </c>
      <c r="S1645" s="84">
        <f t="shared" si="282"/>
        <v>0</v>
      </c>
      <c r="AR1645" s="74">
        <f t="shared" si="275"/>
        <v>1</v>
      </c>
      <c r="AS1645" s="74">
        <f t="shared" si="276"/>
        <v>1900</v>
      </c>
      <c r="AT1645" s="94">
        <f t="shared" si="277"/>
        <v>-1</v>
      </c>
      <c r="BB1645" s="74">
        <f t="shared" si="278"/>
        <v>1</v>
      </c>
      <c r="BC1645" s="74">
        <f t="shared" si="279"/>
        <v>0</v>
      </c>
    </row>
    <row r="1646" spans="4:55" x14ac:dyDescent="0.2">
      <c r="D1646" s="120">
        <f t="shared" si="274"/>
        <v>925</v>
      </c>
      <c r="K1646" s="129" t="str">
        <f t="shared" si="280"/>
        <v/>
      </c>
      <c r="L1646" s="129" t="str">
        <f t="shared" si="281"/>
        <v/>
      </c>
      <c r="S1646" s="84">
        <f t="shared" si="282"/>
        <v>0</v>
      </c>
      <c r="AR1646" s="74">
        <f t="shared" si="275"/>
        <v>1</v>
      </c>
      <c r="AS1646" s="74">
        <f t="shared" si="276"/>
        <v>1900</v>
      </c>
      <c r="AT1646" s="94">
        <f t="shared" si="277"/>
        <v>-1</v>
      </c>
      <c r="BB1646" s="74">
        <f t="shared" si="278"/>
        <v>1</v>
      </c>
      <c r="BC1646" s="74">
        <f t="shared" si="279"/>
        <v>0</v>
      </c>
    </row>
    <row r="1647" spans="4:55" x14ac:dyDescent="0.2">
      <c r="D1647" s="120">
        <f t="shared" si="274"/>
        <v>926</v>
      </c>
      <c r="K1647" s="129" t="str">
        <f t="shared" si="280"/>
        <v/>
      </c>
      <c r="L1647" s="129" t="str">
        <f t="shared" si="281"/>
        <v/>
      </c>
      <c r="S1647" s="84">
        <f t="shared" si="282"/>
        <v>0</v>
      </c>
      <c r="AR1647" s="74">
        <f t="shared" si="275"/>
        <v>1</v>
      </c>
      <c r="AS1647" s="74">
        <f t="shared" si="276"/>
        <v>1900</v>
      </c>
      <c r="AT1647" s="94">
        <f t="shared" si="277"/>
        <v>-1</v>
      </c>
      <c r="BB1647" s="74">
        <f t="shared" si="278"/>
        <v>1</v>
      </c>
      <c r="BC1647" s="74">
        <f t="shared" si="279"/>
        <v>0</v>
      </c>
    </row>
    <row r="1648" spans="4:55" x14ac:dyDescent="0.2">
      <c r="D1648" s="120">
        <f t="shared" si="274"/>
        <v>927</v>
      </c>
      <c r="K1648" s="129" t="str">
        <f t="shared" si="280"/>
        <v/>
      </c>
      <c r="L1648" s="129" t="str">
        <f t="shared" si="281"/>
        <v/>
      </c>
      <c r="S1648" s="84">
        <f t="shared" si="282"/>
        <v>0</v>
      </c>
      <c r="AR1648" s="74">
        <f t="shared" si="275"/>
        <v>1</v>
      </c>
      <c r="AS1648" s="74">
        <f t="shared" si="276"/>
        <v>1900</v>
      </c>
      <c r="AT1648" s="94">
        <f t="shared" si="277"/>
        <v>-1</v>
      </c>
      <c r="BB1648" s="74">
        <f t="shared" si="278"/>
        <v>1</v>
      </c>
      <c r="BC1648" s="74">
        <f t="shared" si="279"/>
        <v>0</v>
      </c>
    </row>
    <row r="1649" spans="4:55" x14ac:dyDescent="0.2">
      <c r="D1649" s="120">
        <f t="shared" si="274"/>
        <v>928</v>
      </c>
      <c r="K1649" s="129" t="str">
        <f t="shared" si="280"/>
        <v/>
      </c>
      <c r="L1649" s="129" t="str">
        <f t="shared" si="281"/>
        <v/>
      </c>
      <c r="S1649" s="84">
        <f t="shared" si="282"/>
        <v>0</v>
      </c>
      <c r="AR1649" s="74">
        <f t="shared" si="275"/>
        <v>1</v>
      </c>
      <c r="AS1649" s="74">
        <f t="shared" si="276"/>
        <v>1900</v>
      </c>
      <c r="AT1649" s="94">
        <f t="shared" si="277"/>
        <v>-1</v>
      </c>
      <c r="BB1649" s="74">
        <f t="shared" si="278"/>
        <v>1</v>
      </c>
      <c r="BC1649" s="74">
        <f t="shared" si="279"/>
        <v>0</v>
      </c>
    </row>
    <row r="1650" spans="4:55" x14ac:dyDescent="0.2">
      <c r="D1650" s="120">
        <f t="shared" si="274"/>
        <v>929</v>
      </c>
      <c r="K1650" s="129" t="str">
        <f t="shared" si="280"/>
        <v/>
      </c>
      <c r="L1650" s="129" t="str">
        <f t="shared" si="281"/>
        <v/>
      </c>
      <c r="S1650" s="84">
        <f t="shared" si="282"/>
        <v>0</v>
      </c>
      <c r="AR1650" s="74">
        <f t="shared" si="275"/>
        <v>1</v>
      </c>
      <c r="AS1650" s="74">
        <f t="shared" si="276"/>
        <v>1900</v>
      </c>
      <c r="AT1650" s="94">
        <f t="shared" si="277"/>
        <v>-1</v>
      </c>
      <c r="BB1650" s="74">
        <f t="shared" si="278"/>
        <v>1</v>
      </c>
      <c r="BC1650" s="74">
        <f t="shared" si="279"/>
        <v>0</v>
      </c>
    </row>
    <row r="1651" spans="4:55" x14ac:dyDescent="0.2">
      <c r="D1651" s="120">
        <f t="shared" si="274"/>
        <v>930</v>
      </c>
      <c r="K1651" s="129" t="str">
        <f t="shared" si="280"/>
        <v/>
      </c>
      <c r="L1651" s="129" t="str">
        <f t="shared" si="281"/>
        <v/>
      </c>
      <c r="S1651" s="84">
        <f t="shared" si="282"/>
        <v>0</v>
      </c>
      <c r="AR1651" s="74">
        <f t="shared" si="275"/>
        <v>1</v>
      </c>
      <c r="AS1651" s="74">
        <f t="shared" si="276"/>
        <v>1900</v>
      </c>
      <c r="AT1651" s="94">
        <f t="shared" si="277"/>
        <v>-1</v>
      </c>
      <c r="BB1651" s="74">
        <f t="shared" si="278"/>
        <v>1</v>
      </c>
      <c r="BC1651" s="74">
        <f t="shared" si="279"/>
        <v>0</v>
      </c>
    </row>
    <row r="1652" spans="4:55" x14ac:dyDescent="0.2">
      <c r="D1652" s="120">
        <f t="shared" si="274"/>
        <v>931</v>
      </c>
      <c r="K1652" s="129" t="str">
        <f t="shared" si="280"/>
        <v/>
      </c>
      <c r="L1652" s="129" t="str">
        <f t="shared" si="281"/>
        <v/>
      </c>
      <c r="S1652" s="84">
        <f t="shared" si="282"/>
        <v>0</v>
      </c>
      <c r="AR1652" s="74">
        <f t="shared" si="275"/>
        <v>1</v>
      </c>
      <c r="AS1652" s="74">
        <f t="shared" si="276"/>
        <v>1900</v>
      </c>
      <c r="AT1652" s="94">
        <f t="shared" si="277"/>
        <v>-1</v>
      </c>
      <c r="BB1652" s="74">
        <f t="shared" si="278"/>
        <v>1</v>
      </c>
      <c r="BC1652" s="74">
        <f t="shared" si="279"/>
        <v>0</v>
      </c>
    </row>
    <row r="1653" spans="4:55" x14ac:dyDescent="0.2">
      <c r="D1653" s="120">
        <f t="shared" si="274"/>
        <v>932</v>
      </c>
      <c r="K1653" s="129" t="str">
        <f t="shared" si="280"/>
        <v/>
      </c>
      <c r="L1653" s="129" t="str">
        <f t="shared" si="281"/>
        <v/>
      </c>
      <c r="S1653" s="84">
        <f t="shared" si="282"/>
        <v>0</v>
      </c>
      <c r="AR1653" s="74">
        <f t="shared" si="275"/>
        <v>1</v>
      </c>
      <c r="AS1653" s="74">
        <f t="shared" si="276"/>
        <v>1900</v>
      </c>
      <c r="AT1653" s="94">
        <f t="shared" si="277"/>
        <v>-1</v>
      </c>
      <c r="BB1653" s="74">
        <f t="shared" si="278"/>
        <v>1</v>
      </c>
      <c r="BC1653" s="74">
        <f t="shared" si="279"/>
        <v>0</v>
      </c>
    </row>
    <row r="1654" spans="4:55" x14ac:dyDescent="0.2">
      <c r="D1654" s="120">
        <f t="shared" ref="D1654:D1717" si="284">IF(C1654&lt;&gt;C1653,1,D1653+1)</f>
        <v>933</v>
      </c>
      <c r="K1654" s="129" t="str">
        <f t="shared" si="280"/>
        <v/>
      </c>
      <c r="L1654" s="129" t="str">
        <f t="shared" si="281"/>
        <v/>
      </c>
      <c r="S1654" s="84">
        <f t="shared" si="282"/>
        <v>0</v>
      </c>
      <c r="AR1654" s="74">
        <f t="shared" si="275"/>
        <v>1</v>
      </c>
      <c r="AS1654" s="74">
        <f t="shared" si="276"/>
        <v>1900</v>
      </c>
      <c r="AT1654" s="94">
        <f t="shared" si="277"/>
        <v>-1</v>
      </c>
      <c r="BB1654" s="74">
        <f t="shared" si="278"/>
        <v>1</v>
      </c>
      <c r="BC1654" s="74">
        <f t="shared" si="279"/>
        <v>0</v>
      </c>
    </row>
    <row r="1655" spans="4:55" x14ac:dyDescent="0.2">
      <c r="D1655" s="120">
        <f t="shared" si="284"/>
        <v>934</v>
      </c>
      <c r="K1655" s="129" t="str">
        <f t="shared" si="280"/>
        <v/>
      </c>
      <c r="L1655" s="129" t="str">
        <f t="shared" si="281"/>
        <v/>
      </c>
      <c r="S1655" s="84">
        <f t="shared" si="282"/>
        <v>0</v>
      </c>
      <c r="AR1655" s="74">
        <f t="shared" si="275"/>
        <v>1</v>
      </c>
      <c r="AS1655" s="74">
        <f t="shared" si="276"/>
        <v>1900</v>
      </c>
      <c r="AT1655" s="94">
        <f t="shared" si="277"/>
        <v>-1</v>
      </c>
      <c r="BB1655" s="74">
        <f t="shared" si="278"/>
        <v>1</v>
      </c>
      <c r="BC1655" s="74">
        <f t="shared" si="279"/>
        <v>0</v>
      </c>
    </row>
    <row r="1656" spans="4:55" x14ac:dyDescent="0.2">
      <c r="D1656" s="120">
        <f t="shared" si="284"/>
        <v>935</v>
      </c>
      <c r="K1656" s="129" t="str">
        <f t="shared" si="280"/>
        <v/>
      </c>
      <c r="L1656" s="129" t="str">
        <f t="shared" si="281"/>
        <v/>
      </c>
      <c r="S1656" s="84">
        <f t="shared" si="282"/>
        <v>0</v>
      </c>
      <c r="AR1656" s="74">
        <f t="shared" si="275"/>
        <v>1</v>
      </c>
      <c r="AS1656" s="74">
        <f t="shared" si="276"/>
        <v>1900</v>
      </c>
      <c r="AT1656" s="94">
        <f t="shared" si="277"/>
        <v>-1</v>
      </c>
      <c r="BB1656" s="74">
        <f t="shared" si="278"/>
        <v>1</v>
      </c>
      <c r="BC1656" s="74">
        <f t="shared" si="279"/>
        <v>0</v>
      </c>
    </row>
    <row r="1657" spans="4:55" x14ac:dyDescent="0.2">
      <c r="D1657" s="120">
        <f t="shared" si="284"/>
        <v>936</v>
      </c>
      <c r="K1657" s="129" t="str">
        <f t="shared" si="280"/>
        <v/>
      </c>
      <c r="L1657" s="129" t="str">
        <f t="shared" si="281"/>
        <v/>
      </c>
      <c r="S1657" s="84">
        <f t="shared" si="282"/>
        <v>0</v>
      </c>
      <c r="AR1657" s="74">
        <f t="shared" si="275"/>
        <v>1</v>
      </c>
      <c r="AS1657" s="74">
        <f t="shared" si="276"/>
        <v>1900</v>
      </c>
      <c r="AT1657" s="94">
        <f t="shared" si="277"/>
        <v>-1</v>
      </c>
      <c r="BB1657" s="74">
        <f t="shared" si="278"/>
        <v>1</v>
      </c>
      <c r="BC1657" s="74">
        <f t="shared" si="279"/>
        <v>0</v>
      </c>
    </row>
    <row r="1658" spans="4:55" x14ac:dyDescent="0.2">
      <c r="D1658" s="120">
        <f t="shared" si="284"/>
        <v>937</v>
      </c>
      <c r="K1658" s="129" t="str">
        <f t="shared" si="280"/>
        <v/>
      </c>
      <c r="L1658" s="129" t="str">
        <f t="shared" si="281"/>
        <v/>
      </c>
      <c r="S1658" s="84">
        <f t="shared" si="282"/>
        <v>0</v>
      </c>
      <c r="AR1658" s="74">
        <f t="shared" si="275"/>
        <v>1</v>
      </c>
      <c r="AS1658" s="74">
        <f t="shared" si="276"/>
        <v>1900</v>
      </c>
      <c r="AT1658" s="94">
        <f t="shared" si="277"/>
        <v>-1</v>
      </c>
      <c r="BB1658" s="74">
        <f t="shared" si="278"/>
        <v>1</v>
      </c>
      <c r="BC1658" s="74">
        <f t="shared" si="279"/>
        <v>0</v>
      </c>
    </row>
    <row r="1659" spans="4:55" x14ac:dyDescent="0.2">
      <c r="D1659" s="120">
        <f t="shared" si="284"/>
        <v>938</v>
      </c>
      <c r="K1659" s="129" t="str">
        <f t="shared" si="280"/>
        <v/>
      </c>
      <c r="L1659" s="129" t="str">
        <f t="shared" si="281"/>
        <v/>
      </c>
      <c r="S1659" s="84">
        <f t="shared" si="282"/>
        <v>0</v>
      </c>
      <c r="AR1659" s="74">
        <f t="shared" si="275"/>
        <v>1</v>
      </c>
      <c r="AS1659" s="74">
        <f t="shared" si="276"/>
        <v>1900</v>
      </c>
      <c r="AT1659" s="94">
        <f t="shared" si="277"/>
        <v>-1</v>
      </c>
      <c r="BB1659" s="74">
        <f t="shared" si="278"/>
        <v>1</v>
      </c>
      <c r="BC1659" s="74">
        <f t="shared" si="279"/>
        <v>0</v>
      </c>
    </row>
    <row r="1660" spans="4:55" x14ac:dyDescent="0.2">
      <c r="D1660" s="120">
        <f t="shared" si="284"/>
        <v>939</v>
      </c>
      <c r="K1660" s="129" t="str">
        <f t="shared" si="280"/>
        <v/>
      </c>
      <c r="L1660" s="129" t="str">
        <f t="shared" si="281"/>
        <v/>
      </c>
      <c r="S1660" s="84">
        <f t="shared" si="282"/>
        <v>0</v>
      </c>
      <c r="AR1660" s="74">
        <f t="shared" si="275"/>
        <v>1</v>
      </c>
      <c r="AS1660" s="74">
        <f t="shared" si="276"/>
        <v>1900</v>
      </c>
      <c r="AT1660" s="94">
        <f t="shared" si="277"/>
        <v>-1</v>
      </c>
      <c r="BB1660" s="74">
        <f t="shared" si="278"/>
        <v>1</v>
      </c>
      <c r="BC1660" s="74">
        <f t="shared" si="279"/>
        <v>0</v>
      </c>
    </row>
    <row r="1661" spans="4:55" x14ac:dyDescent="0.2">
      <c r="D1661" s="120">
        <f t="shared" si="284"/>
        <v>940</v>
      </c>
      <c r="K1661" s="129" t="str">
        <f t="shared" si="280"/>
        <v/>
      </c>
      <c r="L1661" s="129" t="str">
        <f t="shared" si="281"/>
        <v/>
      </c>
      <c r="S1661" s="84">
        <f t="shared" si="282"/>
        <v>0</v>
      </c>
      <c r="AR1661" s="74">
        <f t="shared" si="275"/>
        <v>1</v>
      </c>
      <c r="AS1661" s="74">
        <f t="shared" si="276"/>
        <v>1900</v>
      </c>
      <c r="AT1661" s="94">
        <f t="shared" si="277"/>
        <v>-1</v>
      </c>
      <c r="BB1661" s="74">
        <f t="shared" si="278"/>
        <v>1</v>
      </c>
      <c r="BC1661" s="74">
        <f t="shared" si="279"/>
        <v>0</v>
      </c>
    </row>
    <row r="1662" spans="4:55" x14ac:dyDescent="0.2">
      <c r="D1662" s="120">
        <f t="shared" si="284"/>
        <v>941</v>
      </c>
      <c r="K1662" s="129" t="str">
        <f t="shared" si="280"/>
        <v/>
      </c>
      <c r="L1662" s="129" t="str">
        <f t="shared" si="281"/>
        <v/>
      </c>
      <c r="S1662" s="84">
        <f t="shared" si="282"/>
        <v>0</v>
      </c>
      <c r="AR1662" s="74">
        <f t="shared" si="275"/>
        <v>1</v>
      </c>
      <c r="AS1662" s="74">
        <f t="shared" si="276"/>
        <v>1900</v>
      </c>
      <c r="AT1662" s="94">
        <f t="shared" si="277"/>
        <v>-1</v>
      </c>
      <c r="BB1662" s="74">
        <f t="shared" si="278"/>
        <v>1</v>
      </c>
      <c r="BC1662" s="74">
        <f t="shared" si="279"/>
        <v>0</v>
      </c>
    </row>
    <row r="1663" spans="4:55" x14ac:dyDescent="0.2">
      <c r="D1663" s="120">
        <f t="shared" si="284"/>
        <v>942</v>
      </c>
      <c r="K1663" s="129" t="str">
        <f t="shared" si="280"/>
        <v/>
      </c>
      <c r="L1663" s="129" t="str">
        <f t="shared" si="281"/>
        <v/>
      </c>
      <c r="S1663" s="84">
        <f t="shared" si="282"/>
        <v>0</v>
      </c>
      <c r="AR1663" s="74">
        <f t="shared" si="275"/>
        <v>1</v>
      </c>
      <c r="AS1663" s="74">
        <f t="shared" si="276"/>
        <v>1900</v>
      </c>
      <c r="AT1663" s="94">
        <f t="shared" si="277"/>
        <v>-1</v>
      </c>
      <c r="BB1663" s="74">
        <f t="shared" si="278"/>
        <v>1</v>
      </c>
      <c r="BC1663" s="74">
        <f t="shared" si="279"/>
        <v>0</v>
      </c>
    </row>
    <row r="1664" spans="4:55" x14ac:dyDescent="0.2">
      <c r="D1664" s="120">
        <f t="shared" si="284"/>
        <v>943</v>
      </c>
      <c r="K1664" s="129" t="str">
        <f t="shared" si="280"/>
        <v/>
      </c>
      <c r="L1664" s="129" t="str">
        <f t="shared" si="281"/>
        <v/>
      </c>
      <c r="S1664" s="84">
        <f t="shared" si="282"/>
        <v>0</v>
      </c>
      <c r="AR1664" s="74">
        <f t="shared" si="275"/>
        <v>1</v>
      </c>
      <c r="AS1664" s="74">
        <f t="shared" si="276"/>
        <v>1900</v>
      </c>
      <c r="AT1664" s="94">
        <f t="shared" si="277"/>
        <v>-1</v>
      </c>
      <c r="BB1664" s="74">
        <f t="shared" si="278"/>
        <v>1</v>
      </c>
      <c r="BC1664" s="74">
        <f t="shared" si="279"/>
        <v>0</v>
      </c>
    </row>
    <row r="1665" spans="4:55" x14ac:dyDescent="0.2">
      <c r="D1665" s="120">
        <f t="shared" si="284"/>
        <v>944</v>
      </c>
      <c r="K1665" s="129" t="str">
        <f t="shared" si="280"/>
        <v/>
      </c>
      <c r="L1665" s="129" t="str">
        <f t="shared" si="281"/>
        <v/>
      </c>
      <c r="S1665" s="84">
        <f t="shared" si="282"/>
        <v>0</v>
      </c>
      <c r="AR1665" s="74">
        <f t="shared" si="275"/>
        <v>1</v>
      </c>
      <c r="AS1665" s="74">
        <f t="shared" si="276"/>
        <v>1900</v>
      </c>
      <c r="AT1665" s="94">
        <f t="shared" si="277"/>
        <v>-1</v>
      </c>
      <c r="BB1665" s="74">
        <f t="shared" si="278"/>
        <v>1</v>
      </c>
      <c r="BC1665" s="74">
        <f t="shared" si="279"/>
        <v>0</v>
      </c>
    </row>
    <row r="1666" spans="4:55" x14ac:dyDescent="0.2">
      <c r="D1666" s="120">
        <f t="shared" si="284"/>
        <v>945</v>
      </c>
      <c r="K1666" s="129" t="str">
        <f t="shared" si="280"/>
        <v/>
      </c>
      <c r="L1666" s="129" t="str">
        <f t="shared" si="281"/>
        <v/>
      </c>
      <c r="S1666" s="84">
        <f t="shared" si="282"/>
        <v>0</v>
      </c>
      <c r="AR1666" s="74">
        <f t="shared" si="275"/>
        <v>1</v>
      </c>
      <c r="AS1666" s="74">
        <f t="shared" si="276"/>
        <v>1900</v>
      </c>
      <c r="AT1666" s="94">
        <f t="shared" si="277"/>
        <v>-1</v>
      </c>
      <c r="BB1666" s="74">
        <f t="shared" si="278"/>
        <v>1</v>
      </c>
      <c r="BC1666" s="74">
        <f t="shared" si="279"/>
        <v>0</v>
      </c>
    </row>
    <row r="1667" spans="4:55" x14ac:dyDescent="0.2">
      <c r="D1667" s="120">
        <f t="shared" si="284"/>
        <v>946</v>
      </c>
      <c r="K1667" s="129" t="str">
        <f t="shared" si="280"/>
        <v/>
      </c>
      <c r="L1667" s="129" t="str">
        <f t="shared" si="281"/>
        <v/>
      </c>
      <c r="S1667" s="84">
        <f t="shared" si="282"/>
        <v>0</v>
      </c>
      <c r="AR1667" s="74">
        <f t="shared" si="275"/>
        <v>1</v>
      </c>
      <c r="AS1667" s="74">
        <f t="shared" si="276"/>
        <v>1900</v>
      </c>
      <c r="AT1667" s="94">
        <f t="shared" si="277"/>
        <v>-1</v>
      </c>
      <c r="BB1667" s="74">
        <f t="shared" si="278"/>
        <v>1</v>
      </c>
      <c r="BC1667" s="74">
        <f t="shared" si="279"/>
        <v>0</v>
      </c>
    </row>
    <row r="1668" spans="4:55" x14ac:dyDescent="0.2">
      <c r="D1668" s="120">
        <f t="shared" si="284"/>
        <v>947</v>
      </c>
      <c r="K1668" s="129" t="str">
        <f t="shared" si="280"/>
        <v/>
      </c>
      <c r="L1668" s="129" t="str">
        <f t="shared" si="281"/>
        <v/>
      </c>
      <c r="S1668" s="84">
        <f t="shared" si="282"/>
        <v>0</v>
      </c>
      <c r="AR1668" s="74">
        <f t="shared" si="275"/>
        <v>1</v>
      </c>
      <c r="AS1668" s="74">
        <f t="shared" si="276"/>
        <v>1900</v>
      </c>
      <c r="AT1668" s="94">
        <f t="shared" si="277"/>
        <v>-1</v>
      </c>
      <c r="BB1668" s="74">
        <f t="shared" si="278"/>
        <v>1</v>
      </c>
      <c r="BC1668" s="74">
        <f t="shared" si="279"/>
        <v>0</v>
      </c>
    </row>
    <row r="1669" spans="4:55" x14ac:dyDescent="0.2">
      <c r="D1669" s="120">
        <f t="shared" si="284"/>
        <v>948</v>
      </c>
      <c r="K1669" s="129" t="str">
        <f t="shared" si="280"/>
        <v/>
      </c>
      <c r="L1669" s="129" t="str">
        <f t="shared" si="281"/>
        <v/>
      </c>
      <c r="S1669" s="84">
        <f t="shared" si="282"/>
        <v>0</v>
      </c>
      <c r="AR1669" s="74">
        <f t="shared" ref="AR1669:AR1732" si="285">MONTH(C1669)</f>
        <v>1</v>
      </c>
      <c r="AS1669" s="74">
        <f t="shared" ref="AS1669:AS1732" si="286">YEAR(C1669)</f>
        <v>1900</v>
      </c>
      <c r="AT1669" s="94">
        <f t="shared" ref="AT1669:AT1732" si="287">WEEKNUM(C1669)-1</f>
        <v>-1</v>
      </c>
      <c r="BB1669" s="74">
        <f t="shared" ref="BB1669:BB1732" si="288">IF(K1669=0,0,1)</f>
        <v>1</v>
      </c>
      <c r="BC1669" s="74">
        <f t="shared" ref="BC1669:BC1732" si="289">IF( ISERROR(K1669*AE1669),0,K1669*AE1669)</f>
        <v>0</v>
      </c>
    </row>
    <row r="1670" spans="4:55" x14ac:dyDescent="0.2">
      <c r="D1670" s="120">
        <f t="shared" si="284"/>
        <v>949</v>
      </c>
      <c r="K1670" s="129" t="str">
        <f t="shared" ref="K1670:K1733" si="290">IF(I1670="","",HOUR(I1670)+MINUTE(I1670)/60)</f>
        <v/>
      </c>
      <c r="L1670" s="129" t="str">
        <f t="shared" ref="L1670:L1733" si="291">IF(J1670="","",HOUR(J1670)+MINUTE(J1670)/60)</f>
        <v/>
      </c>
      <c r="S1670" s="84">
        <f t="shared" si="282"/>
        <v>0</v>
      </c>
      <c r="AR1670" s="74">
        <f t="shared" si="285"/>
        <v>1</v>
      </c>
      <c r="AS1670" s="74">
        <f t="shared" si="286"/>
        <v>1900</v>
      </c>
      <c r="AT1670" s="94">
        <f t="shared" si="287"/>
        <v>-1</v>
      </c>
      <c r="BB1670" s="74">
        <f t="shared" si="288"/>
        <v>1</v>
      </c>
      <c r="BC1670" s="74">
        <f t="shared" si="289"/>
        <v>0</v>
      </c>
    </row>
    <row r="1671" spans="4:55" x14ac:dyDescent="0.2">
      <c r="D1671" s="120">
        <f t="shared" si="284"/>
        <v>950</v>
      </c>
      <c r="K1671" s="129" t="str">
        <f t="shared" si="290"/>
        <v/>
      </c>
      <c r="L1671" s="129" t="str">
        <f t="shared" si="291"/>
        <v/>
      </c>
      <c r="S1671" s="84">
        <f t="shared" si="282"/>
        <v>0</v>
      </c>
      <c r="AR1671" s="74">
        <f t="shared" si="285"/>
        <v>1</v>
      </c>
      <c r="AS1671" s="74">
        <f t="shared" si="286"/>
        <v>1900</v>
      </c>
      <c r="AT1671" s="94">
        <f t="shared" si="287"/>
        <v>-1</v>
      </c>
      <c r="BB1671" s="74">
        <f t="shared" si="288"/>
        <v>1</v>
      </c>
      <c r="BC1671" s="74">
        <f t="shared" si="289"/>
        <v>0</v>
      </c>
    </row>
    <row r="1672" spans="4:55" x14ac:dyDescent="0.2">
      <c r="D1672" s="120">
        <f t="shared" si="284"/>
        <v>951</v>
      </c>
      <c r="K1672" s="129" t="str">
        <f t="shared" si="290"/>
        <v/>
      </c>
      <c r="L1672" s="129" t="str">
        <f t="shared" si="291"/>
        <v/>
      </c>
      <c r="S1672" s="84">
        <f t="shared" si="282"/>
        <v>0</v>
      </c>
      <c r="AR1672" s="74">
        <f t="shared" si="285"/>
        <v>1</v>
      </c>
      <c r="AS1672" s="74">
        <f t="shared" si="286"/>
        <v>1900</v>
      </c>
      <c r="AT1672" s="94">
        <f t="shared" si="287"/>
        <v>-1</v>
      </c>
      <c r="BB1672" s="74">
        <f t="shared" si="288"/>
        <v>1</v>
      </c>
      <c r="BC1672" s="74">
        <f t="shared" si="289"/>
        <v>0</v>
      </c>
    </row>
    <row r="1673" spans="4:55" x14ac:dyDescent="0.2">
      <c r="D1673" s="120">
        <f t="shared" si="284"/>
        <v>952</v>
      </c>
      <c r="K1673" s="129" t="str">
        <f t="shared" si="290"/>
        <v/>
      </c>
      <c r="L1673" s="129" t="str">
        <f t="shared" si="291"/>
        <v/>
      </c>
      <c r="S1673" s="84">
        <f t="shared" si="282"/>
        <v>0</v>
      </c>
      <c r="AR1673" s="74">
        <f t="shared" si="285"/>
        <v>1</v>
      </c>
      <c r="AS1673" s="74">
        <f t="shared" si="286"/>
        <v>1900</v>
      </c>
      <c r="AT1673" s="94">
        <f t="shared" si="287"/>
        <v>-1</v>
      </c>
      <c r="BB1673" s="74">
        <f t="shared" si="288"/>
        <v>1</v>
      </c>
      <c r="BC1673" s="74">
        <f t="shared" si="289"/>
        <v>0</v>
      </c>
    </row>
    <row r="1674" spans="4:55" x14ac:dyDescent="0.2">
      <c r="D1674" s="120">
        <f t="shared" si="284"/>
        <v>953</v>
      </c>
      <c r="K1674" s="129" t="str">
        <f t="shared" si="290"/>
        <v/>
      </c>
      <c r="L1674" s="129" t="str">
        <f t="shared" si="291"/>
        <v/>
      </c>
      <c r="S1674" s="84">
        <f t="shared" si="282"/>
        <v>0</v>
      </c>
      <c r="AR1674" s="74">
        <f t="shared" si="285"/>
        <v>1</v>
      </c>
      <c r="AS1674" s="74">
        <f t="shared" si="286"/>
        <v>1900</v>
      </c>
      <c r="AT1674" s="94">
        <f t="shared" si="287"/>
        <v>-1</v>
      </c>
      <c r="BB1674" s="74">
        <f t="shared" si="288"/>
        <v>1</v>
      </c>
      <c r="BC1674" s="74">
        <f t="shared" si="289"/>
        <v>0</v>
      </c>
    </row>
    <row r="1675" spans="4:55" x14ac:dyDescent="0.2">
      <c r="D1675" s="120">
        <f t="shared" si="284"/>
        <v>954</v>
      </c>
      <c r="K1675" s="129" t="str">
        <f t="shared" si="290"/>
        <v/>
      </c>
      <c r="L1675" s="129" t="str">
        <f t="shared" si="291"/>
        <v/>
      </c>
      <c r="S1675" s="84">
        <f t="shared" si="282"/>
        <v>0</v>
      </c>
      <c r="AR1675" s="74">
        <f t="shared" si="285"/>
        <v>1</v>
      </c>
      <c r="AS1675" s="74">
        <f t="shared" si="286"/>
        <v>1900</v>
      </c>
      <c r="AT1675" s="94">
        <f t="shared" si="287"/>
        <v>-1</v>
      </c>
      <c r="BB1675" s="74">
        <f t="shared" si="288"/>
        <v>1</v>
      </c>
      <c r="BC1675" s="74">
        <f t="shared" si="289"/>
        <v>0</v>
      </c>
    </row>
    <row r="1676" spans="4:55" x14ac:dyDescent="0.2">
      <c r="D1676" s="120">
        <f t="shared" si="284"/>
        <v>955</v>
      </c>
      <c r="K1676" s="129" t="str">
        <f t="shared" si="290"/>
        <v/>
      </c>
      <c r="L1676" s="129" t="str">
        <f t="shared" si="291"/>
        <v/>
      </c>
      <c r="S1676" s="84">
        <f t="shared" si="282"/>
        <v>0</v>
      </c>
      <c r="AR1676" s="74">
        <f t="shared" si="285"/>
        <v>1</v>
      </c>
      <c r="AS1676" s="74">
        <f t="shared" si="286"/>
        <v>1900</v>
      </c>
      <c r="AT1676" s="94">
        <f t="shared" si="287"/>
        <v>-1</v>
      </c>
      <c r="BB1676" s="74">
        <f t="shared" si="288"/>
        <v>1</v>
      </c>
      <c r="BC1676" s="74">
        <f t="shared" si="289"/>
        <v>0</v>
      </c>
    </row>
    <row r="1677" spans="4:55" x14ac:dyDescent="0.2">
      <c r="D1677" s="120">
        <f t="shared" si="284"/>
        <v>956</v>
      </c>
      <c r="K1677" s="129" t="str">
        <f t="shared" si="290"/>
        <v/>
      </c>
      <c r="L1677" s="129" t="str">
        <f t="shared" si="291"/>
        <v/>
      </c>
      <c r="S1677" s="84">
        <f t="shared" si="282"/>
        <v>0</v>
      </c>
      <c r="AR1677" s="74">
        <f t="shared" si="285"/>
        <v>1</v>
      </c>
      <c r="AS1677" s="74">
        <f t="shared" si="286"/>
        <v>1900</v>
      </c>
      <c r="AT1677" s="94">
        <f t="shared" si="287"/>
        <v>-1</v>
      </c>
      <c r="BB1677" s="74">
        <f t="shared" si="288"/>
        <v>1</v>
      </c>
      <c r="BC1677" s="74">
        <f t="shared" si="289"/>
        <v>0</v>
      </c>
    </row>
    <row r="1678" spans="4:55" x14ac:dyDescent="0.2">
      <c r="D1678" s="120">
        <f t="shared" si="284"/>
        <v>957</v>
      </c>
      <c r="K1678" s="129" t="str">
        <f t="shared" si="290"/>
        <v/>
      </c>
      <c r="L1678" s="129" t="str">
        <f t="shared" si="291"/>
        <v/>
      </c>
      <c r="S1678" s="84">
        <f t="shared" si="282"/>
        <v>0</v>
      </c>
      <c r="AR1678" s="74">
        <f t="shared" si="285"/>
        <v>1</v>
      </c>
      <c r="AS1678" s="74">
        <f t="shared" si="286"/>
        <v>1900</v>
      </c>
      <c r="AT1678" s="94">
        <f t="shared" si="287"/>
        <v>-1</v>
      </c>
      <c r="BB1678" s="74">
        <f t="shared" si="288"/>
        <v>1</v>
      </c>
      <c r="BC1678" s="74">
        <f t="shared" si="289"/>
        <v>0</v>
      </c>
    </row>
    <row r="1679" spans="4:55" x14ac:dyDescent="0.2">
      <c r="D1679" s="120">
        <f t="shared" si="284"/>
        <v>958</v>
      </c>
      <c r="K1679" s="129" t="str">
        <f t="shared" si="290"/>
        <v/>
      </c>
      <c r="L1679" s="129" t="str">
        <f t="shared" si="291"/>
        <v/>
      </c>
      <c r="S1679" s="84">
        <f t="shared" ref="S1679:S1742" si="292">Q1679*R1679</f>
        <v>0</v>
      </c>
      <c r="AR1679" s="74">
        <f t="shared" si="285"/>
        <v>1</v>
      </c>
      <c r="AS1679" s="74">
        <f t="shared" si="286"/>
        <v>1900</v>
      </c>
      <c r="AT1679" s="94">
        <f t="shared" si="287"/>
        <v>-1</v>
      </c>
      <c r="BB1679" s="74">
        <f t="shared" si="288"/>
        <v>1</v>
      </c>
      <c r="BC1679" s="74">
        <f t="shared" si="289"/>
        <v>0</v>
      </c>
    </row>
    <row r="1680" spans="4:55" x14ac:dyDescent="0.2">
      <c r="D1680" s="120">
        <f t="shared" si="284"/>
        <v>959</v>
      </c>
      <c r="K1680" s="129" t="str">
        <f t="shared" si="290"/>
        <v/>
      </c>
      <c r="L1680" s="129" t="str">
        <f t="shared" si="291"/>
        <v/>
      </c>
      <c r="S1680" s="84">
        <f t="shared" si="292"/>
        <v>0</v>
      </c>
      <c r="AR1680" s="74">
        <f t="shared" si="285"/>
        <v>1</v>
      </c>
      <c r="AS1680" s="74">
        <f t="shared" si="286"/>
        <v>1900</v>
      </c>
      <c r="AT1680" s="94">
        <f t="shared" si="287"/>
        <v>-1</v>
      </c>
      <c r="BB1680" s="74">
        <f t="shared" si="288"/>
        <v>1</v>
      </c>
      <c r="BC1680" s="74">
        <f t="shared" si="289"/>
        <v>0</v>
      </c>
    </row>
    <row r="1681" spans="4:55" x14ac:dyDescent="0.2">
      <c r="D1681" s="120">
        <f t="shared" si="284"/>
        <v>960</v>
      </c>
      <c r="K1681" s="129" t="str">
        <f t="shared" si="290"/>
        <v/>
      </c>
      <c r="L1681" s="129" t="str">
        <f t="shared" si="291"/>
        <v/>
      </c>
      <c r="S1681" s="84">
        <f t="shared" si="292"/>
        <v>0</v>
      </c>
      <c r="AR1681" s="74">
        <f t="shared" si="285"/>
        <v>1</v>
      </c>
      <c r="AS1681" s="74">
        <f t="shared" si="286"/>
        <v>1900</v>
      </c>
      <c r="AT1681" s="94">
        <f t="shared" si="287"/>
        <v>-1</v>
      </c>
      <c r="BB1681" s="74">
        <f t="shared" si="288"/>
        <v>1</v>
      </c>
      <c r="BC1681" s="74">
        <f t="shared" si="289"/>
        <v>0</v>
      </c>
    </row>
    <row r="1682" spans="4:55" x14ac:dyDescent="0.2">
      <c r="D1682" s="120">
        <f t="shared" si="284"/>
        <v>961</v>
      </c>
      <c r="K1682" s="129" t="str">
        <f t="shared" si="290"/>
        <v/>
      </c>
      <c r="L1682" s="129" t="str">
        <f t="shared" si="291"/>
        <v/>
      </c>
      <c r="S1682" s="84">
        <f t="shared" si="292"/>
        <v>0</v>
      </c>
      <c r="AR1682" s="74">
        <f t="shared" si="285"/>
        <v>1</v>
      </c>
      <c r="AS1682" s="74">
        <f t="shared" si="286"/>
        <v>1900</v>
      </c>
      <c r="AT1682" s="94">
        <f t="shared" si="287"/>
        <v>-1</v>
      </c>
      <c r="BB1682" s="74">
        <f t="shared" si="288"/>
        <v>1</v>
      </c>
      <c r="BC1682" s="74">
        <f t="shared" si="289"/>
        <v>0</v>
      </c>
    </row>
    <row r="1683" spans="4:55" x14ac:dyDescent="0.2">
      <c r="D1683" s="120">
        <f t="shared" si="284"/>
        <v>962</v>
      </c>
      <c r="K1683" s="129" t="str">
        <f t="shared" si="290"/>
        <v/>
      </c>
      <c r="L1683" s="129" t="str">
        <f t="shared" si="291"/>
        <v/>
      </c>
      <c r="S1683" s="84">
        <f t="shared" si="292"/>
        <v>0</v>
      </c>
      <c r="AR1683" s="74">
        <f t="shared" si="285"/>
        <v>1</v>
      </c>
      <c r="AS1683" s="74">
        <f t="shared" si="286"/>
        <v>1900</v>
      </c>
      <c r="AT1683" s="94">
        <f t="shared" si="287"/>
        <v>-1</v>
      </c>
      <c r="BB1683" s="74">
        <f t="shared" si="288"/>
        <v>1</v>
      </c>
      <c r="BC1683" s="74">
        <f t="shared" si="289"/>
        <v>0</v>
      </c>
    </row>
    <row r="1684" spans="4:55" x14ac:dyDescent="0.2">
      <c r="D1684" s="120">
        <f t="shared" si="284"/>
        <v>963</v>
      </c>
      <c r="K1684" s="129" t="str">
        <f t="shared" si="290"/>
        <v/>
      </c>
      <c r="L1684" s="129" t="str">
        <f t="shared" si="291"/>
        <v/>
      </c>
      <c r="S1684" s="84">
        <f t="shared" si="292"/>
        <v>0</v>
      </c>
      <c r="AR1684" s="74">
        <f t="shared" si="285"/>
        <v>1</v>
      </c>
      <c r="AS1684" s="74">
        <f t="shared" si="286"/>
        <v>1900</v>
      </c>
      <c r="AT1684" s="94">
        <f t="shared" si="287"/>
        <v>-1</v>
      </c>
      <c r="BB1684" s="74">
        <f t="shared" si="288"/>
        <v>1</v>
      </c>
      <c r="BC1684" s="74">
        <f t="shared" si="289"/>
        <v>0</v>
      </c>
    </row>
    <row r="1685" spans="4:55" x14ac:dyDescent="0.2">
      <c r="D1685" s="120">
        <f t="shared" si="284"/>
        <v>964</v>
      </c>
      <c r="K1685" s="129" t="str">
        <f t="shared" si="290"/>
        <v/>
      </c>
      <c r="L1685" s="129" t="str">
        <f t="shared" si="291"/>
        <v/>
      </c>
      <c r="S1685" s="84">
        <f t="shared" si="292"/>
        <v>0</v>
      </c>
      <c r="AR1685" s="74">
        <f t="shared" si="285"/>
        <v>1</v>
      </c>
      <c r="AS1685" s="74">
        <f t="shared" si="286"/>
        <v>1900</v>
      </c>
      <c r="AT1685" s="94">
        <f t="shared" si="287"/>
        <v>-1</v>
      </c>
      <c r="BB1685" s="74">
        <f t="shared" si="288"/>
        <v>1</v>
      </c>
      <c r="BC1685" s="74">
        <f t="shared" si="289"/>
        <v>0</v>
      </c>
    </row>
    <row r="1686" spans="4:55" x14ac:dyDescent="0.2">
      <c r="D1686" s="120">
        <f t="shared" si="284"/>
        <v>965</v>
      </c>
      <c r="K1686" s="129" t="str">
        <f t="shared" si="290"/>
        <v/>
      </c>
      <c r="L1686" s="129" t="str">
        <f t="shared" si="291"/>
        <v/>
      </c>
      <c r="S1686" s="84">
        <f t="shared" si="292"/>
        <v>0</v>
      </c>
      <c r="AR1686" s="74">
        <f t="shared" si="285"/>
        <v>1</v>
      </c>
      <c r="AS1686" s="74">
        <f t="shared" si="286"/>
        <v>1900</v>
      </c>
      <c r="AT1686" s="94">
        <f t="shared" si="287"/>
        <v>-1</v>
      </c>
      <c r="BB1686" s="74">
        <f t="shared" si="288"/>
        <v>1</v>
      </c>
      <c r="BC1686" s="74">
        <f t="shared" si="289"/>
        <v>0</v>
      </c>
    </row>
    <row r="1687" spans="4:55" x14ac:dyDescent="0.2">
      <c r="D1687" s="120">
        <f t="shared" si="284"/>
        <v>966</v>
      </c>
      <c r="K1687" s="129" t="str">
        <f t="shared" si="290"/>
        <v/>
      </c>
      <c r="L1687" s="129" t="str">
        <f t="shared" si="291"/>
        <v/>
      </c>
      <c r="S1687" s="84">
        <f t="shared" si="292"/>
        <v>0</v>
      </c>
      <c r="AR1687" s="74">
        <f t="shared" si="285"/>
        <v>1</v>
      </c>
      <c r="AS1687" s="74">
        <f t="shared" si="286"/>
        <v>1900</v>
      </c>
      <c r="AT1687" s="94">
        <f t="shared" si="287"/>
        <v>-1</v>
      </c>
      <c r="BB1687" s="74">
        <f t="shared" si="288"/>
        <v>1</v>
      </c>
      <c r="BC1687" s="74">
        <f t="shared" si="289"/>
        <v>0</v>
      </c>
    </row>
    <row r="1688" spans="4:55" x14ac:dyDescent="0.2">
      <c r="D1688" s="120">
        <f t="shared" si="284"/>
        <v>967</v>
      </c>
      <c r="K1688" s="129" t="str">
        <f t="shared" si="290"/>
        <v/>
      </c>
      <c r="L1688" s="129" t="str">
        <f t="shared" si="291"/>
        <v/>
      </c>
      <c r="S1688" s="84">
        <f t="shared" si="292"/>
        <v>0</v>
      </c>
      <c r="AR1688" s="74">
        <f t="shared" si="285"/>
        <v>1</v>
      </c>
      <c r="AS1688" s="74">
        <f t="shared" si="286"/>
        <v>1900</v>
      </c>
      <c r="AT1688" s="94">
        <f t="shared" si="287"/>
        <v>-1</v>
      </c>
      <c r="BB1688" s="74">
        <f t="shared" si="288"/>
        <v>1</v>
      </c>
      <c r="BC1688" s="74">
        <f t="shared" si="289"/>
        <v>0</v>
      </c>
    </row>
    <row r="1689" spans="4:55" x14ac:dyDescent="0.2">
      <c r="D1689" s="120">
        <f t="shared" si="284"/>
        <v>968</v>
      </c>
      <c r="K1689" s="129" t="str">
        <f t="shared" si="290"/>
        <v/>
      </c>
      <c r="L1689" s="129" t="str">
        <f t="shared" si="291"/>
        <v/>
      </c>
      <c r="S1689" s="84">
        <f t="shared" si="292"/>
        <v>0</v>
      </c>
      <c r="AR1689" s="74">
        <f t="shared" si="285"/>
        <v>1</v>
      </c>
      <c r="AS1689" s="74">
        <f t="shared" si="286"/>
        <v>1900</v>
      </c>
      <c r="AT1689" s="94">
        <f t="shared" si="287"/>
        <v>-1</v>
      </c>
      <c r="BB1689" s="74">
        <f t="shared" si="288"/>
        <v>1</v>
      </c>
      <c r="BC1689" s="74">
        <f t="shared" si="289"/>
        <v>0</v>
      </c>
    </row>
    <row r="1690" spans="4:55" x14ac:dyDescent="0.2">
      <c r="D1690" s="120">
        <f t="shared" si="284"/>
        <v>969</v>
      </c>
      <c r="K1690" s="129" t="str">
        <f t="shared" si="290"/>
        <v/>
      </c>
      <c r="L1690" s="129" t="str">
        <f t="shared" si="291"/>
        <v/>
      </c>
      <c r="S1690" s="84">
        <f t="shared" si="292"/>
        <v>0</v>
      </c>
      <c r="AR1690" s="74">
        <f t="shared" si="285"/>
        <v>1</v>
      </c>
      <c r="AS1690" s="74">
        <f t="shared" si="286"/>
        <v>1900</v>
      </c>
      <c r="AT1690" s="94">
        <f t="shared" si="287"/>
        <v>-1</v>
      </c>
      <c r="BB1690" s="74">
        <f t="shared" si="288"/>
        <v>1</v>
      </c>
      <c r="BC1690" s="74">
        <f t="shared" si="289"/>
        <v>0</v>
      </c>
    </row>
    <row r="1691" spans="4:55" x14ac:dyDescent="0.2">
      <c r="D1691" s="120">
        <f t="shared" si="284"/>
        <v>970</v>
      </c>
      <c r="K1691" s="129" t="str">
        <f t="shared" si="290"/>
        <v/>
      </c>
      <c r="L1691" s="129" t="str">
        <f t="shared" si="291"/>
        <v/>
      </c>
      <c r="S1691" s="84">
        <f t="shared" si="292"/>
        <v>0</v>
      </c>
      <c r="AR1691" s="74">
        <f t="shared" si="285"/>
        <v>1</v>
      </c>
      <c r="AS1691" s="74">
        <f t="shared" si="286"/>
        <v>1900</v>
      </c>
      <c r="AT1691" s="94">
        <f t="shared" si="287"/>
        <v>-1</v>
      </c>
      <c r="BB1691" s="74">
        <f t="shared" si="288"/>
        <v>1</v>
      </c>
      <c r="BC1691" s="74">
        <f t="shared" si="289"/>
        <v>0</v>
      </c>
    </row>
    <row r="1692" spans="4:55" x14ac:dyDescent="0.2">
      <c r="D1692" s="120">
        <f t="shared" si="284"/>
        <v>971</v>
      </c>
      <c r="K1692" s="129" t="str">
        <f t="shared" si="290"/>
        <v/>
      </c>
      <c r="L1692" s="129" t="str">
        <f t="shared" si="291"/>
        <v/>
      </c>
      <c r="S1692" s="84">
        <f t="shared" si="292"/>
        <v>0</v>
      </c>
      <c r="AR1692" s="74">
        <f t="shared" si="285"/>
        <v>1</v>
      </c>
      <c r="AS1692" s="74">
        <f t="shared" si="286"/>
        <v>1900</v>
      </c>
      <c r="AT1692" s="94">
        <f t="shared" si="287"/>
        <v>-1</v>
      </c>
      <c r="BB1692" s="74">
        <f t="shared" si="288"/>
        <v>1</v>
      </c>
      <c r="BC1692" s="74">
        <f t="shared" si="289"/>
        <v>0</v>
      </c>
    </row>
    <row r="1693" spans="4:55" x14ac:dyDescent="0.2">
      <c r="D1693" s="120">
        <f t="shared" si="284"/>
        <v>972</v>
      </c>
      <c r="K1693" s="129" t="str">
        <f t="shared" si="290"/>
        <v/>
      </c>
      <c r="L1693" s="129" t="str">
        <f t="shared" si="291"/>
        <v/>
      </c>
      <c r="S1693" s="84">
        <f t="shared" si="292"/>
        <v>0</v>
      </c>
      <c r="AR1693" s="74">
        <f t="shared" si="285"/>
        <v>1</v>
      </c>
      <c r="AS1693" s="74">
        <f t="shared" si="286"/>
        <v>1900</v>
      </c>
      <c r="AT1693" s="94">
        <f t="shared" si="287"/>
        <v>-1</v>
      </c>
      <c r="BB1693" s="74">
        <f t="shared" si="288"/>
        <v>1</v>
      </c>
      <c r="BC1693" s="74">
        <f t="shared" si="289"/>
        <v>0</v>
      </c>
    </row>
    <row r="1694" spans="4:55" x14ac:dyDescent="0.2">
      <c r="D1694" s="120">
        <f t="shared" si="284"/>
        <v>973</v>
      </c>
      <c r="K1694" s="129" t="str">
        <f t="shared" si="290"/>
        <v/>
      </c>
      <c r="L1694" s="129" t="str">
        <f t="shared" si="291"/>
        <v/>
      </c>
      <c r="S1694" s="84">
        <f t="shared" si="292"/>
        <v>0</v>
      </c>
      <c r="AR1694" s="74">
        <f t="shared" si="285"/>
        <v>1</v>
      </c>
      <c r="AS1694" s="74">
        <f t="shared" si="286"/>
        <v>1900</v>
      </c>
      <c r="AT1694" s="94">
        <f t="shared" si="287"/>
        <v>-1</v>
      </c>
      <c r="BB1694" s="74">
        <f t="shared" si="288"/>
        <v>1</v>
      </c>
      <c r="BC1694" s="74">
        <f t="shared" si="289"/>
        <v>0</v>
      </c>
    </row>
    <row r="1695" spans="4:55" x14ac:dyDescent="0.2">
      <c r="D1695" s="120">
        <f t="shared" si="284"/>
        <v>974</v>
      </c>
      <c r="K1695" s="129" t="str">
        <f t="shared" si="290"/>
        <v/>
      </c>
      <c r="L1695" s="129" t="str">
        <f t="shared" si="291"/>
        <v/>
      </c>
      <c r="S1695" s="84">
        <f t="shared" si="292"/>
        <v>0</v>
      </c>
      <c r="AR1695" s="74">
        <f t="shared" si="285"/>
        <v>1</v>
      </c>
      <c r="AS1695" s="74">
        <f t="shared" si="286"/>
        <v>1900</v>
      </c>
      <c r="AT1695" s="94">
        <f t="shared" si="287"/>
        <v>-1</v>
      </c>
      <c r="BB1695" s="74">
        <f t="shared" si="288"/>
        <v>1</v>
      </c>
      <c r="BC1695" s="74">
        <f t="shared" si="289"/>
        <v>0</v>
      </c>
    </row>
    <row r="1696" spans="4:55" x14ac:dyDescent="0.2">
      <c r="D1696" s="120">
        <f t="shared" si="284"/>
        <v>975</v>
      </c>
      <c r="K1696" s="129" t="str">
        <f t="shared" si="290"/>
        <v/>
      </c>
      <c r="L1696" s="129" t="str">
        <f t="shared" si="291"/>
        <v/>
      </c>
      <c r="S1696" s="84">
        <f t="shared" si="292"/>
        <v>0</v>
      </c>
      <c r="AR1696" s="74">
        <f t="shared" si="285"/>
        <v>1</v>
      </c>
      <c r="AS1696" s="74">
        <f t="shared" si="286"/>
        <v>1900</v>
      </c>
      <c r="AT1696" s="94">
        <f t="shared" si="287"/>
        <v>-1</v>
      </c>
      <c r="BB1696" s="74">
        <f t="shared" si="288"/>
        <v>1</v>
      </c>
      <c r="BC1696" s="74">
        <f t="shared" si="289"/>
        <v>0</v>
      </c>
    </row>
    <row r="1697" spans="4:55" x14ac:dyDescent="0.2">
      <c r="D1697" s="120">
        <f t="shared" si="284"/>
        <v>976</v>
      </c>
      <c r="K1697" s="129" t="str">
        <f t="shared" si="290"/>
        <v/>
      </c>
      <c r="L1697" s="129" t="str">
        <f t="shared" si="291"/>
        <v/>
      </c>
      <c r="S1697" s="84">
        <f t="shared" si="292"/>
        <v>0</v>
      </c>
      <c r="AR1697" s="74">
        <f t="shared" si="285"/>
        <v>1</v>
      </c>
      <c r="AS1697" s="74">
        <f t="shared" si="286"/>
        <v>1900</v>
      </c>
      <c r="AT1697" s="94">
        <f t="shared" si="287"/>
        <v>-1</v>
      </c>
      <c r="BB1697" s="74">
        <f t="shared" si="288"/>
        <v>1</v>
      </c>
      <c r="BC1697" s="74">
        <f t="shared" si="289"/>
        <v>0</v>
      </c>
    </row>
    <row r="1698" spans="4:55" x14ac:dyDescent="0.2">
      <c r="D1698" s="120">
        <f t="shared" si="284"/>
        <v>977</v>
      </c>
      <c r="K1698" s="129" t="str">
        <f t="shared" si="290"/>
        <v/>
      </c>
      <c r="L1698" s="129" t="str">
        <f t="shared" si="291"/>
        <v/>
      </c>
      <c r="S1698" s="84">
        <f t="shared" si="292"/>
        <v>0</v>
      </c>
      <c r="AR1698" s="74">
        <f t="shared" si="285"/>
        <v>1</v>
      </c>
      <c r="AS1698" s="74">
        <f t="shared" si="286"/>
        <v>1900</v>
      </c>
      <c r="AT1698" s="94">
        <f t="shared" si="287"/>
        <v>-1</v>
      </c>
      <c r="BB1698" s="74">
        <f t="shared" si="288"/>
        <v>1</v>
      </c>
      <c r="BC1698" s="74">
        <f t="shared" si="289"/>
        <v>0</v>
      </c>
    </row>
    <row r="1699" spans="4:55" x14ac:dyDescent="0.2">
      <c r="D1699" s="120">
        <f t="shared" si="284"/>
        <v>978</v>
      </c>
      <c r="K1699" s="129" t="str">
        <f t="shared" si="290"/>
        <v/>
      </c>
      <c r="L1699" s="129" t="str">
        <f t="shared" si="291"/>
        <v/>
      </c>
      <c r="S1699" s="84">
        <f t="shared" si="292"/>
        <v>0</v>
      </c>
      <c r="AR1699" s="74">
        <f t="shared" si="285"/>
        <v>1</v>
      </c>
      <c r="AS1699" s="74">
        <f t="shared" si="286"/>
        <v>1900</v>
      </c>
      <c r="AT1699" s="94">
        <f t="shared" si="287"/>
        <v>-1</v>
      </c>
      <c r="BB1699" s="74">
        <f t="shared" si="288"/>
        <v>1</v>
      </c>
      <c r="BC1699" s="74">
        <f t="shared" si="289"/>
        <v>0</v>
      </c>
    </row>
    <row r="1700" spans="4:55" x14ac:dyDescent="0.2">
      <c r="D1700" s="120">
        <f t="shared" si="284"/>
        <v>979</v>
      </c>
      <c r="K1700" s="129" t="str">
        <f t="shared" si="290"/>
        <v/>
      </c>
      <c r="L1700" s="129" t="str">
        <f t="shared" si="291"/>
        <v/>
      </c>
      <c r="S1700" s="84">
        <f t="shared" si="292"/>
        <v>0</v>
      </c>
      <c r="AR1700" s="74">
        <f t="shared" si="285"/>
        <v>1</v>
      </c>
      <c r="AS1700" s="74">
        <f t="shared" si="286"/>
        <v>1900</v>
      </c>
      <c r="AT1700" s="94">
        <f t="shared" si="287"/>
        <v>-1</v>
      </c>
      <c r="BB1700" s="74">
        <f t="shared" si="288"/>
        <v>1</v>
      </c>
      <c r="BC1700" s="74">
        <f t="shared" si="289"/>
        <v>0</v>
      </c>
    </row>
    <row r="1701" spans="4:55" x14ac:dyDescent="0.2">
      <c r="D1701" s="120">
        <f t="shared" si="284"/>
        <v>980</v>
      </c>
      <c r="K1701" s="129" t="str">
        <f t="shared" si="290"/>
        <v/>
      </c>
      <c r="L1701" s="129" t="str">
        <f t="shared" si="291"/>
        <v/>
      </c>
      <c r="S1701" s="84">
        <f t="shared" si="292"/>
        <v>0</v>
      </c>
      <c r="AR1701" s="74">
        <f t="shared" si="285"/>
        <v>1</v>
      </c>
      <c r="AS1701" s="74">
        <f t="shared" si="286"/>
        <v>1900</v>
      </c>
      <c r="AT1701" s="94">
        <f t="shared" si="287"/>
        <v>-1</v>
      </c>
      <c r="BB1701" s="74">
        <f t="shared" si="288"/>
        <v>1</v>
      </c>
      <c r="BC1701" s="74">
        <f t="shared" si="289"/>
        <v>0</v>
      </c>
    </row>
    <row r="1702" spans="4:55" x14ac:dyDescent="0.2">
      <c r="D1702" s="120">
        <f t="shared" si="284"/>
        <v>981</v>
      </c>
      <c r="K1702" s="129" t="str">
        <f t="shared" si="290"/>
        <v/>
      </c>
      <c r="L1702" s="129" t="str">
        <f t="shared" si="291"/>
        <v/>
      </c>
      <c r="S1702" s="84">
        <f t="shared" si="292"/>
        <v>0</v>
      </c>
      <c r="AR1702" s="74">
        <f t="shared" si="285"/>
        <v>1</v>
      </c>
      <c r="AS1702" s="74">
        <f t="shared" si="286"/>
        <v>1900</v>
      </c>
      <c r="AT1702" s="94">
        <f t="shared" si="287"/>
        <v>-1</v>
      </c>
      <c r="BB1702" s="74">
        <f t="shared" si="288"/>
        <v>1</v>
      </c>
      <c r="BC1702" s="74">
        <f t="shared" si="289"/>
        <v>0</v>
      </c>
    </row>
    <row r="1703" spans="4:55" x14ac:dyDescent="0.2">
      <c r="D1703" s="120">
        <f t="shared" si="284"/>
        <v>982</v>
      </c>
      <c r="K1703" s="129" t="str">
        <f t="shared" si="290"/>
        <v/>
      </c>
      <c r="L1703" s="129" t="str">
        <f t="shared" si="291"/>
        <v/>
      </c>
      <c r="S1703" s="84">
        <f t="shared" si="292"/>
        <v>0</v>
      </c>
      <c r="AR1703" s="74">
        <f t="shared" si="285"/>
        <v>1</v>
      </c>
      <c r="AS1703" s="74">
        <f t="shared" si="286"/>
        <v>1900</v>
      </c>
      <c r="AT1703" s="94">
        <f t="shared" si="287"/>
        <v>-1</v>
      </c>
      <c r="BB1703" s="74">
        <f t="shared" si="288"/>
        <v>1</v>
      </c>
      <c r="BC1703" s="74">
        <f t="shared" si="289"/>
        <v>0</v>
      </c>
    </row>
    <row r="1704" spans="4:55" x14ac:dyDescent="0.2">
      <c r="D1704" s="120">
        <f t="shared" si="284"/>
        <v>983</v>
      </c>
      <c r="K1704" s="129" t="str">
        <f t="shared" si="290"/>
        <v/>
      </c>
      <c r="L1704" s="129" t="str">
        <f t="shared" si="291"/>
        <v/>
      </c>
      <c r="S1704" s="84">
        <f t="shared" si="292"/>
        <v>0</v>
      </c>
      <c r="AR1704" s="74">
        <f t="shared" si="285"/>
        <v>1</v>
      </c>
      <c r="AS1704" s="74">
        <f t="shared" si="286"/>
        <v>1900</v>
      </c>
      <c r="AT1704" s="94">
        <f t="shared" si="287"/>
        <v>-1</v>
      </c>
      <c r="BB1704" s="74">
        <f t="shared" si="288"/>
        <v>1</v>
      </c>
      <c r="BC1704" s="74">
        <f t="shared" si="289"/>
        <v>0</v>
      </c>
    </row>
    <row r="1705" spans="4:55" x14ac:dyDescent="0.2">
      <c r="D1705" s="120">
        <f t="shared" si="284"/>
        <v>984</v>
      </c>
      <c r="K1705" s="129" t="str">
        <f t="shared" si="290"/>
        <v/>
      </c>
      <c r="L1705" s="129" t="str">
        <f t="shared" si="291"/>
        <v/>
      </c>
      <c r="S1705" s="84">
        <f t="shared" si="292"/>
        <v>0</v>
      </c>
      <c r="AR1705" s="74">
        <f t="shared" si="285"/>
        <v>1</v>
      </c>
      <c r="AS1705" s="74">
        <f t="shared" si="286"/>
        <v>1900</v>
      </c>
      <c r="AT1705" s="94">
        <f t="shared" si="287"/>
        <v>-1</v>
      </c>
      <c r="BB1705" s="74">
        <f t="shared" si="288"/>
        <v>1</v>
      </c>
      <c r="BC1705" s="74">
        <f t="shared" si="289"/>
        <v>0</v>
      </c>
    </row>
    <row r="1706" spans="4:55" x14ac:dyDescent="0.2">
      <c r="D1706" s="120">
        <f t="shared" si="284"/>
        <v>985</v>
      </c>
      <c r="K1706" s="129" t="str">
        <f t="shared" si="290"/>
        <v/>
      </c>
      <c r="L1706" s="129" t="str">
        <f t="shared" si="291"/>
        <v/>
      </c>
      <c r="S1706" s="84">
        <f t="shared" si="292"/>
        <v>0</v>
      </c>
      <c r="AR1706" s="74">
        <f t="shared" si="285"/>
        <v>1</v>
      </c>
      <c r="AS1706" s="74">
        <f t="shared" si="286"/>
        <v>1900</v>
      </c>
      <c r="AT1706" s="94">
        <f t="shared" si="287"/>
        <v>-1</v>
      </c>
      <c r="BB1706" s="74">
        <f t="shared" si="288"/>
        <v>1</v>
      </c>
      <c r="BC1706" s="74">
        <f t="shared" si="289"/>
        <v>0</v>
      </c>
    </row>
    <row r="1707" spans="4:55" x14ac:dyDescent="0.2">
      <c r="D1707" s="120">
        <f t="shared" si="284"/>
        <v>986</v>
      </c>
      <c r="K1707" s="129" t="str">
        <f t="shared" si="290"/>
        <v/>
      </c>
      <c r="L1707" s="129" t="str">
        <f t="shared" si="291"/>
        <v/>
      </c>
      <c r="S1707" s="84">
        <f t="shared" si="292"/>
        <v>0</v>
      </c>
      <c r="AR1707" s="74">
        <f t="shared" si="285"/>
        <v>1</v>
      </c>
      <c r="AS1707" s="74">
        <f t="shared" si="286"/>
        <v>1900</v>
      </c>
      <c r="AT1707" s="94">
        <f t="shared" si="287"/>
        <v>-1</v>
      </c>
      <c r="BB1707" s="74">
        <f t="shared" si="288"/>
        <v>1</v>
      </c>
      <c r="BC1707" s="74">
        <f t="shared" si="289"/>
        <v>0</v>
      </c>
    </row>
    <row r="1708" spans="4:55" x14ac:dyDescent="0.2">
      <c r="D1708" s="120">
        <f t="shared" si="284"/>
        <v>987</v>
      </c>
      <c r="K1708" s="129" t="str">
        <f t="shared" si="290"/>
        <v/>
      </c>
      <c r="L1708" s="129" t="str">
        <f t="shared" si="291"/>
        <v/>
      </c>
      <c r="S1708" s="84">
        <f t="shared" si="292"/>
        <v>0</v>
      </c>
      <c r="AR1708" s="74">
        <f t="shared" si="285"/>
        <v>1</v>
      </c>
      <c r="AS1708" s="74">
        <f t="shared" si="286"/>
        <v>1900</v>
      </c>
      <c r="AT1708" s="94">
        <f t="shared" si="287"/>
        <v>-1</v>
      </c>
      <c r="BB1708" s="74">
        <f t="shared" si="288"/>
        <v>1</v>
      </c>
      <c r="BC1708" s="74">
        <f t="shared" si="289"/>
        <v>0</v>
      </c>
    </row>
    <row r="1709" spans="4:55" x14ac:dyDescent="0.2">
      <c r="D1709" s="120">
        <f t="shared" si="284"/>
        <v>988</v>
      </c>
      <c r="K1709" s="129" t="str">
        <f t="shared" si="290"/>
        <v/>
      </c>
      <c r="L1709" s="129" t="str">
        <f t="shared" si="291"/>
        <v/>
      </c>
      <c r="S1709" s="84">
        <f t="shared" si="292"/>
        <v>0</v>
      </c>
      <c r="AR1709" s="74">
        <f t="shared" si="285"/>
        <v>1</v>
      </c>
      <c r="AS1709" s="74">
        <f t="shared" si="286"/>
        <v>1900</v>
      </c>
      <c r="AT1709" s="94">
        <f t="shared" si="287"/>
        <v>-1</v>
      </c>
      <c r="BB1709" s="74">
        <f t="shared" si="288"/>
        <v>1</v>
      </c>
      <c r="BC1709" s="74">
        <f t="shared" si="289"/>
        <v>0</v>
      </c>
    </row>
    <row r="1710" spans="4:55" x14ac:dyDescent="0.2">
      <c r="D1710" s="120">
        <f t="shared" si="284"/>
        <v>989</v>
      </c>
      <c r="K1710" s="129" t="str">
        <f t="shared" si="290"/>
        <v/>
      </c>
      <c r="L1710" s="129" t="str">
        <f t="shared" si="291"/>
        <v/>
      </c>
      <c r="S1710" s="84">
        <f t="shared" si="292"/>
        <v>0</v>
      </c>
      <c r="AR1710" s="74">
        <f t="shared" si="285"/>
        <v>1</v>
      </c>
      <c r="AS1710" s="74">
        <f t="shared" si="286"/>
        <v>1900</v>
      </c>
      <c r="AT1710" s="94">
        <f t="shared" si="287"/>
        <v>-1</v>
      </c>
      <c r="BB1710" s="74">
        <f t="shared" si="288"/>
        <v>1</v>
      </c>
      <c r="BC1710" s="74">
        <f t="shared" si="289"/>
        <v>0</v>
      </c>
    </row>
    <row r="1711" spans="4:55" x14ac:dyDescent="0.2">
      <c r="D1711" s="120">
        <f t="shared" si="284"/>
        <v>990</v>
      </c>
      <c r="K1711" s="129" t="str">
        <f t="shared" si="290"/>
        <v/>
      </c>
      <c r="L1711" s="129" t="str">
        <f t="shared" si="291"/>
        <v/>
      </c>
      <c r="S1711" s="84">
        <f t="shared" si="292"/>
        <v>0</v>
      </c>
      <c r="AR1711" s="74">
        <f t="shared" si="285"/>
        <v>1</v>
      </c>
      <c r="AS1711" s="74">
        <f t="shared" si="286"/>
        <v>1900</v>
      </c>
      <c r="AT1711" s="94">
        <f t="shared" si="287"/>
        <v>-1</v>
      </c>
      <c r="BB1711" s="74">
        <f t="shared" si="288"/>
        <v>1</v>
      </c>
      <c r="BC1711" s="74">
        <f t="shared" si="289"/>
        <v>0</v>
      </c>
    </row>
    <row r="1712" spans="4:55" x14ac:dyDescent="0.2">
      <c r="D1712" s="120">
        <f t="shared" si="284"/>
        <v>991</v>
      </c>
      <c r="K1712" s="129" t="str">
        <f t="shared" si="290"/>
        <v/>
      </c>
      <c r="L1712" s="129" t="str">
        <f t="shared" si="291"/>
        <v/>
      </c>
      <c r="S1712" s="84">
        <f t="shared" si="292"/>
        <v>0</v>
      </c>
      <c r="AR1712" s="74">
        <f t="shared" si="285"/>
        <v>1</v>
      </c>
      <c r="AS1712" s="74">
        <f t="shared" si="286"/>
        <v>1900</v>
      </c>
      <c r="AT1712" s="94">
        <f t="shared" si="287"/>
        <v>-1</v>
      </c>
      <c r="BB1712" s="74">
        <f t="shared" si="288"/>
        <v>1</v>
      </c>
      <c r="BC1712" s="74">
        <f t="shared" si="289"/>
        <v>0</v>
      </c>
    </row>
    <row r="1713" spans="4:55" x14ac:dyDescent="0.2">
      <c r="D1713" s="120">
        <f t="shared" si="284"/>
        <v>992</v>
      </c>
      <c r="K1713" s="129" t="str">
        <f t="shared" si="290"/>
        <v/>
      </c>
      <c r="L1713" s="129" t="str">
        <f t="shared" si="291"/>
        <v/>
      </c>
      <c r="S1713" s="84">
        <f t="shared" si="292"/>
        <v>0</v>
      </c>
      <c r="AR1713" s="74">
        <f t="shared" si="285"/>
        <v>1</v>
      </c>
      <c r="AS1713" s="74">
        <f t="shared" si="286"/>
        <v>1900</v>
      </c>
      <c r="AT1713" s="94">
        <f t="shared" si="287"/>
        <v>-1</v>
      </c>
      <c r="BB1713" s="74">
        <f t="shared" si="288"/>
        <v>1</v>
      </c>
      <c r="BC1713" s="74">
        <f t="shared" si="289"/>
        <v>0</v>
      </c>
    </row>
    <row r="1714" spans="4:55" x14ac:dyDescent="0.2">
      <c r="D1714" s="120">
        <f t="shared" si="284"/>
        <v>993</v>
      </c>
      <c r="K1714" s="129" t="str">
        <f t="shared" si="290"/>
        <v/>
      </c>
      <c r="L1714" s="129" t="str">
        <f t="shared" si="291"/>
        <v/>
      </c>
      <c r="S1714" s="84">
        <f t="shared" si="292"/>
        <v>0</v>
      </c>
      <c r="AR1714" s="74">
        <f t="shared" si="285"/>
        <v>1</v>
      </c>
      <c r="AS1714" s="74">
        <f t="shared" si="286"/>
        <v>1900</v>
      </c>
      <c r="AT1714" s="94">
        <f t="shared" si="287"/>
        <v>-1</v>
      </c>
      <c r="BB1714" s="74">
        <f t="shared" si="288"/>
        <v>1</v>
      </c>
      <c r="BC1714" s="74">
        <f t="shared" si="289"/>
        <v>0</v>
      </c>
    </row>
    <row r="1715" spans="4:55" x14ac:dyDescent="0.2">
      <c r="D1715" s="120">
        <f t="shared" si="284"/>
        <v>994</v>
      </c>
      <c r="K1715" s="129" t="str">
        <f t="shared" si="290"/>
        <v/>
      </c>
      <c r="L1715" s="129" t="str">
        <f t="shared" si="291"/>
        <v/>
      </c>
      <c r="S1715" s="84">
        <f t="shared" si="292"/>
        <v>0</v>
      </c>
      <c r="AR1715" s="74">
        <f t="shared" si="285"/>
        <v>1</v>
      </c>
      <c r="AS1715" s="74">
        <f t="shared" si="286"/>
        <v>1900</v>
      </c>
      <c r="AT1715" s="94">
        <f t="shared" si="287"/>
        <v>-1</v>
      </c>
      <c r="BB1715" s="74">
        <f t="shared" si="288"/>
        <v>1</v>
      </c>
      <c r="BC1715" s="74">
        <f t="shared" si="289"/>
        <v>0</v>
      </c>
    </row>
    <row r="1716" spans="4:55" x14ac:dyDescent="0.2">
      <c r="D1716" s="120">
        <f t="shared" si="284"/>
        <v>995</v>
      </c>
      <c r="K1716" s="129" t="str">
        <f t="shared" si="290"/>
        <v/>
      </c>
      <c r="L1716" s="129" t="str">
        <f t="shared" si="291"/>
        <v/>
      </c>
      <c r="S1716" s="84">
        <f t="shared" si="292"/>
        <v>0</v>
      </c>
      <c r="AR1716" s="74">
        <f t="shared" si="285"/>
        <v>1</v>
      </c>
      <c r="AS1716" s="74">
        <f t="shared" si="286"/>
        <v>1900</v>
      </c>
      <c r="AT1716" s="94">
        <f t="shared" si="287"/>
        <v>-1</v>
      </c>
      <c r="BB1716" s="74">
        <f t="shared" si="288"/>
        <v>1</v>
      </c>
      <c r="BC1716" s="74">
        <f t="shared" si="289"/>
        <v>0</v>
      </c>
    </row>
    <row r="1717" spans="4:55" x14ac:dyDescent="0.2">
      <c r="D1717" s="120">
        <f t="shared" si="284"/>
        <v>996</v>
      </c>
      <c r="K1717" s="129" t="str">
        <f t="shared" si="290"/>
        <v/>
      </c>
      <c r="L1717" s="129" t="str">
        <f t="shared" si="291"/>
        <v/>
      </c>
      <c r="S1717" s="84">
        <f t="shared" si="292"/>
        <v>0</v>
      </c>
      <c r="AR1717" s="74">
        <f t="shared" si="285"/>
        <v>1</v>
      </c>
      <c r="AS1717" s="74">
        <f t="shared" si="286"/>
        <v>1900</v>
      </c>
      <c r="AT1717" s="94">
        <f t="shared" si="287"/>
        <v>-1</v>
      </c>
      <c r="BB1717" s="74">
        <f t="shared" si="288"/>
        <v>1</v>
      </c>
      <c r="BC1717" s="74">
        <f t="shared" si="289"/>
        <v>0</v>
      </c>
    </row>
    <row r="1718" spans="4:55" x14ac:dyDescent="0.2">
      <c r="D1718" s="120">
        <f t="shared" ref="D1718:D1781" si="293">IF(C1718&lt;&gt;C1717,1,D1717+1)</f>
        <v>997</v>
      </c>
      <c r="K1718" s="129" t="str">
        <f t="shared" si="290"/>
        <v/>
      </c>
      <c r="L1718" s="129" t="str">
        <f t="shared" si="291"/>
        <v/>
      </c>
      <c r="S1718" s="84">
        <f t="shared" si="292"/>
        <v>0</v>
      </c>
      <c r="AR1718" s="74">
        <f t="shared" si="285"/>
        <v>1</v>
      </c>
      <c r="AS1718" s="74">
        <f t="shared" si="286"/>
        <v>1900</v>
      </c>
      <c r="AT1718" s="94">
        <f t="shared" si="287"/>
        <v>-1</v>
      </c>
      <c r="BB1718" s="74">
        <f t="shared" si="288"/>
        <v>1</v>
      </c>
      <c r="BC1718" s="74">
        <f t="shared" si="289"/>
        <v>0</v>
      </c>
    </row>
    <row r="1719" spans="4:55" x14ac:dyDescent="0.2">
      <c r="D1719" s="120">
        <f t="shared" si="293"/>
        <v>998</v>
      </c>
      <c r="K1719" s="129" t="str">
        <f t="shared" si="290"/>
        <v/>
      </c>
      <c r="L1719" s="129" t="str">
        <f t="shared" si="291"/>
        <v/>
      </c>
      <c r="S1719" s="84">
        <f t="shared" si="292"/>
        <v>0</v>
      </c>
      <c r="AR1719" s="74">
        <f t="shared" si="285"/>
        <v>1</v>
      </c>
      <c r="AS1719" s="74">
        <f t="shared" si="286"/>
        <v>1900</v>
      </c>
      <c r="AT1719" s="94">
        <f t="shared" si="287"/>
        <v>-1</v>
      </c>
      <c r="BB1719" s="74">
        <f t="shared" si="288"/>
        <v>1</v>
      </c>
      <c r="BC1719" s="74">
        <f t="shared" si="289"/>
        <v>0</v>
      </c>
    </row>
    <row r="1720" spans="4:55" x14ac:dyDescent="0.2">
      <c r="D1720" s="120">
        <f t="shared" si="293"/>
        <v>999</v>
      </c>
      <c r="K1720" s="129" t="str">
        <f t="shared" si="290"/>
        <v/>
      </c>
      <c r="L1720" s="129" t="str">
        <f t="shared" si="291"/>
        <v/>
      </c>
      <c r="S1720" s="84">
        <f t="shared" si="292"/>
        <v>0</v>
      </c>
      <c r="AR1720" s="74">
        <f t="shared" si="285"/>
        <v>1</v>
      </c>
      <c r="AS1720" s="74">
        <f t="shared" si="286"/>
        <v>1900</v>
      </c>
      <c r="AT1720" s="94">
        <f t="shared" si="287"/>
        <v>-1</v>
      </c>
      <c r="BB1720" s="74">
        <f t="shared" si="288"/>
        <v>1</v>
      </c>
      <c r="BC1720" s="74">
        <f t="shared" si="289"/>
        <v>0</v>
      </c>
    </row>
    <row r="1721" spans="4:55" x14ac:dyDescent="0.2">
      <c r="D1721" s="120">
        <f t="shared" si="293"/>
        <v>1000</v>
      </c>
      <c r="K1721" s="129" t="str">
        <f t="shared" si="290"/>
        <v/>
      </c>
      <c r="L1721" s="129" t="str">
        <f t="shared" si="291"/>
        <v/>
      </c>
      <c r="S1721" s="84">
        <f t="shared" si="292"/>
        <v>0</v>
      </c>
      <c r="AR1721" s="74">
        <f t="shared" si="285"/>
        <v>1</v>
      </c>
      <c r="AS1721" s="74">
        <f t="shared" si="286"/>
        <v>1900</v>
      </c>
      <c r="AT1721" s="94">
        <f t="shared" si="287"/>
        <v>-1</v>
      </c>
      <c r="BB1721" s="74">
        <f t="shared" si="288"/>
        <v>1</v>
      </c>
      <c r="BC1721" s="74">
        <f t="shared" si="289"/>
        <v>0</v>
      </c>
    </row>
    <row r="1722" spans="4:55" x14ac:dyDescent="0.2">
      <c r="D1722" s="120">
        <f t="shared" si="293"/>
        <v>1001</v>
      </c>
      <c r="K1722" s="129" t="str">
        <f t="shared" si="290"/>
        <v/>
      </c>
      <c r="L1722" s="129" t="str">
        <f t="shared" si="291"/>
        <v/>
      </c>
      <c r="S1722" s="84">
        <f t="shared" si="292"/>
        <v>0</v>
      </c>
      <c r="AR1722" s="74">
        <f t="shared" si="285"/>
        <v>1</v>
      </c>
      <c r="AS1722" s="74">
        <f t="shared" si="286"/>
        <v>1900</v>
      </c>
      <c r="AT1722" s="94">
        <f t="shared" si="287"/>
        <v>-1</v>
      </c>
      <c r="BB1722" s="74">
        <f t="shared" si="288"/>
        <v>1</v>
      </c>
      <c r="BC1722" s="74">
        <f t="shared" si="289"/>
        <v>0</v>
      </c>
    </row>
    <row r="1723" spans="4:55" x14ac:dyDescent="0.2">
      <c r="D1723" s="120">
        <f t="shared" si="293"/>
        <v>1002</v>
      </c>
      <c r="K1723" s="129" t="str">
        <f t="shared" si="290"/>
        <v/>
      </c>
      <c r="L1723" s="129" t="str">
        <f t="shared" si="291"/>
        <v/>
      </c>
      <c r="S1723" s="84">
        <f t="shared" si="292"/>
        <v>0</v>
      </c>
      <c r="AR1723" s="74">
        <f t="shared" si="285"/>
        <v>1</v>
      </c>
      <c r="AS1723" s="74">
        <f t="shared" si="286"/>
        <v>1900</v>
      </c>
      <c r="AT1723" s="94">
        <f t="shared" si="287"/>
        <v>-1</v>
      </c>
      <c r="BB1723" s="74">
        <f t="shared" si="288"/>
        <v>1</v>
      </c>
      <c r="BC1723" s="74">
        <f t="shared" si="289"/>
        <v>0</v>
      </c>
    </row>
    <row r="1724" spans="4:55" x14ac:dyDescent="0.2">
      <c r="D1724" s="120">
        <f t="shared" si="293"/>
        <v>1003</v>
      </c>
      <c r="K1724" s="129" t="str">
        <f t="shared" si="290"/>
        <v/>
      </c>
      <c r="L1724" s="129" t="str">
        <f t="shared" si="291"/>
        <v/>
      </c>
      <c r="S1724" s="84">
        <f t="shared" si="292"/>
        <v>0</v>
      </c>
      <c r="AR1724" s="74">
        <f t="shared" si="285"/>
        <v>1</v>
      </c>
      <c r="AS1724" s="74">
        <f t="shared" si="286"/>
        <v>1900</v>
      </c>
      <c r="AT1724" s="94">
        <f t="shared" si="287"/>
        <v>-1</v>
      </c>
      <c r="BB1724" s="74">
        <f t="shared" si="288"/>
        <v>1</v>
      </c>
      <c r="BC1724" s="74">
        <f t="shared" si="289"/>
        <v>0</v>
      </c>
    </row>
    <row r="1725" spans="4:55" x14ac:dyDescent="0.2">
      <c r="D1725" s="120">
        <f t="shared" si="293"/>
        <v>1004</v>
      </c>
      <c r="K1725" s="129" t="str">
        <f t="shared" si="290"/>
        <v/>
      </c>
      <c r="L1725" s="129" t="str">
        <f t="shared" si="291"/>
        <v/>
      </c>
      <c r="S1725" s="84">
        <f t="shared" si="292"/>
        <v>0</v>
      </c>
      <c r="AR1725" s="74">
        <f t="shared" si="285"/>
        <v>1</v>
      </c>
      <c r="AS1725" s="74">
        <f t="shared" si="286"/>
        <v>1900</v>
      </c>
      <c r="AT1725" s="94">
        <f t="shared" si="287"/>
        <v>-1</v>
      </c>
      <c r="BB1725" s="74">
        <f t="shared" si="288"/>
        <v>1</v>
      </c>
      <c r="BC1725" s="74">
        <f t="shared" si="289"/>
        <v>0</v>
      </c>
    </row>
    <row r="1726" spans="4:55" x14ac:dyDescent="0.2">
      <c r="D1726" s="120">
        <f t="shared" si="293"/>
        <v>1005</v>
      </c>
      <c r="K1726" s="129" t="str">
        <f t="shared" si="290"/>
        <v/>
      </c>
      <c r="L1726" s="129" t="str">
        <f t="shared" si="291"/>
        <v/>
      </c>
      <c r="S1726" s="84">
        <f t="shared" si="292"/>
        <v>0</v>
      </c>
      <c r="AR1726" s="74">
        <f t="shared" si="285"/>
        <v>1</v>
      </c>
      <c r="AS1726" s="74">
        <f t="shared" si="286"/>
        <v>1900</v>
      </c>
      <c r="AT1726" s="94">
        <f t="shared" si="287"/>
        <v>-1</v>
      </c>
      <c r="BB1726" s="74">
        <f t="shared" si="288"/>
        <v>1</v>
      </c>
      <c r="BC1726" s="74">
        <f t="shared" si="289"/>
        <v>0</v>
      </c>
    </row>
    <row r="1727" spans="4:55" x14ac:dyDescent="0.2">
      <c r="D1727" s="120">
        <f t="shared" si="293"/>
        <v>1006</v>
      </c>
      <c r="K1727" s="129" t="str">
        <f t="shared" si="290"/>
        <v/>
      </c>
      <c r="L1727" s="129" t="str">
        <f t="shared" si="291"/>
        <v/>
      </c>
      <c r="S1727" s="84">
        <f t="shared" si="292"/>
        <v>0</v>
      </c>
      <c r="AR1727" s="74">
        <f t="shared" si="285"/>
        <v>1</v>
      </c>
      <c r="AS1727" s="74">
        <f t="shared" si="286"/>
        <v>1900</v>
      </c>
      <c r="AT1727" s="94">
        <f t="shared" si="287"/>
        <v>-1</v>
      </c>
      <c r="BB1727" s="74">
        <f t="shared" si="288"/>
        <v>1</v>
      </c>
      <c r="BC1727" s="74">
        <f t="shared" si="289"/>
        <v>0</v>
      </c>
    </row>
    <row r="1728" spans="4:55" x14ac:dyDescent="0.2">
      <c r="D1728" s="120">
        <f t="shared" si="293"/>
        <v>1007</v>
      </c>
      <c r="K1728" s="129" t="str">
        <f t="shared" si="290"/>
        <v/>
      </c>
      <c r="L1728" s="129" t="str">
        <f t="shared" si="291"/>
        <v/>
      </c>
      <c r="S1728" s="84">
        <f t="shared" si="292"/>
        <v>0</v>
      </c>
      <c r="AR1728" s="74">
        <f t="shared" si="285"/>
        <v>1</v>
      </c>
      <c r="AS1728" s="74">
        <f t="shared" si="286"/>
        <v>1900</v>
      </c>
      <c r="AT1728" s="94">
        <f t="shared" si="287"/>
        <v>-1</v>
      </c>
      <c r="BB1728" s="74">
        <f t="shared" si="288"/>
        <v>1</v>
      </c>
      <c r="BC1728" s="74">
        <f t="shared" si="289"/>
        <v>0</v>
      </c>
    </row>
    <row r="1729" spans="4:55" x14ac:dyDescent="0.2">
      <c r="D1729" s="120">
        <f t="shared" si="293"/>
        <v>1008</v>
      </c>
      <c r="K1729" s="129" t="str">
        <f t="shared" si="290"/>
        <v/>
      </c>
      <c r="L1729" s="129" t="str">
        <f t="shared" si="291"/>
        <v/>
      </c>
      <c r="S1729" s="84">
        <f t="shared" si="292"/>
        <v>0</v>
      </c>
      <c r="AR1729" s="74">
        <f t="shared" si="285"/>
        <v>1</v>
      </c>
      <c r="AS1729" s="74">
        <f t="shared" si="286"/>
        <v>1900</v>
      </c>
      <c r="AT1729" s="94">
        <f t="shared" si="287"/>
        <v>-1</v>
      </c>
      <c r="BB1729" s="74">
        <f t="shared" si="288"/>
        <v>1</v>
      </c>
      <c r="BC1729" s="74">
        <f t="shared" si="289"/>
        <v>0</v>
      </c>
    </row>
    <row r="1730" spans="4:55" x14ac:dyDescent="0.2">
      <c r="D1730" s="120">
        <f t="shared" si="293"/>
        <v>1009</v>
      </c>
      <c r="K1730" s="129" t="str">
        <f t="shared" si="290"/>
        <v/>
      </c>
      <c r="L1730" s="129" t="str">
        <f t="shared" si="291"/>
        <v/>
      </c>
      <c r="S1730" s="84">
        <f t="shared" si="292"/>
        <v>0</v>
      </c>
      <c r="AR1730" s="74">
        <f t="shared" si="285"/>
        <v>1</v>
      </c>
      <c r="AS1730" s="74">
        <f t="shared" si="286"/>
        <v>1900</v>
      </c>
      <c r="AT1730" s="94">
        <f t="shared" si="287"/>
        <v>-1</v>
      </c>
      <c r="BB1730" s="74">
        <f t="shared" si="288"/>
        <v>1</v>
      </c>
      <c r="BC1730" s="74">
        <f t="shared" si="289"/>
        <v>0</v>
      </c>
    </row>
    <row r="1731" spans="4:55" x14ac:dyDescent="0.2">
      <c r="D1731" s="120">
        <f t="shared" si="293"/>
        <v>1010</v>
      </c>
      <c r="K1731" s="129" t="str">
        <f t="shared" si="290"/>
        <v/>
      </c>
      <c r="L1731" s="129" t="str">
        <f t="shared" si="291"/>
        <v/>
      </c>
      <c r="S1731" s="84">
        <f t="shared" si="292"/>
        <v>0</v>
      </c>
      <c r="AR1731" s="74">
        <f t="shared" si="285"/>
        <v>1</v>
      </c>
      <c r="AS1731" s="74">
        <f t="shared" si="286"/>
        <v>1900</v>
      </c>
      <c r="AT1731" s="94">
        <f t="shared" si="287"/>
        <v>-1</v>
      </c>
      <c r="BB1731" s="74">
        <f t="shared" si="288"/>
        <v>1</v>
      </c>
      <c r="BC1731" s="74">
        <f t="shared" si="289"/>
        <v>0</v>
      </c>
    </row>
    <row r="1732" spans="4:55" x14ac:dyDescent="0.2">
      <c r="D1732" s="120">
        <f t="shared" si="293"/>
        <v>1011</v>
      </c>
      <c r="K1732" s="129" t="str">
        <f t="shared" si="290"/>
        <v/>
      </c>
      <c r="L1732" s="129" t="str">
        <f t="shared" si="291"/>
        <v/>
      </c>
      <c r="S1732" s="84">
        <f t="shared" si="292"/>
        <v>0</v>
      </c>
      <c r="AR1732" s="74">
        <f t="shared" si="285"/>
        <v>1</v>
      </c>
      <c r="AS1732" s="74">
        <f t="shared" si="286"/>
        <v>1900</v>
      </c>
      <c r="AT1732" s="94">
        <f t="shared" si="287"/>
        <v>-1</v>
      </c>
      <c r="BB1732" s="74">
        <f t="shared" si="288"/>
        <v>1</v>
      </c>
      <c r="BC1732" s="74">
        <f t="shared" si="289"/>
        <v>0</v>
      </c>
    </row>
    <row r="1733" spans="4:55" x14ac:dyDescent="0.2">
      <c r="D1733" s="120">
        <f t="shared" si="293"/>
        <v>1012</v>
      </c>
      <c r="K1733" s="129" t="str">
        <f t="shared" si="290"/>
        <v/>
      </c>
      <c r="L1733" s="129" t="str">
        <f t="shared" si="291"/>
        <v/>
      </c>
      <c r="S1733" s="84">
        <f t="shared" si="292"/>
        <v>0</v>
      </c>
      <c r="AR1733" s="74">
        <f t="shared" ref="AR1733:AR1777" si="294">MONTH(C1733)</f>
        <v>1</v>
      </c>
      <c r="AS1733" s="74">
        <f t="shared" ref="AS1733:AS1777" si="295">YEAR(C1733)</f>
        <v>1900</v>
      </c>
      <c r="AT1733" s="94">
        <f t="shared" ref="AT1733:AT1777" si="296">WEEKNUM(C1733)-1</f>
        <v>-1</v>
      </c>
      <c r="BB1733" s="74">
        <f t="shared" ref="BB1733:BB1796" si="297">IF(K1733=0,0,1)</f>
        <v>1</v>
      </c>
      <c r="BC1733" s="74">
        <f t="shared" ref="BC1733:BC1796" si="298">IF( ISERROR(K1733*AE1733),0,K1733*AE1733)</f>
        <v>0</v>
      </c>
    </row>
    <row r="1734" spans="4:55" x14ac:dyDescent="0.2">
      <c r="D1734" s="120">
        <f t="shared" si="293"/>
        <v>1013</v>
      </c>
      <c r="K1734" s="129" t="str">
        <f t="shared" ref="K1734:K1758" si="299">IF(I1734="","",HOUR(I1734)+MINUTE(I1734)/60)</f>
        <v/>
      </c>
      <c r="L1734" s="129" t="str">
        <f t="shared" ref="L1734:L1758" si="300">IF(J1734="","",HOUR(J1734)+MINUTE(J1734)/60)</f>
        <v/>
      </c>
      <c r="S1734" s="84">
        <f t="shared" si="292"/>
        <v>0</v>
      </c>
      <c r="AR1734" s="74">
        <f t="shared" si="294"/>
        <v>1</v>
      </c>
      <c r="AS1734" s="74">
        <f t="shared" si="295"/>
        <v>1900</v>
      </c>
      <c r="AT1734" s="94">
        <f t="shared" si="296"/>
        <v>-1</v>
      </c>
      <c r="BB1734" s="74">
        <f t="shared" si="297"/>
        <v>1</v>
      </c>
      <c r="BC1734" s="74">
        <f t="shared" si="298"/>
        <v>0</v>
      </c>
    </row>
    <row r="1735" spans="4:55" x14ac:dyDescent="0.2">
      <c r="D1735" s="120">
        <f t="shared" si="293"/>
        <v>1014</v>
      </c>
      <c r="K1735" s="129" t="str">
        <f t="shared" si="299"/>
        <v/>
      </c>
      <c r="L1735" s="129" t="str">
        <f t="shared" si="300"/>
        <v/>
      </c>
      <c r="S1735" s="84">
        <f t="shared" si="292"/>
        <v>0</v>
      </c>
      <c r="AR1735" s="74">
        <f t="shared" si="294"/>
        <v>1</v>
      </c>
      <c r="AS1735" s="74">
        <f t="shared" si="295"/>
        <v>1900</v>
      </c>
      <c r="AT1735" s="94">
        <f t="shared" si="296"/>
        <v>-1</v>
      </c>
      <c r="BB1735" s="74">
        <f t="shared" si="297"/>
        <v>1</v>
      </c>
      <c r="BC1735" s="74">
        <f t="shared" si="298"/>
        <v>0</v>
      </c>
    </row>
    <row r="1736" spans="4:55" x14ac:dyDescent="0.2">
      <c r="D1736" s="120">
        <f t="shared" si="293"/>
        <v>1015</v>
      </c>
      <c r="K1736" s="129" t="str">
        <f t="shared" si="299"/>
        <v/>
      </c>
      <c r="L1736" s="129" t="str">
        <f t="shared" si="300"/>
        <v/>
      </c>
      <c r="S1736" s="84">
        <f t="shared" si="292"/>
        <v>0</v>
      </c>
      <c r="AR1736" s="74">
        <f t="shared" si="294"/>
        <v>1</v>
      </c>
      <c r="AS1736" s="74">
        <f t="shared" si="295"/>
        <v>1900</v>
      </c>
      <c r="AT1736" s="94">
        <f t="shared" si="296"/>
        <v>-1</v>
      </c>
      <c r="BB1736" s="74">
        <f t="shared" si="297"/>
        <v>1</v>
      </c>
      <c r="BC1736" s="74">
        <f t="shared" si="298"/>
        <v>0</v>
      </c>
    </row>
    <row r="1737" spans="4:55" x14ac:dyDescent="0.2">
      <c r="D1737" s="120">
        <f t="shared" si="293"/>
        <v>1016</v>
      </c>
      <c r="K1737" s="129" t="str">
        <f t="shared" si="299"/>
        <v/>
      </c>
      <c r="L1737" s="129" t="str">
        <f t="shared" si="300"/>
        <v/>
      </c>
      <c r="S1737" s="84">
        <f t="shared" si="292"/>
        <v>0</v>
      </c>
      <c r="AR1737" s="74">
        <f t="shared" si="294"/>
        <v>1</v>
      </c>
      <c r="AS1737" s="74">
        <f t="shared" si="295"/>
        <v>1900</v>
      </c>
      <c r="AT1737" s="94">
        <f t="shared" si="296"/>
        <v>-1</v>
      </c>
      <c r="BB1737" s="74">
        <f t="shared" si="297"/>
        <v>1</v>
      </c>
      <c r="BC1737" s="74">
        <f t="shared" si="298"/>
        <v>0</v>
      </c>
    </row>
    <row r="1738" spans="4:55" x14ac:dyDescent="0.2">
      <c r="D1738" s="120">
        <f t="shared" si="293"/>
        <v>1017</v>
      </c>
      <c r="K1738" s="129" t="str">
        <f t="shared" si="299"/>
        <v/>
      </c>
      <c r="L1738" s="129" t="str">
        <f t="shared" si="300"/>
        <v/>
      </c>
      <c r="S1738" s="84">
        <f t="shared" si="292"/>
        <v>0</v>
      </c>
      <c r="AR1738" s="74">
        <f t="shared" si="294"/>
        <v>1</v>
      </c>
      <c r="AS1738" s="74">
        <f t="shared" si="295"/>
        <v>1900</v>
      </c>
      <c r="AT1738" s="94">
        <f t="shared" si="296"/>
        <v>-1</v>
      </c>
      <c r="BB1738" s="74">
        <f t="shared" si="297"/>
        <v>1</v>
      </c>
      <c r="BC1738" s="74">
        <f t="shared" si="298"/>
        <v>0</v>
      </c>
    </row>
    <row r="1739" spans="4:55" x14ac:dyDescent="0.2">
      <c r="D1739" s="120">
        <f t="shared" si="293"/>
        <v>1018</v>
      </c>
      <c r="K1739" s="129" t="str">
        <f t="shared" si="299"/>
        <v/>
      </c>
      <c r="L1739" s="129" t="str">
        <f t="shared" si="300"/>
        <v/>
      </c>
      <c r="S1739" s="84">
        <f t="shared" si="292"/>
        <v>0</v>
      </c>
      <c r="AR1739" s="74">
        <f t="shared" si="294"/>
        <v>1</v>
      </c>
      <c r="AS1739" s="74">
        <f t="shared" si="295"/>
        <v>1900</v>
      </c>
      <c r="AT1739" s="94">
        <f t="shared" si="296"/>
        <v>-1</v>
      </c>
      <c r="BB1739" s="74">
        <f t="shared" si="297"/>
        <v>1</v>
      </c>
      <c r="BC1739" s="74">
        <f t="shared" si="298"/>
        <v>0</v>
      </c>
    </row>
    <row r="1740" spans="4:55" x14ac:dyDescent="0.2">
      <c r="D1740" s="120">
        <f t="shared" si="293"/>
        <v>1019</v>
      </c>
      <c r="K1740" s="129" t="str">
        <f t="shared" si="299"/>
        <v/>
      </c>
      <c r="L1740" s="129" t="str">
        <f t="shared" si="300"/>
        <v/>
      </c>
      <c r="S1740" s="84">
        <f t="shared" si="292"/>
        <v>0</v>
      </c>
      <c r="AR1740" s="74">
        <f t="shared" si="294"/>
        <v>1</v>
      </c>
      <c r="AS1740" s="74">
        <f t="shared" si="295"/>
        <v>1900</v>
      </c>
      <c r="AT1740" s="94">
        <f t="shared" si="296"/>
        <v>-1</v>
      </c>
      <c r="BB1740" s="74">
        <f t="shared" si="297"/>
        <v>1</v>
      </c>
      <c r="BC1740" s="74">
        <f t="shared" si="298"/>
        <v>0</v>
      </c>
    </row>
    <row r="1741" spans="4:55" x14ac:dyDescent="0.2">
      <c r="D1741" s="120">
        <f t="shared" si="293"/>
        <v>1020</v>
      </c>
      <c r="K1741" s="129" t="str">
        <f t="shared" si="299"/>
        <v/>
      </c>
      <c r="L1741" s="129" t="str">
        <f t="shared" si="300"/>
        <v/>
      </c>
      <c r="S1741" s="84">
        <f t="shared" si="292"/>
        <v>0</v>
      </c>
      <c r="AR1741" s="74">
        <f t="shared" si="294"/>
        <v>1</v>
      </c>
      <c r="AS1741" s="74">
        <f t="shared" si="295"/>
        <v>1900</v>
      </c>
      <c r="AT1741" s="94">
        <f t="shared" si="296"/>
        <v>-1</v>
      </c>
      <c r="BB1741" s="74">
        <f t="shared" si="297"/>
        <v>1</v>
      </c>
      <c r="BC1741" s="74">
        <f t="shared" si="298"/>
        <v>0</v>
      </c>
    </row>
    <row r="1742" spans="4:55" x14ac:dyDescent="0.2">
      <c r="D1742" s="120">
        <f t="shared" si="293"/>
        <v>1021</v>
      </c>
      <c r="K1742" s="129" t="str">
        <f t="shared" si="299"/>
        <v/>
      </c>
      <c r="L1742" s="129" t="str">
        <f t="shared" si="300"/>
        <v/>
      </c>
      <c r="S1742" s="84">
        <f t="shared" si="292"/>
        <v>0</v>
      </c>
      <c r="AR1742" s="74">
        <f t="shared" si="294"/>
        <v>1</v>
      </c>
      <c r="AS1742" s="74">
        <f t="shared" si="295"/>
        <v>1900</v>
      </c>
      <c r="AT1742" s="94">
        <f t="shared" si="296"/>
        <v>-1</v>
      </c>
      <c r="BB1742" s="74">
        <f t="shared" si="297"/>
        <v>1</v>
      </c>
      <c r="BC1742" s="74">
        <f t="shared" si="298"/>
        <v>0</v>
      </c>
    </row>
    <row r="1743" spans="4:55" x14ac:dyDescent="0.2">
      <c r="D1743" s="120">
        <f t="shared" si="293"/>
        <v>1022</v>
      </c>
      <c r="K1743" s="129" t="str">
        <f t="shared" si="299"/>
        <v/>
      </c>
      <c r="L1743" s="129" t="str">
        <f t="shared" si="300"/>
        <v/>
      </c>
      <c r="S1743" s="84">
        <f t="shared" ref="S1743:S1806" si="301">Q1743*R1743</f>
        <v>0</v>
      </c>
      <c r="AR1743" s="74">
        <f t="shared" si="294"/>
        <v>1</v>
      </c>
      <c r="AS1743" s="74">
        <f t="shared" si="295"/>
        <v>1900</v>
      </c>
      <c r="AT1743" s="94">
        <f t="shared" si="296"/>
        <v>-1</v>
      </c>
      <c r="BB1743" s="74">
        <f t="shared" si="297"/>
        <v>1</v>
      </c>
      <c r="BC1743" s="74">
        <f t="shared" si="298"/>
        <v>0</v>
      </c>
    </row>
    <row r="1744" spans="4:55" x14ac:dyDescent="0.2">
      <c r="D1744" s="120">
        <f t="shared" si="293"/>
        <v>1023</v>
      </c>
      <c r="K1744" s="129" t="str">
        <f t="shared" si="299"/>
        <v/>
      </c>
      <c r="L1744" s="129" t="str">
        <f t="shared" si="300"/>
        <v/>
      </c>
      <c r="S1744" s="84">
        <f t="shared" si="301"/>
        <v>0</v>
      </c>
      <c r="AR1744" s="74">
        <f t="shared" si="294"/>
        <v>1</v>
      </c>
      <c r="AS1744" s="74">
        <f t="shared" si="295"/>
        <v>1900</v>
      </c>
      <c r="AT1744" s="94">
        <f t="shared" si="296"/>
        <v>-1</v>
      </c>
      <c r="BB1744" s="74">
        <f t="shared" si="297"/>
        <v>1</v>
      </c>
      <c r="BC1744" s="74">
        <f t="shared" si="298"/>
        <v>0</v>
      </c>
    </row>
    <row r="1745" spans="4:55" x14ac:dyDescent="0.2">
      <c r="D1745" s="120">
        <f t="shared" si="293"/>
        <v>1024</v>
      </c>
      <c r="K1745" s="129" t="str">
        <f t="shared" si="299"/>
        <v/>
      </c>
      <c r="L1745" s="129" t="str">
        <f t="shared" si="300"/>
        <v/>
      </c>
      <c r="S1745" s="84">
        <f t="shared" si="301"/>
        <v>0</v>
      </c>
      <c r="AR1745" s="74">
        <f t="shared" si="294"/>
        <v>1</v>
      </c>
      <c r="AS1745" s="74">
        <f t="shared" si="295"/>
        <v>1900</v>
      </c>
      <c r="AT1745" s="94">
        <f t="shared" si="296"/>
        <v>-1</v>
      </c>
      <c r="BB1745" s="74">
        <f t="shared" si="297"/>
        <v>1</v>
      </c>
      <c r="BC1745" s="74">
        <f t="shared" si="298"/>
        <v>0</v>
      </c>
    </row>
    <row r="1746" spans="4:55" x14ac:dyDescent="0.2">
      <c r="D1746" s="120">
        <f t="shared" si="293"/>
        <v>1025</v>
      </c>
      <c r="K1746" s="129" t="str">
        <f t="shared" si="299"/>
        <v/>
      </c>
      <c r="L1746" s="129" t="str">
        <f t="shared" si="300"/>
        <v/>
      </c>
      <c r="S1746" s="84">
        <f t="shared" si="301"/>
        <v>0</v>
      </c>
      <c r="AR1746" s="74">
        <f t="shared" si="294"/>
        <v>1</v>
      </c>
      <c r="AS1746" s="74">
        <f t="shared" si="295"/>
        <v>1900</v>
      </c>
      <c r="AT1746" s="94">
        <f t="shared" si="296"/>
        <v>-1</v>
      </c>
      <c r="BB1746" s="74">
        <f t="shared" si="297"/>
        <v>1</v>
      </c>
      <c r="BC1746" s="74">
        <f t="shared" si="298"/>
        <v>0</v>
      </c>
    </row>
    <row r="1747" spans="4:55" x14ac:dyDescent="0.2">
      <c r="D1747" s="120">
        <f t="shared" si="293"/>
        <v>1026</v>
      </c>
      <c r="K1747" s="129" t="str">
        <f t="shared" si="299"/>
        <v/>
      </c>
      <c r="L1747" s="129" t="str">
        <f t="shared" si="300"/>
        <v/>
      </c>
      <c r="S1747" s="84">
        <f t="shared" si="301"/>
        <v>0</v>
      </c>
      <c r="AR1747" s="74">
        <f t="shared" si="294"/>
        <v>1</v>
      </c>
      <c r="AS1747" s="74">
        <f t="shared" si="295"/>
        <v>1900</v>
      </c>
      <c r="AT1747" s="94">
        <f t="shared" si="296"/>
        <v>-1</v>
      </c>
      <c r="BB1747" s="74">
        <f t="shared" si="297"/>
        <v>1</v>
      </c>
      <c r="BC1747" s="74">
        <f t="shared" si="298"/>
        <v>0</v>
      </c>
    </row>
    <row r="1748" spans="4:55" x14ac:dyDescent="0.2">
      <c r="D1748" s="120">
        <f t="shared" si="293"/>
        <v>1027</v>
      </c>
      <c r="K1748" s="129" t="str">
        <f t="shared" si="299"/>
        <v/>
      </c>
      <c r="L1748" s="129" t="str">
        <f t="shared" si="300"/>
        <v/>
      </c>
      <c r="S1748" s="84">
        <f t="shared" si="301"/>
        <v>0</v>
      </c>
      <c r="AR1748" s="74">
        <f t="shared" si="294"/>
        <v>1</v>
      </c>
      <c r="AS1748" s="74">
        <f t="shared" si="295"/>
        <v>1900</v>
      </c>
      <c r="AT1748" s="94">
        <f t="shared" si="296"/>
        <v>-1</v>
      </c>
      <c r="BB1748" s="74">
        <f t="shared" si="297"/>
        <v>1</v>
      </c>
      <c r="BC1748" s="74">
        <f t="shared" si="298"/>
        <v>0</v>
      </c>
    </row>
    <row r="1749" spans="4:55" x14ac:dyDescent="0.2">
      <c r="D1749" s="120">
        <f t="shared" si="293"/>
        <v>1028</v>
      </c>
      <c r="K1749" s="129" t="str">
        <f t="shared" si="299"/>
        <v/>
      </c>
      <c r="L1749" s="129" t="str">
        <f t="shared" si="300"/>
        <v/>
      </c>
      <c r="S1749" s="84">
        <f t="shared" si="301"/>
        <v>0</v>
      </c>
      <c r="AR1749" s="74">
        <f t="shared" si="294"/>
        <v>1</v>
      </c>
      <c r="AS1749" s="74">
        <f t="shared" si="295"/>
        <v>1900</v>
      </c>
      <c r="AT1749" s="94">
        <f t="shared" si="296"/>
        <v>-1</v>
      </c>
      <c r="BB1749" s="74">
        <f t="shared" si="297"/>
        <v>1</v>
      </c>
      <c r="BC1749" s="74">
        <f t="shared" si="298"/>
        <v>0</v>
      </c>
    </row>
    <row r="1750" spans="4:55" x14ac:dyDescent="0.2">
      <c r="D1750" s="120">
        <f t="shared" si="293"/>
        <v>1029</v>
      </c>
      <c r="K1750" s="129" t="str">
        <f t="shared" si="299"/>
        <v/>
      </c>
      <c r="L1750" s="129" t="str">
        <f t="shared" si="300"/>
        <v/>
      </c>
      <c r="S1750" s="84">
        <f t="shared" si="301"/>
        <v>0</v>
      </c>
      <c r="AR1750" s="74">
        <f t="shared" si="294"/>
        <v>1</v>
      </c>
      <c r="AS1750" s="74">
        <f t="shared" si="295"/>
        <v>1900</v>
      </c>
      <c r="AT1750" s="94">
        <f t="shared" si="296"/>
        <v>-1</v>
      </c>
      <c r="BB1750" s="74">
        <f t="shared" si="297"/>
        <v>1</v>
      </c>
      <c r="BC1750" s="74">
        <f t="shared" si="298"/>
        <v>0</v>
      </c>
    </row>
    <row r="1751" spans="4:55" x14ac:dyDescent="0.2">
      <c r="D1751" s="120">
        <f t="shared" si="293"/>
        <v>1030</v>
      </c>
      <c r="K1751" s="129" t="str">
        <f t="shared" si="299"/>
        <v/>
      </c>
      <c r="L1751" s="129" t="str">
        <f t="shared" si="300"/>
        <v/>
      </c>
      <c r="S1751" s="84">
        <f t="shared" si="301"/>
        <v>0</v>
      </c>
      <c r="AR1751" s="74">
        <f t="shared" si="294"/>
        <v>1</v>
      </c>
      <c r="AS1751" s="74">
        <f t="shared" si="295"/>
        <v>1900</v>
      </c>
      <c r="AT1751" s="94">
        <f t="shared" si="296"/>
        <v>-1</v>
      </c>
      <c r="BB1751" s="74">
        <f t="shared" si="297"/>
        <v>1</v>
      </c>
      <c r="BC1751" s="74">
        <f t="shared" si="298"/>
        <v>0</v>
      </c>
    </row>
    <row r="1752" spans="4:55" x14ac:dyDescent="0.2">
      <c r="D1752" s="120">
        <f t="shared" si="293"/>
        <v>1031</v>
      </c>
      <c r="K1752" s="129" t="str">
        <f t="shared" si="299"/>
        <v/>
      </c>
      <c r="L1752" s="129" t="str">
        <f t="shared" si="300"/>
        <v/>
      </c>
      <c r="S1752" s="84">
        <f t="shared" si="301"/>
        <v>0</v>
      </c>
      <c r="AR1752" s="74">
        <f t="shared" si="294"/>
        <v>1</v>
      </c>
      <c r="AS1752" s="74">
        <f t="shared" si="295"/>
        <v>1900</v>
      </c>
      <c r="AT1752" s="94">
        <f t="shared" si="296"/>
        <v>-1</v>
      </c>
      <c r="BB1752" s="74">
        <f t="shared" si="297"/>
        <v>1</v>
      </c>
      <c r="BC1752" s="74">
        <f t="shared" si="298"/>
        <v>0</v>
      </c>
    </row>
    <row r="1753" spans="4:55" x14ac:dyDescent="0.2">
      <c r="D1753" s="120">
        <f t="shared" si="293"/>
        <v>1032</v>
      </c>
      <c r="K1753" s="129" t="str">
        <f t="shared" si="299"/>
        <v/>
      </c>
      <c r="L1753" s="129" t="str">
        <f t="shared" si="300"/>
        <v/>
      </c>
      <c r="S1753" s="84">
        <f t="shared" si="301"/>
        <v>0</v>
      </c>
      <c r="AR1753" s="74">
        <f t="shared" si="294"/>
        <v>1</v>
      </c>
      <c r="AS1753" s="74">
        <f t="shared" si="295"/>
        <v>1900</v>
      </c>
      <c r="AT1753" s="94">
        <f t="shared" si="296"/>
        <v>-1</v>
      </c>
      <c r="BB1753" s="74">
        <f t="shared" si="297"/>
        <v>1</v>
      </c>
      <c r="BC1753" s="74">
        <f t="shared" si="298"/>
        <v>0</v>
      </c>
    </row>
    <row r="1754" spans="4:55" x14ac:dyDescent="0.2">
      <c r="D1754" s="120">
        <f t="shared" si="293"/>
        <v>1033</v>
      </c>
      <c r="K1754" s="129" t="str">
        <f t="shared" si="299"/>
        <v/>
      </c>
      <c r="L1754" s="129" t="str">
        <f t="shared" si="300"/>
        <v/>
      </c>
      <c r="S1754" s="84">
        <f t="shared" si="301"/>
        <v>0</v>
      </c>
      <c r="AR1754" s="74">
        <f t="shared" si="294"/>
        <v>1</v>
      </c>
      <c r="AS1754" s="74">
        <f t="shared" si="295"/>
        <v>1900</v>
      </c>
      <c r="AT1754" s="94">
        <f t="shared" si="296"/>
        <v>-1</v>
      </c>
      <c r="BB1754" s="74">
        <f t="shared" si="297"/>
        <v>1</v>
      </c>
      <c r="BC1754" s="74">
        <f t="shared" si="298"/>
        <v>0</v>
      </c>
    </row>
    <row r="1755" spans="4:55" x14ac:dyDescent="0.2">
      <c r="D1755" s="120">
        <f t="shared" si="293"/>
        <v>1034</v>
      </c>
      <c r="K1755" s="129" t="str">
        <f t="shared" si="299"/>
        <v/>
      </c>
      <c r="L1755" s="129" t="str">
        <f t="shared" si="300"/>
        <v/>
      </c>
      <c r="S1755" s="84">
        <f t="shared" si="301"/>
        <v>0</v>
      </c>
      <c r="AR1755" s="74">
        <f t="shared" si="294"/>
        <v>1</v>
      </c>
      <c r="AS1755" s="74">
        <f t="shared" si="295"/>
        <v>1900</v>
      </c>
      <c r="AT1755" s="94">
        <f t="shared" si="296"/>
        <v>-1</v>
      </c>
      <c r="BB1755" s="74">
        <f t="shared" si="297"/>
        <v>1</v>
      </c>
      <c r="BC1755" s="74">
        <f t="shared" si="298"/>
        <v>0</v>
      </c>
    </row>
    <row r="1756" spans="4:55" x14ac:dyDescent="0.2">
      <c r="D1756" s="120">
        <f t="shared" si="293"/>
        <v>1035</v>
      </c>
      <c r="K1756" s="129" t="str">
        <f t="shared" si="299"/>
        <v/>
      </c>
      <c r="L1756" s="129" t="str">
        <f t="shared" si="300"/>
        <v/>
      </c>
      <c r="S1756" s="84">
        <f t="shared" si="301"/>
        <v>0</v>
      </c>
      <c r="AR1756" s="74">
        <f t="shared" si="294"/>
        <v>1</v>
      </c>
      <c r="AS1756" s="74">
        <f t="shared" si="295"/>
        <v>1900</v>
      </c>
      <c r="AT1756" s="94">
        <f t="shared" si="296"/>
        <v>-1</v>
      </c>
      <c r="BB1756" s="74">
        <f t="shared" si="297"/>
        <v>1</v>
      </c>
      <c r="BC1756" s="74">
        <f t="shared" si="298"/>
        <v>0</v>
      </c>
    </row>
    <row r="1757" spans="4:55" x14ac:dyDescent="0.2">
      <c r="D1757" s="120">
        <f t="shared" si="293"/>
        <v>1036</v>
      </c>
      <c r="K1757" s="129" t="str">
        <f t="shared" si="299"/>
        <v/>
      </c>
      <c r="L1757" s="129" t="str">
        <f t="shared" si="300"/>
        <v/>
      </c>
      <c r="S1757" s="84">
        <f t="shared" si="301"/>
        <v>0</v>
      </c>
      <c r="AR1757" s="74">
        <f t="shared" si="294"/>
        <v>1</v>
      </c>
      <c r="AS1757" s="74">
        <f t="shared" si="295"/>
        <v>1900</v>
      </c>
      <c r="AT1757" s="94">
        <f t="shared" si="296"/>
        <v>-1</v>
      </c>
      <c r="BB1757" s="74">
        <f t="shared" si="297"/>
        <v>1</v>
      </c>
      <c r="BC1757" s="74">
        <f t="shared" si="298"/>
        <v>0</v>
      </c>
    </row>
    <row r="1758" spans="4:55" x14ac:dyDescent="0.2">
      <c r="D1758" s="120">
        <f t="shared" si="293"/>
        <v>1037</v>
      </c>
      <c r="K1758" s="129" t="str">
        <f t="shared" si="299"/>
        <v/>
      </c>
      <c r="L1758" s="129" t="str">
        <f t="shared" si="300"/>
        <v/>
      </c>
      <c r="S1758" s="84">
        <f t="shared" si="301"/>
        <v>0</v>
      </c>
      <c r="AR1758" s="74">
        <f t="shared" si="294"/>
        <v>1</v>
      </c>
      <c r="AS1758" s="74">
        <f t="shared" si="295"/>
        <v>1900</v>
      </c>
      <c r="AT1758" s="94">
        <f t="shared" si="296"/>
        <v>-1</v>
      </c>
      <c r="BB1758" s="74">
        <f t="shared" si="297"/>
        <v>1</v>
      </c>
      <c r="BC1758" s="74">
        <f t="shared" si="298"/>
        <v>0</v>
      </c>
    </row>
    <row r="1759" spans="4:55" x14ac:dyDescent="0.2">
      <c r="D1759" s="120">
        <f t="shared" si="293"/>
        <v>1038</v>
      </c>
      <c r="S1759" s="84">
        <f t="shared" si="301"/>
        <v>0</v>
      </c>
      <c r="AR1759" s="74">
        <f t="shared" si="294"/>
        <v>1</v>
      </c>
      <c r="AS1759" s="74">
        <f t="shared" si="295"/>
        <v>1900</v>
      </c>
      <c r="AT1759" s="94">
        <f t="shared" si="296"/>
        <v>-1</v>
      </c>
      <c r="BB1759" s="74">
        <f t="shared" si="297"/>
        <v>0</v>
      </c>
      <c r="BC1759" s="74">
        <f t="shared" si="298"/>
        <v>0</v>
      </c>
    </row>
    <row r="1760" spans="4:55" x14ac:dyDescent="0.2">
      <c r="D1760" s="120">
        <f t="shared" si="293"/>
        <v>1039</v>
      </c>
      <c r="S1760" s="84">
        <f t="shared" si="301"/>
        <v>0</v>
      </c>
      <c r="AR1760" s="74">
        <f t="shared" si="294"/>
        <v>1</v>
      </c>
      <c r="AS1760" s="74">
        <f t="shared" si="295"/>
        <v>1900</v>
      </c>
      <c r="AT1760" s="94">
        <f t="shared" si="296"/>
        <v>-1</v>
      </c>
      <c r="BB1760" s="74">
        <f t="shared" si="297"/>
        <v>0</v>
      </c>
      <c r="BC1760" s="74">
        <f t="shared" si="298"/>
        <v>0</v>
      </c>
    </row>
    <row r="1761" spans="4:55" x14ac:dyDescent="0.2">
      <c r="D1761" s="120">
        <f t="shared" si="293"/>
        <v>1040</v>
      </c>
      <c r="S1761" s="84">
        <f t="shared" si="301"/>
        <v>0</v>
      </c>
      <c r="AR1761" s="74">
        <f t="shared" si="294"/>
        <v>1</v>
      </c>
      <c r="AS1761" s="74">
        <f t="shared" si="295"/>
        <v>1900</v>
      </c>
      <c r="AT1761" s="94">
        <f t="shared" si="296"/>
        <v>-1</v>
      </c>
      <c r="BB1761" s="74">
        <f t="shared" si="297"/>
        <v>0</v>
      </c>
      <c r="BC1761" s="74">
        <f t="shared" si="298"/>
        <v>0</v>
      </c>
    </row>
    <row r="1762" spans="4:55" x14ac:dyDescent="0.2">
      <c r="D1762" s="120">
        <f t="shared" si="293"/>
        <v>1041</v>
      </c>
      <c r="S1762" s="84">
        <f t="shared" si="301"/>
        <v>0</v>
      </c>
      <c r="AR1762" s="74">
        <f t="shared" si="294"/>
        <v>1</v>
      </c>
      <c r="AS1762" s="74">
        <f t="shared" si="295"/>
        <v>1900</v>
      </c>
      <c r="AT1762" s="94">
        <f t="shared" si="296"/>
        <v>-1</v>
      </c>
      <c r="BB1762" s="74">
        <f t="shared" si="297"/>
        <v>0</v>
      </c>
      <c r="BC1762" s="74">
        <f t="shared" si="298"/>
        <v>0</v>
      </c>
    </row>
    <row r="1763" spans="4:55" x14ac:dyDescent="0.2">
      <c r="D1763" s="120">
        <f t="shared" si="293"/>
        <v>1042</v>
      </c>
      <c r="S1763" s="84">
        <f t="shared" si="301"/>
        <v>0</v>
      </c>
      <c r="AR1763" s="74">
        <f t="shared" si="294"/>
        <v>1</v>
      </c>
      <c r="AS1763" s="74">
        <f t="shared" si="295"/>
        <v>1900</v>
      </c>
      <c r="AT1763" s="94">
        <f t="shared" si="296"/>
        <v>-1</v>
      </c>
      <c r="BB1763" s="74">
        <f t="shared" si="297"/>
        <v>0</v>
      </c>
      <c r="BC1763" s="74">
        <f t="shared" si="298"/>
        <v>0</v>
      </c>
    </row>
    <row r="1764" spans="4:55" x14ac:dyDescent="0.2">
      <c r="D1764" s="120">
        <f t="shared" si="293"/>
        <v>1043</v>
      </c>
      <c r="S1764" s="84">
        <f t="shared" si="301"/>
        <v>0</v>
      </c>
      <c r="AR1764" s="74">
        <f t="shared" si="294"/>
        <v>1</v>
      </c>
      <c r="AS1764" s="74">
        <f t="shared" si="295"/>
        <v>1900</v>
      </c>
      <c r="AT1764" s="94">
        <f t="shared" si="296"/>
        <v>-1</v>
      </c>
      <c r="BB1764" s="74">
        <f t="shared" si="297"/>
        <v>0</v>
      </c>
      <c r="BC1764" s="74">
        <f t="shared" si="298"/>
        <v>0</v>
      </c>
    </row>
    <row r="1765" spans="4:55" x14ac:dyDescent="0.2">
      <c r="D1765" s="120">
        <f t="shared" si="293"/>
        <v>1044</v>
      </c>
      <c r="S1765" s="84">
        <f t="shared" si="301"/>
        <v>0</v>
      </c>
      <c r="AR1765" s="74">
        <f t="shared" si="294"/>
        <v>1</v>
      </c>
      <c r="AS1765" s="74">
        <f t="shared" si="295"/>
        <v>1900</v>
      </c>
      <c r="AT1765" s="94">
        <f t="shared" si="296"/>
        <v>-1</v>
      </c>
      <c r="BB1765" s="74">
        <f t="shared" si="297"/>
        <v>0</v>
      </c>
      <c r="BC1765" s="74">
        <f t="shared" si="298"/>
        <v>0</v>
      </c>
    </row>
    <row r="1766" spans="4:55" x14ac:dyDescent="0.2">
      <c r="D1766" s="120">
        <f t="shared" si="293"/>
        <v>1045</v>
      </c>
      <c r="S1766" s="84">
        <f t="shared" si="301"/>
        <v>0</v>
      </c>
      <c r="AR1766" s="74">
        <f t="shared" si="294"/>
        <v>1</v>
      </c>
      <c r="AS1766" s="74">
        <f t="shared" si="295"/>
        <v>1900</v>
      </c>
      <c r="AT1766" s="94">
        <f t="shared" si="296"/>
        <v>-1</v>
      </c>
      <c r="BB1766" s="74">
        <f t="shared" si="297"/>
        <v>0</v>
      </c>
      <c r="BC1766" s="74">
        <f t="shared" si="298"/>
        <v>0</v>
      </c>
    </row>
    <row r="1767" spans="4:55" x14ac:dyDescent="0.2">
      <c r="D1767" s="120">
        <f t="shared" si="293"/>
        <v>1046</v>
      </c>
      <c r="S1767" s="84">
        <f t="shared" si="301"/>
        <v>0</v>
      </c>
      <c r="AR1767" s="74">
        <f t="shared" si="294"/>
        <v>1</v>
      </c>
      <c r="AS1767" s="74">
        <f t="shared" si="295"/>
        <v>1900</v>
      </c>
      <c r="AT1767" s="94">
        <f t="shared" si="296"/>
        <v>-1</v>
      </c>
      <c r="BB1767" s="74">
        <f t="shared" si="297"/>
        <v>0</v>
      </c>
      <c r="BC1767" s="74">
        <f t="shared" si="298"/>
        <v>0</v>
      </c>
    </row>
    <row r="1768" spans="4:55" x14ac:dyDescent="0.2">
      <c r="D1768" s="120">
        <f t="shared" si="293"/>
        <v>1047</v>
      </c>
      <c r="S1768" s="84">
        <f t="shared" si="301"/>
        <v>0</v>
      </c>
      <c r="AR1768" s="74">
        <f t="shared" si="294"/>
        <v>1</v>
      </c>
      <c r="AS1768" s="74">
        <f t="shared" si="295"/>
        <v>1900</v>
      </c>
      <c r="AT1768" s="94">
        <f t="shared" si="296"/>
        <v>-1</v>
      </c>
      <c r="BB1768" s="74">
        <f t="shared" si="297"/>
        <v>0</v>
      </c>
      <c r="BC1768" s="74">
        <f t="shared" si="298"/>
        <v>0</v>
      </c>
    </row>
    <row r="1769" spans="4:55" x14ac:dyDescent="0.2">
      <c r="D1769" s="120">
        <f t="shared" si="293"/>
        <v>1048</v>
      </c>
      <c r="S1769" s="84">
        <f t="shared" si="301"/>
        <v>0</v>
      </c>
      <c r="AR1769" s="74">
        <f t="shared" si="294"/>
        <v>1</v>
      </c>
      <c r="AS1769" s="74">
        <f t="shared" si="295"/>
        <v>1900</v>
      </c>
      <c r="AT1769" s="94">
        <f t="shared" si="296"/>
        <v>-1</v>
      </c>
      <c r="BB1769" s="74">
        <f t="shared" si="297"/>
        <v>0</v>
      </c>
      <c r="BC1769" s="74">
        <f t="shared" si="298"/>
        <v>0</v>
      </c>
    </row>
    <row r="1770" spans="4:55" x14ac:dyDescent="0.2">
      <c r="D1770" s="120">
        <f t="shared" si="293"/>
        <v>1049</v>
      </c>
      <c r="S1770" s="84">
        <f t="shared" si="301"/>
        <v>0</v>
      </c>
      <c r="AR1770" s="74">
        <f t="shared" si="294"/>
        <v>1</v>
      </c>
      <c r="AS1770" s="74">
        <f t="shared" si="295"/>
        <v>1900</v>
      </c>
      <c r="AT1770" s="94">
        <f t="shared" si="296"/>
        <v>-1</v>
      </c>
      <c r="BB1770" s="74">
        <f t="shared" si="297"/>
        <v>0</v>
      </c>
      <c r="BC1770" s="74">
        <f t="shared" si="298"/>
        <v>0</v>
      </c>
    </row>
    <row r="1771" spans="4:55" x14ac:dyDescent="0.2">
      <c r="D1771" s="120">
        <f t="shared" si="293"/>
        <v>1050</v>
      </c>
      <c r="S1771" s="84">
        <f t="shared" si="301"/>
        <v>0</v>
      </c>
      <c r="AR1771" s="74">
        <f t="shared" si="294"/>
        <v>1</v>
      </c>
      <c r="AS1771" s="74">
        <f t="shared" si="295"/>
        <v>1900</v>
      </c>
      <c r="AT1771" s="94">
        <f t="shared" si="296"/>
        <v>-1</v>
      </c>
      <c r="BB1771" s="74">
        <f t="shared" si="297"/>
        <v>0</v>
      </c>
      <c r="BC1771" s="74">
        <f t="shared" si="298"/>
        <v>0</v>
      </c>
    </row>
    <row r="1772" spans="4:55" x14ac:dyDescent="0.2">
      <c r="D1772" s="120">
        <f t="shared" si="293"/>
        <v>1051</v>
      </c>
      <c r="S1772" s="84">
        <f t="shared" si="301"/>
        <v>0</v>
      </c>
      <c r="AR1772" s="74">
        <f t="shared" si="294"/>
        <v>1</v>
      </c>
      <c r="AS1772" s="74">
        <f t="shared" si="295"/>
        <v>1900</v>
      </c>
      <c r="AT1772" s="94">
        <f t="shared" si="296"/>
        <v>-1</v>
      </c>
      <c r="BB1772" s="74">
        <f t="shared" si="297"/>
        <v>0</v>
      </c>
      <c r="BC1772" s="74">
        <f t="shared" si="298"/>
        <v>0</v>
      </c>
    </row>
    <row r="1773" spans="4:55" x14ac:dyDescent="0.2">
      <c r="D1773" s="120">
        <f t="shared" si="293"/>
        <v>1052</v>
      </c>
      <c r="S1773" s="84">
        <f t="shared" si="301"/>
        <v>0</v>
      </c>
      <c r="AR1773" s="74">
        <f t="shared" si="294"/>
        <v>1</v>
      </c>
      <c r="AS1773" s="74">
        <f t="shared" si="295"/>
        <v>1900</v>
      </c>
      <c r="AT1773" s="94">
        <f t="shared" si="296"/>
        <v>-1</v>
      </c>
      <c r="BB1773" s="74">
        <f t="shared" si="297"/>
        <v>0</v>
      </c>
      <c r="BC1773" s="74">
        <f t="shared" si="298"/>
        <v>0</v>
      </c>
    </row>
    <row r="1774" spans="4:55" x14ac:dyDescent="0.2">
      <c r="D1774" s="120">
        <f t="shared" si="293"/>
        <v>1053</v>
      </c>
      <c r="S1774" s="84">
        <f t="shared" si="301"/>
        <v>0</v>
      </c>
      <c r="AR1774" s="74">
        <f t="shared" si="294"/>
        <v>1</v>
      </c>
      <c r="AS1774" s="74">
        <f t="shared" si="295"/>
        <v>1900</v>
      </c>
      <c r="AT1774" s="94">
        <f t="shared" si="296"/>
        <v>-1</v>
      </c>
      <c r="BB1774" s="74">
        <f t="shared" si="297"/>
        <v>0</v>
      </c>
      <c r="BC1774" s="74">
        <f t="shared" si="298"/>
        <v>0</v>
      </c>
    </row>
    <row r="1775" spans="4:55" x14ac:dyDescent="0.2">
      <c r="D1775" s="120">
        <f t="shared" si="293"/>
        <v>1054</v>
      </c>
      <c r="S1775" s="84">
        <f t="shared" si="301"/>
        <v>0</v>
      </c>
      <c r="AR1775" s="74">
        <f t="shared" si="294"/>
        <v>1</v>
      </c>
      <c r="AS1775" s="74">
        <f t="shared" si="295"/>
        <v>1900</v>
      </c>
      <c r="AT1775" s="94">
        <f t="shared" si="296"/>
        <v>-1</v>
      </c>
      <c r="BB1775" s="74">
        <f t="shared" si="297"/>
        <v>0</v>
      </c>
      <c r="BC1775" s="74">
        <f t="shared" si="298"/>
        <v>0</v>
      </c>
    </row>
    <row r="1776" spans="4:55" x14ac:dyDescent="0.2">
      <c r="D1776" s="120">
        <f t="shared" si="293"/>
        <v>1055</v>
      </c>
      <c r="S1776" s="84">
        <f t="shared" si="301"/>
        <v>0</v>
      </c>
      <c r="AR1776" s="74">
        <f t="shared" si="294"/>
        <v>1</v>
      </c>
      <c r="AS1776" s="74">
        <f t="shared" si="295"/>
        <v>1900</v>
      </c>
      <c r="AT1776" s="94">
        <f t="shared" si="296"/>
        <v>-1</v>
      </c>
      <c r="BB1776" s="74">
        <f t="shared" si="297"/>
        <v>0</v>
      </c>
      <c r="BC1776" s="74">
        <f t="shared" si="298"/>
        <v>0</v>
      </c>
    </row>
    <row r="1777" spans="4:55" x14ac:dyDescent="0.2">
      <c r="D1777" s="120">
        <f t="shared" si="293"/>
        <v>1056</v>
      </c>
      <c r="S1777" s="84">
        <f t="shared" si="301"/>
        <v>0</v>
      </c>
      <c r="AR1777" s="74">
        <f t="shared" si="294"/>
        <v>1</v>
      </c>
      <c r="AS1777" s="74">
        <f t="shared" si="295"/>
        <v>1900</v>
      </c>
      <c r="AT1777" s="94">
        <f t="shared" si="296"/>
        <v>-1</v>
      </c>
      <c r="BB1777" s="74">
        <f t="shared" si="297"/>
        <v>0</v>
      </c>
      <c r="BC1777" s="74">
        <f t="shared" si="298"/>
        <v>0</v>
      </c>
    </row>
    <row r="1778" spans="4:55" x14ac:dyDescent="0.2">
      <c r="D1778" s="120">
        <f t="shared" si="293"/>
        <v>1057</v>
      </c>
      <c r="S1778" s="84">
        <f t="shared" si="301"/>
        <v>0</v>
      </c>
      <c r="BB1778" s="74">
        <f t="shared" si="297"/>
        <v>0</v>
      </c>
      <c r="BC1778" s="74">
        <f t="shared" si="298"/>
        <v>0</v>
      </c>
    </row>
    <row r="1779" spans="4:55" x14ac:dyDescent="0.2">
      <c r="D1779" s="120">
        <f t="shared" si="293"/>
        <v>1058</v>
      </c>
      <c r="S1779" s="84">
        <f t="shared" si="301"/>
        <v>0</v>
      </c>
      <c r="BB1779" s="74">
        <f t="shared" si="297"/>
        <v>0</v>
      </c>
      <c r="BC1779" s="74">
        <f t="shared" si="298"/>
        <v>0</v>
      </c>
    </row>
    <row r="1780" spans="4:55" x14ac:dyDescent="0.2">
      <c r="D1780" s="120">
        <f t="shared" si="293"/>
        <v>1059</v>
      </c>
      <c r="S1780" s="84">
        <f t="shared" si="301"/>
        <v>0</v>
      </c>
      <c r="BB1780" s="74">
        <f t="shared" si="297"/>
        <v>0</v>
      </c>
      <c r="BC1780" s="74">
        <f t="shared" si="298"/>
        <v>0</v>
      </c>
    </row>
    <row r="1781" spans="4:55" x14ac:dyDescent="0.2">
      <c r="D1781" s="120">
        <f t="shared" si="293"/>
        <v>1060</v>
      </c>
      <c r="S1781" s="84">
        <f t="shared" si="301"/>
        <v>0</v>
      </c>
      <c r="BB1781" s="74">
        <f t="shared" si="297"/>
        <v>0</v>
      </c>
      <c r="BC1781" s="74">
        <f t="shared" si="298"/>
        <v>0</v>
      </c>
    </row>
    <row r="1782" spans="4:55" x14ac:dyDescent="0.2">
      <c r="D1782" s="120">
        <f t="shared" ref="D1782:D1845" si="302">IF(C1782&lt;&gt;C1781,1,D1781+1)</f>
        <v>1061</v>
      </c>
      <c r="S1782" s="84">
        <f t="shared" si="301"/>
        <v>0</v>
      </c>
      <c r="BB1782" s="74">
        <f t="shared" si="297"/>
        <v>0</v>
      </c>
      <c r="BC1782" s="74">
        <f t="shared" si="298"/>
        <v>0</v>
      </c>
    </row>
    <row r="1783" spans="4:55" x14ac:dyDescent="0.2">
      <c r="D1783" s="120">
        <f t="shared" si="302"/>
        <v>1062</v>
      </c>
      <c r="S1783" s="84">
        <f t="shared" si="301"/>
        <v>0</v>
      </c>
      <c r="BB1783" s="74">
        <f t="shared" si="297"/>
        <v>0</v>
      </c>
      <c r="BC1783" s="74">
        <f t="shared" si="298"/>
        <v>0</v>
      </c>
    </row>
    <row r="1784" spans="4:55" x14ac:dyDescent="0.2">
      <c r="D1784" s="120">
        <f t="shared" si="302"/>
        <v>1063</v>
      </c>
      <c r="S1784" s="84">
        <f t="shared" si="301"/>
        <v>0</v>
      </c>
      <c r="BB1784" s="74">
        <f t="shared" si="297"/>
        <v>0</v>
      </c>
      <c r="BC1784" s="74">
        <f t="shared" si="298"/>
        <v>0</v>
      </c>
    </row>
    <row r="1785" spans="4:55" x14ac:dyDescent="0.2">
      <c r="D1785" s="120">
        <f t="shared" si="302"/>
        <v>1064</v>
      </c>
      <c r="S1785" s="84">
        <f t="shared" si="301"/>
        <v>0</v>
      </c>
      <c r="BB1785" s="74">
        <f t="shared" si="297"/>
        <v>0</v>
      </c>
      <c r="BC1785" s="74">
        <f t="shared" si="298"/>
        <v>0</v>
      </c>
    </row>
    <row r="1786" spans="4:55" x14ac:dyDescent="0.2">
      <c r="D1786" s="120">
        <f t="shared" si="302"/>
        <v>1065</v>
      </c>
      <c r="S1786" s="84">
        <f t="shared" si="301"/>
        <v>0</v>
      </c>
      <c r="BB1786" s="74">
        <f t="shared" si="297"/>
        <v>0</v>
      </c>
      <c r="BC1786" s="74">
        <f t="shared" si="298"/>
        <v>0</v>
      </c>
    </row>
    <row r="1787" spans="4:55" x14ac:dyDescent="0.2">
      <c r="D1787" s="120">
        <f t="shared" si="302"/>
        <v>1066</v>
      </c>
      <c r="S1787" s="84">
        <f t="shared" si="301"/>
        <v>0</v>
      </c>
      <c r="BB1787" s="74">
        <f t="shared" si="297"/>
        <v>0</v>
      </c>
      <c r="BC1787" s="74">
        <f t="shared" si="298"/>
        <v>0</v>
      </c>
    </row>
    <row r="1788" spans="4:55" x14ac:dyDescent="0.2">
      <c r="D1788" s="120">
        <f t="shared" si="302"/>
        <v>1067</v>
      </c>
      <c r="S1788" s="84">
        <f t="shared" si="301"/>
        <v>0</v>
      </c>
      <c r="BB1788" s="74">
        <f t="shared" si="297"/>
        <v>0</v>
      </c>
      <c r="BC1788" s="74">
        <f t="shared" si="298"/>
        <v>0</v>
      </c>
    </row>
    <row r="1789" spans="4:55" x14ac:dyDescent="0.2">
      <c r="D1789" s="120">
        <f t="shared" si="302"/>
        <v>1068</v>
      </c>
      <c r="S1789" s="84">
        <f t="shared" si="301"/>
        <v>0</v>
      </c>
      <c r="BB1789" s="74">
        <f t="shared" si="297"/>
        <v>0</v>
      </c>
      <c r="BC1789" s="74">
        <f t="shared" si="298"/>
        <v>0</v>
      </c>
    </row>
    <row r="1790" spans="4:55" x14ac:dyDescent="0.2">
      <c r="D1790" s="120">
        <f t="shared" si="302"/>
        <v>1069</v>
      </c>
      <c r="S1790" s="84">
        <f t="shared" si="301"/>
        <v>0</v>
      </c>
      <c r="BB1790" s="74">
        <f t="shared" si="297"/>
        <v>0</v>
      </c>
      <c r="BC1790" s="74">
        <f t="shared" si="298"/>
        <v>0</v>
      </c>
    </row>
    <row r="1791" spans="4:55" x14ac:dyDescent="0.2">
      <c r="D1791" s="120">
        <f t="shared" si="302"/>
        <v>1070</v>
      </c>
      <c r="S1791" s="84">
        <f t="shared" si="301"/>
        <v>0</v>
      </c>
      <c r="BB1791" s="74">
        <f t="shared" si="297"/>
        <v>0</v>
      </c>
      <c r="BC1791" s="74">
        <f t="shared" si="298"/>
        <v>0</v>
      </c>
    </row>
    <row r="1792" spans="4:55" x14ac:dyDescent="0.2">
      <c r="D1792" s="120">
        <f t="shared" si="302"/>
        <v>1071</v>
      </c>
      <c r="S1792" s="84">
        <f t="shared" si="301"/>
        <v>0</v>
      </c>
      <c r="BB1792" s="74">
        <f t="shared" si="297"/>
        <v>0</v>
      </c>
      <c r="BC1792" s="74">
        <f t="shared" si="298"/>
        <v>0</v>
      </c>
    </row>
    <row r="1793" spans="4:55" x14ac:dyDescent="0.2">
      <c r="D1793" s="120">
        <f t="shared" si="302"/>
        <v>1072</v>
      </c>
      <c r="S1793" s="84">
        <f t="shared" si="301"/>
        <v>0</v>
      </c>
      <c r="BB1793" s="74">
        <f t="shared" si="297"/>
        <v>0</v>
      </c>
      <c r="BC1793" s="74">
        <f t="shared" si="298"/>
        <v>0</v>
      </c>
    </row>
    <row r="1794" spans="4:55" x14ac:dyDescent="0.2">
      <c r="D1794" s="120">
        <f t="shared" si="302"/>
        <v>1073</v>
      </c>
      <c r="S1794" s="84">
        <f t="shared" si="301"/>
        <v>0</v>
      </c>
      <c r="BB1794" s="74">
        <f t="shared" si="297"/>
        <v>0</v>
      </c>
      <c r="BC1794" s="74">
        <f t="shared" si="298"/>
        <v>0</v>
      </c>
    </row>
    <row r="1795" spans="4:55" x14ac:dyDescent="0.2">
      <c r="D1795" s="120">
        <f t="shared" si="302"/>
        <v>1074</v>
      </c>
      <c r="S1795" s="84">
        <f t="shared" si="301"/>
        <v>0</v>
      </c>
      <c r="BB1795" s="74">
        <f t="shared" si="297"/>
        <v>0</v>
      </c>
      <c r="BC1795" s="74">
        <f t="shared" si="298"/>
        <v>0</v>
      </c>
    </row>
    <row r="1796" spans="4:55" x14ac:dyDescent="0.2">
      <c r="D1796" s="120">
        <f t="shared" si="302"/>
        <v>1075</v>
      </c>
      <c r="S1796" s="84">
        <f t="shared" si="301"/>
        <v>0</v>
      </c>
      <c r="BB1796" s="74">
        <f t="shared" si="297"/>
        <v>0</v>
      </c>
      <c r="BC1796" s="74">
        <f t="shared" si="298"/>
        <v>0</v>
      </c>
    </row>
    <row r="1797" spans="4:55" x14ac:dyDescent="0.2">
      <c r="D1797" s="120">
        <f t="shared" si="302"/>
        <v>1076</v>
      </c>
      <c r="S1797" s="84">
        <f t="shared" si="301"/>
        <v>0</v>
      </c>
      <c r="BB1797" s="74">
        <f t="shared" ref="BB1797:BB1860" si="303">IF(K1797=0,0,1)</f>
        <v>0</v>
      </c>
      <c r="BC1797" s="74">
        <f t="shared" ref="BC1797:BC1860" si="304">IF( ISERROR(K1797*AE1797),0,K1797*AE1797)</f>
        <v>0</v>
      </c>
    </row>
    <row r="1798" spans="4:55" x14ac:dyDescent="0.2">
      <c r="D1798" s="120">
        <f t="shared" si="302"/>
        <v>1077</v>
      </c>
      <c r="S1798" s="84">
        <f t="shared" si="301"/>
        <v>0</v>
      </c>
      <c r="BB1798" s="74">
        <f t="shared" si="303"/>
        <v>0</v>
      </c>
      <c r="BC1798" s="74">
        <f t="shared" si="304"/>
        <v>0</v>
      </c>
    </row>
    <row r="1799" spans="4:55" x14ac:dyDescent="0.2">
      <c r="D1799" s="120">
        <f t="shared" si="302"/>
        <v>1078</v>
      </c>
      <c r="S1799" s="84">
        <f t="shared" si="301"/>
        <v>0</v>
      </c>
      <c r="BB1799" s="74">
        <f t="shared" si="303"/>
        <v>0</v>
      </c>
      <c r="BC1799" s="74">
        <f t="shared" si="304"/>
        <v>0</v>
      </c>
    </row>
    <row r="1800" spans="4:55" x14ac:dyDescent="0.2">
      <c r="D1800" s="120">
        <f t="shared" si="302"/>
        <v>1079</v>
      </c>
      <c r="S1800" s="84">
        <f t="shared" si="301"/>
        <v>0</v>
      </c>
      <c r="BB1800" s="74">
        <f t="shared" si="303"/>
        <v>0</v>
      </c>
      <c r="BC1800" s="74">
        <f t="shared" si="304"/>
        <v>0</v>
      </c>
    </row>
    <row r="1801" spans="4:55" x14ac:dyDescent="0.2">
      <c r="D1801" s="120">
        <f t="shared" si="302"/>
        <v>1080</v>
      </c>
      <c r="S1801" s="84">
        <f t="shared" si="301"/>
        <v>0</v>
      </c>
      <c r="BB1801" s="74">
        <f t="shared" si="303"/>
        <v>0</v>
      </c>
      <c r="BC1801" s="74">
        <f t="shared" si="304"/>
        <v>0</v>
      </c>
    </row>
    <row r="1802" spans="4:55" x14ac:dyDescent="0.2">
      <c r="D1802" s="120">
        <f t="shared" si="302"/>
        <v>1081</v>
      </c>
      <c r="S1802" s="84">
        <f t="shared" si="301"/>
        <v>0</v>
      </c>
      <c r="BB1802" s="74">
        <f t="shared" si="303"/>
        <v>0</v>
      </c>
      <c r="BC1802" s="74">
        <f t="shared" si="304"/>
        <v>0</v>
      </c>
    </row>
    <row r="1803" spans="4:55" x14ac:dyDescent="0.2">
      <c r="D1803" s="120">
        <f t="shared" si="302"/>
        <v>1082</v>
      </c>
      <c r="S1803" s="84">
        <f t="shared" si="301"/>
        <v>0</v>
      </c>
      <c r="BB1803" s="74">
        <f t="shared" si="303"/>
        <v>0</v>
      </c>
      <c r="BC1803" s="74">
        <f t="shared" si="304"/>
        <v>0</v>
      </c>
    </row>
    <row r="1804" spans="4:55" x14ac:dyDescent="0.2">
      <c r="D1804" s="120">
        <f t="shared" si="302"/>
        <v>1083</v>
      </c>
      <c r="S1804" s="84">
        <f t="shared" si="301"/>
        <v>0</v>
      </c>
      <c r="BB1804" s="74">
        <f t="shared" si="303"/>
        <v>0</v>
      </c>
      <c r="BC1804" s="74">
        <f t="shared" si="304"/>
        <v>0</v>
      </c>
    </row>
    <row r="1805" spans="4:55" x14ac:dyDescent="0.2">
      <c r="D1805" s="120">
        <f t="shared" si="302"/>
        <v>1084</v>
      </c>
      <c r="S1805" s="84">
        <f t="shared" si="301"/>
        <v>0</v>
      </c>
      <c r="BB1805" s="74">
        <f t="shared" si="303"/>
        <v>0</v>
      </c>
      <c r="BC1805" s="74">
        <f t="shared" si="304"/>
        <v>0</v>
      </c>
    </row>
    <row r="1806" spans="4:55" x14ac:dyDescent="0.2">
      <c r="D1806" s="120">
        <f t="shared" si="302"/>
        <v>1085</v>
      </c>
      <c r="S1806" s="84">
        <f t="shared" si="301"/>
        <v>0</v>
      </c>
      <c r="BB1806" s="74">
        <f t="shared" si="303"/>
        <v>0</v>
      </c>
      <c r="BC1806" s="74">
        <f t="shared" si="304"/>
        <v>0</v>
      </c>
    </row>
    <row r="1807" spans="4:55" x14ac:dyDescent="0.2">
      <c r="D1807" s="120">
        <f t="shared" si="302"/>
        <v>1086</v>
      </c>
      <c r="S1807" s="84">
        <f t="shared" ref="S1807:S1870" si="305">Q1807*R1807</f>
        <v>0</v>
      </c>
      <c r="BB1807" s="74">
        <f t="shared" si="303"/>
        <v>0</v>
      </c>
      <c r="BC1807" s="74">
        <f t="shared" si="304"/>
        <v>0</v>
      </c>
    </row>
    <row r="1808" spans="4:55" x14ac:dyDescent="0.2">
      <c r="D1808" s="120">
        <f t="shared" si="302"/>
        <v>1087</v>
      </c>
      <c r="S1808" s="84">
        <f t="shared" si="305"/>
        <v>0</v>
      </c>
      <c r="BB1808" s="74">
        <f t="shared" si="303"/>
        <v>0</v>
      </c>
      <c r="BC1808" s="74">
        <f t="shared" si="304"/>
        <v>0</v>
      </c>
    </row>
    <row r="1809" spans="4:55" x14ac:dyDescent="0.2">
      <c r="D1809" s="120">
        <f t="shared" si="302"/>
        <v>1088</v>
      </c>
      <c r="S1809" s="84">
        <f t="shared" si="305"/>
        <v>0</v>
      </c>
      <c r="BB1809" s="74">
        <f t="shared" si="303"/>
        <v>0</v>
      </c>
      <c r="BC1809" s="74">
        <f t="shared" si="304"/>
        <v>0</v>
      </c>
    </row>
    <row r="1810" spans="4:55" x14ac:dyDescent="0.2">
      <c r="D1810" s="120">
        <f t="shared" si="302"/>
        <v>1089</v>
      </c>
      <c r="S1810" s="84">
        <f t="shared" si="305"/>
        <v>0</v>
      </c>
      <c r="BB1810" s="74">
        <f t="shared" si="303"/>
        <v>0</v>
      </c>
      <c r="BC1810" s="74">
        <f t="shared" si="304"/>
        <v>0</v>
      </c>
    </row>
    <row r="1811" spans="4:55" x14ac:dyDescent="0.2">
      <c r="D1811" s="120">
        <f t="shared" si="302"/>
        <v>1090</v>
      </c>
      <c r="S1811" s="84">
        <f t="shared" si="305"/>
        <v>0</v>
      </c>
      <c r="BB1811" s="74">
        <f t="shared" si="303"/>
        <v>0</v>
      </c>
      <c r="BC1811" s="74">
        <f t="shared" si="304"/>
        <v>0</v>
      </c>
    </row>
    <row r="1812" spans="4:55" x14ac:dyDescent="0.2">
      <c r="D1812" s="120">
        <f t="shared" si="302"/>
        <v>1091</v>
      </c>
      <c r="S1812" s="84">
        <f t="shared" si="305"/>
        <v>0</v>
      </c>
      <c r="BB1812" s="74">
        <f t="shared" si="303"/>
        <v>0</v>
      </c>
      <c r="BC1812" s="74">
        <f t="shared" si="304"/>
        <v>0</v>
      </c>
    </row>
    <row r="1813" spans="4:55" x14ac:dyDescent="0.2">
      <c r="D1813" s="120">
        <f t="shared" si="302"/>
        <v>1092</v>
      </c>
      <c r="S1813" s="84">
        <f t="shared" si="305"/>
        <v>0</v>
      </c>
      <c r="BB1813" s="74">
        <f t="shared" si="303"/>
        <v>0</v>
      </c>
      <c r="BC1813" s="74">
        <f t="shared" si="304"/>
        <v>0</v>
      </c>
    </row>
    <row r="1814" spans="4:55" x14ac:dyDescent="0.2">
      <c r="D1814" s="120">
        <f t="shared" si="302"/>
        <v>1093</v>
      </c>
      <c r="S1814" s="84">
        <f t="shared" si="305"/>
        <v>0</v>
      </c>
      <c r="BB1814" s="74">
        <f t="shared" si="303"/>
        <v>0</v>
      </c>
      <c r="BC1814" s="74">
        <f t="shared" si="304"/>
        <v>0</v>
      </c>
    </row>
    <row r="1815" spans="4:55" x14ac:dyDescent="0.2">
      <c r="D1815" s="120">
        <f t="shared" si="302"/>
        <v>1094</v>
      </c>
      <c r="S1815" s="84">
        <f t="shared" si="305"/>
        <v>0</v>
      </c>
      <c r="BB1815" s="74">
        <f t="shared" si="303"/>
        <v>0</v>
      </c>
      <c r="BC1815" s="74">
        <f t="shared" si="304"/>
        <v>0</v>
      </c>
    </row>
    <row r="1816" spans="4:55" x14ac:dyDescent="0.2">
      <c r="D1816" s="120">
        <f t="shared" si="302"/>
        <v>1095</v>
      </c>
      <c r="S1816" s="84">
        <f t="shared" si="305"/>
        <v>0</v>
      </c>
      <c r="BB1816" s="74">
        <f t="shared" si="303"/>
        <v>0</v>
      </c>
      <c r="BC1816" s="74">
        <f t="shared" si="304"/>
        <v>0</v>
      </c>
    </row>
    <row r="1817" spans="4:55" x14ac:dyDescent="0.2">
      <c r="D1817" s="120">
        <f t="shared" si="302"/>
        <v>1096</v>
      </c>
      <c r="S1817" s="84">
        <f t="shared" si="305"/>
        <v>0</v>
      </c>
      <c r="BB1817" s="74">
        <f t="shared" si="303"/>
        <v>0</v>
      </c>
      <c r="BC1817" s="74">
        <f t="shared" si="304"/>
        <v>0</v>
      </c>
    </row>
    <row r="1818" spans="4:55" x14ac:dyDescent="0.2">
      <c r="D1818" s="120">
        <f t="shared" si="302"/>
        <v>1097</v>
      </c>
      <c r="S1818" s="84">
        <f t="shared" si="305"/>
        <v>0</v>
      </c>
      <c r="BB1818" s="74">
        <f t="shared" si="303"/>
        <v>0</v>
      </c>
      <c r="BC1818" s="74">
        <f t="shared" si="304"/>
        <v>0</v>
      </c>
    </row>
    <row r="1819" spans="4:55" x14ac:dyDescent="0.2">
      <c r="D1819" s="120">
        <f t="shared" si="302"/>
        <v>1098</v>
      </c>
      <c r="S1819" s="84">
        <f t="shared" si="305"/>
        <v>0</v>
      </c>
      <c r="BB1819" s="74">
        <f t="shared" si="303"/>
        <v>0</v>
      </c>
      <c r="BC1819" s="74">
        <f t="shared" si="304"/>
        <v>0</v>
      </c>
    </row>
    <row r="1820" spans="4:55" x14ac:dyDescent="0.2">
      <c r="D1820" s="120">
        <f t="shared" si="302"/>
        <v>1099</v>
      </c>
      <c r="S1820" s="84">
        <f t="shared" si="305"/>
        <v>0</v>
      </c>
      <c r="BB1820" s="74">
        <f t="shared" si="303"/>
        <v>0</v>
      </c>
      <c r="BC1820" s="74">
        <f t="shared" si="304"/>
        <v>0</v>
      </c>
    </row>
    <row r="1821" spans="4:55" x14ac:dyDescent="0.2">
      <c r="D1821" s="120">
        <f t="shared" si="302"/>
        <v>1100</v>
      </c>
      <c r="S1821" s="84">
        <f t="shared" si="305"/>
        <v>0</v>
      </c>
      <c r="BB1821" s="74">
        <f t="shared" si="303"/>
        <v>0</v>
      </c>
      <c r="BC1821" s="74">
        <f t="shared" si="304"/>
        <v>0</v>
      </c>
    </row>
    <row r="1822" spans="4:55" x14ac:dyDescent="0.2">
      <c r="D1822" s="120">
        <f t="shared" si="302"/>
        <v>1101</v>
      </c>
      <c r="S1822" s="84">
        <f t="shared" si="305"/>
        <v>0</v>
      </c>
      <c r="BB1822" s="74">
        <f t="shared" si="303"/>
        <v>0</v>
      </c>
      <c r="BC1822" s="74">
        <f t="shared" si="304"/>
        <v>0</v>
      </c>
    </row>
    <row r="1823" spans="4:55" x14ac:dyDescent="0.2">
      <c r="D1823" s="120">
        <f t="shared" si="302"/>
        <v>1102</v>
      </c>
      <c r="S1823" s="84">
        <f t="shared" si="305"/>
        <v>0</v>
      </c>
      <c r="BB1823" s="74">
        <f t="shared" si="303"/>
        <v>0</v>
      </c>
      <c r="BC1823" s="74">
        <f t="shared" si="304"/>
        <v>0</v>
      </c>
    </row>
    <row r="1824" spans="4:55" x14ac:dyDescent="0.2">
      <c r="D1824" s="120">
        <f t="shared" si="302"/>
        <v>1103</v>
      </c>
      <c r="S1824" s="84">
        <f t="shared" si="305"/>
        <v>0</v>
      </c>
      <c r="BB1824" s="74">
        <f t="shared" si="303"/>
        <v>0</v>
      </c>
      <c r="BC1824" s="74">
        <f t="shared" si="304"/>
        <v>0</v>
      </c>
    </row>
    <row r="1825" spans="4:55" x14ac:dyDescent="0.2">
      <c r="D1825" s="120">
        <f t="shared" si="302"/>
        <v>1104</v>
      </c>
      <c r="S1825" s="84">
        <f t="shared" si="305"/>
        <v>0</v>
      </c>
      <c r="BB1825" s="74">
        <f t="shared" si="303"/>
        <v>0</v>
      </c>
      <c r="BC1825" s="74">
        <f t="shared" si="304"/>
        <v>0</v>
      </c>
    </row>
    <row r="1826" spans="4:55" x14ac:dyDescent="0.2">
      <c r="D1826" s="120">
        <f t="shared" si="302"/>
        <v>1105</v>
      </c>
      <c r="S1826" s="84">
        <f t="shared" si="305"/>
        <v>0</v>
      </c>
      <c r="BB1826" s="74">
        <f t="shared" si="303"/>
        <v>0</v>
      </c>
      <c r="BC1826" s="74">
        <f t="shared" si="304"/>
        <v>0</v>
      </c>
    </row>
    <row r="1827" spans="4:55" x14ac:dyDescent="0.2">
      <c r="D1827" s="120">
        <f t="shared" si="302"/>
        <v>1106</v>
      </c>
      <c r="S1827" s="84">
        <f t="shared" si="305"/>
        <v>0</v>
      </c>
      <c r="BB1827" s="74">
        <f t="shared" si="303"/>
        <v>0</v>
      </c>
      <c r="BC1827" s="74">
        <f t="shared" si="304"/>
        <v>0</v>
      </c>
    </row>
    <row r="1828" spans="4:55" x14ac:dyDescent="0.2">
      <c r="D1828" s="120">
        <f t="shared" si="302"/>
        <v>1107</v>
      </c>
      <c r="S1828" s="84">
        <f t="shared" si="305"/>
        <v>0</v>
      </c>
      <c r="BB1828" s="74">
        <f t="shared" si="303"/>
        <v>0</v>
      </c>
      <c r="BC1828" s="74">
        <f t="shared" si="304"/>
        <v>0</v>
      </c>
    </row>
    <row r="1829" spans="4:55" x14ac:dyDescent="0.2">
      <c r="D1829" s="120">
        <f t="shared" si="302"/>
        <v>1108</v>
      </c>
      <c r="S1829" s="84">
        <f t="shared" si="305"/>
        <v>0</v>
      </c>
      <c r="BB1829" s="74">
        <f t="shared" si="303"/>
        <v>0</v>
      </c>
      <c r="BC1829" s="74">
        <f t="shared" si="304"/>
        <v>0</v>
      </c>
    </row>
    <row r="1830" spans="4:55" x14ac:dyDescent="0.2">
      <c r="D1830" s="120">
        <f t="shared" si="302"/>
        <v>1109</v>
      </c>
      <c r="S1830" s="84">
        <f t="shared" si="305"/>
        <v>0</v>
      </c>
      <c r="BB1830" s="74">
        <f t="shared" si="303"/>
        <v>0</v>
      </c>
      <c r="BC1830" s="74">
        <f t="shared" si="304"/>
        <v>0</v>
      </c>
    </row>
    <row r="1831" spans="4:55" x14ac:dyDescent="0.2">
      <c r="D1831" s="120">
        <f t="shared" si="302"/>
        <v>1110</v>
      </c>
      <c r="S1831" s="84">
        <f t="shared" si="305"/>
        <v>0</v>
      </c>
      <c r="BB1831" s="74">
        <f t="shared" si="303"/>
        <v>0</v>
      </c>
      <c r="BC1831" s="74">
        <f t="shared" si="304"/>
        <v>0</v>
      </c>
    </row>
    <row r="1832" spans="4:55" x14ac:dyDescent="0.2">
      <c r="D1832" s="120">
        <f t="shared" si="302"/>
        <v>1111</v>
      </c>
      <c r="S1832" s="84">
        <f t="shared" si="305"/>
        <v>0</v>
      </c>
      <c r="BB1832" s="74">
        <f t="shared" si="303"/>
        <v>0</v>
      </c>
      <c r="BC1832" s="74">
        <f t="shared" si="304"/>
        <v>0</v>
      </c>
    </row>
    <row r="1833" spans="4:55" x14ac:dyDescent="0.2">
      <c r="D1833" s="120">
        <f t="shared" si="302"/>
        <v>1112</v>
      </c>
      <c r="S1833" s="84">
        <f t="shared" si="305"/>
        <v>0</v>
      </c>
      <c r="BB1833" s="74">
        <f t="shared" si="303"/>
        <v>0</v>
      </c>
      <c r="BC1833" s="74">
        <f t="shared" si="304"/>
        <v>0</v>
      </c>
    </row>
    <row r="1834" spans="4:55" x14ac:dyDescent="0.2">
      <c r="D1834" s="120">
        <f t="shared" si="302"/>
        <v>1113</v>
      </c>
      <c r="S1834" s="84">
        <f t="shared" si="305"/>
        <v>0</v>
      </c>
      <c r="BB1834" s="74">
        <f t="shared" si="303"/>
        <v>0</v>
      </c>
      <c r="BC1834" s="74">
        <f t="shared" si="304"/>
        <v>0</v>
      </c>
    </row>
    <row r="1835" spans="4:55" x14ac:dyDescent="0.2">
      <c r="D1835" s="120">
        <f t="shared" si="302"/>
        <v>1114</v>
      </c>
      <c r="S1835" s="84">
        <f t="shared" si="305"/>
        <v>0</v>
      </c>
      <c r="BB1835" s="74">
        <f t="shared" si="303"/>
        <v>0</v>
      </c>
      <c r="BC1835" s="74">
        <f t="shared" si="304"/>
        <v>0</v>
      </c>
    </row>
    <row r="1836" spans="4:55" x14ac:dyDescent="0.2">
      <c r="D1836" s="120">
        <f t="shared" si="302"/>
        <v>1115</v>
      </c>
      <c r="S1836" s="84">
        <f t="shared" si="305"/>
        <v>0</v>
      </c>
      <c r="BB1836" s="74">
        <f t="shared" si="303"/>
        <v>0</v>
      </c>
      <c r="BC1836" s="74">
        <f t="shared" si="304"/>
        <v>0</v>
      </c>
    </row>
    <row r="1837" spans="4:55" x14ac:dyDescent="0.2">
      <c r="D1837" s="120">
        <f t="shared" si="302"/>
        <v>1116</v>
      </c>
      <c r="S1837" s="84">
        <f t="shared" si="305"/>
        <v>0</v>
      </c>
      <c r="BB1837" s="74">
        <f t="shared" si="303"/>
        <v>0</v>
      </c>
      <c r="BC1837" s="74">
        <f t="shared" si="304"/>
        <v>0</v>
      </c>
    </row>
    <row r="1838" spans="4:55" x14ac:dyDescent="0.2">
      <c r="D1838" s="120">
        <f t="shared" si="302"/>
        <v>1117</v>
      </c>
      <c r="S1838" s="84">
        <f t="shared" si="305"/>
        <v>0</v>
      </c>
      <c r="BB1838" s="74">
        <f t="shared" si="303"/>
        <v>0</v>
      </c>
      <c r="BC1838" s="74">
        <f t="shared" si="304"/>
        <v>0</v>
      </c>
    </row>
    <row r="1839" spans="4:55" x14ac:dyDescent="0.2">
      <c r="D1839" s="120">
        <f t="shared" si="302"/>
        <v>1118</v>
      </c>
      <c r="S1839" s="84">
        <f t="shared" si="305"/>
        <v>0</v>
      </c>
      <c r="BB1839" s="74">
        <f t="shared" si="303"/>
        <v>0</v>
      </c>
      <c r="BC1839" s="74">
        <f t="shared" si="304"/>
        <v>0</v>
      </c>
    </row>
    <row r="1840" spans="4:55" x14ac:dyDescent="0.2">
      <c r="D1840" s="120">
        <f t="shared" si="302"/>
        <v>1119</v>
      </c>
      <c r="S1840" s="84">
        <f t="shared" si="305"/>
        <v>0</v>
      </c>
      <c r="BB1840" s="74">
        <f t="shared" si="303"/>
        <v>0</v>
      </c>
      <c r="BC1840" s="74">
        <f t="shared" si="304"/>
        <v>0</v>
      </c>
    </row>
    <row r="1841" spans="4:55" x14ac:dyDescent="0.2">
      <c r="D1841" s="120">
        <f t="shared" si="302"/>
        <v>1120</v>
      </c>
      <c r="S1841" s="84">
        <f t="shared" si="305"/>
        <v>0</v>
      </c>
      <c r="BB1841" s="74">
        <f t="shared" si="303"/>
        <v>0</v>
      </c>
      <c r="BC1841" s="74">
        <f t="shared" si="304"/>
        <v>0</v>
      </c>
    </row>
    <row r="1842" spans="4:55" x14ac:dyDescent="0.2">
      <c r="D1842" s="120">
        <f t="shared" si="302"/>
        <v>1121</v>
      </c>
      <c r="S1842" s="84">
        <f t="shared" si="305"/>
        <v>0</v>
      </c>
      <c r="BB1842" s="74">
        <f t="shared" si="303"/>
        <v>0</v>
      </c>
      <c r="BC1842" s="74">
        <f t="shared" si="304"/>
        <v>0</v>
      </c>
    </row>
    <row r="1843" spans="4:55" x14ac:dyDescent="0.2">
      <c r="D1843" s="120">
        <f t="shared" si="302"/>
        <v>1122</v>
      </c>
      <c r="S1843" s="84">
        <f t="shared" si="305"/>
        <v>0</v>
      </c>
      <c r="BB1843" s="74">
        <f t="shared" si="303"/>
        <v>0</v>
      </c>
      <c r="BC1843" s="74">
        <f t="shared" si="304"/>
        <v>0</v>
      </c>
    </row>
    <row r="1844" spans="4:55" x14ac:dyDescent="0.2">
      <c r="D1844" s="120">
        <f t="shared" si="302"/>
        <v>1123</v>
      </c>
      <c r="S1844" s="84">
        <f t="shared" si="305"/>
        <v>0</v>
      </c>
      <c r="BB1844" s="74">
        <f t="shared" si="303"/>
        <v>0</v>
      </c>
      <c r="BC1844" s="74">
        <f t="shared" si="304"/>
        <v>0</v>
      </c>
    </row>
    <row r="1845" spans="4:55" x14ac:dyDescent="0.2">
      <c r="D1845" s="120">
        <f t="shared" si="302"/>
        <v>1124</v>
      </c>
      <c r="S1845" s="84">
        <f t="shared" si="305"/>
        <v>0</v>
      </c>
      <c r="BB1845" s="74">
        <f t="shared" si="303"/>
        <v>0</v>
      </c>
      <c r="BC1845" s="74">
        <f t="shared" si="304"/>
        <v>0</v>
      </c>
    </row>
    <row r="1846" spans="4:55" x14ac:dyDescent="0.2">
      <c r="D1846" s="120">
        <f t="shared" ref="D1846:D1909" si="306">IF(C1846&lt;&gt;C1845,1,D1845+1)</f>
        <v>1125</v>
      </c>
      <c r="S1846" s="84">
        <f t="shared" si="305"/>
        <v>0</v>
      </c>
      <c r="BB1846" s="74">
        <f t="shared" si="303"/>
        <v>0</v>
      </c>
      <c r="BC1846" s="74">
        <f t="shared" si="304"/>
        <v>0</v>
      </c>
    </row>
    <row r="1847" spans="4:55" x14ac:dyDescent="0.2">
      <c r="D1847" s="120">
        <f t="shared" si="306"/>
        <v>1126</v>
      </c>
      <c r="S1847" s="84">
        <f t="shared" si="305"/>
        <v>0</v>
      </c>
      <c r="BB1847" s="74">
        <f t="shared" si="303"/>
        <v>0</v>
      </c>
      <c r="BC1847" s="74">
        <f t="shared" si="304"/>
        <v>0</v>
      </c>
    </row>
    <row r="1848" spans="4:55" x14ac:dyDescent="0.2">
      <c r="D1848" s="120">
        <f t="shared" si="306"/>
        <v>1127</v>
      </c>
      <c r="S1848" s="84">
        <f t="shared" si="305"/>
        <v>0</v>
      </c>
      <c r="BB1848" s="74">
        <f t="shared" si="303"/>
        <v>0</v>
      </c>
      <c r="BC1848" s="74">
        <f t="shared" si="304"/>
        <v>0</v>
      </c>
    </row>
    <row r="1849" spans="4:55" x14ac:dyDescent="0.2">
      <c r="D1849" s="120">
        <f t="shared" si="306"/>
        <v>1128</v>
      </c>
      <c r="S1849" s="84">
        <f t="shared" si="305"/>
        <v>0</v>
      </c>
      <c r="BB1849" s="74">
        <f t="shared" si="303"/>
        <v>0</v>
      </c>
      <c r="BC1849" s="74">
        <f t="shared" si="304"/>
        <v>0</v>
      </c>
    </row>
    <row r="1850" spans="4:55" x14ac:dyDescent="0.2">
      <c r="D1850" s="120">
        <f t="shared" si="306"/>
        <v>1129</v>
      </c>
      <c r="S1850" s="84">
        <f t="shared" si="305"/>
        <v>0</v>
      </c>
      <c r="BB1850" s="74">
        <f t="shared" si="303"/>
        <v>0</v>
      </c>
      <c r="BC1850" s="74">
        <f t="shared" si="304"/>
        <v>0</v>
      </c>
    </row>
    <row r="1851" spans="4:55" x14ac:dyDescent="0.2">
      <c r="D1851" s="120">
        <f t="shared" si="306"/>
        <v>1130</v>
      </c>
      <c r="S1851" s="84">
        <f t="shared" si="305"/>
        <v>0</v>
      </c>
      <c r="BB1851" s="74">
        <f t="shared" si="303"/>
        <v>0</v>
      </c>
      <c r="BC1851" s="74">
        <f t="shared" si="304"/>
        <v>0</v>
      </c>
    </row>
    <row r="1852" spans="4:55" x14ac:dyDescent="0.2">
      <c r="D1852" s="120">
        <f t="shared" si="306"/>
        <v>1131</v>
      </c>
      <c r="S1852" s="84">
        <f t="shared" si="305"/>
        <v>0</v>
      </c>
      <c r="BB1852" s="74">
        <f t="shared" si="303"/>
        <v>0</v>
      </c>
      <c r="BC1852" s="74">
        <f t="shared" si="304"/>
        <v>0</v>
      </c>
    </row>
    <row r="1853" spans="4:55" x14ac:dyDescent="0.2">
      <c r="D1853" s="120">
        <f t="shared" si="306"/>
        <v>1132</v>
      </c>
      <c r="S1853" s="84">
        <f t="shared" si="305"/>
        <v>0</v>
      </c>
      <c r="BB1853" s="74">
        <f t="shared" si="303"/>
        <v>0</v>
      </c>
      <c r="BC1853" s="74">
        <f t="shared" si="304"/>
        <v>0</v>
      </c>
    </row>
    <row r="1854" spans="4:55" x14ac:dyDescent="0.2">
      <c r="D1854" s="120">
        <f t="shared" si="306"/>
        <v>1133</v>
      </c>
      <c r="S1854" s="84">
        <f t="shared" si="305"/>
        <v>0</v>
      </c>
      <c r="BB1854" s="74">
        <f t="shared" si="303"/>
        <v>0</v>
      </c>
      <c r="BC1854" s="74">
        <f t="shared" si="304"/>
        <v>0</v>
      </c>
    </row>
    <row r="1855" spans="4:55" x14ac:dyDescent="0.2">
      <c r="D1855" s="120">
        <f t="shared" si="306"/>
        <v>1134</v>
      </c>
      <c r="S1855" s="84">
        <f t="shared" si="305"/>
        <v>0</v>
      </c>
      <c r="BB1855" s="74">
        <f t="shared" si="303"/>
        <v>0</v>
      </c>
      <c r="BC1855" s="74">
        <f t="shared" si="304"/>
        <v>0</v>
      </c>
    </row>
    <row r="1856" spans="4:55" x14ac:dyDescent="0.2">
      <c r="D1856" s="120">
        <f t="shared" si="306"/>
        <v>1135</v>
      </c>
      <c r="S1856" s="84">
        <f t="shared" si="305"/>
        <v>0</v>
      </c>
      <c r="BB1856" s="74">
        <f t="shared" si="303"/>
        <v>0</v>
      </c>
      <c r="BC1856" s="74">
        <f t="shared" si="304"/>
        <v>0</v>
      </c>
    </row>
    <row r="1857" spans="4:55" x14ac:dyDescent="0.2">
      <c r="D1857" s="120">
        <f t="shared" si="306"/>
        <v>1136</v>
      </c>
      <c r="S1857" s="84">
        <f t="shared" si="305"/>
        <v>0</v>
      </c>
      <c r="BB1857" s="74">
        <f t="shared" si="303"/>
        <v>0</v>
      </c>
      <c r="BC1857" s="74">
        <f t="shared" si="304"/>
        <v>0</v>
      </c>
    </row>
    <row r="1858" spans="4:55" x14ac:dyDescent="0.2">
      <c r="D1858" s="120">
        <f t="shared" si="306"/>
        <v>1137</v>
      </c>
      <c r="S1858" s="84">
        <f t="shared" si="305"/>
        <v>0</v>
      </c>
      <c r="BB1858" s="74">
        <f t="shared" si="303"/>
        <v>0</v>
      </c>
      <c r="BC1858" s="74">
        <f t="shared" si="304"/>
        <v>0</v>
      </c>
    </row>
    <row r="1859" spans="4:55" x14ac:dyDescent="0.2">
      <c r="D1859" s="120">
        <f t="shared" si="306"/>
        <v>1138</v>
      </c>
      <c r="S1859" s="84">
        <f t="shared" si="305"/>
        <v>0</v>
      </c>
      <c r="BB1859" s="74">
        <f t="shared" si="303"/>
        <v>0</v>
      </c>
      <c r="BC1859" s="74">
        <f t="shared" si="304"/>
        <v>0</v>
      </c>
    </row>
    <row r="1860" spans="4:55" x14ac:dyDescent="0.2">
      <c r="D1860" s="120">
        <f t="shared" si="306"/>
        <v>1139</v>
      </c>
      <c r="S1860" s="84">
        <f t="shared" si="305"/>
        <v>0</v>
      </c>
      <c r="BB1860" s="74">
        <f t="shared" si="303"/>
        <v>0</v>
      </c>
      <c r="BC1860" s="74">
        <f t="shared" si="304"/>
        <v>0</v>
      </c>
    </row>
    <row r="1861" spans="4:55" x14ac:dyDescent="0.2">
      <c r="D1861" s="120">
        <f t="shared" si="306"/>
        <v>1140</v>
      </c>
      <c r="S1861" s="84">
        <f t="shared" si="305"/>
        <v>0</v>
      </c>
      <c r="BB1861" s="74">
        <f t="shared" ref="BB1861:BB1924" si="307">IF(K1861=0,0,1)</f>
        <v>0</v>
      </c>
      <c r="BC1861" s="74">
        <f t="shared" ref="BC1861:BC1924" si="308">IF( ISERROR(K1861*AE1861),0,K1861*AE1861)</f>
        <v>0</v>
      </c>
    </row>
    <row r="1862" spans="4:55" x14ac:dyDescent="0.2">
      <c r="D1862" s="120">
        <f t="shared" si="306"/>
        <v>1141</v>
      </c>
      <c r="S1862" s="84">
        <f t="shared" si="305"/>
        <v>0</v>
      </c>
      <c r="BB1862" s="74">
        <f t="shared" si="307"/>
        <v>0</v>
      </c>
      <c r="BC1862" s="74">
        <f t="shared" si="308"/>
        <v>0</v>
      </c>
    </row>
    <row r="1863" spans="4:55" x14ac:dyDescent="0.2">
      <c r="D1863" s="120">
        <f t="shared" si="306"/>
        <v>1142</v>
      </c>
      <c r="S1863" s="84">
        <f t="shared" si="305"/>
        <v>0</v>
      </c>
      <c r="BB1863" s="74">
        <f t="shared" si="307"/>
        <v>0</v>
      </c>
      <c r="BC1863" s="74">
        <f t="shared" si="308"/>
        <v>0</v>
      </c>
    </row>
    <row r="1864" spans="4:55" x14ac:dyDescent="0.2">
      <c r="D1864" s="120">
        <f t="shared" si="306"/>
        <v>1143</v>
      </c>
      <c r="S1864" s="84">
        <f t="shared" si="305"/>
        <v>0</v>
      </c>
      <c r="BB1864" s="74">
        <f t="shared" si="307"/>
        <v>0</v>
      </c>
      <c r="BC1864" s="74">
        <f t="shared" si="308"/>
        <v>0</v>
      </c>
    </row>
    <row r="1865" spans="4:55" x14ac:dyDescent="0.2">
      <c r="D1865" s="120">
        <f t="shared" si="306"/>
        <v>1144</v>
      </c>
      <c r="S1865" s="84">
        <f t="shared" si="305"/>
        <v>0</v>
      </c>
      <c r="BB1865" s="74">
        <f t="shared" si="307"/>
        <v>0</v>
      </c>
      <c r="BC1865" s="74">
        <f t="shared" si="308"/>
        <v>0</v>
      </c>
    </row>
    <row r="1866" spans="4:55" x14ac:dyDescent="0.2">
      <c r="D1866" s="120">
        <f t="shared" si="306"/>
        <v>1145</v>
      </c>
      <c r="S1866" s="84">
        <f t="shared" si="305"/>
        <v>0</v>
      </c>
      <c r="BB1866" s="74">
        <f t="shared" si="307"/>
        <v>0</v>
      </c>
      <c r="BC1866" s="74">
        <f t="shared" si="308"/>
        <v>0</v>
      </c>
    </row>
    <row r="1867" spans="4:55" x14ac:dyDescent="0.2">
      <c r="D1867" s="120">
        <f t="shared" si="306"/>
        <v>1146</v>
      </c>
      <c r="S1867" s="84">
        <f t="shared" si="305"/>
        <v>0</v>
      </c>
      <c r="BB1867" s="74">
        <f t="shared" si="307"/>
        <v>0</v>
      </c>
      <c r="BC1867" s="74">
        <f t="shared" si="308"/>
        <v>0</v>
      </c>
    </row>
    <row r="1868" spans="4:55" x14ac:dyDescent="0.2">
      <c r="D1868" s="120">
        <f t="shared" si="306"/>
        <v>1147</v>
      </c>
      <c r="S1868" s="84">
        <f t="shared" si="305"/>
        <v>0</v>
      </c>
      <c r="BB1868" s="74">
        <f t="shared" si="307"/>
        <v>0</v>
      </c>
      <c r="BC1868" s="74">
        <f t="shared" si="308"/>
        <v>0</v>
      </c>
    </row>
    <row r="1869" spans="4:55" x14ac:dyDescent="0.2">
      <c r="D1869" s="120">
        <f t="shared" si="306"/>
        <v>1148</v>
      </c>
      <c r="S1869" s="84">
        <f t="shared" si="305"/>
        <v>0</v>
      </c>
      <c r="BB1869" s="74">
        <f t="shared" si="307"/>
        <v>0</v>
      </c>
      <c r="BC1869" s="74">
        <f t="shared" si="308"/>
        <v>0</v>
      </c>
    </row>
    <row r="1870" spans="4:55" x14ac:dyDescent="0.2">
      <c r="D1870" s="120">
        <f t="shared" si="306"/>
        <v>1149</v>
      </c>
      <c r="S1870" s="84">
        <f t="shared" si="305"/>
        <v>0</v>
      </c>
      <c r="BB1870" s="74">
        <f t="shared" si="307"/>
        <v>0</v>
      </c>
      <c r="BC1870" s="74">
        <f t="shared" si="308"/>
        <v>0</v>
      </c>
    </row>
    <row r="1871" spans="4:55" x14ac:dyDescent="0.2">
      <c r="D1871" s="120">
        <f t="shared" si="306"/>
        <v>1150</v>
      </c>
      <c r="S1871" s="84">
        <f t="shared" ref="S1871:S1934" si="309">Q1871*R1871</f>
        <v>0</v>
      </c>
      <c r="BB1871" s="74">
        <f t="shared" si="307"/>
        <v>0</v>
      </c>
      <c r="BC1871" s="74">
        <f t="shared" si="308"/>
        <v>0</v>
      </c>
    </row>
    <row r="1872" spans="4:55" x14ac:dyDescent="0.2">
      <c r="D1872" s="120">
        <f t="shared" si="306"/>
        <v>1151</v>
      </c>
      <c r="S1872" s="84">
        <f t="shared" si="309"/>
        <v>0</v>
      </c>
      <c r="BB1872" s="74">
        <f t="shared" si="307"/>
        <v>0</v>
      </c>
      <c r="BC1872" s="74">
        <f t="shared" si="308"/>
        <v>0</v>
      </c>
    </row>
    <row r="1873" spans="4:55" x14ac:dyDescent="0.2">
      <c r="D1873" s="120">
        <f t="shared" si="306"/>
        <v>1152</v>
      </c>
      <c r="S1873" s="84">
        <f t="shared" si="309"/>
        <v>0</v>
      </c>
      <c r="BB1873" s="74">
        <f t="shared" si="307"/>
        <v>0</v>
      </c>
      <c r="BC1873" s="74">
        <f t="shared" si="308"/>
        <v>0</v>
      </c>
    </row>
    <row r="1874" spans="4:55" x14ac:dyDescent="0.2">
      <c r="D1874" s="120">
        <f t="shared" si="306"/>
        <v>1153</v>
      </c>
      <c r="S1874" s="84">
        <f t="shared" si="309"/>
        <v>0</v>
      </c>
      <c r="BB1874" s="74">
        <f t="shared" si="307"/>
        <v>0</v>
      </c>
      <c r="BC1874" s="74">
        <f t="shared" si="308"/>
        <v>0</v>
      </c>
    </row>
    <row r="1875" spans="4:55" x14ac:dyDescent="0.2">
      <c r="D1875" s="120">
        <f t="shared" si="306"/>
        <v>1154</v>
      </c>
      <c r="S1875" s="84">
        <f t="shared" si="309"/>
        <v>0</v>
      </c>
      <c r="BB1875" s="74">
        <f t="shared" si="307"/>
        <v>0</v>
      </c>
      <c r="BC1875" s="74">
        <f t="shared" si="308"/>
        <v>0</v>
      </c>
    </row>
    <row r="1876" spans="4:55" x14ac:dyDescent="0.2">
      <c r="D1876" s="120">
        <f t="shared" si="306"/>
        <v>1155</v>
      </c>
      <c r="S1876" s="84">
        <f t="shared" si="309"/>
        <v>0</v>
      </c>
      <c r="BB1876" s="74">
        <f t="shared" si="307"/>
        <v>0</v>
      </c>
      <c r="BC1876" s="74">
        <f t="shared" si="308"/>
        <v>0</v>
      </c>
    </row>
    <row r="1877" spans="4:55" x14ac:dyDescent="0.2">
      <c r="D1877" s="120">
        <f t="shared" si="306"/>
        <v>1156</v>
      </c>
      <c r="S1877" s="84">
        <f t="shared" si="309"/>
        <v>0</v>
      </c>
      <c r="BB1877" s="74">
        <f t="shared" si="307"/>
        <v>0</v>
      </c>
      <c r="BC1877" s="74">
        <f t="shared" si="308"/>
        <v>0</v>
      </c>
    </row>
    <row r="1878" spans="4:55" x14ac:dyDescent="0.2">
      <c r="D1878" s="120">
        <f t="shared" si="306"/>
        <v>1157</v>
      </c>
      <c r="S1878" s="84">
        <f t="shared" si="309"/>
        <v>0</v>
      </c>
      <c r="BB1878" s="74">
        <f t="shared" si="307"/>
        <v>0</v>
      </c>
      <c r="BC1878" s="74">
        <f t="shared" si="308"/>
        <v>0</v>
      </c>
    </row>
    <row r="1879" spans="4:55" x14ac:dyDescent="0.2">
      <c r="D1879" s="120">
        <f t="shared" si="306"/>
        <v>1158</v>
      </c>
      <c r="S1879" s="84">
        <f t="shared" si="309"/>
        <v>0</v>
      </c>
      <c r="BB1879" s="74">
        <f t="shared" si="307"/>
        <v>0</v>
      </c>
      <c r="BC1879" s="74">
        <f t="shared" si="308"/>
        <v>0</v>
      </c>
    </row>
    <row r="1880" spans="4:55" x14ac:dyDescent="0.2">
      <c r="D1880" s="120">
        <f t="shared" si="306"/>
        <v>1159</v>
      </c>
      <c r="S1880" s="84">
        <f t="shared" si="309"/>
        <v>0</v>
      </c>
      <c r="BB1880" s="74">
        <f t="shared" si="307"/>
        <v>0</v>
      </c>
      <c r="BC1880" s="74">
        <f t="shared" si="308"/>
        <v>0</v>
      </c>
    </row>
    <row r="1881" spans="4:55" x14ac:dyDescent="0.2">
      <c r="D1881" s="120">
        <f t="shared" si="306"/>
        <v>1160</v>
      </c>
      <c r="S1881" s="84">
        <f t="shared" si="309"/>
        <v>0</v>
      </c>
      <c r="BB1881" s="74">
        <f t="shared" si="307"/>
        <v>0</v>
      </c>
      <c r="BC1881" s="74">
        <f t="shared" si="308"/>
        <v>0</v>
      </c>
    </row>
    <row r="1882" spans="4:55" x14ac:dyDescent="0.2">
      <c r="D1882" s="120">
        <f t="shared" si="306"/>
        <v>1161</v>
      </c>
      <c r="S1882" s="84">
        <f t="shared" si="309"/>
        <v>0</v>
      </c>
      <c r="BB1882" s="74">
        <f t="shared" si="307"/>
        <v>0</v>
      </c>
      <c r="BC1882" s="74">
        <f t="shared" si="308"/>
        <v>0</v>
      </c>
    </row>
    <row r="1883" spans="4:55" x14ac:dyDescent="0.2">
      <c r="D1883" s="120">
        <f t="shared" si="306"/>
        <v>1162</v>
      </c>
      <c r="S1883" s="84">
        <f t="shared" si="309"/>
        <v>0</v>
      </c>
      <c r="BB1883" s="74">
        <f t="shared" si="307"/>
        <v>0</v>
      </c>
      <c r="BC1883" s="74">
        <f t="shared" si="308"/>
        <v>0</v>
      </c>
    </row>
    <row r="1884" spans="4:55" x14ac:dyDescent="0.2">
      <c r="D1884" s="120">
        <f t="shared" si="306"/>
        <v>1163</v>
      </c>
      <c r="S1884" s="84">
        <f t="shared" si="309"/>
        <v>0</v>
      </c>
      <c r="BB1884" s="74">
        <f t="shared" si="307"/>
        <v>0</v>
      </c>
      <c r="BC1884" s="74">
        <f t="shared" si="308"/>
        <v>0</v>
      </c>
    </row>
    <row r="1885" spans="4:55" x14ac:dyDescent="0.2">
      <c r="D1885" s="120">
        <f t="shared" si="306"/>
        <v>1164</v>
      </c>
      <c r="S1885" s="84">
        <f t="shared" si="309"/>
        <v>0</v>
      </c>
      <c r="BB1885" s="74">
        <f t="shared" si="307"/>
        <v>0</v>
      </c>
      <c r="BC1885" s="74">
        <f t="shared" si="308"/>
        <v>0</v>
      </c>
    </row>
    <row r="1886" spans="4:55" x14ac:dyDescent="0.2">
      <c r="D1886" s="120">
        <f t="shared" si="306"/>
        <v>1165</v>
      </c>
      <c r="S1886" s="84">
        <f t="shared" si="309"/>
        <v>0</v>
      </c>
      <c r="BB1886" s="74">
        <f t="shared" si="307"/>
        <v>0</v>
      </c>
      <c r="BC1886" s="74">
        <f t="shared" si="308"/>
        <v>0</v>
      </c>
    </row>
    <row r="1887" spans="4:55" x14ac:dyDescent="0.2">
      <c r="D1887" s="120">
        <f t="shared" si="306"/>
        <v>1166</v>
      </c>
      <c r="S1887" s="84">
        <f t="shared" si="309"/>
        <v>0</v>
      </c>
      <c r="BB1887" s="74">
        <f t="shared" si="307"/>
        <v>0</v>
      </c>
      <c r="BC1887" s="74">
        <f t="shared" si="308"/>
        <v>0</v>
      </c>
    </row>
    <row r="1888" spans="4:55" x14ac:dyDescent="0.2">
      <c r="D1888" s="120">
        <f t="shared" si="306"/>
        <v>1167</v>
      </c>
      <c r="S1888" s="84">
        <f t="shared" si="309"/>
        <v>0</v>
      </c>
      <c r="BB1888" s="74">
        <f t="shared" si="307"/>
        <v>0</v>
      </c>
      <c r="BC1888" s="74">
        <f t="shared" si="308"/>
        <v>0</v>
      </c>
    </row>
    <row r="1889" spans="4:55" x14ac:dyDescent="0.2">
      <c r="D1889" s="120">
        <f t="shared" si="306"/>
        <v>1168</v>
      </c>
      <c r="S1889" s="84">
        <f t="shared" si="309"/>
        <v>0</v>
      </c>
      <c r="BB1889" s="74">
        <f t="shared" si="307"/>
        <v>0</v>
      </c>
      <c r="BC1889" s="74">
        <f t="shared" si="308"/>
        <v>0</v>
      </c>
    </row>
    <row r="1890" spans="4:55" x14ac:dyDescent="0.2">
      <c r="D1890" s="120">
        <f t="shared" si="306"/>
        <v>1169</v>
      </c>
      <c r="S1890" s="84">
        <f t="shared" si="309"/>
        <v>0</v>
      </c>
      <c r="BB1890" s="74">
        <f t="shared" si="307"/>
        <v>0</v>
      </c>
      <c r="BC1890" s="74">
        <f t="shared" si="308"/>
        <v>0</v>
      </c>
    </row>
    <row r="1891" spans="4:55" x14ac:dyDescent="0.2">
      <c r="D1891" s="120">
        <f t="shared" si="306"/>
        <v>1170</v>
      </c>
      <c r="S1891" s="84">
        <f t="shared" si="309"/>
        <v>0</v>
      </c>
      <c r="BB1891" s="74">
        <f t="shared" si="307"/>
        <v>0</v>
      </c>
      <c r="BC1891" s="74">
        <f t="shared" si="308"/>
        <v>0</v>
      </c>
    </row>
    <row r="1892" spans="4:55" x14ac:dyDescent="0.2">
      <c r="D1892" s="120">
        <f t="shared" si="306"/>
        <v>1171</v>
      </c>
      <c r="S1892" s="84">
        <f t="shared" si="309"/>
        <v>0</v>
      </c>
      <c r="BB1892" s="74">
        <f t="shared" si="307"/>
        <v>0</v>
      </c>
      <c r="BC1892" s="74">
        <f t="shared" si="308"/>
        <v>0</v>
      </c>
    </row>
    <row r="1893" spans="4:55" x14ac:dyDescent="0.2">
      <c r="D1893" s="120">
        <f t="shared" si="306"/>
        <v>1172</v>
      </c>
      <c r="S1893" s="84">
        <f t="shared" si="309"/>
        <v>0</v>
      </c>
      <c r="BB1893" s="74">
        <f t="shared" si="307"/>
        <v>0</v>
      </c>
      <c r="BC1893" s="74">
        <f t="shared" si="308"/>
        <v>0</v>
      </c>
    </row>
    <row r="1894" spans="4:55" x14ac:dyDescent="0.2">
      <c r="D1894" s="120">
        <f t="shared" si="306"/>
        <v>1173</v>
      </c>
      <c r="S1894" s="84">
        <f t="shared" si="309"/>
        <v>0</v>
      </c>
      <c r="BB1894" s="74">
        <f t="shared" si="307"/>
        <v>0</v>
      </c>
      <c r="BC1894" s="74">
        <f t="shared" si="308"/>
        <v>0</v>
      </c>
    </row>
    <row r="1895" spans="4:55" x14ac:dyDescent="0.2">
      <c r="D1895" s="120">
        <f t="shared" si="306"/>
        <v>1174</v>
      </c>
      <c r="S1895" s="84">
        <f t="shared" si="309"/>
        <v>0</v>
      </c>
      <c r="BB1895" s="74">
        <f t="shared" si="307"/>
        <v>0</v>
      </c>
      <c r="BC1895" s="74">
        <f t="shared" si="308"/>
        <v>0</v>
      </c>
    </row>
    <row r="1896" spans="4:55" x14ac:dyDescent="0.2">
      <c r="D1896" s="120">
        <f t="shared" si="306"/>
        <v>1175</v>
      </c>
      <c r="S1896" s="84">
        <f t="shared" si="309"/>
        <v>0</v>
      </c>
      <c r="BB1896" s="74">
        <f t="shared" si="307"/>
        <v>0</v>
      </c>
      <c r="BC1896" s="74">
        <f t="shared" si="308"/>
        <v>0</v>
      </c>
    </row>
    <row r="1897" spans="4:55" x14ac:dyDescent="0.2">
      <c r="D1897" s="120">
        <f t="shared" si="306"/>
        <v>1176</v>
      </c>
      <c r="S1897" s="84">
        <f t="shared" si="309"/>
        <v>0</v>
      </c>
      <c r="BB1897" s="74">
        <f t="shared" si="307"/>
        <v>0</v>
      </c>
      <c r="BC1897" s="74">
        <f t="shared" si="308"/>
        <v>0</v>
      </c>
    </row>
    <row r="1898" spans="4:55" x14ac:dyDescent="0.2">
      <c r="D1898" s="120">
        <f t="shared" si="306"/>
        <v>1177</v>
      </c>
      <c r="S1898" s="84">
        <f t="shared" si="309"/>
        <v>0</v>
      </c>
      <c r="BB1898" s="74">
        <f t="shared" si="307"/>
        <v>0</v>
      </c>
      <c r="BC1898" s="74">
        <f t="shared" si="308"/>
        <v>0</v>
      </c>
    </row>
    <row r="1899" spans="4:55" x14ac:dyDescent="0.2">
      <c r="D1899" s="120">
        <f t="shared" si="306"/>
        <v>1178</v>
      </c>
      <c r="S1899" s="84">
        <f t="shared" si="309"/>
        <v>0</v>
      </c>
      <c r="BB1899" s="74">
        <f t="shared" si="307"/>
        <v>0</v>
      </c>
      <c r="BC1899" s="74">
        <f t="shared" si="308"/>
        <v>0</v>
      </c>
    </row>
    <row r="1900" spans="4:55" x14ac:dyDescent="0.2">
      <c r="D1900" s="120">
        <f t="shared" si="306"/>
        <v>1179</v>
      </c>
      <c r="S1900" s="84">
        <f t="shared" si="309"/>
        <v>0</v>
      </c>
      <c r="BB1900" s="74">
        <f t="shared" si="307"/>
        <v>0</v>
      </c>
      <c r="BC1900" s="74">
        <f t="shared" si="308"/>
        <v>0</v>
      </c>
    </row>
    <row r="1901" spans="4:55" x14ac:dyDescent="0.2">
      <c r="D1901" s="120">
        <f t="shared" si="306"/>
        <v>1180</v>
      </c>
      <c r="S1901" s="84">
        <f t="shared" si="309"/>
        <v>0</v>
      </c>
      <c r="BB1901" s="74">
        <f t="shared" si="307"/>
        <v>0</v>
      </c>
      <c r="BC1901" s="74">
        <f t="shared" si="308"/>
        <v>0</v>
      </c>
    </row>
    <row r="1902" spans="4:55" x14ac:dyDescent="0.2">
      <c r="D1902" s="120">
        <f t="shared" si="306"/>
        <v>1181</v>
      </c>
      <c r="S1902" s="84">
        <f t="shared" si="309"/>
        <v>0</v>
      </c>
      <c r="BB1902" s="74">
        <f t="shared" si="307"/>
        <v>0</v>
      </c>
      <c r="BC1902" s="74">
        <f t="shared" si="308"/>
        <v>0</v>
      </c>
    </row>
    <row r="1903" spans="4:55" x14ac:dyDescent="0.2">
      <c r="D1903" s="120">
        <f t="shared" si="306"/>
        <v>1182</v>
      </c>
      <c r="S1903" s="84">
        <f t="shared" si="309"/>
        <v>0</v>
      </c>
      <c r="BB1903" s="74">
        <f t="shared" si="307"/>
        <v>0</v>
      </c>
      <c r="BC1903" s="74">
        <f t="shared" si="308"/>
        <v>0</v>
      </c>
    </row>
    <row r="1904" spans="4:55" x14ac:dyDescent="0.2">
      <c r="D1904" s="120">
        <f t="shared" si="306"/>
        <v>1183</v>
      </c>
      <c r="S1904" s="84">
        <f t="shared" si="309"/>
        <v>0</v>
      </c>
      <c r="BB1904" s="74">
        <f t="shared" si="307"/>
        <v>0</v>
      </c>
      <c r="BC1904" s="74">
        <f t="shared" si="308"/>
        <v>0</v>
      </c>
    </row>
    <row r="1905" spans="4:55" x14ac:dyDescent="0.2">
      <c r="D1905" s="120">
        <f t="shared" si="306"/>
        <v>1184</v>
      </c>
      <c r="S1905" s="84">
        <f t="shared" si="309"/>
        <v>0</v>
      </c>
      <c r="BB1905" s="74">
        <f t="shared" si="307"/>
        <v>0</v>
      </c>
      <c r="BC1905" s="74">
        <f t="shared" si="308"/>
        <v>0</v>
      </c>
    </row>
    <row r="1906" spans="4:55" x14ac:dyDescent="0.2">
      <c r="D1906" s="120">
        <f t="shared" si="306"/>
        <v>1185</v>
      </c>
      <c r="S1906" s="84">
        <f t="shared" si="309"/>
        <v>0</v>
      </c>
      <c r="BB1906" s="74">
        <f t="shared" si="307"/>
        <v>0</v>
      </c>
      <c r="BC1906" s="74">
        <f t="shared" si="308"/>
        <v>0</v>
      </c>
    </row>
    <row r="1907" spans="4:55" x14ac:dyDescent="0.2">
      <c r="D1907" s="120">
        <f t="shared" si="306"/>
        <v>1186</v>
      </c>
      <c r="S1907" s="84">
        <f t="shared" si="309"/>
        <v>0</v>
      </c>
      <c r="BB1907" s="74">
        <f t="shared" si="307"/>
        <v>0</v>
      </c>
      <c r="BC1907" s="74">
        <f t="shared" si="308"/>
        <v>0</v>
      </c>
    </row>
    <row r="1908" spans="4:55" x14ac:dyDescent="0.2">
      <c r="D1908" s="120">
        <f t="shared" si="306"/>
        <v>1187</v>
      </c>
      <c r="S1908" s="84">
        <f t="shared" si="309"/>
        <v>0</v>
      </c>
      <c r="BB1908" s="74">
        <f t="shared" si="307"/>
        <v>0</v>
      </c>
      <c r="BC1908" s="74">
        <f t="shared" si="308"/>
        <v>0</v>
      </c>
    </row>
    <row r="1909" spans="4:55" x14ac:dyDescent="0.2">
      <c r="D1909" s="120">
        <f t="shared" si="306"/>
        <v>1188</v>
      </c>
      <c r="S1909" s="84">
        <f t="shared" si="309"/>
        <v>0</v>
      </c>
      <c r="BB1909" s="74">
        <f t="shared" si="307"/>
        <v>0</v>
      </c>
      <c r="BC1909" s="74">
        <f t="shared" si="308"/>
        <v>0</v>
      </c>
    </row>
    <row r="1910" spans="4:55" x14ac:dyDescent="0.2">
      <c r="D1910" s="120">
        <f t="shared" ref="D1910:D1973" si="310">IF(C1910&lt;&gt;C1909,1,D1909+1)</f>
        <v>1189</v>
      </c>
      <c r="S1910" s="84">
        <f t="shared" si="309"/>
        <v>0</v>
      </c>
      <c r="BB1910" s="74">
        <f t="shared" si="307"/>
        <v>0</v>
      </c>
      <c r="BC1910" s="74">
        <f t="shared" si="308"/>
        <v>0</v>
      </c>
    </row>
    <row r="1911" spans="4:55" x14ac:dyDescent="0.2">
      <c r="D1911" s="120">
        <f t="shared" si="310"/>
        <v>1190</v>
      </c>
      <c r="S1911" s="84">
        <f t="shared" si="309"/>
        <v>0</v>
      </c>
      <c r="BB1911" s="74">
        <f t="shared" si="307"/>
        <v>0</v>
      </c>
      <c r="BC1911" s="74">
        <f t="shared" si="308"/>
        <v>0</v>
      </c>
    </row>
    <row r="1912" spans="4:55" x14ac:dyDescent="0.2">
      <c r="D1912" s="120">
        <f t="shared" si="310"/>
        <v>1191</v>
      </c>
      <c r="S1912" s="84">
        <f t="shared" si="309"/>
        <v>0</v>
      </c>
      <c r="BB1912" s="74">
        <f t="shared" si="307"/>
        <v>0</v>
      </c>
      <c r="BC1912" s="74">
        <f t="shared" si="308"/>
        <v>0</v>
      </c>
    </row>
    <row r="1913" spans="4:55" x14ac:dyDescent="0.2">
      <c r="D1913" s="120">
        <f t="shared" si="310"/>
        <v>1192</v>
      </c>
      <c r="S1913" s="84">
        <f t="shared" si="309"/>
        <v>0</v>
      </c>
      <c r="BB1913" s="74">
        <f t="shared" si="307"/>
        <v>0</v>
      </c>
      <c r="BC1913" s="74">
        <f t="shared" si="308"/>
        <v>0</v>
      </c>
    </row>
    <row r="1914" spans="4:55" x14ac:dyDescent="0.2">
      <c r="D1914" s="120">
        <f t="shared" si="310"/>
        <v>1193</v>
      </c>
      <c r="S1914" s="84">
        <f t="shared" si="309"/>
        <v>0</v>
      </c>
      <c r="BB1914" s="74">
        <f t="shared" si="307"/>
        <v>0</v>
      </c>
      <c r="BC1914" s="74">
        <f t="shared" si="308"/>
        <v>0</v>
      </c>
    </row>
    <row r="1915" spans="4:55" x14ac:dyDescent="0.2">
      <c r="D1915" s="120">
        <f t="shared" si="310"/>
        <v>1194</v>
      </c>
      <c r="S1915" s="84">
        <f t="shared" si="309"/>
        <v>0</v>
      </c>
      <c r="BB1915" s="74">
        <f t="shared" si="307"/>
        <v>0</v>
      </c>
      <c r="BC1915" s="74">
        <f t="shared" si="308"/>
        <v>0</v>
      </c>
    </row>
    <row r="1916" spans="4:55" x14ac:dyDescent="0.2">
      <c r="D1916" s="120">
        <f t="shared" si="310"/>
        <v>1195</v>
      </c>
      <c r="S1916" s="84">
        <f t="shared" si="309"/>
        <v>0</v>
      </c>
      <c r="BB1916" s="74">
        <f t="shared" si="307"/>
        <v>0</v>
      </c>
      <c r="BC1916" s="74">
        <f t="shared" si="308"/>
        <v>0</v>
      </c>
    </row>
    <row r="1917" spans="4:55" x14ac:dyDescent="0.2">
      <c r="D1917" s="120">
        <f t="shared" si="310"/>
        <v>1196</v>
      </c>
      <c r="S1917" s="84">
        <f t="shared" si="309"/>
        <v>0</v>
      </c>
      <c r="BB1917" s="74">
        <f t="shared" si="307"/>
        <v>0</v>
      </c>
      <c r="BC1917" s="74">
        <f t="shared" si="308"/>
        <v>0</v>
      </c>
    </row>
    <row r="1918" spans="4:55" x14ac:dyDescent="0.2">
      <c r="D1918" s="120">
        <f t="shared" si="310"/>
        <v>1197</v>
      </c>
      <c r="S1918" s="84">
        <f t="shared" si="309"/>
        <v>0</v>
      </c>
      <c r="BB1918" s="74">
        <f t="shared" si="307"/>
        <v>0</v>
      </c>
      <c r="BC1918" s="74">
        <f t="shared" si="308"/>
        <v>0</v>
      </c>
    </row>
    <row r="1919" spans="4:55" x14ac:dyDescent="0.2">
      <c r="D1919" s="120">
        <f t="shared" si="310"/>
        <v>1198</v>
      </c>
      <c r="S1919" s="84">
        <f t="shared" si="309"/>
        <v>0</v>
      </c>
      <c r="BB1919" s="74">
        <f t="shared" si="307"/>
        <v>0</v>
      </c>
      <c r="BC1919" s="74">
        <f t="shared" si="308"/>
        <v>0</v>
      </c>
    </row>
    <row r="1920" spans="4:55" x14ac:dyDescent="0.2">
      <c r="D1920" s="120">
        <f t="shared" si="310"/>
        <v>1199</v>
      </c>
      <c r="S1920" s="84">
        <f t="shared" si="309"/>
        <v>0</v>
      </c>
      <c r="BB1920" s="74">
        <f t="shared" si="307"/>
        <v>0</v>
      </c>
      <c r="BC1920" s="74">
        <f t="shared" si="308"/>
        <v>0</v>
      </c>
    </row>
    <row r="1921" spans="4:55" x14ac:dyDescent="0.2">
      <c r="D1921" s="120">
        <f t="shared" si="310"/>
        <v>1200</v>
      </c>
      <c r="S1921" s="84">
        <f t="shared" si="309"/>
        <v>0</v>
      </c>
      <c r="BB1921" s="74">
        <f t="shared" si="307"/>
        <v>0</v>
      </c>
      <c r="BC1921" s="74">
        <f t="shared" si="308"/>
        <v>0</v>
      </c>
    </row>
    <row r="1922" spans="4:55" x14ac:dyDescent="0.2">
      <c r="D1922" s="120">
        <f t="shared" si="310"/>
        <v>1201</v>
      </c>
      <c r="S1922" s="84">
        <f t="shared" si="309"/>
        <v>0</v>
      </c>
      <c r="BB1922" s="74">
        <f t="shared" si="307"/>
        <v>0</v>
      </c>
      <c r="BC1922" s="74">
        <f t="shared" si="308"/>
        <v>0</v>
      </c>
    </row>
    <row r="1923" spans="4:55" x14ac:dyDescent="0.2">
      <c r="D1923" s="120">
        <f t="shared" si="310"/>
        <v>1202</v>
      </c>
      <c r="S1923" s="84">
        <f t="shared" si="309"/>
        <v>0</v>
      </c>
      <c r="BB1923" s="74">
        <f t="shared" si="307"/>
        <v>0</v>
      </c>
      <c r="BC1923" s="74">
        <f t="shared" si="308"/>
        <v>0</v>
      </c>
    </row>
    <row r="1924" spans="4:55" x14ac:dyDescent="0.2">
      <c r="D1924" s="120">
        <f t="shared" si="310"/>
        <v>1203</v>
      </c>
      <c r="S1924" s="84">
        <f t="shared" si="309"/>
        <v>0</v>
      </c>
      <c r="BB1924" s="74">
        <f t="shared" si="307"/>
        <v>0</v>
      </c>
      <c r="BC1924" s="74">
        <f t="shared" si="308"/>
        <v>0</v>
      </c>
    </row>
    <row r="1925" spans="4:55" x14ac:dyDescent="0.2">
      <c r="D1925" s="120">
        <f t="shared" si="310"/>
        <v>1204</v>
      </c>
      <c r="S1925" s="84">
        <f t="shared" si="309"/>
        <v>0</v>
      </c>
      <c r="BB1925" s="74">
        <f t="shared" ref="BB1925:BB1988" si="311">IF(K1925=0,0,1)</f>
        <v>0</v>
      </c>
      <c r="BC1925" s="74">
        <f t="shared" ref="BC1925:BC1988" si="312">IF( ISERROR(K1925*AE1925),0,K1925*AE1925)</f>
        <v>0</v>
      </c>
    </row>
    <row r="1926" spans="4:55" x14ac:dyDescent="0.2">
      <c r="D1926" s="120">
        <f t="shared" si="310"/>
        <v>1205</v>
      </c>
      <c r="S1926" s="84">
        <f t="shared" si="309"/>
        <v>0</v>
      </c>
      <c r="BB1926" s="74">
        <f t="shared" si="311"/>
        <v>0</v>
      </c>
      <c r="BC1926" s="74">
        <f t="shared" si="312"/>
        <v>0</v>
      </c>
    </row>
    <row r="1927" spans="4:55" x14ac:dyDescent="0.2">
      <c r="D1927" s="120">
        <f t="shared" si="310"/>
        <v>1206</v>
      </c>
      <c r="S1927" s="84">
        <f t="shared" si="309"/>
        <v>0</v>
      </c>
      <c r="BB1927" s="74">
        <f t="shared" si="311"/>
        <v>0</v>
      </c>
      <c r="BC1927" s="74">
        <f t="shared" si="312"/>
        <v>0</v>
      </c>
    </row>
    <row r="1928" spans="4:55" x14ac:dyDescent="0.2">
      <c r="D1928" s="120">
        <f t="shared" si="310"/>
        <v>1207</v>
      </c>
      <c r="S1928" s="84">
        <f t="shared" si="309"/>
        <v>0</v>
      </c>
      <c r="BB1928" s="74">
        <f t="shared" si="311"/>
        <v>0</v>
      </c>
      <c r="BC1928" s="74">
        <f t="shared" si="312"/>
        <v>0</v>
      </c>
    </row>
    <row r="1929" spans="4:55" x14ac:dyDescent="0.2">
      <c r="D1929" s="120">
        <f t="shared" si="310"/>
        <v>1208</v>
      </c>
      <c r="S1929" s="84">
        <f t="shared" si="309"/>
        <v>0</v>
      </c>
      <c r="BB1929" s="74">
        <f t="shared" si="311"/>
        <v>0</v>
      </c>
      <c r="BC1929" s="74">
        <f t="shared" si="312"/>
        <v>0</v>
      </c>
    </row>
    <row r="1930" spans="4:55" x14ac:dyDescent="0.2">
      <c r="D1930" s="120">
        <f t="shared" si="310"/>
        <v>1209</v>
      </c>
      <c r="S1930" s="84">
        <f t="shared" si="309"/>
        <v>0</v>
      </c>
      <c r="BB1930" s="74">
        <f t="shared" si="311"/>
        <v>0</v>
      </c>
      <c r="BC1930" s="74">
        <f t="shared" si="312"/>
        <v>0</v>
      </c>
    </row>
    <row r="1931" spans="4:55" x14ac:dyDescent="0.2">
      <c r="D1931" s="120">
        <f t="shared" si="310"/>
        <v>1210</v>
      </c>
      <c r="S1931" s="84">
        <f t="shared" si="309"/>
        <v>0</v>
      </c>
      <c r="BB1931" s="74">
        <f t="shared" si="311"/>
        <v>0</v>
      </c>
      <c r="BC1931" s="74">
        <f t="shared" si="312"/>
        <v>0</v>
      </c>
    </row>
    <row r="1932" spans="4:55" x14ac:dyDescent="0.2">
      <c r="D1932" s="120">
        <f t="shared" si="310"/>
        <v>1211</v>
      </c>
      <c r="S1932" s="84">
        <f t="shared" si="309"/>
        <v>0</v>
      </c>
      <c r="BB1932" s="74">
        <f t="shared" si="311"/>
        <v>0</v>
      </c>
      <c r="BC1932" s="74">
        <f t="shared" si="312"/>
        <v>0</v>
      </c>
    </row>
    <row r="1933" spans="4:55" x14ac:dyDescent="0.2">
      <c r="D1933" s="120">
        <f t="shared" si="310"/>
        <v>1212</v>
      </c>
      <c r="S1933" s="84">
        <f t="shared" si="309"/>
        <v>0</v>
      </c>
      <c r="BB1933" s="74">
        <f t="shared" si="311"/>
        <v>0</v>
      </c>
      <c r="BC1933" s="74">
        <f t="shared" si="312"/>
        <v>0</v>
      </c>
    </row>
    <row r="1934" spans="4:55" x14ac:dyDescent="0.2">
      <c r="D1934" s="120">
        <f t="shared" si="310"/>
        <v>1213</v>
      </c>
      <c r="S1934" s="84">
        <f t="shared" si="309"/>
        <v>0</v>
      </c>
      <c r="BB1934" s="74">
        <f t="shared" si="311"/>
        <v>0</v>
      </c>
      <c r="BC1934" s="74">
        <f t="shared" si="312"/>
        <v>0</v>
      </c>
    </row>
    <row r="1935" spans="4:55" x14ac:dyDescent="0.2">
      <c r="D1935" s="120">
        <f t="shared" si="310"/>
        <v>1214</v>
      </c>
      <c r="S1935" s="84">
        <f t="shared" ref="S1935:S1998" si="313">Q1935*R1935</f>
        <v>0</v>
      </c>
      <c r="BB1935" s="74">
        <f t="shared" si="311"/>
        <v>0</v>
      </c>
      <c r="BC1935" s="74">
        <f t="shared" si="312"/>
        <v>0</v>
      </c>
    </row>
    <row r="1936" spans="4:55" x14ac:dyDescent="0.2">
      <c r="D1936" s="120">
        <f t="shared" si="310"/>
        <v>1215</v>
      </c>
      <c r="S1936" s="84">
        <f t="shared" si="313"/>
        <v>0</v>
      </c>
      <c r="BB1936" s="74">
        <f t="shared" si="311"/>
        <v>0</v>
      </c>
      <c r="BC1936" s="74">
        <f t="shared" si="312"/>
        <v>0</v>
      </c>
    </row>
    <row r="1937" spans="4:55" x14ac:dyDescent="0.2">
      <c r="D1937" s="120">
        <f t="shared" si="310"/>
        <v>1216</v>
      </c>
      <c r="S1937" s="84">
        <f t="shared" si="313"/>
        <v>0</v>
      </c>
      <c r="BB1937" s="74">
        <f t="shared" si="311"/>
        <v>0</v>
      </c>
      <c r="BC1937" s="74">
        <f t="shared" si="312"/>
        <v>0</v>
      </c>
    </row>
    <row r="1938" spans="4:55" x14ac:dyDescent="0.2">
      <c r="D1938" s="120">
        <f t="shared" si="310"/>
        <v>1217</v>
      </c>
      <c r="S1938" s="84">
        <f t="shared" si="313"/>
        <v>0</v>
      </c>
      <c r="BB1938" s="74">
        <f t="shared" si="311"/>
        <v>0</v>
      </c>
      <c r="BC1938" s="74">
        <f t="shared" si="312"/>
        <v>0</v>
      </c>
    </row>
    <row r="1939" spans="4:55" x14ac:dyDescent="0.2">
      <c r="D1939" s="120">
        <f t="shared" si="310"/>
        <v>1218</v>
      </c>
      <c r="S1939" s="84">
        <f t="shared" si="313"/>
        <v>0</v>
      </c>
      <c r="BB1939" s="74">
        <f t="shared" si="311"/>
        <v>0</v>
      </c>
      <c r="BC1939" s="74">
        <f t="shared" si="312"/>
        <v>0</v>
      </c>
    </row>
    <row r="1940" spans="4:55" x14ac:dyDescent="0.2">
      <c r="D1940" s="120">
        <f t="shared" si="310"/>
        <v>1219</v>
      </c>
      <c r="S1940" s="84">
        <f t="shared" si="313"/>
        <v>0</v>
      </c>
      <c r="BB1940" s="74">
        <f t="shared" si="311"/>
        <v>0</v>
      </c>
      <c r="BC1940" s="74">
        <f t="shared" si="312"/>
        <v>0</v>
      </c>
    </row>
    <row r="1941" spans="4:55" x14ac:dyDescent="0.2">
      <c r="D1941" s="120">
        <f t="shared" si="310"/>
        <v>1220</v>
      </c>
      <c r="S1941" s="84">
        <f t="shared" si="313"/>
        <v>0</v>
      </c>
      <c r="BB1941" s="74">
        <f t="shared" si="311"/>
        <v>0</v>
      </c>
      <c r="BC1941" s="74">
        <f t="shared" si="312"/>
        <v>0</v>
      </c>
    </row>
    <row r="1942" spans="4:55" x14ac:dyDescent="0.2">
      <c r="D1942" s="120">
        <f t="shared" si="310"/>
        <v>1221</v>
      </c>
      <c r="S1942" s="84">
        <f t="shared" si="313"/>
        <v>0</v>
      </c>
      <c r="BB1942" s="74">
        <f t="shared" si="311"/>
        <v>0</v>
      </c>
      <c r="BC1942" s="74">
        <f t="shared" si="312"/>
        <v>0</v>
      </c>
    </row>
    <row r="1943" spans="4:55" x14ac:dyDescent="0.2">
      <c r="D1943" s="120">
        <f t="shared" si="310"/>
        <v>1222</v>
      </c>
      <c r="S1943" s="84">
        <f t="shared" si="313"/>
        <v>0</v>
      </c>
      <c r="BB1943" s="74">
        <f t="shared" si="311"/>
        <v>0</v>
      </c>
      <c r="BC1943" s="74">
        <f t="shared" si="312"/>
        <v>0</v>
      </c>
    </row>
    <row r="1944" spans="4:55" x14ac:dyDescent="0.2">
      <c r="D1944" s="120">
        <f t="shared" si="310"/>
        <v>1223</v>
      </c>
      <c r="S1944" s="84">
        <f t="shared" si="313"/>
        <v>0</v>
      </c>
      <c r="BB1944" s="74">
        <f t="shared" si="311"/>
        <v>0</v>
      </c>
      <c r="BC1944" s="74">
        <f t="shared" si="312"/>
        <v>0</v>
      </c>
    </row>
    <row r="1945" spans="4:55" x14ac:dyDescent="0.2">
      <c r="D1945" s="120">
        <f t="shared" si="310"/>
        <v>1224</v>
      </c>
      <c r="S1945" s="84">
        <f t="shared" si="313"/>
        <v>0</v>
      </c>
      <c r="BB1945" s="74">
        <f t="shared" si="311"/>
        <v>0</v>
      </c>
      <c r="BC1945" s="74">
        <f t="shared" si="312"/>
        <v>0</v>
      </c>
    </row>
    <row r="1946" spans="4:55" x14ac:dyDescent="0.2">
      <c r="D1946" s="120">
        <f t="shared" si="310"/>
        <v>1225</v>
      </c>
      <c r="S1946" s="84">
        <f t="shared" si="313"/>
        <v>0</v>
      </c>
      <c r="BB1946" s="74">
        <f t="shared" si="311"/>
        <v>0</v>
      </c>
      <c r="BC1946" s="74">
        <f t="shared" si="312"/>
        <v>0</v>
      </c>
    </row>
    <row r="1947" spans="4:55" x14ac:dyDescent="0.2">
      <c r="D1947" s="120">
        <f t="shared" si="310"/>
        <v>1226</v>
      </c>
      <c r="S1947" s="84">
        <f t="shared" si="313"/>
        <v>0</v>
      </c>
      <c r="BB1947" s="74">
        <f t="shared" si="311"/>
        <v>0</v>
      </c>
      <c r="BC1947" s="74">
        <f t="shared" si="312"/>
        <v>0</v>
      </c>
    </row>
    <row r="1948" spans="4:55" x14ac:dyDescent="0.2">
      <c r="D1948" s="120">
        <f t="shared" si="310"/>
        <v>1227</v>
      </c>
      <c r="S1948" s="84">
        <f t="shared" si="313"/>
        <v>0</v>
      </c>
      <c r="BB1948" s="74">
        <f t="shared" si="311"/>
        <v>0</v>
      </c>
      <c r="BC1948" s="74">
        <f t="shared" si="312"/>
        <v>0</v>
      </c>
    </row>
    <row r="1949" spans="4:55" x14ac:dyDescent="0.2">
      <c r="D1949" s="120">
        <f t="shared" si="310"/>
        <v>1228</v>
      </c>
      <c r="S1949" s="84">
        <f t="shared" si="313"/>
        <v>0</v>
      </c>
      <c r="BB1949" s="74">
        <f t="shared" si="311"/>
        <v>0</v>
      </c>
      <c r="BC1949" s="74">
        <f t="shared" si="312"/>
        <v>0</v>
      </c>
    </row>
    <row r="1950" spans="4:55" x14ac:dyDescent="0.2">
      <c r="D1950" s="120">
        <f t="shared" si="310"/>
        <v>1229</v>
      </c>
      <c r="S1950" s="84">
        <f t="shared" si="313"/>
        <v>0</v>
      </c>
      <c r="BB1950" s="74">
        <f t="shared" si="311"/>
        <v>0</v>
      </c>
      <c r="BC1950" s="74">
        <f t="shared" si="312"/>
        <v>0</v>
      </c>
    </row>
    <row r="1951" spans="4:55" x14ac:dyDescent="0.2">
      <c r="D1951" s="120">
        <f t="shared" si="310"/>
        <v>1230</v>
      </c>
      <c r="S1951" s="84">
        <f t="shared" si="313"/>
        <v>0</v>
      </c>
      <c r="BB1951" s="74">
        <f t="shared" si="311"/>
        <v>0</v>
      </c>
      <c r="BC1951" s="74">
        <f t="shared" si="312"/>
        <v>0</v>
      </c>
    </row>
    <row r="1952" spans="4:55" x14ac:dyDescent="0.2">
      <c r="D1952" s="120">
        <f t="shared" si="310"/>
        <v>1231</v>
      </c>
      <c r="S1952" s="84">
        <f t="shared" si="313"/>
        <v>0</v>
      </c>
      <c r="BB1952" s="74">
        <f t="shared" si="311"/>
        <v>0</v>
      </c>
      <c r="BC1952" s="74">
        <f t="shared" si="312"/>
        <v>0</v>
      </c>
    </row>
    <row r="1953" spans="4:55" x14ac:dyDescent="0.2">
      <c r="D1953" s="120">
        <f t="shared" si="310"/>
        <v>1232</v>
      </c>
      <c r="S1953" s="84">
        <f t="shared" si="313"/>
        <v>0</v>
      </c>
      <c r="BB1953" s="74">
        <f t="shared" si="311"/>
        <v>0</v>
      </c>
      <c r="BC1953" s="74">
        <f t="shared" si="312"/>
        <v>0</v>
      </c>
    </row>
    <row r="1954" spans="4:55" x14ac:dyDescent="0.2">
      <c r="D1954" s="120">
        <f t="shared" si="310"/>
        <v>1233</v>
      </c>
      <c r="S1954" s="84">
        <f t="shared" si="313"/>
        <v>0</v>
      </c>
      <c r="BB1954" s="74">
        <f t="shared" si="311"/>
        <v>0</v>
      </c>
      <c r="BC1954" s="74">
        <f t="shared" si="312"/>
        <v>0</v>
      </c>
    </row>
    <row r="1955" spans="4:55" x14ac:dyDescent="0.2">
      <c r="D1955" s="120">
        <f t="shared" si="310"/>
        <v>1234</v>
      </c>
      <c r="S1955" s="84">
        <f t="shared" si="313"/>
        <v>0</v>
      </c>
      <c r="BB1955" s="74">
        <f t="shared" si="311"/>
        <v>0</v>
      </c>
      <c r="BC1955" s="74">
        <f t="shared" si="312"/>
        <v>0</v>
      </c>
    </row>
    <row r="1956" spans="4:55" x14ac:dyDescent="0.2">
      <c r="D1956" s="120">
        <f t="shared" si="310"/>
        <v>1235</v>
      </c>
      <c r="S1956" s="84">
        <f t="shared" si="313"/>
        <v>0</v>
      </c>
      <c r="BB1956" s="74">
        <f t="shared" si="311"/>
        <v>0</v>
      </c>
      <c r="BC1956" s="74">
        <f t="shared" si="312"/>
        <v>0</v>
      </c>
    </row>
    <row r="1957" spans="4:55" x14ac:dyDescent="0.2">
      <c r="D1957" s="120">
        <f t="shared" si="310"/>
        <v>1236</v>
      </c>
      <c r="S1957" s="84">
        <f t="shared" si="313"/>
        <v>0</v>
      </c>
      <c r="BB1957" s="74">
        <f t="shared" si="311"/>
        <v>0</v>
      </c>
      <c r="BC1957" s="74">
        <f t="shared" si="312"/>
        <v>0</v>
      </c>
    </row>
    <row r="1958" spans="4:55" x14ac:dyDescent="0.2">
      <c r="D1958" s="120">
        <f t="shared" si="310"/>
        <v>1237</v>
      </c>
      <c r="S1958" s="84">
        <f t="shared" si="313"/>
        <v>0</v>
      </c>
      <c r="BB1958" s="74">
        <f t="shared" si="311"/>
        <v>0</v>
      </c>
      <c r="BC1958" s="74">
        <f t="shared" si="312"/>
        <v>0</v>
      </c>
    </row>
    <row r="1959" spans="4:55" x14ac:dyDescent="0.2">
      <c r="D1959" s="120">
        <f t="shared" si="310"/>
        <v>1238</v>
      </c>
      <c r="S1959" s="84">
        <f t="shared" si="313"/>
        <v>0</v>
      </c>
      <c r="BB1959" s="74">
        <f t="shared" si="311"/>
        <v>0</v>
      </c>
      <c r="BC1959" s="74">
        <f t="shared" si="312"/>
        <v>0</v>
      </c>
    </row>
    <row r="1960" spans="4:55" x14ac:dyDescent="0.2">
      <c r="D1960" s="120">
        <f t="shared" si="310"/>
        <v>1239</v>
      </c>
      <c r="S1960" s="84">
        <f t="shared" si="313"/>
        <v>0</v>
      </c>
      <c r="BB1960" s="74">
        <f t="shared" si="311"/>
        <v>0</v>
      </c>
      <c r="BC1960" s="74">
        <f t="shared" si="312"/>
        <v>0</v>
      </c>
    </row>
    <row r="1961" spans="4:55" x14ac:dyDescent="0.2">
      <c r="D1961" s="120">
        <f t="shared" si="310"/>
        <v>1240</v>
      </c>
      <c r="S1961" s="84">
        <f t="shared" si="313"/>
        <v>0</v>
      </c>
      <c r="BB1961" s="74">
        <f t="shared" si="311"/>
        <v>0</v>
      </c>
      <c r="BC1961" s="74">
        <f t="shared" si="312"/>
        <v>0</v>
      </c>
    </row>
    <row r="1962" spans="4:55" x14ac:dyDescent="0.2">
      <c r="D1962" s="120">
        <f t="shared" si="310"/>
        <v>1241</v>
      </c>
      <c r="S1962" s="84">
        <f t="shared" si="313"/>
        <v>0</v>
      </c>
      <c r="BB1962" s="74">
        <f t="shared" si="311"/>
        <v>0</v>
      </c>
      <c r="BC1962" s="74">
        <f t="shared" si="312"/>
        <v>0</v>
      </c>
    </row>
    <row r="1963" spans="4:55" x14ac:dyDescent="0.2">
      <c r="D1963" s="120">
        <f t="shared" si="310"/>
        <v>1242</v>
      </c>
      <c r="S1963" s="84">
        <f t="shared" si="313"/>
        <v>0</v>
      </c>
      <c r="BB1963" s="74">
        <f t="shared" si="311"/>
        <v>0</v>
      </c>
      <c r="BC1963" s="74">
        <f t="shared" si="312"/>
        <v>0</v>
      </c>
    </row>
    <row r="1964" spans="4:55" x14ac:dyDescent="0.2">
      <c r="D1964" s="120">
        <f t="shared" si="310"/>
        <v>1243</v>
      </c>
      <c r="S1964" s="84">
        <f t="shared" si="313"/>
        <v>0</v>
      </c>
      <c r="BB1964" s="74">
        <f t="shared" si="311"/>
        <v>0</v>
      </c>
      <c r="BC1964" s="74">
        <f t="shared" si="312"/>
        <v>0</v>
      </c>
    </row>
    <row r="1965" spans="4:55" x14ac:dyDescent="0.2">
      <c r="D1965" s="120">
        <f t="shared" si="310"/>
        <v>1244</v>
      </c>
      <c r="S1965" s="84">
        <f t="shared" si="313"/>
        <v>0</v>
      </c>
      <c r="BB1965" s="74">
        <f t="shared" si="311"/>
        <v>0</v>
      </c>
      <c r="BC1965" s="74">
        <f t="shared" si="312"/>
        <v>0</v>
      </c>
    </row>
    <row r="1966" spans="4:55" x14ac:dyDescent="0.2">
      <c r="D1966" s="120">
        <f t="shared" si="310"/>
        <v>1245</v>
      </c>
      <c r="S1966" s="84">
        <f t="shared" si="313"/>
        <v>0</v>
      </c>
      <c r="BB1966" s="74">
        <f t="shared" si="311"/>
        <v>0</v>
      </c>
      <c r="BC1966" s="74">
        <f t="shared" si="312"/>
        <v>0</v>
      </c>
    </row>
    <row r="1967" spans="4:55" x14ac:dyDescent="0.2">
      <c r="D1967" s="120">
        <f t="shared" si="310"/>
        <v>1246</v>
      </c>
      <c r="S1967" s="84">
        <f t="shared" si="313"/>
        <v>0</v>
      </c>
      <c r="BB1967" s="74">
        <f t="shared" si="311"/>
        <v>0</v>
      </c>
      <c r="BC1967" s="74">
        <f t="shared" si="312"/>
        <v>0</v>
      </c>
    </row>
    <row r="1968" spans="4:55" x14ac:dyDescent="0.2">
      <c r="D1968" s="120">
        <f t="shared" si="310"/>
        <v>1247</v>
      </c>
      <c r="S1968" s="84">
        <f t="shared" si="313"/>
        <v>0</v>
      </c>
      <c r="BB1968" s="74">
        <f t="shared" si="311"/>
        <v>0</v>
      </c>
      <c r="BC1968" s="74">
        <f t="shared" si="312"/>
        <v>0</v>
      </c>
    </row>
    <row r="1969" spans="4:55" x14ac:dyDescent="0.2">
      <c r="D1969" s="120">
        <f t="shared" si="310"/>
        <v>1248</v>
      </c>
      <c r="S1969" s="84">
        <f t="shared" si="313"/>
        <v>0</v>
      </c>
      <c r="BB1969" s="74">
        <f t="shared" si="311"/>
        <v>0</v>
      </c>
      <c r="BC1969" s="74">
        <f t="shared" si="312"/>
        <v>0</v>
      </c>
    </row>
    <row r="1970" spans="4:55" x14ac:dyDescent="0.2">
      <c r="D1970" s="120">
        <f t="shared" si="310"/>
        <v>1249</v>
      </c>
      <c r="S1970" s="84">
        <f t="shared" si="313"/>
        <v>0</v>
      </c>
      <c r="BB1970" s="74">
        <f t="shared" si="311"/>
        <v>0</v>
      </c>
      <c r="BC1970" s="74">
        <f t="shared" si="312"/>
        <v>0</v>
      </c>
    </row>
    <row r="1971" spans="4:55" x14ac:dyDescent="0.2">
      <c r="D1971" s="120">
        <f t="shared" si="310"/>
        <v>1250</v>
      </c>
      <c r="S1971" s="84">
        <f t="shared" si="313"/>
        <v>0</v>
      </c>
      <c r="BB1971" s="74">
        <f t="shared" si="311"/>
        <v>0</v>
      </c>
      <c r="BC1971" s="74">
        <f t="shared" si="312"/>
        <v>0</v>
      </c>
    </row>
    <row r="1972" spans="4:55" x14ac:dyDescent="0.2">
      <c r="D1972" s="120">
        <f t="shared" si="310"/>
        <v>1251</v>
      </c>
      <c r="S1972" s="84">
        <f t="shared" si="313"/>
        <v>0</v>
      </c>
      <c r="BB1972" s="74">
        <f t="shared" si="311"/>
        <v>0</v>
      </c>
      <c r="BC1972" s="74">
        <f t="shared" si="312"/>
        <v>0</v>
      </c>
    </row>
    <row r="1973" spans="4:55" x14ac:dyDescent="0.2">
      <c r="D1973" s="120">
        <f t="shared" si="310"/>
        <v>1252</v>
      </c>
      <c r="S1973" s="84">
        <f t="shared" si="313"/>
        <v>0</v>
      </c>
      <c r="BB1973" s="74">
        <f t="shared" si="311"/>
        <v>0</v>
      </c>
      <c r="BC1973" s="74">
        <f t="shared" si="312"/>
        <v>0</v>
      </c>
    </row>
    <row r="1974" spans="4:55" x14ac:dyDescent="0.2">
      <c r="D1974" s="120">
        <f t="shared" ref="D1974:D2037" si="314">IF(C1974&lt;&gt;C1973,1,D1973+1)</f>
        <v>1253</v>
      </c>
      <c r="S1974" s="84">
        <f t="shared" si="313"/>
        <v>0</v>
      </c>
      <c r="BB1974" s="74">
        <f t="shared" si="311"/>
        <v>0</v>
      </c>
      <c r="BC1974" s="74">
        <f t="shared" si="312"/>
        <v>0</v>
      </c>
    </row>
    <row r="1975" spans="4:55" x14ac:dyDescent="0.2">
      <c r="D1975" s="120">
        <f t="shared" si="314"/>
        <v>1254</v>
      </c>
      <c r="S1975" s="84">
        <f t="shared" si="313"/>
        <v>0</v>
      </c>
      <c r="BB1975" s="74">
        <f t="shared" si="311"/>
        <v>0</v>
      </c>
      <c r="BC1975" s="74">
        <f t="shared" si="312"/>
        <v>0</v>
      </c>
    </row>
    <row r="1976" spans="4:55" x14ac:dyDescent="0.2">
      <c r="D1976" s="120">
        <f t="shared" si="314"/>
        <v>1255</v>
      </c>
      <c r="S1976" s="84">
        <f t="shared" si="313"/>
        <v>0</v>
      </c>
      <c r="BB1976" s="74">
        <f t="shared" si="311"/>
        <v>0</v>
      </c>
      <c r="BC1976" s="74">
        <f t="shared" si="312"/>
        <v>0</v>
      </c>
    </row>
    <row r="1977" spans="4:55" x14ac:dyDescent="0.2">
      <c r="D1977" s="120">
        <f t="shared" si="314"/>
        <v>1256</v>
      </c>
      <c r="S1977" s="84">
        <f t="shared" si="313"/>
        <v>0</v>
      </c>
      <c r="BB1977" s="74">
        <f t="shared" si="311"/>
        <v>0</v>
      </c>
      <c r="BC1977" s="74">
        <f t="shared" si="312"/>
        <v>0</v>
      </c>
    </row>
    <row r="1978" spans="4:55" x14ac:dyDescent="0.2">
      <c r="D1978" s="120">
        <f t="shared" si="314"/>
        <v>1257</v>
      </c>
      <c r="S1978" s="84">
        <f t="shared" si="313"/>
        <v>0</v>
      </c>
      <c r="BB1978" s="74">
        <f t="shared" si="311"/>
        <v>0</v>
      </c>
      <c r="BC1978" s="74">
        <f t="shared" si="312"/>
        <v>0</v>
      </c>
    </row>
    <row r="1979" spans="4:55" x14ac:dyDescent="0.2">
      <c r="D1979" s="120">
        <f t="shared" si="314"/>
        <v>1258</v>
      </c>
      <c r="S1979" s="84">
        <f t="shared" si="313"/>
        <v>0</v>
      </c>
      <c r="BB1979" s="74">
        <f t="shared" si="311"/>
        <v>0</v>
      </c>
      <c r="BC1979" s="74">
        <f t="shared" si="312"/>
        <v>0</v>
      </c>
    </row>
    <row r="1980" spans="4:55" x14ac:dyDescent="0.2">
      <c r="D1980" s="120">
        <f t="shared" si="314"/>
        <v>1259</v>
      </c>
      <c r="S1980" s="84">
        <f t="shared" si="313"/>
        <v>0</v>
      </c>
      <c r="BB1980" s="74">
        <f t="shared" si="311"/>
        <v>0</v>
      </c>
      <c r="BC1980" s="74">
        <f t="shared" si="312"/>
        <v>0</v>
      </c>
    </row>
    <row r="1981" spans="4:55" x14ac:dyDescent="0.2">
      <c r="D1981" s="120">
        <f t="shared" si="314"/>
        <v>1260</v>
      </c>
      <c r="S1981" s="84">
        <f t="shared" si="313"/>
        <v>0</v>
      </c>
      <c r="BB1981" s="74">
        <f t="shared" si="311"/>
        <v>0</v>
      </c>
      <c r="BC1981" s="74">
        <f t="shared" si="312"/>
        <v>0</v>
      </c>
    </row>
    <row r="1982" spans="4:55" x14ac:dyDescent="0.2">
      <c r="D1982" s="120">
        <f t="shared" si="314"/>
        <v>1261</v>
      </c>
      <c r="S1982" s="84">
        <f t="shared" si="313"/>
        <v>0</v>
      </c>
      <c r="BB1982" s="74">
        <f t="shared" si="311"/>
        <v>0</v>
      </c>
      <c r="BC1982" s="74">
        <f t="shared" si="312"/>
        <v>0</v>
      </c>
    </row>
    <row r="1983" spans="4:55" x14ac:dyDescent="0.2">
      <c r="D1983" s="120">
        <f t="shared" si="314"/>
        <v>1262</v>
      </c>
      <c r="S1983" s="84">
        <f t="shared" si="313"/>
        <v>0</v>
      </c>
      <c r="BB1983" s="74">
        <f t="shared" si="311"/>
        <v>0</v>
      </c>
      <c r="BC1983" s="74">
        <f t="shared" si="312"/>
        <v>0</v>
      </c>
    </row>
    <row r="1984" spans="4:55" x14ac:dyDescent="0.2">
      <c r="D1984" s="120">
        <f t="shared" si="314"/>
        <v>1263</v>
      </c>
      <c r="S1984" s="84">
        <f t="shared" si="313"/>
        <v>0</v>
      </c>
      <c r="BB1984" s="74">
        <f t="shared" si="311"/>
        <v>0</v>
      </c>
      <c r="BC1984" s="74">
        <f t="shared" si="312"/>
        <v>0</v>
      </c>
    </row>
    <row r="1985" spans="4:55" x14ac:dyDescent="0.2">
      <c r="D1985" s="120">
        <f t="shared" si="314"/>
        <v>1264</v>
      </c>
      <c r="S1985" s="84">
        <f t="shared" si="313"/>
        <v>0</v>
      </c>
      <c r="BB1985" s="74">
        <f t="shared" si="311"/>
        <v>0</v>
      </c>
      <c r="BC1985" s="74">
        <f t="shared" si="312"/>
        <v>0</v>
      </c>
    </row>
    <row r="1986" spans="4:55" x14ac:dyDescent="0.2">
      <c r="D1986" s="120">
        <f t="shared" si="314"/>
        <v>1265</v>
      </c>
      <c r="S1986" s="84">
        <f t="shared" si="313"/>
        <v>0</v>
      </c>
      <c r="BB1986" s="74">
        <f t="shared" si="311"/>
        <v>0</v>
      </c>
      <c r="BC1986" s="74">
        <f t="shared" si="312"/>
        <v>0</v>
      </c>
    </row>
    <row r="1987" spans="4:55" x14ac:dyDescent="0.2">
      <c r="D1987" s="120">
        <f t="shared" si="314"/>
        <v>1266</v>
      </c>
      <c r="S1987" s="84">
        <f t="shared" si="313"/>
        <v>0</v>
      </c>
      <c r="BB1987" s="74">
        <f t="shared" si="311"/>
        <v>0</v>
      </c>
      <c r="BC1987" s="74">
        <f t="shared" si="312"/>
        <v>0</v>
      </c>
    </row>
    <row r="1988" spans="4:55" x14ac:dyDescent="0.2">
      <c r="D1988" s="120">
        <f t="shared" si="314"/>
        <v>1267</v>
      </c>
      <c r="S1988" s="84">
        <f t="shared" si="313"/>
        <v>0</v>
      </c>
      <c r="BB1988" s="74">
        <f t="shared" si="311"/>
        <v>0</v>
      </c>
      <c r="BC1988" s="74">
        <f t="shared" si="312"/>
        <v>0</v>
      </c>
    </row>
    <row r="1989" spans="4:55" x14ac:dyDescent="0.2">
      <c r="D1989" s="120">
        <f t="shared" si="314"/>
        <v>1268</v>
      </c>
      <c r="S1989" s="84">
        <f t="shared" si="313"/>
        <v>0</v>
      </c>
      <c r="BB1989" s="74">
        <f t="shared" ref="BB1989:BB2052" si="315">IF(K1989=0,0,1)</f>
        <v>0</v>
      </c>
      <c r="BC1989" s="74">
        <f t="shared" ref="BC1989:BC2052" si="316">IF( ISERROR(K1989*AE1989),0,K1989*AE1989)</f>
        <v>0</v>
      </c>
    </row>
    <row r="1990" spans="4:55" x14ac:dyDescent="0.2">
      <c r="D1990" s="120">
        <f t="shared" si="314"/>
        <v>1269</v>
      </c>
      <c r="S1990" s="84">
        <f t="shared" si="313"/>
        <v>0</v>
      </c>
      <c r="BB1990" s="74">
        <f t="shared" si="315"/>
        <v>0</v>
      </c>
      <c r="BC1990" s="74">
        <f t="shared" si="316"/>
        <v>0</v>
      </c>
    </row>
    <row r="1991" spans="4:55" x14ac:dyDescent="0.2">
      <c r="D1991" s="120">
        <f t="shared" si="314"/>
        <v>1270</v>
      </c>
      <c r="S1991" s="84">
        <f t="shared" si="313"/>
        <v>0</v>
      </c>
      <c r="BB1991" s="74">
        <f t="shared" si="315"/>
        <v>0</v>
      </c>
      <c r="BC1991" s="74">
        <f t="shared" si="316"/>
        <v>0</v>
      </c>
    </row>
    <row r="1992" spans="4:55" x14ac:dyDescent="0.2">
      <c r="D1992" s="120">
        <f t="shared" si="314"/>
        <v>1271</v>
      </c>
      <c r="S1992" s="84">
        <f t="shared" si="313"/>
        <v>0</v>
      </c>
      <c r="BB1992" s="74">
        <f t="shared" si="315"/>
        <v>0</v>
      </c>
      <c r="BC1992" s="74">
        <f t="shared" si="316"/>
        <v>0</v>
      </c>
    </row>
    <row r="1993" spans="4:55" x14ac:dyDescent="0.2">
      <c r="D1993" s="120">
        <f t="shared" si="314"/>
        <v>1272</v>
      </c>
      <c r="S1993" s="84">
        <f t="shared" si="313"/>
        <v>0</v>
      </c>
      <c r="BB1993" s="74">
        <f t="shared" si="315"/>
        <v>0</v>
      </c>
      <c r="BC1993" s="74">
        <f t="shared" si="316"/>
        <v>0</v>
      </c>
    </row>
    <row r="1994" spans="4:55" x14ac:dyDescent="0.2">
      <c r="D1994" s="120">
        <f t="shared" si="314"/>
        <v>1273</v>
      </c>
      <c r="S1994" s="84">
        <f t="shared" si="313"/>
        <v>0</v>
      </c>
      <c r="BB1994" s="74">
        <f t="shared" si="315"/>
        <v>0</v>
      </c>
      <c r="BC1994" s="74">
        <f t="shared" si="316"/>
        <v>0</v>
      </c>
    </row>
    <row r="1995" spans="4:55" x14ac:dyDescent="0.2">
      <c r="D1995" s="120">
        <f t="shared" si="314"/>
        <v>1274</v>
      </c>
      <c r="S1995" s="84">
        <f t="shared" si="313"/>
        <v>0</v>
      </c>
      <c r="BB1995" s="74">
        <f t="shared" si="315"/>
        <v>0</v>
      </c>
      <c r="BC1995" s="74">
        <f t="shared" si="316"/>
        <v>0</v>
      </c>
    </row>
    <row r="1996" spans="4:55" x14ac:dyDescent="0.2">
      <c r="D1996" s="120">
        <f t="shared" si="314"/>
        <v>1275</v>
      </c>
      <c r="S1996" s="84">
        <f t="shared" si="313"/>
        <v>0</v>
      </c>
      <c r="BB1996" s="74">
        <f t="shared" si="315"/>
        <v>0</v>
      </c>
      <c r="BC1996" s="74">
        <f t="shared" si="316"/>
        <v>0</v>
      </c>
    </row>
    <row r="1997" spans="4:55" x14ac:dyDescent="0.2">
      <c r="D1997" s="120">
        <f t="shared" si="314"/>
        <v>1276</v>
      </c>
      <c r="S1997" s="84">
        <f t="shared" si="313"/>
        <v>0</v>
      </c>
      <c r="BB1997" s="74">
        <f t="shared" si="315"/>
        <v>0</v>
      </c>
      <c r="BC1997" s="74">
        <f t="shared" si="316"/>
        <v>0</v>
      </c>
    </row>
    <row r="1998" spans="4:55" x14ac:dyDescent="0.2">
      <c r="D1998" s="120">
        <f t="shared" si="314"/>
        <v>1277</v>
      </c>
      <c r="S1998" s="84">
        <f t="shared" si="313"/>
        <v>0</v>
      </c>
      <c r="BB1998" s="74">
        <f t="shared" si="315"/>
        <v>0</v>
      </c>
      <c r="BC1998" s="74">
        <f t="shared" si="316"/>
        <v>0</v>
      </c>
    </row>
    <row r="1999" spans="4:55" x14ac:dyDescent="0.2">
      <c r="D1999" s="120">
        <f t="shared" si="314"/>
        <v>1278</v>
      </c>
      <c r="S1999" s="84">
        <f t="shared" ref="S1999:S2003" si="317">Q1999*R1999</f>
        <v>0</v>
      </c>
      <c r="BB1999" s="74">
        <f t="shared" si="315"/>
        <v>0</v>
      </c>
      <c r="BC1999" s="74">
        <f t="shared" si="316"/>
        <v>0</v>
      </c>
    </row>
    <row r="2000" spans="4:55" x14ac:dyDescent="0.2">
      <c r="D2000" s="120">
        <f t="shared" si="314"/>
        <v>1279</v>
      </c>
      <c r="S2000" s="84">
        <f t="shared" si="317"/>
        <v>0</v>
      </c>
      <c r="BB2000" s="74">
        <f t="shared" si="315"/>
        <v>0</v>
      </c>
      <c r="BC2000" s="74">
        <f t="shared" si="316"/>
        <v>0</v>
      </c>
    </row>
    <row r="2001" spans="4:55" x14ac:dyDescent="0.2">
      <c r="D2001" s="120">
        <f t="shared" si="314"/>
        <v>1280</v>
      </c>
      <c r="S2001" s="84">
        <f t="shared" si="317"/>
        <v>0</v>
      </c>
      <c r="BB2001" s="74">
        <f t="shared" si="315"/>
        <v>0</v>
      </c>
      <c r="BC2001" s="74">
        <f t="shared" si="316"/>
        <v>0</v>
      </c>
    </row>
    <row r="2002" spans="4:55" x14ac:dyDescent="0.2">
      <c r="D2002" s="120">
        <f t="shared" si="314"/>
        <v>1281</v>
      </c>
      <c r="S2002" s="84">
        <f t="shared" si="317"/>
        <v>0</v>
      </c>
      <c r="BB2002" s="74">
        <f t="shared" si="315"/>
        <v>0</v>
      </c>
      <c r="BC2002" s="74">
        <f t="shared" si="316"/>
        <v>0</v>
      </c>
    </row>
    <row r="2003" spans="4:55" x14ac:dyDescent="0.2">
      <c r="D2003" s="120">
        <f t="shared" si="314"/>
        <v>1282</v>
      </c>
      <c r="S2003" s="84">
        <f t="shared" si="317"/>
        <v>0</v>
      </c>
      <c r="BB2003" s="74">
        <f t="shared" si="315"/>
        <v>0</v>
      </c>
      <c r="BC2003" s="74">
        <f t="shared" si="316"/>
        <v>0</v>
      </c>
    </row>
    <row r="2004" spans="4:55" x14ac:dyDescent="0.2">
      <c r="D2004" s="120">
        <f t="shared" si="314"/>
        <v>1283</v>
      </c>
      <c r="BB2004" s="74">
        <f t="shared" si="315"/>
        <v>0</v>
      </c>
      <c r="BC2004" s="74">
        <f t="shared" si="316"/>
        <v>0</v>
      </c>
    </row>
    <row r="2005" spans="4:55" x14ac:dyDescent="0.2">
      <c r="D2005" s="120">
        <f t="shared" si="314"/>
        <v>1284</v>
      </c>
      <c r="BB2005" s="74">
        <f t="shared" si="315"/>
        <v>0</v>
      </c>
      <c r="BC2005" s="74">
        <f t="shared" si="316"/>
        <v>0</v>
      </c>
    </row>
    <row r="2006" spans="4:55" x14ac:dyDescent="0.2">
      <c r="D2006" s="120">
        <f t="shared" si="314"/>
        <v>1285</v>
      </c>
      <c r="BB2006" s="74">
        <f t="shared" si="315"/>
        <v>0</v>
      </c>
      <c r="BC2006" s="74">
        <f t="shared" si="316"/>
        <v>0</v>
      </c>
    </row>
    <row r="2007" spans="4:55" x14ac:dyDescent="0.2">
      <c r="D2007" s="120">
        <f t="shared" si="314"/>
        <v>1286</v>
      </c>
      <c r="BB2007" s="74">
        <f t="shared" si="315"/>
        <v>0</v>
      </c>
      <c r="BC2007" s="74">
        <f t="shared" si="316"/>
        <v>0</v>
      </c>
    </row>
    <row r="2008" spans="4:55" x14ac:dyDescent="0.2">
      <c r="D2008" s="120">
        <f t="shared" si="314"/>
        <v>1287</v>
      </c>
      <c r="BB2008" s="74">
        <f t="shared" si="315"/>
        <v>0</v>
      </c>
      <c r="BC2008" s="74">
        <f t="shared" si="316"/>
        <v>0</v>
      </c>
    </row>
    <row r="2009" spans="4:55" x14ac:dyDescent="0.2">
      <c r="D2009" s="120">
        <f t="shared" si="314"/>
        <v>1288</v>
      </c>
      <c r="BB2009" s="74">
        <f t="shared" si="315"/>
        <v>0</v>
      </c>
      <c r="BC2009" s="74">
        <f t="shared" si="316"/>
        <v>0</v>
      </c>
    </row>
    <row r="2010" spans="4:55" x14ac:dyDescent="0.2">
      <c r="D2010" s="120">
        <f t="shared" si="314"/>
        <v>1289</v>
      </c>
      <c r="BB2010" s="74">
        <f t="shared" si="315"/>
        <v>0</v>
      </c>
      <c r="BC2010" s="74">
        <f t="shared" si="316"/>
        <v>0</v>
      </c>
    </row>
    <row r="2011" spans="4:55" x14ac:dyDescent="0.2">
      <c r="D2011" s="120">
        <f t="shared" si="314"/>
        <v>1290</v>
      </c>
      <c r="BB2011" s="74">
        <f t="shared" si="315"/>
        <v>0</v>
      </c>
      <c r="BC2011" s="74">
        <f t="shared" si="316"/>
        <v>0</v>
      </c>
    </row>
    <row r="2012" spans="4:55" x14ac:dyDescent="0.2">
      <c r="D2012" s="120">
        <f t="shared" si="314"/>
        <v>1291</v>
      </c>
      <c r="BB2012" s="74">
        <f t="shared" si="315"/>
        <v>0</v>
      </c>
      <c r="BC2012" s="74">
        <f t="shared" si="316"/>
        <v>0</v>
      </c>
    </row>
    <row r="2013" spans="4:55" x14ac:dyDescent="0.2">
      <c r="D2013" s="120">
        <f t="shared" si="314"/>
        <v>1292</v>
      </c>
      <c r="BB2013" s="74">
        <f t="shared" si="315"/>
        <v>0</v>
      </c>
      <c r="BC2013" s="74">
        <f t="shared" si="316"/>
        <v>0</v>
      </c>
    </row>
    <row r="2014" spans="4:55" x14ac:dyDescent="0.2">
      <c r="D2014" s="120">
        <f t="shared" si="314"/>
        <v>1293</v>
      </c>
      <c r="BB2014" s="74">
        <f t="shared" si="315"/>
        <v>0</v>
      </c>
      <c r="BC2014" s="74">
        <f t="shared" si="316"/>
        <v>0</v>
      </c>
    </row>
    <row r="2015" spans="4:55" x14ac:dyDescent="0.2">
      <c r="D2015" s="120">
        <f t="shared" si="314"/>
        <v>1294</v>
      </c>
      <c r="BB2015" s="74">
        <f t="shared" si="315"/>
        <v>0</v>
      </c>
      <c r="BC2015" s="74">
        <f t="shared" si="316"/>
        <v>0</v>
      </c>
    </row>
    <row r="2016" spans="4:55" x14ac:dyDescent="0.2">
      <c r="D2016" s="120">
        <f t="shared" si="314"/>
        <v>1295</v>
      </c>
      <c r="BB2016" s="74">
        <f t="shared" si="315"/>
        <v>0</v>
      </c>
      <c r="BC2016" s="74">
        <f t="shared" si="316"/>
        <v>0</v>
      </c>
    </row>
    <row r="2017" spans="4:55" x14ac:dyDescent="0.2">
      <c r="D2017" s="120">
        <f t="shared" si="314"/>
        <v>1296</v>
      </c>
      <c r="BB2017" s="74">
        <f t="shared" si="315"/>
        <v>0</v>
      </c>
      <c r="BC2017" s="74">
        <f t="shared" si="316"/>
        <v>0</v>
      </c>
    </row>
    <row r="2018" spans="4:55" x14ac:dyDescent="0.2">
      <c r="D2018" s="120">
        <f t="shared" si="314"/>
        <v>1297</v>
      </c>
      <c r="BB2018" s="74">
        <f t="shared" si="315"/>
        <v>0</v>
      </c>
      <c r="BC2018" s="74">
        <f t="shared" si="316"/>
        <v>0</v>
      </c>
    </row>
    <row r="2019" spans="4:55" x14ac:dyDescent="0.2">
      <c r="D2019" s="120">
        <f t="shared" si="314"/>
        <v>1298</v>
      </c>
      <c r="BB2019" s="74">
        <f t="shared" si="315"/>
        <v>0</v>
      </c>
      <c r="BC2019" s="74">
        <f t="shared" si="316"/>
        <v>0</v>
      </c>
    </row>
    <row r="2020" spans="4:55" x14ac:dyDescent="0.2">
      <c r="D2020" s="120">
        <f t="shared" si="314"/>
        <v>1299</v>
      </c>
      <c r="BB2020" s="74">
        <f t="shared" si="315"/>
        <v>0</v>
      </c>
      <c r="BC2020" s="74">
        <f t="shared" si="316"/>
        <v>0</v>
      </c>
    </row>
    <row r="2021" spans="4:55" x14ac:dyDescent="0.2">
      <c r="D2021" s="120">
        <f t="shared" si="314"/>
        <v>1300</v>
      </c>
      <c r="BB2021" s="74">
        <f t="shared" si="315"/>
        <v>0</v>
      </c>
      <c r="BC2021" s="74">
        <f t="shared" si="316"/>
        <v>0</v>
      </c>
    </row>
    <row r="2022" spans="4:55" x14ac:dyDescent="0.2">
      <c r="D2022" s="120">
        <f t="shared" si="314"/>
        <v>1301</v>
      </c>
      <c r="BB2022" s="74">
        <f t="shared" si="315"/>
        <v>0</v>
      </c>
      <c r="BC2022" s="74">
        <f t="shared" si="316"/>
        <v>0</v>
      </c>
    </row>
    <row r="2023" spans="4:55" x14ac:dyDescent="0.2">
      <c r="D2023" s="120">
        <f t="shared" si="314"/>
        <v>1302</v>
      </c>
      <c r="BB2023" s="74">
        <f t="shared" si="315"/>
        <v>0</v>
      </c>
      <c r="BC2023" s="74">
        <f t="shared" si="316"/>
        <v>0</v>
      </c>
    </row>
    <row r="2024" spans="4:55" x14ac:dyDescent="0.2">
      <c r="D2024" s="120">
        <f t="shared" si="314"/>
        <v>1303</v>
      </c>
      <c r="BB2024" s="74">
        <f t="shared" si="315"/>
        <v>0</v>
      </c>
      <c r="BC2024" s="74">
        <f t="shared" si="316"/>
        <v>0</v>
      </c>
    </row>
    <row r="2025" spans="4:55" x14ac:dyDescent="0.2">
      <c r="D2025" s="120">
        <f t="shared" si="314"/>
        <v>1304</v>
      </c>
      <c r="BB2025" s="74">
        <f t="shared" si="315"/>
        <v>0</v>
      </c>
      <c r="BC2025" s="74">
        <f t="shared" si="316"/>
        <v>0</v>
      </c>
    </row>
    <row r="2026" spans="4:55" x14ac:dyDescent="0.2">
      <c r="D2026" s="120">
        <f t="shared" si="314"/>
        <v>1305</v>
      </c>
      <c r="BB2026" s="74">
        <f t="shared" si="315"/>
        <v>0</v>
      </c>
      <c r="BC2026" s="74">
        <f t="shared" si="316"/>
        <v>0</v>
      </c>
    </row>
    <row r="2027" spans="4:55" x14ac:dyDescent="0.2">
      <c r="D2027" s="120">
        <f t="shared" si="314"/>
        <v>1306</v>
      </c>
      <c r="BB2027" s="74">
        <f t="shared" si="315"/>
        <v>0</v>
      </c>
      <c r="BC2027" s="74">
        <f t="shared" si="316"/>
        <v>0</v>
      </c>
    </row>
    <row r="2028" spans="4:55" x14ac:dyDescent="0.2">
      <c r="D2028" s="120">
        <f t="shared" si="314"/>
        <v>1307</v>
      </c>
      <c r="BB2028" s="74">
        <f t="shared" si="315"/>
        <v>0</v>
      </c>
      <c r="BC2028" s="74">
        <f t="shared" si="316"/>
        <v>0</v>
      </c>
    </row>
    <row r="2029" spans="4:55" x14ac:dyDescent="0.2">
      <c r="D2029" s="120">
        <f t="shared" si="314"/>
        <v>1308</v>
      </c>
      <c r="BB2029" s="74">
        <f t="shared" si="315"/>
        <v>0</v>
      </c>
      <c r="BC2029" s="74">
        <f t="shared" si="316"/>
        <v>0</v>
      </c>
    </row>
    <row r="2030" spans="4:55" x14ac:dyDescent="0.2">
      <c r="D2030" s="120">
        <f t="shared" si="314"/>
        <v>1309</v>
      </c>
      <c r="BB2030" s="74">
        <f t="shared" si="315"/>
        <v>0</v>
      </c>
      <c r="BC2030" s="74">
        <f t="shared" si="316"/>
        <v>0</v>
      </c>
    </row>
    <row r="2031" spans="4:55" x14ac:dyDescent="0.2">
      <c r="D2031" s="120">
        <f t="shared" si="314"/>
        <v>1310</v>
      </c>
      <c r="BB2031" s="74">
        <f t="shared" si="315"/>
        <v>0</v>
      </c>
      <c r="BC2031" s="74">
        <f t="shared" si="316"/>
        <v>0</v>
      </c>
    </row>
    <row r="2032" spans="4:55" x14ac:dyDescent="0.2">
      <c r="D2032" s="120">
        <f t="shared" si="314"/>
        <v>1311</v>
      </c>
      <c r="BB2032" s="74">
        <f t="shared" si="315"/>
        <v>0</v>
      </c>
      <c r="BC2032" s="74">
        <f t="shared" si="316"/>
        <v>0</v>
      </c>
    </row>
    <row r="2033" spans="4:55" x14ac:dyDescent="0.2">
      <c r="D2033" s="120">
        <f t="shared" si="314"/>
        <v>1312</v>
      </c>
      <c r="BB2033" s="74">
        <f t="shared" si="315"/>
        <v>0</v>
      </c>
      <c r="BC2033" s="74">
        <f t="shared" si="316"/>
        <v>0</v>
      </c>
    </row>
    <row r="2034" spans="4:55" x14ac:dyDescent="0.2">
      <c r="D2034" s="120">
        <f t="shared" si="314"/>
        <v>1313</v>
      </c>
      <c r="BB2034" s="74">
        <f t="shared" si="315"/>
        <v>0</v>
      </c>
      <c r="BC2034" s="74">
        <f t="shared" si="316"/>
        <v>0</v>
      </c>
    </row>
    <row r="2035" spans="4:55" x14ac:dyDescent="0.2">
      <c r="D2035" s="120">
        <f t="shared" si="314"/>
        <v>1314</v>
      </c>
      <c r="BB2035" s="74">
        <f t="shared" si="315"/>
        <v>0</v>
      </c>
      <c r="BC2035" s="74">
        <f t="shared" si="316"/>
        <v>0</v>
      </c>
    </row>
    <row r="2036" spans="4:55" x14ac:dyDescent="0.2">
      <c r="D2036" s="120">
        <f t="shared" si="314"/>
        <v>1315</v>
      </c>
      <c r="BB2036" s="74">
        <f t="shared" si="315"/>
        <v>0</v>
      </c>
      <c r="BC2036" s="74">
        <f t="shared" si="316"/>
        <v>0</v>
      </c>
    </row>
    <row r="2037" spans="4:55" x14ac:dyDescent="0.2">
      <c r="D2037" s="120">
        <f t="shared" si="314"/>
        <v>1316</v>
      </c>
      <c r="BB2037" s="74">
        <f t="shared" si="315"/>
        <v>0</v>
      </c>
      <c r="BC2037" s="74">
        <f t="shared" si="316"/>
        <v>0</v>
      </c>
    </row>
    <row r="2038" spans="4:55" x14ac:dyDescent="0.2">
      <c r="D2038" s="120">
        <f t="shared" ref="D2038:D2101" si="318">IF(C2038&lt;&gt;C2037,1,D2037+1)</f>
        <v>1317</v>
      </c>
      <c r="BB2038" s="74">
        <f t="shared" si="315"/>
        <v>0</v>
      </c>
      <c r="BC2038" s="74">
        <f t="shared" si="316"/>
        <v>0</v>
      </c>
    </row>
    <row r="2039" spans="4:55" x14ac:dyDescent="0.2">
      <c r="D2039" s="120">
        <f t="shared" si="318"/>
        <v>1318</v>
      </c>
      <c r="BB2039" s="74">
        <f t="shared" si="315"/>
        <v>0</v>
      </c>
      <c r="BC2039" s="74">
        <f t="shared" si="316"/>
        <v>0</v>
      </c>
    </row>
    <row r="2040" spans="4:55" x14ac:dyDescent="0.2">
      <c r="D2040" s="120">
        <f t="shared" si="318"/>
        <v>1319</v>
      </c>
      <c r="BB2040" s="74">
        <f t="shared" si="315"/>
        <v>0</v>
      </c>
      <c r="BC2040" s="74">
        <f t="shared" si="316"/>
        <v>0</v>
      </c>
    </row>
    <row r="2041" spans="4:55" x14ac:dyDescent="0.2">
      <c r="D2041" s="120">
        <f t="shared" si="318"/>
        <v>1320</v>
      </c>
      <c r="BB2041" s="74">
        <f t="shared" si="315"/>
        <v>0</v>
      </c>
      <c r="BC2041" s="74">
        <f t="shared" si="316"/>
        <v>0</v>
      </c>
    </row>
    <row r="2042" spans="4:55" x14ac:dyDescent="0.2">
      <c r="D2042" s="120">
        <f t="shared" si="318"/>
        <v>1321</v>
      </c>
      <c r="BB2042" s="74">
        <f t="shared" si="315"/>
        <v>0</v>
      </c>
      <c r="BC2042" s="74">
        <f t="shared" si="316"/>
        <v>0</v>
      </c>
    </row>
    <row r="2043" spans="4:55" x14ac:dyDescent="0.2">
      <c r="D2043" s="120">
        <f t="shared" si="318"/>
        <v>1322</v>
      </c>
      <c r="BB2043" s="74">
        <f t="shared" si="315"/>
        <v>0</v>
      </c>
      <c r="BC2043" s="74">
        <f t="shared" si="316"/>
        <v>0</v>
      </c>
    </row>
    <row r="2044" spans="4:55" x14ac:dyDescent="0.2">
      <c r="D2044" s="120">
        <f t="shared" si="318"/>
        <v>1323</v>
      </c>
      <c r="BB2044" s="74">
        <f t="shared" si="315"/>
        <v>0</v>
      </c>
      <c r="BC2044" s="74">
        <f t="shared" si="316"/>
        <v>0</v>
      </c>
    </row>
    <row r="2045" spans="4:55" x14ac:dyDescent="0.2">
      <c r="D2045" s="120">
        <f t="shared" si="318"/>
        <v>1324</v>
      </c>
      <c r="BB2045" s="74">
        <f t="shared" si="315"/>
        <v>0</v>
      </c>
      <c r="BC2045" s="74">
        <f t="shared" si="316"/>
        <v>0</v>
      </c>
    </row>
    <row r="2046" spans="4:55" x14ac:dyDescent="0.2">
      <c r="D2046" s="120">
        <f t="shared" si="318"/>
        <v>1325</v>
      </c>
      <c r="BB2046" s="74">
        <f t="shared" si="315"/>
        <v>0</v>
      </c>
      <c r="BC2046" s="74">
        <f t="shared" si="316"/>
        <v>0</v>
      </c>
    </row>
    <row r="2047" spans="4:55" x14ac:dyDescent="0.2">
      <c r="D2047" s="120">
        <f t="shared" si="318"/>
        <v>1326</v>
      </c>
      <c r="BB2047" s="74">
        <f t="shared" si="315"/>
        <v>0</v>
      </c>
      <c r="BC2047" s="74">
        <f t="shared" si="316"/>
        <v>0</v>
      </c>
    </row>
    <row r="2048" spans="4:55" x14ac:dyDescent="0.2">
      <c r="D2048" s="120">
        <f t="shared" si="318"/>
        <v>1327</v>
      </c>
      <c r="BB2048" s="74">
        <f t="shared" si="315"/>
        <v>0</v>
      </c>
      <c r="BC2048" s="74">
        <f t="shared" si="316"/>
        <v>0</v>
      </c>
    </row>
    <row r="2049" spans="4:55" x14ac:dyDescent="0.2">
      <c r="D2049" s="120">
        <f t="shared" si="318"/>
        <v>1328</v>
      </c>
      <c r="BB2049" s="74">
        <f t="shared" si="315"/>
        <v>0</v>
      </c>
      <c r="BC2049" s="74">
        <f t="shared" si="316"/>
        <v>0</v>
      </c>
    </row>
    <row r="2050" spans="4:55" x14ac:dyDescent="0.2">
      <c r="D2050" s="120">
        <f t="shared" si="318"/>
        <v>1329</v>
      </c>
      <c r="BB2050" s="74">
        <f t="shared" si="315"/>
        <v>0</v>
      </c>
      <c r="BC2050" s="74">
        <f t="shared" si="316"/>
        <v>0</v>
      </c>
    </row>
    <row r="2051" spans="4:55" x14ac:dyDescent="0.2">
      <c r="D2051" s="120">
        <f t="shared" si="318"/>
        <v>1330</v>
      </c>
      <c r="BB2051" s="74">
        <f t="shared" si="315"/>
        <v>0</v>
      </c>
      <c r="BC2051" s="74">
        <f t="shared" si="316"/>
        <v>0</v>
      </c>
    </row>
    <row r="2052" spans="4:55" x14ac:dyDescent="0.2">
      <c r="D2052" s="120">
        <f t="shared" si="318"/>
        <v>1331</v>
      </c>
      <c r="BB2052" s="74">
        <f t="shared" si="315"/>
        <v>0</v>
      </c>
      <c r="BC2052" s="74">
        <f t="shared" si="316"/>
        <v>0</v>
      </c>
    </row>
    <row r="2053" spans="4:55" x14ac:dyDescent="0.2">
      <c r="D2053" s="120">
        <f t="shared" si="318"/>
        <v>1332</v>
      </c>
      <c r="BB2053" s="74">
        <f t="shared" ref="BB2053:BB2116" si="319">IF(K2053=0,0,1)</f>
        <v>0</v>
      </c>
      <c r="BC2053" s="74">
        <f t="shared" ref="BC2053:BC2116" si="320">IF( ISERROR(K2053*AE2053),0,K2053*AE2053)</f>
        <v>0</v>
      </c>
    </row>
    <row r="2054" spans="4:55" x14ac:dyDescent="0.2">
      <c r="D2054" s="120">
        <f t="shared" si="318"/>
        <v>1333</v>
      </c>
      <c r="BB2054" s="74">
        <f t="shared" si="319"/>
        <v>0</v>
      </c>
      <c r="BC2054" s="74">
        <f t="shared" si="320"/>
        <v>0</v>
      </c>
    </row>
    <row r="2055" spans="4:55" x14ac:dyDescent="0.2">
      <c r="D2055" s="120">
        <f t="shared" si="318"/>
        <v>1334</v>
      </c>
      <c r="BB2055" s="74">
        <f t="shared" si="319"/>
        <v>0</v>
      </c>
      <c r="BC2055" s="74">
        <f t="shared" si="320"/>
        <v>0</v>
      </c>
    </row>
    <row r="2056" spans="4:55" x14ac:dyDescent="0.2">
      <c r="D2056" s="120">
        <f t="shared" si="318"/>
        <v>1335</v>
      </c>
      <c r="BB2056" s="74">
        <f t="shared" si="319"/>
        <v>0</v>
      </c>
      <c r="BC2056" s="74">
        <f t="shared" si="320"/>
        <v>0</v>
      </c>
    </row>
    <row r="2057" spans="4:55" x14ac:dyDescent="0.2">
      <c r="D2057" s="120">
        <f t="shared" si="318"/>
        <v>1336</v>
      </c>
      <c r="BB2057" s="74">
        <f t="shared" si="319"/>
        <v>0</v>
      </c>
      <c r="BC2057" s="74">
        <f t="shared" si="320"/>
        <v>0</v>
      </c>
    </row>
    <row r="2058" spans="4:55" x14ac:dyDescent="0.2">
      <c r="D2058" s="120">
        <f t="shared" si="318"/>
        <v>1337</v>
      </c>
      <c r="BB2058" s="74">
        <f t="shared" si="319"/>
        <v>0</v>
      </c>
      <c r="BC2058" s="74">
        <f t="shared" si="320"/>
        <v>0</v>
      </c>
    </row>
    <row r="2059" spans="4:55" x14ac:dyDescent="0.2">
      <c r="D2059" s="120">
        <f t="shared" si="318"/>
        <v>1338</v>
      </c>
      <c r="BB2059" s="74">
        <f t="shared" si="319"/>
        <v>0</v>
      </c>
      <c r="BC2059" s="74">
        <f t="shared" si="320"/>
        <v>0</v>
      </c>
    </row>
    <row r="2060" spans="4:55" x14ac:dyDescent="0.2">
      <c r="D2060" s="120">
        <f t="shared" si="318"/>
        <v>1339</v>
      </c>
      <c r="BB2060" s="74">
        <f t="shared" si="319"/>
        <v>0</v>
      </c>
      <c r="BC2060" s="74">
        <f t="shared" si="320"/>
        <v>0</v>
      </c>
    </row>
    <row r="2061" spans="4:55" x14ac:dyDescent="0.2">
      <c r="D2061" s="120">
        <f t="shared" si="318"/>
        <v>1340</v>
      </c>
      <c r="BB2061" s="74">
        <f t="shared" si="319"/>
        <v>0</v>
      </c>
      <c r="BC2061" s="74">
        <f t="shared" si="320"/>
        <v>0</v>
      </c>
    </row>
    <row r="2062" spans="4:55" x14ac:dyDescent="0.2">
      <c r="D2062" s="120">
        <f t="shared" si="318"/>
        <v>1341</v>
      </c>
      <c r="BB2062" s="74">
        <f t="shared" si="319"/>
        <v>0</v>
      </c>
      <c r="BC2062" s="74">
        <f t="shared" si="320"/>
        <v>0</v>
      </c>
    </row>
    <row r="2063" spans="4:55" x14ac:dyDescent="0.2">
      <c r="D2063" s="120">
        <f t="shared" si="318"/>
        <v>1342</v>
      </c>
      <c r="BB2063" s="74">
        <f t="shared" si="319"/>
        <v>0</v>
      </c>
      <c r="BC2063" s="74">
        <f t="shared" si="320"/>
        <v>0</v>
      </c>
    </row>
    <row r="2064" spans="4:55" x14ac:dyDescent="0.2">
      <c r="D2064" s="120">
        <f t="shared" si="318"/>
        <v>1343</v>
      </c>
      <c r="BB2064" s="74">
        <f t="shared" si="319"/>
        <v>0</v>
      </c>
      <c r="BC2064" s="74">
        <f t="shared" si="320"/>
        <v>0</v>
      </c>
    </row>
    <row r="2065" spans="4:55" x14ac:dyDescent="0.2">
      <c r="D2065" s="120">
        <f t="shared" si="318"/>
        <v>1344</v>
      </c>
      <c r="BB2065" s="74">
        <f t="shared" si="319"/>
        <v>0</v>
      </c>
      <c r="BC2065" s="74">
        <f t="shared" si="320"/>
        <v>0</v>
      </c>
    </row>
    <row r="2066" spans="4:55" x14ac:dyDescent="0.2">
      <c r="D2066" s="120">
        <f t="shared" si="318"/>
        <v>1345</v>
      </c>
      <c r="BB2066" s="74">
        <f t="shared" si="319"/>
        <v>0</v>
      </c>
      <c r="BC2066" s="74">
        <f t="shared" si="320"/>
        <v>0</v>
      </c>
    </row>
    <row r="2067" spans="4:55" x14ac:dyDescent="0.2">
      <c r="D2067" s="120">
        <f t="shared" si="318"/>
        <v>1346</v>
      </c>
      <c r="BB2067" s="74">
        <f t="shared" si="319"/>
        <v>0</v>
      </c>
      <c r="BC2067" s="74">
        <f t="shared" si="320"/>
        <v>0</v>
      </c>
    </row>
    <row r="2068" spans="4:55" x14ac:dyDescent="0.2">
      <c r="D2068" s="120">
        <f t="shared" si="318"/>
        <v>1347</v>
      </c>
      <c r="BB2068" s="74">
        <f t="shared" si="319"/>
        <v>0</v>
      </c>
      <c r="BC2068" s="74">
        <f t="shared" si="320"/>
        <v>0</v>
      </c>
    </row>
    <row r="2069" spans="4:55" x14ac:dyDescent="0.2">
      <c r="D2069" s="120">
        <f t="shared" si="318"/>
        <v>1348</v>
      </c>
      <c r="BB2069" s="74">
        <f t="shared" si="319"/>
        <v>0</v>
      </c>
      <c r="BC2069" s="74">
        <f t="shared" si="320"/>
        <v>0</v>
      </c>
    </row>
    <row r="2070" spans="4:55" x14ac:dyDescent="0.2">
      <c r="D2070" s="120">
        <f t="shared" si="318"/>
        <v>1349</v>
      </c>
      <c r="BB2070" s="74">
        <f t="shared" si="319"/>
        <v>0</v>
      </c>
      <c r="BC2070" s="74">
        <f t="shared" si="320"/>
        <v>0</v>
      </c>
    </row>
    <row r="2071" spans="4:55" x14ac:dyDescent="0.2">
      <c r="D2071" s="120">
        <f t="shared" si="318"/>
        <v>1350</v>
      </c>
      <c r="BB2071" s="74">
        <f t="shared" si="319"/>
        <v>0</v>
      </c>
      <c r="BC2071" s="74">
        <f t="shared" si="320"/>
        <v>0</v>
      </c>
    </row>
    <row r="2072" spans="4:55" x14ac:dyDescent="0.2">
      <c r="D2072" s="120">
        <f t="shared" si="318"/>
        <v>1351</v>
      </c>
      <c r="BB2072" s="74">
        <f t="shared" si="319"/>
        <v>0</v>
      </c>
      <c r="BC2072" s="74">
        <f t="shared" si="320"/>
        <v>0</v>
      </c>
    </row>
    <row r="2073" spans="4:55" x14ac:dyDescent="0.2">
      <c r="D2073" s="120">
        <f t="shared" si="318"/>
        <v>1352</v>
      </c>
      <c r="BB2073" s="74">
        <f t="shared" si="319"/>
        <v>0</v>
      </c>
      <c r="BC2073" s="74">
        <f t="shared" si="320"/>
        <v>0</v>
      </c>
    </row>
    <row r="2074" spans="4:55" x14ac:dyDescent="0.2">
      <c r="D2074" s="120">
        <f t="shared" si="318"/>
        <v>1353</v>
      </c>
      <c r="BB2074" s="74">
        <f t="shared" si="319"/>
        <v>0</v>
      </c>
      <c r="BC2074" s="74">
        <f t="shared" si="320"/>
        <v>0</v>
      </c>
    </row>
    <row r="2075" spans="4:55" x14ac:dyDescent="0.2">
      <c r="D2075" s="120">
        <f t="shared" si="318"/>
        <v>1354</v>
      </c>
      <c r="BB2075" s="74">
        <f t="shared" si="319"/>
        <v>0</v>
      </c>
      <c r="BC2075" s="74">
        <f t="shared" si="320"/>
        <v>0</v>
      </c>
    </row>
    <row r="2076" spans="4:55" x14ac:dyDescent="0.2">
      <c r="D2076" s="120">
        <f t="shared" si="318"/>
        <v>1355</v>
      </c>
      <c r="BB2076" s="74">
        <f t="shared" si="319"/>
        <v>0</v>
      </c>
      <c r="BC2076" s="74">
        <f t="shared" si="320"/>
        <v>0</v>
      </c>
    </row>
    <row r="2077" spans="4:55" x14ac:dyDescent="0.2">
      <c r="D2077" s="120">
        <f t="shared" si="318"/>
        <v>1356</v>
      </c>
      <c r="BB2077" s="74">
        <f t="shared" si="319"/>
        <v>0</v>
      </c>
      <c r="BC2077" s="74">
        <f t="shared" si="320"/>
        <v>0</v>
      </c>
    </row>
    <row r="2078" spans="4:55" x14ac:dyDescent="0.2">
      <c r="D2078" s="120">
        <f t="shared" si="318"/>
        <v>1357</v>
      </c>
      <c r="BB2078" s="74">
        <f t="shared" si="319"/>
        <v>0</v>
      </c>
      <c r="BC2078" s="74">
        <f t="shared" si="320"/>
        <v>0</v>
      </c>
    </row>
    <row r="2079" spans="4:55" x14ac:dyDescent="0.2">
      <c r="D2079" s="120">
        <f t="shared" si="318"/>
        <v>1358</v>
      </c>
      <c r="BB2079" s="74">
        <f t="shared" si="319"/>
        <v>0</v>
      </c>
      <c r="BC2079" s="74">
        <f t="shared" si="320"/>
        <v>0</v>
      </c>
    </row>
    <row r="2080" spans="4:55" x14ac:dyDescent="0.2">
      <c r="D2080" s="120">
        <f t="shared" si="318"/>
        <v>1359</v>
      </c>
      <c r="BB2080" s="74">
        <f t="shared" si="319"/>
        <v>0</v>
      </c>
      <c r="BC2080" s="74">
        <f t="shared" si="320"/>
        <v>0</v>
      </c>
    </row>
    <row r="2081" spans="4:55" x14ac:dyDescent="0.2">
      <c r="D2081" s="120">
        <f t="shared" si="318"/>
        <v>1360</v>
      </c>
      <c r="BB2081" s="74">
        <f t="shared" si="319"/>
        <v>0</v>
      </c>
      <c r="BC2081" s="74">
        <f t="shared" si="320"/>
        <v>0</v>
      </c>
    </row>
    <row r="2082" spans="4:55" x14ac:dyDescent="0.2">
      <c r="D2082" s="120">
        <f t="shared" si="318"/>
        <v>1361</v>
      </c>
      <c r="BB2082" s="74">
        <f t="shared" si="319"/>
        <v>0</v>
      </c>
      <c r="BC2082" s="74">
        <f t="shared" si="320"/>
        <v>0</v>
      </c>
    </row>
    <row r="2083" spans="4:55" x14ac:dyDescent="0.2">
      <c r="D2083" s="120">
        <f t="shared" si="318"/>
        <v>1362</v>
      </c>
      <c r="BB2083" s="74">
        <f t="shared" si="319"/>
        <v>0</v>
      </c>
      <c r="BC2083" s="74">
        <f t="shared" si="320"/>
        <v>0</v>
      </c>
    </row>
    <row r="2084" spans="4:55" x14ac:dyDescent="0.2">
      <c r="D2084" s="120">
        <f t="shared" si="318"/>
        <v>1363</v>
      </c>
      <c r="BB2084" s="74">
        <f t="shared" si="319"/>
        <v>0</v>
      </c>
      <c r="BC2084" s="74">
        <f t="shared" si="320"/>
        <v>0</v>
      </c>
    </row>
    <row r="2085" spans="4:55" x14ac:dyDescent="0.2">
      <c r="D2085" s="120">
        <f t="shared" si="318"/>
        <v>1364</v>
      </c>
      <c r="BB2085" s="74">
        <f t="shared" si="319"/>
        <v>0</v>
      </c>
      <c r="BC2085" s="74">
        <f t="shared" si="320"/>
        <v>0</v>
      </c>
    </row>
    <row r="2086" spans="4:55" x14ac:dyDescent="0.2">
      <c r="D2086" s="120">
        <f t="shared" si="318"/>
        <v>1365</v>
      </c>
      <c r="BB2086" s="74">
        <f t="shared" si="319"/>
        <v>0</v>
      </c>
      <c r="BC2086" s="74">
        <f t="shared" si="320"/>
        <v>0</v>
      </c>
    </row>
    <row r="2087" spans="4:55" x14ac:dyDescent="0.2">
      <c r="D2087" s="120">
        <f t="shared" si="318"/>
        <v>1366</v>
      </c>
      <c r="BB2087" s="74">
        <f t="shared" si="319"/>
        <v>0</v>
      </c>
      <c r="BC2087" s="74">
        <f t="shared" si="320"/>
        <v>0</v>
      </c>
    </row>
    <row r="2088" spans="4:55" x14ac:dyDescent="0.2">
      <c r="D2088" s="120">
        <f t="shared" si="318"/>
        <v>1367</v>
      </c>
      <c r="BB2088" s="74">
        <f t="shared" si="319"/>
        <v>0</v>
      </c>
      <c r="BC2088" s="74">
        <f t="shared" si="320"/>
        <v>0</v>
      </c>
    </row>
    <row r="2089" spans="4:55" x14ac:dyDescent="0.2">
      <c r="D2089" s="120">
        <f t="shared" si="318"/>
        <v>1368</v>
      </c>
      <c r="BB2089" s="74">
        <f t="shared" si="319"/>
        <v>0</v>
      </c>
      <c r="BC2089" s="74">
        <f t="shared" si="320"/>
        <v>0</v>
      </c>
    </row>
    <row r="2090" spans="4:55" x14ac:dyDescent="0.2">
      <c r="D2090" s="120">
        <f t="shared" si="318"/>
        <v>1369</v>
      </c>
      <c r="BB2090" s="74">
        <f t="shared" si="319"/>
        <v>0</v>
      </c>
      <c r="BC2090" s="74">
        <f t="shared" si="320"/>
        <v>0</v>
      </c>
    </row>
    <row r="2091" spans="4:55" x14ac:dyDescent="0.2">
      <c r="D2091" s="120">
        <f t="shared" si="318"/>
        <v>1370</v>
      </c>
      <c r="BB2091" s="74">
        <f t="shared" si="319"/>
        <v>0</v>
      </c>
      <c r="BC2091" s="74">
        <f t="shared" si="320"/>
        <v>0</v>
      </c>
    </row>
    <row r="2092" spans="4:55" x14ac:dyDescent="0.2">
      <c r="D2092" s="120">
        <f t="shared" si="318"/>
        <v>1371</v>
      </c>
      <c r="BB2092" s="74">
        <f t="shared" si="319"/>
        <v>0</v>
      </c>
      <c r="BC2092" s="74">
        <f t="shared" si="320"/>
        <v>0</v>
      </c>
    </row>
    <row r="2093" spans="4:55" x14ac:dyDescent="0.2">
      <c r="D2093" s="120">
        <f t="shared" si="318"/>
        <v>1372</v>
      </c>
      <c r="BB2093" s="74">
        <f t="shared" si="319"/>
        <v>0</v>
      </c>
      <c r="BC2093" s="74">
        <f t="shared" si="320"/>
        <v>0</v>
      </c>
    </row>
    <row r="2094" spans="4:55" x14ac:dyDescent="0.2">
      <c r="D2094" s="120">
        <f t="shared" si="318"/>
        <v>1373</v>
      </c>
      <c r="BB2094" s="74">
        <f t="shared" si="319"/>
        <v>0</v>
      </c>
      <c r="BC2094" s="74">
        <f t="shared" si="320"/>
        <v>0</v>
      </c>
    </row>
    <row r="2095" spans="4:55" x14ac:dyDescent="0.2">
      <c r="D2095" s="120">
        <f t="shared" si="318"/>
        <v>1374</v>
      </c>
      <c r="BB2095" s="74">
        <f t="shared" si="319"/>
        <v>0</v>
      </c>
      <c r="BC2095" s="74">
        <f t="shared" si="320"/>
        <v>0</v>
      </c>
    </row>
    <row r="2096" spans="4:55" x14ac:dyDescent="0.2">
      <c r="D2096" s="120">
        <f t="shared" si="318"/>
        <v>1375</v>
      </c>
      <c r="BB2096" s="74">
        <f t="shared" si="319"/>
        <v>0</v>
      </c>
      <c r="BC2096" s="74">
        <f t="shared" si="320"/>
        <v>0</v>
      </c>
    </row>
    <row r="2097" spans="4:55" x14ac:dyDescent="0.2">
      <c r="D2097" s="120">
        <f t="shared" si="318"/>
        <v>1376</v>
      </c>
      <c r="BB2097" s="74">
        <f t="shared" si="319"/>
        <v>0</v>
      </c>
      <c r="BC2097" s="74">
        <f t="shared" si="320"/>
        <v>0</v>
      </c>
    </row>
    <row r="2098" spans="4:55" x14ac:dyDescent="0.2">
      <c r="D2098" s="120">
        <f t="shared" si="318"/>
        <v>1377</v>
      </c>
      <c r="BB2098" s="74">
        <f t="shared" si="319"/>
        <v>0</v>
      </c>
      <c r="BC2098" s="74">
        <f t="shared" si="320"/>
        <v>0</v>
      </c>
    </row>
    <row r="2099" spans="4:55" x14ac:dyDescent="0.2">
      <c r="D2099" s="120">
        <f t="shared" si="318"/>
        <v>1378</v>
      </c>
      <c r="BB2099" s="74">
        <f t="shared" si="319"/>
        <v>0</v>
      </c>
      <c r="BC2099" s="74">
        <f t="shared" si="320"/>
        <v>0</v>
      </c>
    </row>
    <row r="2100" spans="4:55" x14ac:dyDescent="0.2">
      <c r="D2100" s="120">
        <f t="shared" si="318"/>
        <v>1379</v>
      </c>
      <c r="BB2100" s="74">
        <f t="shared" si="319"/>
        <v>0</v>
      </c>
      <c r="BC2100" s="74">
        <f t="shared" si="320"/>
        <v>0</v>
      </c>
    </row>
    <row r="2101" spans="4:55" x14ac:dyDescent="0.2">
      <c r="D2101" s="120">
        <f t="shared" si="318"/>
        <v>1380</v>
      </c>
      <c r="BB2101" s="74">
        <f t="shared" si="319"/>
        <v>0</v>
      </c>
      <c r="BC2101" s="74">
        <f t="shared" si="320"/>
        <v>0</v>
      </c>
    </row>
    <row r="2102" spans="4:55" x14ac:dyDescent="0.2">
      <c r="D2102" s="120">
        <f t="shared" ref="D2102:D2165" si="321">IF(C2102&lt;&gt;C2101,1,D2101+1)</f>
        <v>1381</v>
      </c>
      <c r="BB2102" s="74">
        <f t="shared" si="319"/>
        <v>0</v>
      </c>
      <c r="BC2102" s="74">
        <f t="shared" si="320"/>
        <v>0</v>
      </c>
    </row>
    <row r="2103" spans="4:55" x14ac:dyDescent="0.2">
      <c r="D2103" s="120">
        <f t="shared" si="321"/>
        <v>1382</v>
      </c>
      <c r="BB2103" s="74">
        <f t="shared" si="319"/>
        <v>0</v>
      </c>
      <c r="BC2103" s="74">
        <f t="shared" si="320"/>
        <v>0</v>
      </c>
    </row>
    <row r="2104" spans="4:55" x14ac:dyDescent="0.2">
      <c r="D2104" s="120">
        <f t="shared" si="321"/>
        <v>1383</v>
      </c>
      <c r="BB2104" s="74">
        <f t="shared" si="319"/>
        <v>0</v>
      </c>
      <c r="BC2104" s="74">
        <f t="shared" si="320"/>
        <v>0</v>
      </c>
    </row>
    <row r="2105" spans="4:55" x14ac:dyDescent="0.2">
      <c r="D2105" s="120">
        <f t="shared" si="321"/>
        <v>1384</v>
      </c>
      <c r="BB2105" s="74">
        <f t="shared" si="319"/>
        <v>0</v>
      </c>
      <c r="BC2105" s="74">
        <f t="shared" si="320"/>
        <v>0</v>
      </c>
    </row>
    <row r="2106" spans="4:55" x14ac:dyDescent="0.2">
      <c r="D2106" s="120">
        <f t="shared" si="321"/>
        <v>1385</v>
      </c>
      <c r="BB2106" s="74">
        <f t="shared" si="319"/>
        <v>0</v>
      </c>
      <c r="BC2106" s="74">
        <f t="shared" si="320"/>
        <v>0</v>
      </c>
    </row>
    <row r="2107" spans="4:55" x14ac:dyDescent="0.2">
      <c r="D2107" s="120">
        <f t="shared" si="321"/>
        <v>1386</v>
      </c>
      <c r="BB2107" s="74">
        <f t="shared" si="319"/>
        <v>0</v>
      </c>
      <c r="BC2107" s="74">
        <f t="shared" si="320"/>
        <v>0</v>
      </c>
    </row>
    <row r="2108" spans="4:55" x14ac:dyDescent="0.2">
      <c r="D2108" s="120">
        <f t="shared" si="321"/>
        <v>1387</v>
      </c>
      <c r="BB2108" s="74">
        <f t="shared" si="319"/>
        <v>0</v>
      </c>
      <c r="BC2108" s="74">
        <f t="shared" si="320"/>
        <v>0</v>
      </c>
    </row>
    <row r="2109" spans="4:55" x14ac:dyDescent="0.2">
      <c r="D2109" s="120">
        <f t="shared" si="321"/>
        <v>1388</v>
      </c>
      <c r="BB2109" s="74">
        <f t="shared" si="319"/>
        <v>0</v>
      </c>
      <c r="BC2109" s="74">
        <f t="shared" si="320"/>
        <v>0</v>
      </c>
    </row>
    <row r="2110" spans="4:55" x14ac:dyDescent="0.2">
      <c r="D2110" s="120">
        <f t="shared" si="321"/>
        <v>1389</v>
      </c>
      <c r="BB2110" s="74">
        <f t="shared" si="319"/>
        <v>0</v>
      </c>
      <c r="BC2110" s="74">
        <f t="shared" si="320"/>
        <v>0</v>
      </c>
    </row>
    <row r="2111" spans="4:55" x14ac:dyDescent="0.2">
      <c r="D2111" s="120">
        <f t="shared" si="321"/>
        <v>1390</v>
      </c>
      <c r="BB2111" s="74">
        <f t="shared" si="319"/>
        <v>0</v>
      </c>
      <c r="BC2111" s="74">
        <f t="shared" si="320"/>
        <v>0</v>
      </c>
    </row>
    <row r="2112" spans="4:55" x14ac:dyDescent="0.2">
      <c r="D2112" s="120">
        <f t="shared" si="321"/>
        <v>1391</v>
      </c>
      <c r="BB2112" s="74">
        <f t="shared" si="319"/>
        <v>0</v>
      </c>
      <c r="BC2112" s="74">
        <f t="shared" si="320"/>
        <v>0</v>
      </c>
    </row>
    <row r="2113" spans="4:55" x14ac:dyDescent="0.2">
      <c r="D2113" s="120">
        <f t="shared" si="321"/>
        <v>1392</v>
      </c>
      <c r="BB2113" s="74">
        <f t="shared" si="319"/>
        <v>0</v>
      </c>
      <c r="BC2113" s="74">
        <f t="shared" si="320"/>
        <v>0</v>
      </c>
    </row>
    <row r="2114" spans="4:55" x14ac:dyDescent="0.2">
      <c r="D2114" s="120">
        <f t="shared" si="321"/>
        <v>1393</v>
      </c>
      <c r="BB2114" s="74">
        <f t="shared" si="319"/>
        <v>0</v>
      </c>
      <c r="BC2114" s="74">
        <f t="shared" si="320"/>
        <v>0</v>
      </c>
    </row>
    <row r="2115" spans="4:55" x14ac:dyDescent="0.2">
      <c r="D2115" s="120">
        <f t="shared" si="321"/>
        <v>1394</v>
      </c>
      <c r="BB2115" s="74">
        <f t="shared" si="319"/>
        <v>0</v>
      </c>
      <c r="BC2115" s="74">
        <f t="shared" si="320"/>
        <v>0</v>
      </c>
    </row>
    <row r="2116" spans="4:55" x14ac:dyDescent="0.2">
      <c r="D2116" s="120">
        <f t="shared" si="321"/>
        <v>1395</v>
      </c>
      <c r="BB2116" s="74">
        <f t="shared" si="319"/>
        <v>0</v>
      </c>
      <c r="BC2116" s="74">
        <f t="shared" si="320"/>
        <v>0</v>
      </c>
    </row>
    <row r="2117" spans="4:55" x14ac:dyDescent="0.2">
      <c r="D2117" s="120">
        <f t="shared" si="321"/>
        <v>1396</v>
      </c>
      <c r="BB2117" s="74">
        <f t="shared" ref="BB2117:BB2173" si="322">IF(K2117=0,0,1)</f>
        <v>0</v>
      </c>
      <c r="BC2117" s="74">
        <f t="shared" ref="BC2117:BC2173" si="323">IF( ISERROR(K2117*AE2117),0,K2117*AE2117)</f>
        <v>0</v>
      </c>
    </row>
    <row r="2118" spans="4:55" x14ac:dyDescent="0.2">
      <c r="D2118" s="120">
        <f t="shared" si="321"/>
        <v>1397</v>
      </c>
      <c r="BB2118" s="74">
        <f t="shared" si="322"/>
        <v>0</v>
      </c>
      <c r="BC2118" s="74">
        <f t="shared" si="323"/>
        <v>0</v>
      </c>
    </row>
    <row r="2119" spans="4:55" x14ac:dyDescent="0.2">
      <c r="D2119" s="120">
        <f t="shared" si="321"/>
        <v>1398</v>
      </c>
      <c r="BB2119" s="74">
        <f t="shared" si="322"/>
        <v>0</v>
      </c>
      <c r="BC2119" s="74">
        <f t="shared" si="323"/>
        <v>0</v>
      </c>
    </row>
    <row r="2120" spans="4:55" x14ac:dyDescent="0.2">
      <c r="D2120" s="120">
        <f t="shared" si="321"/>
        <v>1399</v>
      </c>
      <c r="BB2120" s="74">
        <f t="shared" si="322"/>
        <v>0</v>
      </c>
      <c r="BC2120" s="74">
        <f t="shared" si="323"/>
        <v>0</v>
      </c>
    </row>
    <row r="2121" spans="4:55" x14ac:dyDescent="0.2">
      <c r="D2121" s="120">
        <f t="shared" si="321"/>
        <v>1400</v>
      </c>
      <c r="BB2121" s="74">
        <f t="shared" si="322"/>
        <v>0</v>
      </c>
      <c r="BC2121" s="74">
        <f t="shared" si="323"/>
        <v>0</v>
      </c>
    </row>
    <row r="2122" spans="4:55" x14ac:dyDescent="0.2">
      <c r="D2122" s="120">
        <f t="shared" si="321"/>
        <v>1401</v>
      </c>
      <c r="BB2122" s="74">
        <f t="shared" si="322"/>
        <v>0</v>
      </c>
      <c r="BC2122" s="74">
        <f t="shared" si="323"/>
        <v>0</v>
      </c>
    </row>
    <row r="2123" spans="4:55" x14ac:dyDescent="0.2">
      <c r="D2123" s="120">
        <f t="shared" si="321"/>
        <v>1402</v>
      </c>
      <c r="BB2123" s="74">
        <f t="shared" si="322"/>
        <v>0</v>
      </c>
      <c r="BC2123" s="74">
        <f t="shared" si="323"/>
        <v>0</v>
      </c>
    </row>
    <row r="2124" spans="4:55" x14ac:dyDescent="0.2">
      <c r="D2124" s="120">
        <f t="shared" si="321"/>
        <v>1403</v>
      </c>
      <c r="BB2124" s="74">
        <f t="shared" si="322"/>
        <v>0</v>
      </c>
      <c r="BC2124" s="74">
        <f t="shared" si="323"/>
        <v>0</v>
      </c>
    </row>
    <row r="2125" spans="4:55" x14ac:dyDescent="0.2">
      <c r="D2125" s="120">
        <f t="shared" si="321"/>
        <v>1404</v>
      </c>
      <c r="BB2125" s="74">
        <f t="shared" si="322"/>
        <v>0</v>
      </c>
      <c r="BC2125" s="74">
        <f t="shared" si="323"/>
        <v>0</v>
      </c>
    </row>
    <row r="2126" spans="4:55" x14ac:dyDescent="0.2">
      <c r="D2126" s="120">
        <f t="shared" si="321"/>
        <v>1405</v>
      </c>
      <c r="BB2126" s="74">
        <f t="shared" si="322"/>
        <v>0</v>
      </c>
      <c r="BC2126" s="74">
        <f t="shared" si="323"/>
        <v>0</v>
      </c>
    </row>
    <row r="2127" spans="4:55" x14ac:dyDescent="0.2">
      <c r="D2127" s="120">
        <f t="shared" si="321"/>
        <v>1406</v>
      </c>
      <c r="BB2127" s="74">
        <f t="shared" si="322"/>
        <v>0</v>
      </c>
      <c r="BC2127" s="74">
        <f t="shared" si="323"/>
        <v>0</v>
      </c>
    </row>
    <row r="2128" spans="4:55" x14ac:dyDescent="0.2">
      <c r="D2128" s="120">
        <f t="shared" si="321"/>
        <v>1407</v>
      </c>
      <c r="BB2128" s="74">
        <f t="shared" si="322"/>
        <v>0</v>
      </c>
      <c r="BC2128" s="74">
        <f t="shared" si="323"/>
        <v>0</v>
      </c>
    </row>
    <row r="2129" spans="4:55" x14ac:dyDescent="0.2">
      <c r="D2129" s="120">
        <f t="shared" si="321"/>
        <v>1408</v>
      </c>
      <c r="BB2129" s="74">
        <f t="shared" si="322"/>
        <v>0</v>
      </c>
      <c r="BC2129" s="74">
        <f t="shared" si="323"/>
        <v>0</v>
      </c>
    </row>
    <row r="2130" spans="4:55" x14ac:dyDescent="0.2">
      <c r="D2130" s="120">
        <f t="shared" si="321"/>
        <v>1409</v>
      </c>
      <c r="BB2130" s="74">
        <f t="shared" si="322"/>
        <v>0</v>
      </c>
      <c r="BC2130" s="74">
        <f t="shared" si="323"/>
        <v>0</v>
      </c>
    </row>
    <row r="2131" spans="4:55" x14ac:dyDescent="0.2">
      <c r="D2131" s="120">
        <f t="shared" si="321"/>
        <v>1410</v>
      </c>
      <c r="BB2131" s="74">
        <f t="shared" si="322"/>
        <v>0</v>
      </c>
      <c r="BC2131" s="74">
        <f t="shared" si="323"/>
        <v>0</v>
      </c>
    </row>
    <row r="2132" spans="4:55" x14ac:dyDescent="0.2">
      <c r="D2132" s="120">
        <f t="shared" si="321"/>
        <v>1411</v>
      </c>
      <c r="BB2132" s="74">
        <f t="shared" si="322"/>
        <v>0</v>
      </c>
      <c r="BC2132" s="74">
        <f t="shared" si="323"/>
        <v>0</v>
      </c>
    </row>
    <row r="2133" spans="4:55" x14ac:dyDescent="0.2">
      <c r="D2133" s="120">
        <f t="shared" si="321"/>
        <v>1412</v>
      </c>
      <c r="BB2133" s="74">
        <f t="shared" si="322"/>
        <v>0</v>
      </c>
      <c r="BC2133" s="74">
        <f t="shared" si="323"/>
        <v>0</v>
      </c>
    </row>
    <row r="2134" spans="4:55" x14ac:dyDescent="0.2">
      <c r="D2134" s="120">
        <f t="shared" si="321"/>
        <v>1413</v>
      </c>
      <c r="BB2134" s="74">
        <f t="shared" si="322"/>
        <v>0</v>
      </c>
      <c r="BC2134" s="74">
        <f t="shared" si="323"/>
        <v>0</v>
      </c>
    </row>
    <row r="2135" spans="4:55" x14ac:dyDescent="0.2">
      <c r="D2135" s="120">
        <f t="shared" si="321"/>
        <v>1414</v>
      </c>
      <c r="BB2135" s="74">
        <f t="shared" si="322"/>
        <v>0</v>
      </c>
      <c r="BC2135" s="74">
        <f t="shared" si="323"/>
        <v>0</v>
      </c>
    </row>
    <row r="2136" spans="4:55" x14ac:dyDescent="0.2">
      <c r="D2136" s="120">
        <f t="shared" si="321"/>
        <v>1415</v>
      </c>
      <c r="BB2136" s="74">
        <f t="shared" si="322"/>
        <v>0</v>
      </c>
      <c r="BC2136" s="74">
        <f t="shared" si="323"/>
        <v>0</v>
      </c>
    </row>
    <row r="2137" spans="4:55" x14ac:dyDescent="0.2">
      <c r="D2137" s="120">
        <f t="shared" si="321"/>
        <v>1416</v>
      </c>
      <c r="BB2137" s="74">
        <f t="shared" si="322"/>
        <v>0</v>
      </c>
      <c r="BC2137" s="74">
        <f t="shared" si="323"/>
        <v>0</v>
      </c>
    </row>
    <row r="2138" spans="4:55" x14ac:dyDescent="0.2">
      <c r="D2138" s="120">
        <f t="shared" si="321"/>
        <v>1417</v>
      </c>
      <c r="BB2138" s="74">
        <f t="shared" si="322"/>
        <v>0</v>
      </c>
      <c r="BC2138" s="74">
        <f t="shared" si="323"/>
        <v>0</v>
      </c>
    </row>
    <row r="2139" spans="4:55" x14ac:dyDescent="0.2">
      <c r="D2139" s="120">
        <f t="shared" si="321"/>
        <v>1418</v>
      </c>
      <c r="BB2139" s="74">
        <f t="shared" si="322"/>
        <v>0</v>
      </c>
      <c r="BC2139" s="74">
        <f t="shared" si="323"/>
        <v>0</v>
      </c>
    </row>
    <row r="2140" spans="4:55" x14ac:dyDescent="0.2">
      <c r="D2140" s="120">
        <f t="shared" si="321"/>
        <v>1419</v>
      </c>
      <c r="BB2140" s="74">
        <f t="shared" si="322"/>
        <v>0</v>
      </c>
      <c r="BC2140" s="74">
        <f t="shared" si="323"/>
        <v>0</v>
      </c>
    </row>
    <row r="2141" spans="4:55" x14ac:dyDescent="0.2">
      <c r="D2141" s="120">
        <f t="shared" si="321"/>
        <v>1420</v>
      </c>
      <c r="BB2141" s="74">
        <f t="shared" si="322"/>
        <v>0</v>
      </c>
      <c r="BC2141" s="74">
        <f t="shared" si="323"/>
        <v>0</v>
      </c>
    </row>
    <row r="2142" spans="4:55" x14ac:dyDescent="0.2">
      <c r="D2142" s="120">
        <f t="shared" si="321"/>
        <v>1421</v>
      </c>
      <c r="BB2142" s="74">
        <f t="shared" si="322"/>
        <v>0</v>
      </c>
      <c r="BC2142" s="74">
        <f t="shared" si="323"/>
        <v>0</v>
      </c>
    </row>
    <row r="2143" spans="4:55" x14ac:dyDescent="0.2">
      <c r="D2143" s="120">
        <f t="shared" si="321"/>
        <v>1422</v>
      </c>
      <c r="BB2143" s="74">
        <f t="shared" si="322"/>
        <v>0</v>
      </c>
      <c r="BC2143" s="74">
        <f t="shared" si="323"/>
        <v>0</v>
      </c>
    </row>
    <row r="2144" spans="4:55" x14ac:dyDescent="0.2">
      <c r="D2144" s="120">
        <f t="shared" si="321"/>
        <v>1423</v>
      </c>
      <c r="BB2144" s="74">
        <f t="shared" si="322"/>
        <v>0</v>
      </c>
      <c r="BC2144" s="74">
        <f t="shared" si="323"/>
        <v>0</v>
      </c>
    </row>
    <row r="2145" spans="4:55" x14ac:dyDescent="0.2">
      <c r="D2145" s="120">
        <f t="shared" si="321"/>
        <v>1424</v>
      </c>
      <c r="BB2145" s="74">
        <f t="shared" si="322"/>
        <v>0</v>
      </c>
      <c r="BC2145" s="74">
        <f t="shared" si="323"/>
        <v>0</v>
      </c>
    </row>
    <row r="2146" spans="4:55" x14ac:dyDescent="0.2">
      <c r="D2146" s="120">
        <f t="shared" si="321"/>
        <v>1425</v>
      </c>
      <c r="BB2146" s="74">
        <f t="shared" si="322"/>
        <v>0</v>
      </c>
      <c r="BC2146" s="74">
        <f t="shared" si="323"/>
        <v>0</v>
      </c>
    </row>
    <row r="2147" spans="4:55" x14ac:dyDescent="0.2">
      <c r="D2147" s="120">
        <f t="shared" si="321"/>
        <v>1426</v>
      </c>
      <c r="BB2147" s="74">
        <f t="shared" si="322"/>
        <v>0</v>
      </c>
      <c r="BC2147" s="74">
        <f t="shared" si="323"/>
        <v>0</v>
      </c>
    </row>
    <row r="2148" spans="4:55" x14ac:dyDescent="0.2">
      <c r="D2148" s="120">
        <f t="shared" si="321"/>
        <v>1427</v>
      </c>
      <c r="BB2148" s="74">
        <f t="shared" si="322"/>
        <v>0</v>
      </c>
      <c r="BC2148" s="74">
        <f t="shared" si="323"/>
        <v>0</v>
      </c>
    </row>
    <row r="2149" spans="4:55" x14ac:dyDescent="0.2">
      <c r="D2149" s="120">
        <f t="shared" si="321"/>
        <v>1428</v>
      </c>
      <c r="BB2149" s="74">
        <f t="shared" si="322"/>
        <v>0</v>
      </c>
      <c r="BC2149" s="74">
        <f t="shared" si="323"/>
        <v>0</v>
      </c>
    </row>
    <row r="2150" spans="4:55" x14ac:dyDescent="0.2">
      <c r="D2150" s="120">
        <f t="shared" si="321"/>
        <v>1429</v>
      </c>
      <c r="BB2150" s="74">
        <f t="shared" si="322"/>
        <v>0</v>
      </c>
      <c r="BC2150" s="74">
        <f t="shared" si="323"/>
        <v>0</v>
      </c>
    </row>
    <row r="2151" spans="4:55" x14ac:dyDescent="0.2">
      <c r="D2151" s="120">
        <f t="shared" si="321"/>
        <v>1430</v>
      </c>
      <c r="BB2151" s="74">
        <f t="shared" si="322"/>
        <v>0</v>
      </c>
      <c r="BC2151" s="74">
        <f t="shared" si="323"/>
        <v>0</v>
      </c>
    </row>
    <row r="2152" spans="4:55" x14ac:dyDescent="0.2">
      <c r="D2152" s="120">
        <f t="shared" si="321"/>
        <v>1431</v>
      </c>
      <c r="BB2152" s="74">
        <f t="shared" si="322"/>
        <v>0</v>
      </c>
      <c r="BC2152" s="74">
        <f t="shared" si="323"/>
        <v>0</v>
      </c>
    </row>
    <row r="2153" spans="4:55" x14ac:dyDescent="0.2">
      <c r="D2153" s="120">
        <f t="shared" si="321"/>
        <v>1432</v>
      </c>
      <c r="BB2153" s="74">
        <f t="shared" si="322"/>
        <v>0</v>
      </c>
      <c r="BC2153" s="74">
        <f t="shared" si="323"/>
        <v>0</v>
      </c>
    </row>
    <row r="2154" spans="4:55" x14ac:dyDescent="0.2">
      <c r="D2154" s="120">
        <f t="shared" si="321"/>
        <v>1433</v>
      </c>
      <c r="BB2154" s="74">
        <f t="shared" si="322"/>
        <v>0</v>
      </c>
      <c r="BC2154" s="74">
        <f t="shared" si="323"/>
        <v>0</v>
      </c>
    </row>
    <row r="2155" spans="4:55" x14ac:dyDescent="0.2">
      <c r="D2155" s="120">
        <f t="shared" si="321"/>
        <v>1434</v>
      </c>
      <c r="BB2155" s="74">
        <f t="shared" si="322"/>
        <v>0</v>
      </c>
      <c r="BC2155" s="74">
        <f t="shared" si="323"/>
        <v>0</v>
      </c>
    </row>
    <row r="2156" spans="4:55" x14ac:dyDescent="0.2">
      <c r="D2156" s="120">
        <f t="shared" si="321"/>
        <v>1435</v>
      </c>
      <c r="BB2156" s="74">
        <f t="shared" si="322"/>
        <v>0</v>
      </c>
      <c r="BC2156" s="74">
        <f t="shared" si="323"/>
        <v>0</v>
      </c>
    </row>
    <row r="2157" spans="4:55" x14ac:dyDescent="0.2">
      <c r="D2157" s="120">
        <f t="shared" si="321"/>
        <v>1436</v>
      </c>
      <c r="BB2157" s="74">
        <f t="shared" si="322"/>
        <v>0</v>
      </c>
      <c r="BC2157" s="74">
        <f t="shared" si="323"/>
        <v>0</v>
      </c>
    </row>
    <row r="2158" spans="4:55" x14ac:dyDescent="0.2">
      <c r="D2158" s="120">
        <f t="shared" si="321"/>
        <v>1437</v>
      </c>
      <c r="BB2158" s="74">
        <f t="shared" si="322"/>
        <v>0</v>
      </c>
      <c r="BC2158" s="74">
        <f t="shared" si="323"/>
        <v>0</v>
      </c>
    </row>
    <row r="2159" spans="4:55" x14ac:dyDescent="0.2">
      <c r="D2159" s="120">
        <f t="shared" si="321"/>
        <v>1438</v>
      </c>
      <c r="BB2159" s="74">
        <f t="shared" si="322"/>
        <v>0</v>
      </c>
      <c r="BC2159" s="74">
        <f t="shared" si="323"/>
        <v>0</v>
      </c>
    </row>
    <row r="2160" spans="4:55" x14ac:dyDescent="0.2">
      <c r="D2160" s="120">
        <f t="shared" si="321"/>
        <v>1439</v>
      </c>
      <c r="BB2160" s="74">
        <f t="shared" si="322"/>
        <v>0</v>
      </c>
      <c r="BC2160" s="74">
        <f t="shared" si="323"/>
        <v>0</v>
      </c>
    </row>
    <row r="2161" spans="4:55" x14ac:dyDescent="0.2">
      <c r="D2161" s="120">
        <f t="shared" si="321"/>
        <v>1440</v>
      </c>
      <c r="BB2161" s="74">
        <f t="shared" si="322"/>
        <v>0</v>
      </c>
      <c r="BC2161" s="74">
        <f t="shared" si="323"/>
        <v>0</v>
      </c>
    </row>
    <row r="2162" spans="4:55" x14ac:dyDescent="0.2">
      <c r="D2162" s="120">
        <f t="shared" si="321"/>
        <v>1441</v>
      </c>
      <c r="BB2162" s="74">
        <f t="shared" si="322"/>
        <v>0</v>
      </c>
      <c r="BC2162" s="74">
        <f t="shared" si="323"/>
        <v>0</v>
      </c>
    </row>
    <row r="2163" spans="4:55" x14ac:dyDescent="0.2">
      <c r="D2163" s="120">
        <f t="shared" si="321"/>
        <v>1442</v>
      </c>
      <c r="BB2163" s="74">
        <f t="shared" si="322"/>
        <v>0</v>
      </c>
      <c r="BC2163" s="74">
        <f t="shared" si="323"/>
        <v>0</v>
      </c>
    </row>
    <row r="2164" spans="4:55" x14ac:dyDescent="0.2">
      <c r="D2164" s="120">
        <f t="shared" si="321"/>
        <v>1443</v>
      </c>
      <c r="BB2164" s="74">
        <f t="shared" si="322"/>
        <v>0</v>
      </c>
      <c r="BC2164" s="74">
        <f t="shared" si="323"/>
        <v>0</v>
      </c>
    </row>
    <row r="2165" spans="4:55" x14ac:dyDescent="0.2">
      <c r="D2165" s="120">
        <f t="shared" si="321"/>
        <v>1444</v>
      </c>
      <c r="BB2165" s="74">
        <f t="shared" si="322"/>
        <v>0</v>
      </c>
      <c r="BC2165" s="74">
        <f t="shared" si="323"/>
        <v>0</v>
      </c>
    </row>
    <row r="2166" spans="4:55" x14ac:dyDescent="0.2">
      <c r="D2166" s="120">
        <f t="shared" ref="D2166:D2173" si="324">IF(C2166&lt;&gt;C2165,1,D2165+1)</f>
        <v>1445</v>
      </c>
      <c r="BB2166" s="74">
        <f t="shared" si="322"/>
        <v>0</v>
      </c>
      <c r="BC2166" s="74">
        <f t="shared" si="323"/>
        <v>0</v>
      </c>
    </row>
    <row r="2167" spans="4:55" x14ac:dyDescent="0.2">
      <c r="D2167" s="120">
        <f t="shared" si="324"/>
        <v>1446</v>
      </c>
      <c r="BB2167" s="74">
        <f t="shared" si="322"/>
        <v>0</v>
      </c>
      <c r="BC2167" s="74">
        <f t="shared" si="323"/>
        <v>0</v>
      </c>
    </row>
    <row r="2168" spans="4:55" x14ac:dyDescent="0.2">
      <c r="D2168" s="120">
        <f t="shared" si="324"/>
        <v>1447</v>
      </c>
      <c r="BB2168" s="74">
        <f t="shared" si="322"/>
        <v>0</v>
      </c>
      <c r="BC2168" s="74">
        <f t="shared" si="323"/>
        <v>0</v>
      </c>
    </row>
    <row r="2169" spans="4:55" x14ac:dyDescent="0.2">
      <c r="D2169" s="120">
        <f t="shared" si="324"/>
        <v>1448</v>
      </c>
      <c r="BB2169" s="74">
        <f t="shared" si="322"/>
        <v>0</v>
      </c>
      <c r="BC2169" s="74">
        <f t="shared" si="323"/>
        <v>0</v>
      </c>
    </row>
    <row r="2170" spans="4:55" x14ac:dyDescent="0.2">
      <c r="D2170" s="120">
        <f t="shared" si="324"/>
        <v>1449</v>
      </c>
      <c r="BB2170" s="74">
        <f t="shared" si="322"/>
        <v>0</v>
      </c>
      <c r="BC2170" s="74">
        <f t="shared" si="323"/>
        <v>0</v>
      </c>
    </row>
    <row r="2171" spans="4:55" x14ac:dyDescent="0.2">
      <c r="D2171" s="120">
        <f t="shared" si="324"/>
        <v>1450</v>
      </c>
      <c r="BB2171" s="74">
        <f t="shared" si="322"/>
        <v>0</v>
      </c>
      <c r="BC2171" s="74">
        <f t="shared" si="323"/>
        <v>0</v>
      </c>
    </row>
    <row r="2172" spans="4:55" x14ac:dyDescent="0.2">
      <c r="D2172" s="120">
        <f t="shared" si="324"/>
        <v>1451</v>
      </c>
      <c r="BB2172" s="74">
        <f t="shared" si="322"/>
        <v>0</v>
      </c>
      <c r="BC2172" s="74">
        <f t="shared" si="323"/>
        <v>0</v>
      </c>
    </row>
    <row r="2173" spans="4:55" x14ac:dyDescent="0.2">
      <c r="D2173" s="120">
        <f t="shared" si="324"/>
        <v>1452</v>
      </c>
      <c r="BB2173" s="74">
        <f t="shared" si="322"/>
        <v>0</v>
      </c>
      <c r="BC2173" s="74">
        <f t="shared" si="323"/>
        <v>0</v>
      </c>
    </row>
  </sheetData>
  <autoFilter ref="A2:BD2003"/>
  <mergeCells count="2">
    <mergeCell ref="AA1:AP1"/>
    <mergeCell ref="AQ1:BD1"/>
  </mergeCells>
  <pageMargins left="0.7" right="0.7" top="0.75" bottom="0.75" header="0.3" footer="0.3"/>
  <pageSetup paperSize="9" scale="1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Liste!$A$2:$A$98</xm:f>
          </x14:formula1>
          <xm:sqref>E3:E1048576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98"/>
  <sheetViews>
    <sheetView topLeftCell="A73" workbookViewId="0">
      <selection activeCell="AD7" sqref="A1:AD7"/>
    </sheetView>
  </sheetViews>
  <sheetFormatPr baseColWidth="10" defaultRowHeight="12.75" x14ac:dyDescent="0.2"/>
  <cols>
    <col min="1" max="1" width="57.7109375" bestFit="1" customWidth="1"/>
    <col min="2" max="4" width="36.28515625" customWidth="1"/>
  </cols>
  <sheetData>
    <row r="1" spans="1:1" x14ac:dyDescent="0.2">
      <c r="A1" s="131" t="s">
        <v>417</v>
      </c>
    </row>
    <row r="2" spans="1:1" x14ac:dyDescent="0.2">
      <c r="A2" s="131" t="s">
        <v>290</v>
      </c>
    </row>
    <row r="3" spans="1:1" x14ac:dyDescent="0.2">
      <c r="A3" s="131" t="s">
        <v>272</v>
      </c>
    </row>
    <row r="4" spans="1:1" x14ac:dyDescent="0.2">
      <c r="A4" s="131" t="s">
        <v>559</v>
      </c>
    </row>
    <row r="5" spans="1:1" x14ac:dyDescent="0.2">
      <c r="A5" s="131" t="s">
        <v>191</v>
      </c>
    </row>
    <row r="6" spans="1:1" x14ac:dyDescent="0.2">
      <c r="A6" s="131" t="s">
        <v>419</v>
      </c>
    </row>
    <row r="7" spans="1:1" x14ac:dyDescent="0.2">
      <c r="A7" s="131" t="s">
        <v>418</v>
      </c>
    </row>
    <row r="8" spans="1:1" x14ac:dyDescent="0.2">
      <c r="A8" s="131" t="s">
        <v>242</v>
      </c>
    </row>
    <row r="9" spans="1:1" x14ac:dyDescent="0.2">
      <c r="A9" s="131" t="s">
        <v>188</v>
      </c>
    </row>
    <row r="10" spans="1:1" x14ac:dyDescent="0.2">
      <c r="A10" s="131" t="s">
        <v>92</v>
      </c>
    </row>
    <row r="11" spans="1:1" x14ac:dyDescent="0.2">
      <c r="A11" s="131" t="s">
        <v>469</v>
      </c>
    </row>
    <row r="12" spans="1:1" x14ac:dyDescent="0.2">
      <c r="A12" s="131" t="s">
        <v>311</v>
      </c>
    </row>
    <row r="13" spans="1:1" x14ac:dyDescent="0.2">
      <c r="A13" s="131" t="s">
        <v>310</v>
      </c>
    </row>
    <row r="14" spans="1:1" x14ac:dyDescent="0.2">
      <c r="A14" s="131" t="s">
        <v>73</v>
      </c>
    </row>
    <row r="15" spans="1:1" x14ac:dyDescent="0.2">
      <c r="A15" s="131" t="s">
        <v>503</v>
      </c>
    </row>
    <row r="16" spans="1:1" x14ac:dyDescent="0.2">
      <c r="A16" s="131" t="s">
        <v>504</v>
      </c>
    </row>
    <row r="17" spans="1:1" x14ac:dyDescent="0.2">
      <c r="A17" s="131" t="s">
        <v>313</v>
      </c>
    </row>
    <row r="18" spans="1:1" x14ac:dyDescent="0.2">
      <c r="A18" s="131" t="s">
        <v>194</v>
      </c>
    </row>
    <row r="19" spans="1:1" x14ac:dyDescent="0.2">
      <c r="A19" s="131" t="s">
        <v>501</v>
      </c>
    </row>
    <row r="20" spans="1:1" x14ac:dyDescent="0.2">
      <c r="A20" s="131" t="s">
        <v>460</v>
      </c>
    </row>
    <row r="21" spans="1:1" x14ac:dyDescent="0.2">
      <c r="A21" s="131" t="s">
        <v>265</v>
      </c>
    </row>
    <row r="22" spans="1:1" x14ac:dyDescent="0.2">
      <c r="A22" s="131" t="s">
        <v>502</v>
      </c>
    </row>
    <row r="23" spans="1:1" x14ac:dyDescent="0.2">
      <c r="A23" s="131" t="s">
        <v>220</v>
      </c>
    </row>
    <row r="24" spans="1:1" x14ac:dyDescent="0.2">
      <c r="A24" s="131" t="s">
        <v>192</v>
      </c>
    </row>
    <row r="25" spans="1:1" x14ac:dyDescent="0.2">
      <c r="A25" s="131" t="s">
        <v>337</v>
      </c>
    </row>
    <row r="26" spans="1:1" x14ac:dyDescent="0.2">
      <c r="A26" s="131" t="s">
        <v>317</v>
      </c>
    </row>
    <row r="27" spans="1:1" x14ac:dyDescent="0.2">
      <c r="A27" s="131" t="s">
        <v>268</v>
      </c>
    </row>
    <row r="28" spans="1:1" x14ac:dyDescent="0.2">
      <c r="A28" s="131" t="s">
        <v>77</v>
      </c>
    </row>
    <row r="29" spans="1:1" x14ac:dyDescent="0.2">
      <c r="A29" s="131" t="s">
        <v>87</v>
      </c>
    </row>
    <row r="30" spans="1:1" x14ac:dyDescent="0.2">
      <c r="A30" s="131" t="s">
        <v>75</v>
      </c>
    </row>
    <row r="31" spans="1:1" x14ac:dyDescent="0.2">
      <c r="A31" s="131" t="s">
        <v>89</v>
      </c>
    </row>
    <row r="32" spans="1:1" x14ac:dyDescent="0.2">
      <c r="A32" s="131" t="s">
        <v>402</v>
      </c>
    </row>
    <row r="33" spans="1:1" x14ac:dyDescent="0.2">
      <c r="A33" s="131" t="s">
        <v>78</v>
      </c>
    </row>
    <row r="34" spans="1:1" x14ac:dyDescent="0.2">
      <c r="A34" s="131" t="s">
        <v>151</v>
      </c>
    </row>
    <row r="35" spans="1:1" x14ac:dyDescent="0.2">
      <c r="A35" s="131" t="s">
        <v>149</v>
      </c>
    </row>
    <row r="36" spans="1:1" x14ac:dyDescent="0.2">
      <c r="A36" s="131" t="s">
        <v>142</v>
      </c>
    </row>
    <row r="37" spans="1:1" x14ac:dyDescent="0.2">
      <c r="A37" s="131" t="s">
        <v>159</v>
      </c>
    </row>
    <row r="38" spans="1:1" x14ac:dyDescent="0.2">
      <c r="A38" s="131" t="s">
        <v>157</v>
      </c>
    </row>
    <row r="39" spans="1:1" x14ac:dyDescent="0.2">
      <c r="A39" s="131" t="s">
        <v>216</v>
      </c>
    </row>
    <row r="40" spans="1:1" x14ac:dyDescent="0.2">
      <c r="A40" s="131" t="s">
        <v>152</v>
      </c>
    </row>
    <row r="41" spans="1:1" x14ac:dyDescent="0.2">
      <c r="A41" s="131" t="s">
        <v>141</v>
      </c>
    </row>
    <row r="42" spans="1:1" x14ac:dyDescent="0.2">
      <c r="A42" s="131" t="s">
        <v>107</v>
      </c>
    </row>
    <row r="43" spans="1:1" x14ac:dyDescent="0.2">
      <c r="A43" s="131" t="s">
        <v>104</v>
      </c>
    </row>
    <row r="44" spans="1:1" x14ac:dyDescent="0.2">
      <c r="A44" s="131" t="s">
        <v>109</v>
      </c>
    </row>
    <row r="45" spans="1:1" x14ac:dyDescent="0.2">
      <c r="A45" s="131" t="s">
        <v>307</v>
      </c>
    </row>
    <row r="46" spans="1:1" x14ac:dyDescent="0.2">
      <c r="A46" s="131" t="s">
        <v>430</v>
      </c>
    </row>
    <row r="47" spans="1:1" x14ac:dyDescent="0.2">
      <c r="A47" s="131" t="s">
        <v>98</v>
      </c>
    </row>
    <row r="48" spans="1:1" x14ac:dyDescent="0.2">
      <c r="A48" s="131" t="s">
        <v>82</v>
      </c>
    </row>
    <row r="49" spans="1:1" x14ac:dyDescent="0.2">
      <c r="A49" s="131" t="s">
        <v>401</v>
      </c>
    </row>
    <row r="50" spans="1:1" x14ac:dyDescent="0.2">
      <c r="A50" s="131" t="s">
        <v>363</v>
      </c>
    </row>
    <row r="51" spans="1:1" x14ac:dyDescent="0.2">
      <c r="A51" s="131" t="s">
        <v>468</v>
      </c>
    </row>
    <row r="52" spans="1:1" x14ac:dyDescent="0.2">
      <c r="A52" s="131" t="s">
        <v>569</v>
      </c>
    </row>
    <row r="53" spans="1:1" x14ac:dyDescent="0.2">
      <c r="A53" s="131" t="s">
        <v>500</v>
      </c>
    </row>
    <row r="54" spans="1:1" x14ac:dyDescent="0.2">
      <c r="A54" s="131" t="s">
        <v>462</v>
      </c>
    </row>
    <row r="55" spans="1:1" x14ac:dyDescent="0.2">
      <c r="A55" s="131" t="s">
        <v>461</v>
      </c>
    </row>
    <row r="56" spans="1:1" x14ac:dyDescent="0.2">
      <c r="A56" s="131" t="s">
        <v>79</v>
      </c>
    </row>
    <row r="57" spans="1:1" x14ac:dyDescent="0.2">
      <c r="A57" s="131" t="s">
        <v>466</v>
      </c>
    </row>
    <row r="58" spans="1:1" x14ac:dyDescent="0.2">
      <c r="A58" s="131" t="s">
        <v>222</v>
      </c>
    </row>
    <row r="59" spans="1:1" x14ac:dyDescent="0.2">
      <c r="A59" s="131" t="s">
        <v>441</v>
      </c>
    </row>
    <row r="60" spans="1:1" x14ac:dyDescent="0.2">
      <c r="A60" s="131" t="s">
        <v>226</v>
      </c>
    </row>
    <row r="61" spans="1:1" x14ac:dyDescent="0.2">
      <c r="A61" s="131" t="s">
        <v>224</v>
      </c>
    </row>
    <row r="62" spans="1:1" x14ac:dyDescent="0.2">
      <c r="A62" s="131" t="s">
        <v>206</v>
      </c>
    </row>
    <row r="63" spans="1:1" x14ac:dyDescent="0.2">
      <c r="A63" s="131" t="s">
        <v>437</v>
      </c>
    </row>
    <row r="64" spans="1:1" x14ac:dyDescent="0.2">
      <c r="A64" s="131" t="s">
        <v>204</v>
      </c>
    </row>
    <row r="65" spans="1:1" x14ac:dyDescent="0.2">
      <c r="A65" s="131" t="s">
        <v>254</v>
      </c>
    </row>
    <row r="66" spans="1:1" x14ac:dyDescent="0.2">
      <c r="A66" s="131" t="s">
        <v>168</v>
      </c>
    </row>
    <row r="67" spans="1:1" x14ac:dyDescent="0.2">
      <c r="A67" s="131" t="s">
        <v>215</v>
      </c>
    </row>
    <row r="68" spans="1:1" x14ac:dyDescent="0.2">
      <c r="A68" s="131" t="s">
        <v>209</v>
      </c>
    </row>
    <row r="69" spans="1:1" x14ac:dyDescent="0.2">
      <c r="A69" s="131" t="s">
        <v>488</v>
      </c>
    </row>
    <row r="70" spans="1:1" x14ac:dyDescent="0.2">
      <c r="A70" s="131" t="s">
        <v>177</v>
      </c>
    </row>
    <row r="71" spans="1:1" x14ac:dyDescent="0.2">
      <c r="A71" s="131" t="s">
        <v>463</v>
      </c>
    </row>
    <row r="72" spans="1:1" x14ac:dyDescent="0.2">
      <c r="A72" s="131" t="s">
        <v>506</v>
      </c>
    </row>
    <row r="73" spans="1:1" x14ac:dyDescent="0.2">
      <c r="A73" s="131" t="s">
        <v>507</v>
      </c>
    </row>
    <row r="74" spans="1:1" x14ac:dyDescent="0.2">
      <c r="A74" s="131" t="s">
        <v>508</v>
      </c>
    </row>
    <row r="75" spans="1:1" x14ac:dyDescent="0.2">
      <c r="A75" s="131" t="s">
        <v>509</v>
      </c>
    </row>
    <row r="76" spans="1:1" x14ac:dyDescent="0.2">
      <c r="A76" s="131" t="s">
        <v>505</v>
      </c>
    </row>
    <row r="77" spans="1:1" x14ac:dyDescent="0.2">
      <c r="A77" s="131" t="s">
        <v>147</v>
      </c>
    </row>
    <row r="78" spans="1:1" x14ac:dyDescent="0.2">
      <c r="A78" s="131" t="s">
        <v>212</v>
      </c>
    </row>
    <row r="79" spans="1:1" x14ac:dyDescent="0.2">
      <c r="A79" s="131" t="s">
        <v>138</v>
      </c>
    </row>
    <row r="80" spans="1:1" x14ac:dyDescent="0.2">
      <c r="A80" s="131" t="s">
        <v>108</v>
      </c>
    </row>
    <row r="81" spans="1:1" x14ac:dyDescent="0.2">
      <c r="A81" s="131" t="s">
        <v>575</v>
      </c>
    </row>
    <row r="82" spans="1:1" x14ac:dyDescent="0.2">
      <c r="A82" s="131" t="s">
        <v>102</v>
      </c>
    </row>
    <row r="83" spans="1:1" x14ac:dyDescent="0.2">
      <c r="A83" s="131" t="s">
        <v>493</v>
      </c>
    </row>
    <row r="84" spans="1:1" x14ac:dyDescent="0.2">
      <c r="A84" s="131" t="s">
        <v>499</v>
      </c>
    </row>
    <row r="85" spans="1:1" x14ac:dyDescent="0.2">
      <c r="A85" s="131" t="s">
        <v>94</v>
      </c>
    </row>
    <row r="86" spans="1:1" x14ac:dyDescent="0.2">
      <c r="A86" s="131" t="s">
        <v>170</v>
      </c>
    </row>
    <row r="87" spans="1:1" x14ac:dyDescent="0.2">
      <c r="A87" s="131" t="s">
        <v>292</v>
      </c>
    </row>
    <row r="88" spans="1:1" x14ac:dyDescent="0.2">
      <c r="A88" s="131" t="s">
        <v>465</v>
      </c>
    </row>
    <row r="89" spans="1:1" x14ac:dyDescent="0.2">
      <c r="A89" s="131" t="s">
        <v>387</v>
      </c>
    </row>
    <row r="90" spans="1:1" x14ac:dyDescent="0.2">
      <c r="A90" s="131" t="s">
        <v>325</v>
      </c>
    </row>
    <row r="91" spans="1:1" x14ac:dyDescent="0.2">
      <c r="A91" s="131" t="s">
        <v>124</v>
      </c>
    </row>
    <row r="92" spans="1:1" x14ac:dyDescent="0.2">
      <c r="A92" s="131" t="s">
        <v>71</v>
      </c>
    </row>
    <row r="93" spans="1:1" x14ac:dyDescent="0.2">
      <c r="A93" s="131" t="s">
        <v>288</v>
      </c>
    </row>
    <row r="94" spans="1:1" x14ac:dyDescent="0.2">
      <c r="A94" s="131" t="s">
        <v>341</v>
      </c>
    </row>
    <row r="95" spans="1:1" x14ac:dyDescent="0.2">
      <c r="A95" s="131" t="s">
        <v>408</v>
      </c>
    </row>
    <row r="96" spans="1:1" x14ac:dyDescent="0.2">
      <c r="A96" s="131" t="s">
        <v>464</v>
      </c>
    </row>
    <row r="97" spans="1:1" x14ac:dyDescent="0.2">
      <c r="A97" s="131" t="s">
        <v>145</v>
      </c>
    </row>
    <row r="98" spans="1:1" x14ac:dyDescent="0.2">
      <c r="A98" s="131" t="s">
        <v>96</v>
      </c>
    </row>
  </sheetData>
  <autoFilter ref="A1:A99">
    <sortState ref="A2:A96">
      <sortCondition ref="A1:A97"/>
    </sortState>
  </autoFilter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81"/>
  <sheetViews>
    <sheetView workbookViewId="0">
      <selection activeCell="AD7" sqref="A1:AD7"/>
    </sheetView>
  </sheetViews>
  <sheetFormatPr baseColWidth="10" defaultRowHeight="12.75" x14ac:dyDescent="0.2"/>
  <cols>
    <col min="1" max="1" width="60" bestFit="1" customWidth="1"/>
    <col min="2" max="2" width="8.42578125" bestFit="1" customWidth="1"/>
    <col min="3" max="3" width="5.5703125" customWidth="1"/>
    <col min="4" max="4" width="46.7109375" customWidth="1"/>
    <col min="7" max="7" width="13" customWidth="1"/>
  </cols>
  <sheetData>
    <row r="1" spans="1:7" x14ac:dyDescent="0.2">
      <c r="A1" s="95" t="s">
        <v>0</v>
      </c>
      <c r="B1" t="s">
        <v>259</v>
      </c>
      <c r="G1" s="98" t="s">
        <v>260</v>
      </c>
    </row>
    <row r="2" spans="1:7" x14ac:dyDescent="0.2">
      <c r="A2" s="95" t="s">
        <v>261</v>
      </c>
      <c r="B2" t="s">
        <v>259</v>
      </c>
      <c r="G2" s="101">
        <v>20</v>
      </c>
    </row>
    <row r="5" spans="1:7" x14ac:dyDescent="0.2">
      <c r="A5" s="95" t="s">
        <v>57</v>
      </c>
    </row>
    <row r="6" spans="1:7" x14ac:dyDescent="0.2">
      <c r="A6" t="s">
        <v>191</v>
      </c>
    </row>
    <row r="7" spans="1:7" x14ac:dyDescent="0.2">
      <c r="A7" t="s">
        <v>201</v>
      </c>
    </row>
    <row r="8" spans="1:7" x14ac:dyDescent="0.2">
      <c r="A8" t="s">
        <v>203</v>
      </c>
    </row>
    <row r="9" spans="1:7" x14ac:dyDescent="0.2">
      <c r="A9" t="s">
        <v>200</v>
      </c>
    </row>
    <row r="10" spans="1:7" x14ac:dyDescent="0.2">
      <c r="A10" t="s">
        <v>197</v>
      </c>
    </row>
    <row r="11" spans="1:7" x14ac:dyDescent="0.2">
      <c r="A11" t="s">
        <v>242</v>
      </c>
    </row>
    <row r="12" spans="1:7" x14ac:dyDescent="0.2">
      <c r="A12" t="s">
        <v>188</v>
      </c>
    </row>
    <row r="13" spans="1:7" x14ac:dyDescent="0.2">
      <c r="A13" t="s">
        <v>92</v>
      </c>
    </row>
    <row r="14" spans="1:7" x14ac:dyDescent="0.2">
      <c r="A14" t="s">
        <v>185</v>
      </c>
    </row>
    <row r="15" spans="1:7" x14ac:dyDescent="0.2">
      <c r="A15" t="s">
        <v>73</v>
      </c>
    </row>
    <row r="16" spans="1:7" x14ac:dyDescent="0.2">
      <c r="A16" t="s">
        <v>194</v>
      </c>
    </row>
    <row r="17" spans="1:1" x14ac:dyDescent="0.2">
      <c r="A17" t="s">
        <v>220</v>
      </c>
    </row>
    <row r="18" spans="1:1" x14ac:dyDescent="0.2">
      <c r="A18" t="s">
        <v>192</v>
      </c>
    </row>
    <row r="19" spans="1:1" x14ac:dyDescent="0.2">
      <c r="A19" t="s">
        <v>125</v>
      </c>
    </row>
    <row r="20" spans="1:1" x14ac:dyDescent="0.2">
      <c r="A20" t="s">
        <v>77</v>
      </c>
    </row>
    <row r="21" spans="1:1" x14ac:dyDescent="0.2">
      <c r="A21" t="s">
        <v>87</v>
      </c>
    </row>
    <row r="22" spans="1:1" x14ac:dyDescent="0.2">
      <c r="A22" t="s">
        <v>75</v>
      </c>
    </row>
    <row r="23" spans="1:1" x14ac:dyDescent="0.2">
      <c r="A23" t="s">
        <v>89</v>
      </c>
    </row>
    <row r="24" spans="1:1" x14ac:dyDescent="0.2">
      <c r="A24" t="s">
        <v>78</v>
      </c>
    </row>
    <row r="25" spans="1:1" x14ac:dyDescent="0.2">
      <c r="A25" t="s">
        <v>151</v>
      </c>
    </row>
    <row r="26" spans="1:1" x14ac:dyDescent="0.2">
      <c r="A26" t="s">
        <v>149</v>
      </c>
    </row>
    <row r="27" spans="1:1" x14ac:dyDescent="0.2">
      <c r="A27" t="s">
        <v>142</v>
      </c>
    </row>
    <row r="28" spans="1:1" x14ac:dyDescent="0.2">
      <c r="A28" t="s">
        <v>159</v>
      </c>
    </row>
    <row r="29" spans="1:1" x14ac:dyDescent="0.2">
      <c r="A29" t="s">
        <v>157</v>
      </c>
    </row>
    <row r="30" spans="1:1" x14ac:dyDescent="0.2">
      <c r="A30" t="s">
        <v>216</v>
      </c>
    </row>
    <row r="31" spans="1:1" x14ac:dyDescent="0.2">
      <c r="A31" t="s">
        <v>152</v>
      </c>
    </row>
    <row r="32" spans="1:1" x14ac:dyDescent="0.2">
      <c r="A32" t="s">
        <v>141</v>
      </c>
    </row>
    <row r="33" spans="1:1" x14ac:dyDescent="0.2">
      <c r="A33" t="s">
        <v>107</v>
      </c>
    </row>
    <row r="34" spans="1:1" x14ac:dyDescent="0.2">
      <c r="A34" t="s">
        <v>104</v>
      </c>
    </row>
    <row r="35" spans="1:1" x14ac:dyDescent="0.2">
      <c r="A35" t="s">
        <v>109</v>
      </c>
    </row>
    <row r="36" spans="1:1" x14ac:dyDescent="0.2">
      <c r="A36" t="s">
        <v>98</v>
      </c>
    </row>
    <row r="37" spans="1:1" x14ac:dyDescent="0.2">
      <c r="A37" t="s">
        <v>82</v>
      </c>
    </row>
    <row r="38" spans="1:1" x14ac:dyDescent="0.2">
      <c r="A38" t="s">
        <v>79</v>
      </c>
    </row>
    <row r="39" spans="1:1" x14ac:dyDescent="0.2">
      <c r="A39" t="s">
        <v>222</v>
      </c>
    </row>
    <row r="40" spans="1:1" x14ac:dyDescent="0.2">
      <c r="A40" t="s">
        <v>226</v>
      </c>
    </row>
    <row r="41" spans="1:1" x14ac:dyDescent="0.2">
      <c r="A41" t="s">
        <v>224</v>
      </c>
    </row>
    <row r="42" spans="1:1" x14ac:dyDescent="0.2">
      <c r="A42" t="s">
        <v>198</v>
      </c>
    </row>
    <row r="43" spans="1:1" x14ac:dyDescent="0.2">
      <c r="A43" t="s">
        <v>130</v>
      </c>
    </row>
    <row r="44" spans="1:1" x14ac:dyDescent="0.2">
      <c r="A44" t="s">
        <v>206</v>
      </c>
    </row>
    <row r="45" spans="1:1" x14ac:dyDescent="0.2">
      <c r="A45" t="s">
        <v>204</v>
      </c>
    </row>
    <row r="46" spans="1:1" x14ac:dyDescent="0.2">
      <c r="A46" t="s">
        <v>254</v>
      </c>
    </row>
    <row r="47" spans="1:1" x14ac:dyDescent="0.2">
      <c r="A47" t="s">
        <v>168</v>
      </c>
    </row>
    <row r="48" spans="1:1" x14ac:dyDescent="0.2">
      <c r="A48" t="s">
        <v>215</v>
      </c>
    </row>
    <row r="49" spans="1:1" x14ac:dyDescent="0.2">
      <c r="A49" t="s">
        <v>209</v>
      </c>
    </row>
    <row r="50" spans="1:1" x14ac:dyDescent="0.2">
      <c r="A50" t="s">
        <v>177</v>
      </c>
    </row>
    <row r="51" spans="1:1" x14ac:dyDescent="0.2">
      <c r="A51" t="s">
        <v>180</v>
      </c>
    </row>
    <row r="52" spans="1:1" x14ac:dyDescent="0.2">
      <c r="A52" t="s">
        <v>147</v>
      </c>
    </row>
    <row r="53" spans="1:1" x14ac:dyDescent="0.2">
      <c r="A53" t="s">
        <v>173</v>
      </c>
    </row>
    <row r="54" spans="1:1" x14ac:dyDescent="0.2">
      <c r="A54" t="s">
        <v>212</v>
      </c>
    </row>
    <row r="55" spans="1:1" x14ac:dyDescent="0.2">
      <c r="A55" t="s">
        <v>138</v>
      </c>
    </row>
    <row r="56" spans="1:1" x14ac:dyDescent="0.2">
      <c r="A56" t="s">
        <v>108</v>
      </c>
    </row>
    <row r="57" spans="1:1" x14ac:dyDescent="0.2">
      <c r="A57" t="s">
        <v>102</v>
      </c>
    </row>
    <row r="58" spans="1:1" x14ac:dyDescent="0.2">
      <c r="A58" t="s">
        <v>134</v>
      </c>
    </row>
    <row r="59" spans="1:1" x14ac:dyDescent="0.2">
      <c r="A59" t="s">
        <v>136</v>
      </c>
    </row>
    <row r="60" spans="1:1" x14ac:dyDescent="0.2">
      <c r="A60" t="s">
        <v>127</v>
      </c>
    </row>
    <row r="61" spans="1:1" x14ac:dyDescent="0.2">
      <c r="A61" t="s">
        <v>94</v>
      </c>
    </row>
    <row r="62" spans="1:1" x14ac:dyDescent="0.2">
      <c r="A62" t="s">
        <v>170</v>
      </c>
    </row>
    <row r="63" spans="1:1" x14ac:dyDescent="0.2">
      <c r="A63" t="s">
        <v>169</v>
      </c>
    </row>
    <row r="64" spans="1:1" x14ac:dyDescent="0.2">
      <c r="A64" t="s">
        <v>124</v>
      </c>
    </row>
    <row r="65" spans="1:1" x14ac:dyDescent="0.2">
      <c r="A65" t="s">
        <v>71</v>
      </c>
    </row>
    <row r="66" spans="1:1" x14ac:dyDescent="0.2">
      <c r="A66" t="s">
        <v>132</v>
      </c>
    </row>
    <row r="67" spans="1:1" x14ac:dyDescent="0.2">
      <c r="A67" t="s">
        <v>145</v>
      </c>
    </row>
    <row r="68" spans="1:1" x14ac:dyDescent="0.2">
      <c r="A68" t="s">
        <v>96</v>
      </c>
    </row>
    <row r="69" spans="1:1" x14ac:dyDescent="0.2">
      <c r="A69" t="s">
        <v>257</v>
      </c>
    </row>
    <row r="70" spans="1:1" x14ac:dyDescent="0.2">
      <c r="A70" t="s">
        <v>265</v>
      </c>
    </row>
    <row r="71" spans="1:1" x14ac:dyDescent="0.2">
      <c r="A71" t="s">
        <v>268</v>
      </c>
    </row>
    <row r="72" spans="1:1" x14ac:dyDescent="0.2">
      <c r="A72" t="s">
        <v>272</v>
      </c>
    </row>
    <row r="73" spans="1:1" x14ac:dyDescent="0.2">
      <c r="A73" t="s">
        <v>288</v>
      </c>
    </row>
    <row r="74" spans="1:1" x14ac:dyDescent="0.2">
      <c r="A74" t="s">
        <v>290</v>
      </c>
    </row>
    <row r="75" spans="1:1" x14ac:dyDescent="0.2">
      <c r="A75" t="s">
        <v>292</v>
      </c>
    </row>
    <row r="76" spans="1:1" x14ac:dyDescent="0.2">
      <c r="A76" t="s">
        <v>307</v>
      </c>
    </row>
    <row r="77" spans="1:1" x14ac:dyDescent="0.2">
      <c r="A77" t="s">
        <v>310</v>
      </c>
    </row>
    <row r="78" spans="1:1" x14ac:dyDescent="0.2">
      <c r="A78" t="s">
        <v>311</v>
      </c>
    </row>
    <row r="79" spans="1:1" x14ac:dyDescent="0.2">
      <c r="A79" t="s">
        <v>313</v>
      </c>
    </row>
    <row r="80" spans="1:1" x14ac:dyDescent="0.2">
      <c r="A80" t="s">
        <v>317</v>
      </c>
    </row>
    <row r="81" spans="1:1" x14ac:dyDescent="0.2">
      <c r="A81" t="s">
        <v>258</v>
      </c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J18"/>
  <sheetViews>
    <sheetView tabSelected="1" view="pageBreakPreview" zoomScaleNormal="80" zoomScaleSheetLayoutView="100" workbookViewId="0">
      <selection activeCell="B15" sqref="B15"/>
    </sheetView>
  </sheetViews>
  <sheetFormatPr baseColWidth="10" defaultRowHeight="12.75" x14ac:dyDescent="0.2"/>
  <cols>
    <col min="1" max="1" width="21.7109375" style="215" customWidth="1"/>
    <col min="2" max="2" width="34.5703125" style="215" customWidth="1"/>
    <col min="3" max="3" width="33.140625" style="215" customWidth="1"/>
    <col min="4" max="4" width="18.7109375" style="215" customWidth="1"/>
    <col min="5" max="16384" width="11.42578125" style="215"/>
  </cols>
  <sheetData>
    <row r="2" spans="1:10" ht="27.75" customHeight="1" x14ac:dyDescent="0.2">
      <c r="A2" s="239"/>
      <c r="B2" s="261"/>
      <c r="C2" s="261"/>
      <c r="D2" s="238"/>
      <c r="J2" s="276"/>
    </row>
    <row r="3" spans="1:10" x14ac:dyDescent="0.2">
      <c r="A3" s="237"/>
      <c r="B3" s="237"/>
      <c r="C3" s="237"/>
      <c r="D3" s="237"/>
    </row>
    <row r="4" spans="1:10" ht="18" customHeight="1" x14ac:dyDescent="0.2">
      <c r="A4" s="236"/>
      <c r="B4" s="235"/>
      <c r="C4" s="234"/>
      <c r="D4" s="233"/>
    </row>
    <row r="5" spans="1:10" ht="18" customHeight="1" x14ac:dyDescent="0.2">
      <c r="A5" s="230"/>
      <c r="B5" s="232"/>
      <c r="C5" s="229"/>
      <c r="D5" s="231"/>
    </row>
    <row r="6" spans="1:10" ht="18" customHeight="1" x14ac:dyDescent="0.2">
      <c r="A6" s="230"/>
      <c r="B6" s="262"/>
      <c r="C6" s="229"/>
      <c r="D6" s="228"/>
    </row>
    <row r="7" spans="1:10" ht="18" customHeight="1" x14ac:dyDescent="0.2">
      <c r="A7" s="227"/>
      <c r="B7" s="263"/>
      <c r="C7" s="226"/>
      <c r="D7" s="225"/>
    </row>
    <row r="8" spans="1:10" ht="18" customHeight="1" x14ac:dyDescent="0.2">
      <c r="A8" s="224"/>
      <c r="B8" s="223"/>
      <c r="C8" s="222"/>
      <c r="D8" s="222"/>
    </row>
    <row r="9" spans="1:10" ht="18" customHeight="1" x14ac:dyDescent="0.25">
      <c r="A9" s="224"/>
      <c r="B9" s="264"/>
      <c r="C9" s="264"/>
      <c r="D9" s="222"/>
    </row>
    <row r="10" spans="1:10" ht="15.75" x14ac:dyDescent="0.25">
      <c r="B10" s="275" t="s">
        <v>832</v>
      </c>
      <c r="C10" s="274">
        <f ca="1">TODAY()</f>
        <v>43483</v>
      </c>
    </row>
    <row r="11" spans="1:10" x14ac:dyDescent="0.2">
      <c r="B11" s="221"/>
      <c r="C11" s="221"/>
    </row>
    <row r="12" spans="1:10" ht="13.5" thickBot="1" x14ac:dyDescent="0.25"/>
    <row r="13" spans="1:10" ht="15" customHeight="1" x14ac:dyDescent="0.2">
      <c r="A13" s="273" t="s">
        <v>32</v>
      </c>
      <c r="B13" s="272" t="s">
        <v>610</v>
      </c>
      <c r="C13" s="271"/>
      <c r="D13" s="270"/>
    </row>
    <row r="14" spans="1:10" ht="15" customHeight="1" x14ac:dyDescent="0.2">
      <c r="A14" s="269" t="s">
        <v>785</v>
      </c>
      <c r="B14" s="268" t="s">
        <v>713</v>
      </c>
      <c r="C14" s="267"/>
      <c r="D14" s="266"/>
    </row>
    <row r="15" spans="1:10" ht="15" customHeight="1" x14ac:dyDescent="0.2">
      <c r="A15" s="220" t="s">
        <v>831</v>
      </c>
      <c r="B15" s="280"/>
      <c r="C15" s="278"/>
      <c r="D15" s="279"/>
    </row>
    <row r="16" spans="1:10" x14ac:dyDescent="0.2">
      <c r="C16" s="219"/>
    </row>
    <row r="17" spans="2:4" ht="15" x14ac:dyDescent="0.25">
      <c r="B17" s="218"/>
      <c r="C17" s="216"/>
    </row>
    <row r="18" spans="2:4" ht="14.25" x14ac:dyDescent="0.2">
      <c r="B18" s="217"/>
      <c r="C18" s="216"/>
      <c r="D18" s="265"/>
    </row>
  </sheetData>
  <dataConsolidate/>
  <mergeCells count="5">
    <mergeCell ref="B2:C2"/>
    <mergeCell ref="B6:B7"/>
    <mergeCell ref="B13:D13"/>
    <mergeCell ref="B9:C9"/>
    <mergeCell ref="B14:D14"/>
  </mergeCells>
  <dataValidations count="2">
    <dataValidation type="list" allowBlank="1" showInputMessage="1" showErrorMessage="1" sqref="B14:D14">
      <formula1>INDIRECT($B$13)</formula1>
    </dataValidation>
    <dataValidation type="list" allowBlank="1" showInputMessage="1" showErrorMessage="1" sqref="B13:D13">
      <formula1>Marque</formula1>
    </dataValidation>
  </dataValidations>
  <pageMargins left="0.78740157480314965" right="0.78740157480314965" top="0" bottom="0.98425196850393704" header="0.51181102362204722" footer="0.51181102362204722"/>
  <pageSetup paperSize="9" scale="6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2"/>
  <sheetViews>
    <sheetView workbookViewId="0">
      <selection activeCell="A2" sqref="A2"/>
    </sheetView>
  </sheetViews>
  <sheetFormatPr baseColWidth="10" defaultRowHeight="15" x14ac:dyDescent="0.25"/>
  <cols>
    <col min="1" max="1" width="21" style="277" bestFit="1" customWidth="1"/>
    <col min="2" max="16384" width="11.42578125" style="277"/>
  </cols>
  <sheetData>
    <row r="1" spans="1:1" x14ac:dyDescent="0.25">
      <c r="A1" s="95" t="s">
        <v>833</v>
      </c>
    </row>
    <row r="2" spans="1:1" x14ac:dyDescent="0.25">
      <c r="A2" s="281" t="s">
        <v>610</v>
      </c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3"/>
  <sheetViews>
    <sheetView workbookViewId="0">
      <selection activeCell="A27" sqref="A27"/>
    </sheetView>
  </sheetViews>
  <sheetFormatPr baseColWidth="10" defaultRowHeight="15" x14ac:dyDescent="0.25"/>
  <cols>
    <col min="1" max="1" width="37.28515625" style="277" bestFit="1" customWidth="1"/>
    <col min="2" max="16384" width="11.42578125" style="277"/>
  </cols>
  <sheetData>
    <row r="1" spans="1:1" x14ac:dyDescent="0.25">
      <c r="A1" s="95" t="s">
        <v>833</v>
      </c>
    </row>
    <row r="2" spans="1:1" x14ac:dyDescent="0.25">
      <c r="A2" s="281" t="s">
        <v>610</v>
      </c>
    </row>
    <row r="3" spans="1:1" x14ac:dyDescent="0.25">
      <c r="A3" s="282" t="s">
        <v>713</v>
      </c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F0"/>
    <pageSetUpPr fitToPage="1"/>
  </sheetPr>
  <dimension ref="A1:HR6"/>
  <sheetViews>
    <sheetView zoomScale="80" zoomScaleNormal="80" workbookViewId="0">
      <pane xSplit="6" ySplit="4" topLeftCell="G5" activePane="bottomRight" state="frozenSplit"/>
      <selection pane="topRight" activeCell="P1" sqref="P1"/>
      <selection pane="bottomLeft"/>
      <selection pane="bottomRight" activeCell="D45" sqref="D45"/>
    </sheetView>
  </sheetViews>
  <sheetFormatPr baseColWidth="10" defaultRowHeight="12.75" outlineLevelCol="2" x14ac:dyDescent="0.2"/>
  <cols>
    <col min="1" max="1" width="6.5703125" style="142" customWidth="1" outlineLevel="1"/>
    <col min="2" max="2" width="24.42578125" style="143" customWidth="1" outlineLevel="1"/>
    <col min="3" max="3" width="49.28515625" style="143" customWidth="1"/>
    <col min="4" max="4" width="52.5703125" style="143" customWidth="1"/>
    <col min="5" max="5" width="13.85546875" style="143" customWidth="1" outlineLevel="1"/>
    <col min="6" max="6" width="13.42578125" style="143" customWidth="1" outlineLevel="1"/>
    <col min="7" max="7" width="12.85546875" style="144" customWidth="1" outlineLevel="1"/>
    <col min="8" max="8" width="27" style="151" customWidth="1" outlineLevel="1"/>
    <col min="9" max="9" width="18.85546875" style="151" customWidth="1"/>
    <col min="10" max="10" width="9.5703125" style="151" customWidth="1" outlineLevel="1"/>
    <col min="11" max="11" width="29.28515625" style="151" customWidth="1" outlineLevel="1"/>
    <col min="12" max="12" width="15.140625" style="151" customWidth="1"/>
    <col min="13" max="13" width="27.5703125" style="151" customWidth="1"/>
    <col min="14" max="14" width="17.85546875" style="151" customWidth="1" outlineLevel="1"/>
    <col min="15" max="15" width="7" style="151" customWidth="1" outlineLevel="1"/>
    <col min="16" max="16" width="22.140625" style="151" customWidth="1"/>
    <col min="17" max="17" width="24.42578125" style="151" customWidth="1"/>
    <col min="18" max="18" width="14.85546875" style="151" customWidth="1" outlineLevel="1"/>
    <col min="19" max="21" width="10.7109375" style="151" customWidth="1" outlineLevel="1"/>
    <col min="22" max="22" width="15.28515625" style="151" customWidth="1" outlineLevel="1"/>
    <col min="23" max="23" width="12.42578125" style="151" customWidth="1" outlineLevel="1"/>
    <col min="24" max="25" width="13.7109375" style="151" customWidth="1" outlineLevel="1"/>
    <col min="26" max="26" width="14.7109375" style="151" customWidth="1" outlineLevel="1"/>
    <col min="27" max="28" width="13.7109375" style="151" customWidth="1" outlineLevel="1"/>
    <col min="29" max="29" width="13.140625" style="151" customWidth="1" outlineLevel="1"/>
    <col min="30" max="30" width="17.7109375" style="151" customWidth="1" outlineLevel="1"/>
    <col min="31" max="31" width="11.85546875" style="151" customWidth="1" outlineLevel="1"/>
    <col min="32" max="32" width="13.140625" style="156" customWidth="1" outlineLevel="1"/>
    <col min="33" max="33" width="14.28515625" style="151" customWidth="1" outlineLevel="1"/>
    <col min="34" max="34" width="18.28515625" style="151" customWidth="1" outlineLevel="1"/>
    <col min="35" max="56" width="14.7109375" style="151" customWidth="1" outlineLevel="1"/>
    <col min="57" max="71" width="14.7109375" style="151" customWidth="1" outlineLevel="2"/>
    <col min="72" max="74" width="16.85546875" style="151" customWidth="1" outlineLevel="2"/>
    <col min="75" max="75" width="17.140625" style="151" customWidth="1" outlineLevel="2"/>
    <col min="76" max="76" width="16.5703125" style="151" customWidth="1" outlineLevel="2"/>
    <col min="77" max="77" width="19.42578125" style="151" customWidth="1" outlineLevel="2"/>
    <col min="78" max="97" width="14.7109375" style="151" customWidth="1" outlineLevel="2"/>
    <col min="98" max="100" width="14.7109375" style="151" customWidth="1" outlineLevel="1"/>
    <col min="101" max="101" width="12.5703125" style="151" customWidth="1" outlineLevel="1"/>
    <col min="102" max="102" width="12.85546875" style="151" customWidth="1" outlineLevel="1"/>
    <col min="103" max="103" width="11.5703125" style="151" customWidth="1" outlineLevel="1"/>
    <col min="104" max="104" width="11" style="151" customWidth="1" outlineLevel="1"/>
    <col min="105" max="105" width="10.7109375" style="151" customWidth="1" outlineLevel="1"/>
    <col min="106" max="112" width="14.7109375" style="151" customWidth="1" outlineLevel="1"/>
    <col min="113" max="113" width="11.42578125" style="156" customWidth="1" outlineLevel="1"/>
    <col min="114" max="115" width="11.42578125" style="143" customWidth="1" outlineLevel="1"/>
    <col min="116" max="116" width="12.5703125" style="143" customWidth="1" outlineLevel="1"/>
    <col min="117" max="153" width="11.42578125" style="143" customWidth="1" outlineLevel="1"/>
    <col min="154" max="191" width="11.42578125" style="143" customWidth="1" outlineLevel="2"/>
    <col min="192" max="192" width="12.85546875" style="143" customWidth="1" outlineLevel="2"/>
    <col min="193" max="195" width="11.42578125" style="143" customWidth="1" outlineLevel="2"/>
    <col min="196" max="196" width="16.28515625" style="151" customWidth="1" outlineLevel="1"/>
    <col min="197" max="198" width="11.42578125" style="143" customWidth="1" outlineLevel="1"/>
    <col min="199" max="199" width="18.42578125" style="145" customWidth="1" outlineLevel="1"/>
    <col min="200" max="200" width="11.42578125" style="143" customWidth="1" outlineLevel="1"/>
    <col min="201" max="201" width="14.5703125" style="143" bestFit="1" customWidth="1" outlineLevel="1"/>
    <col min="202" max="219" width="11.42578125" style="143" customWidth="1" outlineLevel="1"/>
    <col min="220" max="220" width="25.85546875" style="143" customWidth="1"/>
    <col min="221" max="221" width="16.7109375" style="178" customWidth="1"/>
    <col min="222" max="222" width="34.42578125" style="178" customWidth="1"/>
    <col min="223" max="223" width="38.7109375" style="178" customWidth="1"/>
    <col min="224" max="224" width="13.5703125" style="178" customWidth="1"/>
    <col min="225" max="225" width="16.28515625" style="178" customWidth="1"/>
    <col min="226" max="16384" width="11.42578125" style="145"/>
  </cols>
  <sheetData>
    <row r="1" spans="1:226" x14ac:dyDescent="0.2">
      <c r="C1" s="143" t="s">
        <v>721</v>
      </c>
      <c r="D1" s="143">
        <v>1</v>
      </c>
      <c r="E1" s="143">
        <f>D1+1</f>
        <v>2</v>
      </c>
      <c r="F1" s="143">
        <f>E1+1</f>
        <v>3</v>
      </c>
      <c r="G1" s="143">
        <f t="shared" ref="G1:BQ1" si="0">F1+1</f>
        <v>4</v>
      </c>
      <c r="H1" s="143">
        <f t="shared" si="0"/>
        <v>5</v>
      </c>
      <c r="I1" s="143">
        <f t="shared" si="0"/>
        <v>6</v>
      </c>
      <c r="J1" s="143">
        <f t="shared" si="0"/>
        <v>7</v>
      </c>
      <c r="K1" s="143">
        <f t="shared" si="0"/>
        <v>8</v>
      </c>
      <c r="L1" s="143">
        <f t="shared" si="0"/>
        <v>9</v>
      </c>
      <c r="M1" s="143">
        <f t="shared" si="0"/>
        <v>10</v>
      </c>
      <c r="N1" s="143">
        <f t="shared" si="0"/>
        <v>11</v>
      </c>
      <c r="O1" s="143">
        <f t="shared" si="0"/>
        <v>12</v>
      </c>
      <c r="P1" s="143">
        <f t="shared" si="0"/>
        <v>13</v>
      </c>
      <c r="Q1" s="143">
        <f t="shared" si="0"/>
        <v>14</v>
      </c>
      <c r="R1" s="143">
        <f t="shared" si="0"/>
        <v>15</v>
      </c>
      <c r="S1" s="143">
        <f t="shared" si="0"/>
        <v>16</v>
      </c>
      <c r="T1" s="143">
        <f t="shared" si="0"/>
        <v>17</v>
      </c>
      <c r="U1" s="143">
        <f t="shared" si="0"/>
        <v>18</v>
      </c>
      <c r="V1" s="143">
        <f t="shared" si="0"/>
        <v>19</v>
      </c>
      <c r="W1" s="143">
        <f t="shared" si="0"/>
        <v>20</v>
      </c>
      <c r="X1" s="143">
        <f t="shared" si="0"/>
        <v>21</v>
      </c>
      <c r="Y1" s="143">
        <f t="shared" si="0"/>
        <v>22</v>
      </c>
      <c r="Z1" s="143">
        <f t="shared" si="0"/>
        <v>23</v>
      </c>
      <c r="AA1" s="143">
        <f t="shared" si="0"/>
        <v>24</v>
      </c>
      <c r="AB1" s="143">
        <f t="shared" si="0"/>
        <v>25</v>
      </c>
      <c r="AC1" s="143">
        <f t="shared" si="0"/>
        <v>26</v>
      </c>
      <c r="AD1" s="143">
        <f t="shared" si="0"/>
        <v>27</v>
      </c>
      <c r="AE1" s="143">
        <f t="shared" si="0"/>
        <v>28</v>
      </c>
      <c r="AF1" s="143">
        <f t="shared" si="0"/>
        <v>29</v>
      </c>
      <c r="AG1" s="143">
        <f t="shared" si="0"/>
        <v>30</v>
      </c>
      <c r="AH1" s="143">
        <f t="shared" si="0"/>
        <v>31</v>
      </c>
      <c r="AI1" s="143">
        <f t="shared" si="0"/>
        <v>32</v>
      </c>
      <c r="AJ1" s="143">
        <f t="shared" si="0"/>
        <v>33</v>
      </c>
      <c r="AK1" s="143">
        <f t="shared" si="0"/>
        <v>34</v>
      </c>
      <c r="AL1" s="143">
        <f t="shared" si="0"/>
        <v>35</v>
      </c>
      <c r="AM1" s="143">
        <f t="shared" si="0"/>
        <v>36</v>
      </c>
      <c r="AN1" s="143">
        <f t="shared" si="0"/>
        <v>37</v>
      </c>
      <c r="AO1" s="143">
        <f t="shared" si="0"/>
        <v>38</v>
      </c>
      <c r="AP1" s="143">
        <f t="shared" si="0"/>
        <v>39</v>
      </c>
      <c r="AQ1" s="143">
        <f t="shared" si="0"/>
        <v>40</v>
      </c>
      <c r="AR1" s="143">
        <f t="shared" si="0"/>
        <v>41</v>
      </c>
      <c r="AS1" s="143">
        <f t="shared" si="0"/>
        <v>42</v>
      </c>
      <c r="AT1" s="143">
        <f t="shared" si="0"/>
        <v>43</v>
      </c>
      <c r="AU1" s="143">
        <f t="shared" si="0"/>
        <v>44</v>
      </c>
      <c r="AV1" s="143">
        <f t="shared" si="0"/>
        <v>45</v>
      </c>
      <c r="AW1" s="143">
        <f t="shared" si="0"/>
        <v>46</v>
      </c>
      <c r="AX1" s="143">
        <f t="shared" si="0"/>
        <v>47</v>
      </c>
      <c r="AY1" s="143">
        <f t="shared" si="0"/>
        <v>48</v>
      </c>
      <c r="AZ1" s="143">
        <f t="shared" si="0"/>
        <v>49</v>
      </c>
      <c r="BA1" s="143">
        <f t="shared" si="0"/>
        <v>50</v>
      </c>
      <c r="BB1" s="143">
        <f t="shared" si="0"/>
        <v>51</v>
      </c>
      <c r="BC1" s="143">
        <f t="shared" si="0"/>
        <v>52</v>
      </c>
      <c r="BD1" s="143">
        <f t="shared" si="0"/>
        <v>53</v>
      </c>
      <c r="BE1" s="143">
        <f t="shared" si="0"/>
        <v>54</v>
      </c>
      <c r="BF1" s="143">
        <f t="shared" si="0"/>
        <v>55</v>
      </c>
      <c r="BG1" s="143">
        <f t="shared" si="0"/>
        <v>56</v>
      </c>
      <c r="BH1" s="143">
        <f t="shared" si="0"/>
        <v>57</v>
      </c>
      <c r="BI1" s="143">
        <f t="shared" si="0"/>
        <v>58</v>
      </c>
      <c r="BJ1" s="143">
        <f t="shared" si="0"/>
        <v>59</v>
      </c>
      <c r="BK1" s="143">
        <f t="shared" si="0"/>
        <v>60</v>
      </c>
      <c r="BL1" s="143">
        <f t="shared" si="0"/>
        <v>61</v>
      </c>
      <c r="BM1" s="143">
        <f t="shared" si="0"/>
        <v>62</v>
      </c>
      <c r="BN1" s="143">
        <f t="shared" si="0"/>
        <v>63</v>
      </c>
      <c r="BO1" s="143">
        <f t="shared" si="0"/>
        <v>64</v>
      </c>
      <c r="BP1" s="143">
        <f t="shared" si="0"/>
        <v>65</v>
      </c>
      <c r="BQ1" s="143">
        <f t="shared" si="0"/>
        <v>66</v>
      </c>
      <c r="BR1" s="143">
        <f t="shared" ref="BR1:EC1" si="1">BQ1+1</f>
        <v>67</v>
      </c>
      <c r="BS1" s="143">
        <f t="shared" si="1"/>
        <v>68</v>
      </c>
      <c r="BT1" s="143">
        <f t="shared" si="1"/>
        <v>69</v>
      </c>
      <c r="BU1" s="143">
        <f t="shared" si="1"/>
        <v>70</v>
      </c>
      <c r="BV1" s="143">
        <f t="shared" si="1"/>
        <v>71</v>
      </c>
      <c r="BW1" s="143">
        <f t="shared" si="1"/>
        <v>72</v>
      </c>
      <c r="BX1" s="143">
        <f t="shared" si="1"/>
        <v>73</v>
      </c>
      <c r="BY1" s="143">
        <f t="shared" si="1"/>
        <v>74</v>
      </c>
      <c r="BZ1" s="143">
        <f t="shared" si="1"/>
        <v>75</v>
      </c>
      <c r="CA1" s="143">
        <f t="shared" si="1"/>
        <v>76</v>
      </c>
      <c r="CB1" s="143">
        <f t="shared" si="1"/>
        <v>77</v>
      </c>
      <c r="CC1" s="143">
        <f t="shared" si="1"/>
        <v>78</v>
      </c>
      <c r="CD1" s="143">
        <f t="shared" si="1"/>
        <v>79</v>
      </c>
      <c r="CE1" s="143">
        <f t="shared" si="1"/>
        <v>80</v>
      </c>
      <c r="CF1" s="143">
        <f t="shared" si="1"/>
        <v>81</v>
      </c>
      <c r="CG1" s="143">
        <f t="shared" si="1"/>
        <v>82</v>
      </c>
      <c r="CH1" s="143">
        <f t="shared" si="1"/>
        <v>83</v>
      </c>
      <c r="CI1" s="143">
        <f t="shared" si="1"/>
        <v>84</v>
      </c>
      <c r="CJ1" s="143">
        <f t="shared" si="1"/>
        <v>85</v>
      </c>
      <c r="CK1" s="143">
        <f t="shared" si="1"/>
        <v>86</v>
      </c>
      <c r="CL1" s="143">
        <f t="shared" si="1"/>
        <v>87</v>
      </c>
      <c r="CM1" s="143">
        <f t="shared" si="1"/>
        <v>88</v>
      </c>
      <c r="CN1" s="143">
        <f t="shared" si="1"/>
        <v>89</v>
      </c>
      <c r="CO1" s="143">
        <f t="shared" si="1"/>
        <v>90</v>
      </c>
      <c r="CP1" s="143">
        <f t="shared" si="1"/>
        <v>91</v>
      </c>
      <c r="CQ1" s="143">
        <f t="shared" si="1"/>
        <v>92</v>
      </c>
      <c r="CR1" s="143">
        <f t="shared" si="1"/>
        <v>93</v>
      </c>
      <c r="CS1" s="143">
        <f t="shared" si="1"/>
        <v>94</v>
      </c>
      <c r="CT1" s="143">
        <f t="shared" si="1"/>
        <v>95</v>
      </c>
      <c r="CU1" s="143">
        <f t="shared" si="1"/>
        <v>96</v>
      </c>
      <c r="CV1" s="143">
        <f t="shared" si="1"/>
        <v>97</v>
      </c>
      <c r="CW1" s="143">
        <f t="shared" si="1"/>
        <v>98</v>
      </c>
      <c r="CX1" s="143">
        <f t="shared" si="1"/>
        <v>99</v>
      </c>
      <c r="CY1" s="143">
        <f t="shared" si="1"/>
        <v>100</v>
      </c>
      <c r="CZ1" s="143">
        <f t="shared" si="1"/>
        <v>101</v>
      </c>
      <c r="DA1" s="143">
        <f t="shared" si="1"/>
        <v>102</v>
      </c>
      <c r="DB1" s="143">
        <f t="shared" si="1"/>
        <v>103</v>
      </c>
      <c r="DC1" s="143">
        <f t="shared" si="1"/>
        <v>104</v>
      </c>
      <c r="DD1" s="143">
        <f t="shared" si="1"/>
        <v>105</v>
      </c>
      <c r="DE1" s="143">
        <f t="shared" si="1"/>
        <v>106</v>
      </c>
      <c r="DF1" s="143">
        <f t="shared" si="1"/>
        <v>107</v>
      </c>
      <c r="DG1" s="143">
        <f t="shared" si="1"/>
        <v>108</v>
      </c>
      <c r="DH1" s="143">
        <f t="shared" si="1"/>
        <v>109</v>
      </c>
      <c r="DI1" s="143">
        <f t="shared" si="1"/>
        <v>110</v>
      </c>
      <c r="DJ1" s="143">
        <f t="shared" si="1"/>
        <v>111</v>
      </c>
      <c r="DK1" s="143">
        <f t="shared" si="1"/>
        <v>112</v>
      </c>
      <c r="DL1" s="143">
        <f t="shared" si="1"/>
        <v>113</v>
      </c>
      <c r="DM1" s="143">
        <f t="shared" si="1"/>
        <v>114</v>
      </c>
      <c r="DN1" s="143">
        <f t="shared" si="1"/>
        <v>115</v>
      </c>
      <c r="DO1" s="143">
        <f t="shared" si="1"/>
        <v>116</v>
      </c>
      <c r="DP1" s="143">
        <f t="shared" si="1"/>
        <v>117</v>
      </c>
      <c r="DQ1" s="143">
        <f t="shared" si="1"/>
        <v>118</v>
      </c>
      <c r="DR1" s="143">
        <f t="shared" si="1"/>
        <v>119</v>
      </c>
      <c r="DS1" s="143">
        <f t="shared" si="1"/>
        <v>120</v>
      </c>
      <c r="DT1" s="143">
        <f t="shared" si="1"/>
        <v>121</v>
      </c>
      <c r="DU1" s="143">
        <f t="shared" si="1"/>
        <v>122</v>
      </c>
      <c r="DV1" s="143">
        <f t="shared" si="1"/>
        <v>123</v>
      </c>
      <c r="DW1" s="143">
        <f t="shared" si="1"/>
        <v>124</v>
      </c>
      <c r="DX1" s="143">
        <f t="shared" si="1"/>
        <v>125</v>
      </c>
      <c r="DY1" s="143">
        <f t="shared" si="1"/>
        <v>126</v>
      </c>
      <c r="DZ1" s="143">
        <f t="shared" si="1"/>
        <v>127</v>
      </c>
      <c r="EA1" s="143">
        <f t="shared" si="1"/>
        <v>128</v>
      </c>
      <c r="EB1" s="143">
        <f t="shared" si="1"/>
        <v>129</v>
      </c>
      <c r="EC1" s="143">
        <f t="shared" si="1"/>
        <v>130</v>
      </c>
      <c r="ED1" s="143">
        <f t="shared" ref="ED1:GO1" si="2">EC1+1</f>
        <v>131</v>
      </c>
      <c r="EE1" s="143">
        <f t="shared" si="2"/>
        <v>132</v>
      </c>
      <c r="EF1" s="143">
        <f t="shared" si="2"/>
        <v>133</v>
      </c>
      <c r="EG1" s="143">
        <f t="shared" si="2"/>
        <v>134</v>
      </c>
      <c r="EH1" s="143">
        <f t="shared" si="2"/>
        <v>135</v>
      </c>
      <c r="EI1" s="143">
        <f t="shared" si="2"/>
        <v>136</v>
      </c>
      <c r="EJ1" s="143">
        <f t="shared" si="2"/>
        <v>137</v>
      </c>
      <c r="EK1" s="143">
        <f t="shared" si="2"/>
        <v>138</v>
      </c>
      <c r="EL1" s="143">
        <f t="shared" si="2"/>
        <v>139</v>
      </c>
      <c r="EM1" s="143">
        <f t="shared" si="2"/>
        <v>140</v>
      </c>
      <c r="EN1" s="143">
        <f t="shared" si="2"/>
        <v>141</v>
      </c>
      <c r="EO1" s="143">
        <f t="shared" si="2"/>
        <v>142</v>
      </c>
      <c r="EP1" s="143">
        <f t="shared" si="2"/>
        <v>143</v>
      </c>
      <c r="EQ1" s="143">
        <f t="shared" si="2"/>
        <v>144</v>
      </c>
      <c r="ER1" s="143">
        <f t="shared" si="2"/>
        <v>145</v>
      </c>
      <c r="ES1" s="143">
        <f t="shared" si="2"/>
        <v>146</v>
      </c>
      <c r="ET1" s="143">
        <f t="shared" si="2"/>
        <v>147</v>
      </c>
      <c r="EU1" s="143">
        <f t="shared" si="2"/>
        <v>148</v>
      </c>
      <c r="EV1" s="143">
        <f t="shared" si="2"/>
        <v>149</v>
      </c>
      <c r="EW1" s="143">
        <f t="shared" si="2"/>
        <v>150</v>
      </c>
      <c r="EX1" s="143">
        <f t="shared" si="2"/>
        <v>151</v>
      </c>
      <c r="EY1" s="143">
        <f t="shared" si="2"/>
        <v>152</v>
      </c>
      <c r="EZ1" s="143">
        <f t="shared" si="2"/>
        <v>153</v>
      </c>
      <c r="FA1" s="143">
        <f t="shared" si="2"/>
        <v>154</v>
      </c>
      <c r="FB1" s="143">
        <f t="shared" si="2"/>
        <v>155</v>
      </c>
      <c r="FC1" s="143">
        <f t="shared" si="2"/>
        <v>156</v>
      </c>
      <c r="FD1" s="143">
        <f t="shared" si="2"/>
        <v>157</v>
      </c>
      <c r="FE1" s="143">
        <f t="shared" si="2"/>
        <v>158</v>
      </c>
      <c r="FF1" s="143">
        <f t="shared" si="2"/>
        <v>159</v>
      </c>
      <c r="FG1" s="143">
        <f t="shared" si="2"/>
        <v>160</v>
      </c>
      <c r="FH1" s="143">
        <f t="shared" si="2"/>
        <v>161</v>
      </c>
      <c r="FI1" s="143">
        <f t="shared" si="2"/>
        <v>162</v>
      </c>
      <c r="FJ1" s="143">
        <f t="shared" si="2"/>
        <v>163</v>
      </c>
      <c r="FK1" s="143">
        <f t="shared" si="2"/>
        <v>164</v>
      </c>
      <c r="FL1" s="143">
        <f t="shared" si="2"/>
        <v>165</v>
      </c>
      <c r="FM1" s="143">
        <f t="shared" si="2"/>
        <v>166</v>
      </c>
      <c r="FN1" s="143">
        <f t="shared" si="2"/>
        <v>167</v>
      </c>
      <c r="FO1" s="143">
        <f t="shared" si="2"/>
        <v>168</v>
      </c>
      <c r="FP1" s="143">
        <f t="shared" si="2"/>
        <v>169</v>
      </c>
      <c r="FQ1" s="143">
        <f t="shared" si="2"/>
        <v>170</v>
      </c>
      <c r="FR1" s="143">
        <f t="shared" si="2"/>
        <v>171</v>
      </c>
      <c r="FS1" s="143">
        <f t="shared" si="2"/>
        <v>172</v>
      </c>
      <c r="FT1" s="143">
        <f t="shared" si="2"/>
        <v>173</v>
      </c>
      <c r="FU1" s="143">
        <f t="shared" si="2"/>
        <v>174</v>
      </c>
      <c r="FV1" s="143">
        <f t="shared" si="2"/>
        <v>175</v>
      </c>
      <c r="FW1" s="143">
        <f t="shared" si="2"/>
        <v>176</v>
      </c>
      <c r="FX1" s="143">
        <f t="shared" si="2"/>
        <v>177</v>
      </c>
      <c r="FY1" s="143">
        <f t="shared" si="2"/>
        <v>178</v>
      </c>
      <c r="FZ1" s="143">
        <f t="shared" si="2"/>
        <v>179</v>
      </c>
      <c r="GA1" s="143">
        <f t="shared" si="2"/>
        <v>180</v>
      </c>
      <c r="GB1" s="143">
        <f t="shared" si="2"/>
        <v>181</v>
      </c>
      <c r="GC1" s="143">
        <f t="shared" si="2"/>
        <v>182</v>
      </c>
      <c r="GD1" s="143">
        <f t="shared" si="2"/>
        <v>183</v>
      </c>
      <c r="GE1" s="143">
        <f t="shared" si="2"/>
        <v>184</v>
      </c>
      <c r="GF1" s="143">
        <f t="shared" si="2"/>
        <v>185</v>
      </c>
      <c r="GG1" s="143">
        <f t="shared" si="2"/>
        <v>186</v>
      </c>
      <c r="GH1" s="143">
        <f t="shared" si="2"/>
        <v>187</v>
      </c>
      <c r="GI1" s="143">
        <f t="shared" si="2"/>
        <v>188</v>
      </c>
      <c r="GJ1" s="143">
        <f t="shared" si="2"/>
        <v>189</v>
      </c>
      <c r="GK1" s="143">
        <f t="shared" si="2"/>
        <v>190</v>
      </c>
      <c r="GL1" s="143">
        <f t="shared" si="2"/>
        <v>191</v>
      </c>
      <c r="GM1" s="143">
        <f t="shared" si="2"/>
        <v>192</v>
      </c>
      <c r="GN1" s="143">
        <f t="shared" si="2"/>
        <v>193</v>
      </c>
      <c r="GO1" s="143">
        <f t="shared" si="2"/>
        <v>194</v>
      </c>
      <c r="GP1" s="143">
        <f t="shared" ref="GP1:HQ1" si="3">GO1+1</f>
        <v>195</v>
      </c>
      <c r="GQ1" s="143">
        <f t="shared" si="3"/>
        <v>196</v>
      </c>
      <c r="GR1" s="143">
        <f t="shared" si="3"/>
        <v>197</v>
      </c>
      <c r="GS1" s="143">
        <f t="shared" si="3"/>
        <v>198</v>
      </c>
      <c r="GT1" s="143">
        <f t="shared" si="3"/>
        <v>199</v>
      </c>
      <c r="GU1" s="143">
        <f t="shared" si="3"/>
        <v>200</v>
      </c>
      <c r="GV1" s="143">
        <f t="shared" si="3"/>
        <v>201</v>
      </c>
      <c r="GW1" s="143">
        <f t="shared" si="3"/>
        <v>202</v>
      </c>
      <c r="GX1" s="143">
        <f t="shared" si="3"/>
        <v>203</v>
      </c>
      <c r="GY1" s="143">
        <f t="shared" si="3"/>
        <v>204</v>
      </c>
      <c r="GZ1" s="143">
        <f t="shared" si="3"/>
        <v>205</v>
      </c>
      <c r="HA1" s="143">
        <f t="shared" si="3"/>
        <v>206</v>
      </c>
      <c r="HB1" s="143">
        <f t="shared" si="3"/>
        <v>207</v>
      </c>
      <c r="HC1" s="143">
        <f t="shared" si="3"/>
        <v>208</v>
      </c>
      <c r="HD1" s="143">
        <f t="shared" si="3"/>
        <v>209</v>
      </c>
      <c r="HE1" s="143">
        <f t="shared" si="3"/>
        <v>210</v>
      </c>
      <c r="HF1" s="143">
        <f t="shared" si="3"/>
        <v>211</v>
      </c>
      <c r="HG1" s="143">
        <f t="shared" si="3"/>
        <v>212</v>
      </c>
      <c r="HH1" s="143">
        <f t="shared" si="3"/>
        <v>213</v>
      </c>
      <c r="HI1" s="143">
        <f t="shared" si="3"/>
        <v>214</v>
      </c>
      <c r="HJ1" s="143">
        <f t="shared" si="3"/>
        <v>215</v>
      </c>
      <c r="HK1" s="143">
        <f t="shared" si="3"/>
        <v>216</v>
      </c>
      <c r="HL1" s="143">
        <f t="shared" si="3"/>
        <v>217</v>
      </c>
      <c r="HM1" s="143">
        <f t="shared" si="3"/>
        <v>218</v>
      </c>
      <c r="HN1" s="143">
        <f t="shared" si="3"/>
        <v>219</v>
      </c>
      <c r="HO1" s="143">
        <f t="shared" si="3"/>
        <v>220</v>
      </c>
      <c r="HP1" s="143">
        <f t="shared" si="3"/>
        <v>221</v>
      </c>
      <c r="HQ1" s="143">
        <f t="shared" si="3"/>
        <v>222</v>
      </c>
    </row>
    <row r="2" spans="1:226" x14ac:dyDescent="0.2">
      <c r="A2" s="142">
        <v>1</v>
      </c>
      <c r="B2" s="143">
        <v>2</v>
      </c>
      <c r="C2" s="143">
        <v>3</v>
      </c>
      <c r="D2" s="143">
        <v>4</v>
      </c>
      <c r="E2" s="143">
        <v>5</v>
      </c>
      <c r="F2" s="143">
        <v>6</v>
      </c>
      <c r="G2" s="143">
        <f>F2+1</f>
        <v>7</v>
      </c>
      <c r="H2" s="143">
        <f t="shared" ref="H2:DQ2" si="4">G2+1</f>
        <v>8</v>
      </c>
      <c r="I2" s="143">
        <f t="shared" si="4"/>
        <v>9</v>
      </c>
      <c r="J2" s="143">
        <f t="shared" si="4"/>
        <v>10</v>
      </c>
      <c r="K2" s="143">
        <f t="shared" si="4"/>
        <v>11</v>
      </c>
      <c r="L2" s="143">
        <f t="shared" si="4"/>
        <v>12</v>
      </c>
      <c r="M2" s="143">
        <f t="shared" si="4"/>
        <v>13</v>
      </c>
      <c r="N2" s="143">
        <f t="shared" si="4"/>
        <v>14</v>
      </c>
      <c r="O2" s="143">
        <f t="shared" si="4"/>
        <v>15</v>
      </c>
      <c r="P2" s="143">
        <f t="shared" si="4"/>
        <v>16</v>
      </c>
      <c r="Q2" s="143">
        <f t="shared" si="4"/>
        <v>17</v>
      </c>
      <c r="R2" s="143">
        <f t="shared" si="4"/>
        <v>18</v>
      </c>
      <c r="S2" s="143">
        <f t="shared" si="4"/>
        <v>19</v>
      </c>
      <c r="T2" s="143">
        <f t="shared" si="4"/>
        <v>20</v>
      </c>
      <c r="U2" s="143">
        <f t="shared" si="4"/>
        <v>21</v>
      </c>
      <c r="V2" s="143">
        <f t="shared" si="4"/>
        <v>22</v>
      </c>
      <c r="W2" s="143">
        <f t="shared" si="4"/>
        <v>23</v>
      </c>
      <c r="X2" s="143">
        <f t="shared" si="4"/>
        <v>24</v>
      </c>
      <c r="Y2" s="143">
        <f t="shared" si="4"/>
        <v>25</v>
      </c>
      <c r="Z2" s="143">
        <f t="shared" si="4"/>
        <v>26</v>
      </c>
      <c r="AA2" s="143">
        <f t="shared" si="4"/>
        <v>27</v>
      </c>
      <c r="AB2" s="143">
        <f t="shared" si="4"/>
        <v>28</v>
      </c>
      <c r="AC2" s="143">
        <f t="shared" si="4"/>
        <v>29</v>
      </c>
      <c r="AD2" s="143">
        <f t="shared" si="4"/>
        <v>30</v>
      </c>
      <c r="AE2" s="143">
        <f t="shared" si="4"/>
        <v>31</v>
      </c>
      <c r="AF2" s="143">
        <f t="shared" si="4"/>
        <v>32</v>
      </c>
      <c r="AG2" s="143">
        <f t="shared" si="4"/>
        <v>33</v>
      </c>
      <c r="AH2" s="143">
        <f t="shared" si="4"/>
        <v>34</v>
      </c>
      <c r="AI2" s="143">
        <f t="shared" si="4"/>
        <v>35</v>
      </c>
      <c r="AJ2" s="143">
        <f t="shared" si="4"/>
        <v>36</v>
      </c>
      <c r="AK2" s="143">
        <f t="shared" si="4"/>
        <v>37</v>
      </c>
      <c r="AL2" s="143">
        <f t="shared" si="4"/>
        <v>38</v>
      </c>
      <c r="AM2" s="143">
        <f t="shared" si="4"/>
        <v>39</v>
      </c>
      <c r="AN2" s="143">
        <f t="shared" si="4"/>
        <v>40</v>
      </c>
      <c r="AO2" s="143">
        <f t="shared" si="4"/>
        <v>41</v>
      </c>
      <c r="AP2" s="143">
        <f t="shared" si="4"/>
        <v>42</v>
      </c>
      <c r="AQ2" s="143">
        <f t="shared" si="4"/>
        <v>43</v>
      </c>
      <c r="AR2" s="143">
        <f t="shared" si="4"/>
        <v>44</v>
      </c>
      <c r="AS2" s="143">
        <f t="shared" si="4"/>
        <v>45</v>
      </c>
      <c r="AT2" s="143">
        <f t="shared" si="4"/>
        <v>46</v>
      </c>
      <c r="AU2" s="143">
        <f t="shared" si="4"/>
        <v>47</v>
      </c>
      <c r="AV2" s="143">
        <f t="shared" si="4"/>
        <v>48</v>
      </c>
      <c r="AW2" s="143">
        <f t="shared" si="4"/>
        <v>49</v>
      </c>
      <c r="AX2" s="143">
        <f t="shared" si="4"/>
        <v>50</v>
      </c>
      <c r="AY2" s="143">
        <f t="shared" si="4"/>
        <v>51</v>
      </c>
      <c r="AZ2" s="143">
        <f t="shared" si="4"/>
        <v>52</v>
      </c>
      <c r="BA2" s="143">
        <f t="shared" si="4"/>
        <v>53</v>
      </c>
      <c r="BB2" s="143">
        <f t="shared" si="4"/>
        <v>54</v>
      </c>
      <c r="BC2" s="143">
        <f t="shared" si="4"/>
        <v>55</v>
      </c>
      <c r="BD2" s="143">
        <f t="shared" si="4"/>
        <v>56</v>
      </c>
      <c r="BE2" s="143">
        <f t="shared" si="4"/>
        <v>57</v>
      </c>
      <c r="BF2" s="143">
        <f t="shared" si="4"/>
        <v>58</v>
      </c>
      <c r="BG2" s="143">
        <f t="shared" si="4"/>
        <v>59</v>
      </c>
      <c r="BH2" s="143">
        <f t="shared" si="4"/>
        <v>60</v>
      </c>
      <c r="BI2" s="143">
        <f t="shared" si="4"/>
        <v>61</v>
      </c>
      <c r="BJ2" s="143">
        <f t="shared" si="4"/>
        <v>62</v>
      </c>
      <c r="BK2" s="143">
        <f t="shared" si="4"/>
        <v>63</v>
      </c>
      <c r="BL2" s="143">
        <f t="shared" si="4"/>
        <v>64</v>
      </c>
      <c r="BM2" s="143">
        <f t="shared" si="4"/>
        <v>65</v>
      </c>
      <c r="BN2" s="143">
        <f t="shared" si="4"/>
        <v>66</v>
      </c>
      <c r="BO2" s="143">
        <f t="shared" si="4"/>
        <v>67</v>
      </c>
      <c r="BP2" s="143">
        <f t="shared" si="4"/>
        <v>68</v>
      </c>
      <c r="BQ2" s="143">
        <f t="shared" si="4"/>
        <v>69</v>
      </c>
      <c r="BR2" s="143">
        <f t="shared" si="4"/>
        <v>70</v>
      </c>
      <c r="BS2" s="143">
        <f t="shared" si="4"/>
        <v>71</v>
      </c>
      <c r="BT2" s="143">
        <f t="shared" si="4"/>
        <v>72</v>
      </c>
      <c r="BU2" s="143">
        <f t="shared" si="4"/>
        <v>73</v>
      </c>
      <c r="BV2" s="143">
        <f t="shared" si="4"/>
        <v>74</v>
      </c>
      <c r="BW2" s="143">
        <f t="shared" si="4"/>
        <v>75</v>
      </c>
      <c r="BX2" s="143">
        <f t="shared" si="4"/>
        <v>76</v>
      </c>
      <c r="BY2" s="143">
        <f t="shared" si="4"/>
        <v>77</v>
      </c>
      <c r="BZ2" s="143">
        <f t="shared" si="4"/>
        <v>78</v>
      </c>
      <c r="CA2" s="143">
        <f t="shared" si="4"/>
        <v>79</v>
      </c>
      <c r="CB2" s="143">
        <f t="shared" si="4"/>
        <v>80</v>
      </c>
      <c r="CC2" s="143">
        <f t="shared" si="4"/>
        <v>81</v>
      </c>
      <c r="CD2" s="143">
        <f t="shared" si="4"/>
        <v>82</v>
      </c>
      <c r="CE2" s="143">
        <f t="shared" si="4"/>
        <v>83</v>
      </c>
      <c r="CF2" s="143">
        <f t="shared" si="4"/>
        <v>84</v>
      </c>
      <c r="CG2" s="143">
        <f t="shared" si="4"/>
        <v>85</v>
      </c>
      <c r="CH2" s="143">
        <f t="shared" si="4"/>
        <v>86</v>
      </c>
      <c r="CI2" s="143">
        <f t="shared" si="4"/>
        <v>87</v>
      </c>
      <c r="CJ2" s="143">
        <f t="shared" si="4"/>
        <v>88</v>
      </c>
      <c r="CK2" s="143">
        <f t="shared" si="4"/>
        <v>89</v>
      </c>
      <c r="CL2" s="143">
        <f t="shared" si="4"/>
        <v>90</v>
      </c>
      <c r="CM2" s="143">
        <f t="shared" si="4"/>
        <v>91</v>
      </c>
      <c r="CN2" s="143">
        <f t="shared" si="4"/>
        <v>92</v>
      </c>
      <c r="CO2" s="143">
        <f t="shared" si="4"/>
        <v>93</v>
      </c>
      <c r="CP2" s="143">
        <f t="shared" si="4"/>
        <v>94</v>
      </c>
      <c r="CQ2" s="143">
        <f t="shared" si="4"/>
        <v>95</v>
      </c>
      <c r="CR2" s="143">
        <f t="shared" si="4"/>
        <v>96</v>
      </c>
      <c r="CS2" s="143">
        <f t="shared" si="4"/>
        <v>97</v>
      </c>
      <c r="CT2" s="143">
        <f t="shared" si="4"/>
        <v>98</v>
      </c>
      <c r="CU2" s="143">
        <f t="shared" si="4"/>
        <v>99</v>
      </c>
      <c r="CV2" s="143">
        <f t="shared" si="4"/>
        <v>100</v>
      </c>
      <c r="CW2" s="143">
        <f t="shared" si="4"/>
        <v>101</v>
      </c>
      <c r="CX2" s="143">
        <f t="shared" si="4"/>
        <v>102</v>
      </c>
      <c r="CY2" s="143">
        <f t="shared" si="4"/>
        <v>103</v>
      </c>
      <c r="CZ2" s="143">
        <f t="shared" si="4"/>
        <v>104</v>
      </c>
      <c r="DA2" s="143">
        <f t="shared" si="4"/>
        <v>105</v>
      </c>
      <c r="DB2" s="143">
        <f t="shared" si="4"/>
        <v>106</v>
      </c>
      <c r="DC2" s="143">
        <f t="shared" si="4"/>
        <v>107</v>
      </c>
      <c r="DD2" s="143">
        <f t="shared" si="4"/>
        <v>108</v>
      </c>
      <c r="DE2" s="143">
        <f t="shared" si="4"/>
        <v>109</v>
      </c>
      <c r="DF2" s="143">
        <f t="shared" si="4"/>
        <v>110</v>
      </c>
      <c r="DG2" s="143">
        <f t="shared" si="4"/>
        <v>111</v>
      </c>
      <c r="DH2" s="143">
        <f t="shared" si="4"/>
        <v>112</v>
      </c>
      <c r="DI2" s="143">
        <f t="shared" si="4"/>
        <v>113</v>
      </c>
      <c r="DJ2" s="143">
        <f t="shared" si="4"/>
        <v>114</v>
      </c>
      <c r="DK2" s="143">
        <f t="shared" si="4"/>
        <v>115</v>
      </c>
      <c r="DL2" s="143">
        <f t="shared" si="4"/>
        <v>116</v>
      </c>
      <c r="DM2" s="143">
        <f t="shared" si="4"/>
        <v>117</v>
      </c>
      <c r="DN2" s="143">
        <f t="shared" si="4"/>
        <v>118</v>
      </c>
      <c r="DO2" s="143">
        <f t="shared" si="4"/>
        <v>119</v>
      </c>
      <c r="DP2" s="143">
        <f t="shared" si="4"/>
        <v>120</v>
      </c>
      <c r="DQ2" s="143">
        <f t="shared" si="4"/>
        <v>121</v>
      </c>
      <c r="DR2" s="143">
        <f t="shared" ref="DR2:HQ2" si="5">DQ2+1</f>
        <v>122</v>
      </c>
      <c r="DS2" s="143">
        <f t="shared" si="5"/>
        <v>123</v>
      </c>
      <c r="DT2" s="143">
        <f t="shared" si="5"/>
        <v>124</v>
      </c>
      <c r="DU2" s="143">
        <f t="shared" si="5"/>
        <v>125</v>
      </c>
      <c r="DV2" s="143">
        <f t="shared" si="5"/>
        <v>126</v>
      </c>
      <c r="DW2" s="143">
        <f t="shared" si="5"/>
        <v>127</v>
      </c>
      <c r="DX2" s="143">
        <f t="shared" si="5"/>
        <v>128</v>
      </c>
      <c r="DY2" s="143">
        <f t="shared" si="5"/>
        <v>129</v>
      </c>
      <c r="DZ2" s="143">
        <f t="shared" si="5"/>
        <v>130</v>
      </c>
      <c r="EA2" s="143">
        <f t="shared" si="5"/>
        <v>131</v>
      </c>
      <c r="EB2" s="143">
        <f t="shared" si="5"/>
        <v>132</v>
      </c>
      <c r="EC2" s="143">
        <f t="shared" si="5"/>
        <v>133</v>
      </c>
      <c r="ED2" s="143">
        <f t="shared" si="5"/>
        <v>134</v>
      </c>
      <c r="EE2" s="143">
        <f t="shared" si="5"/>
        <v>135</v>
      </c>
      <c r="EF2" s="143">
        <f t="shared" si="5"/>
        <v>136</v>
      </c>
      <c r="EG2" s="143">
        <f t="shared" si="5"/>
        <v>137</v>
      </c>
      <c r="EH2" s="143">
        <f t="shared" si="5"/>
        <v>138</v>
      </c>
      <c r="EI2" s="143">
        <f t="shared" si="5"/>
        <v>139</v>
      </c>
      <c r="EJ2" s="143">
        <f t="shared" si="5"/>
        <v>140</v>
      </c>
      <c r="EK2" s="143">
        <f t="shared" si="5"/>
        <v>141</v>
      </c>
      <c r="EL2" s="143">
        <f t="shared" si="5"/>
        <v>142</v>
      </c>
      <c r="EM2" s="143">
        <f t="shared" si="5"/>
        <v>143</v>
      </c>
      <c r="EN2" s="143">
        <f t="shared" si="5"/>
        <v>144</v>
      </c>
      <c r="EO2" s="143">
        <f t="shared" si="5"/>
        <v>145</v>
      </c>
      <c r="EP2" s="143">
        <f t="shared" ref="EP2:GN2" si="6">EO2+1</f>
        <v>146</v>
      </c>
      <c r="EQ2" s="143">
        <f t="shared" si="6"/>
        <v>147</v>
      </c>
      <c r="ER2" s="143">
        <f t="shared" si="6"/>
        <v>148</v>
      </c>
      <c r="ES2" s="143">
        <f t="shared" si="6"/>
        <v>149</v>
      </c>
      <c r="ET2" s="143">
        <f t="shared" si="6"/>
        <v>150</v>
      </c>
      <c r="EU2" s="143">
        <f t="shared" si="6"/>
        <v>151</v>
      </c>
      <c r="EV2" s="143">
        <f t="shared" si="6"/>
        <v>152</v>
      </c>
      <c r="EW2" s="143">
        <f t="shared" si="6"/>
        <v>153</v>
      </c>
      <c r="EX2" s="143">
        <f t="shared" si="6"/>
        <v>154</v>
      </c>
      <c r="EY2" s="143">
        <f t="shared" si="6"/>
        <v>155</v>
      </c>
      <c r="EZ2" s="143">
        <f t="shared" si="6"/>
        <v>156</v>
      </c>
      <c r="FA2" s="143">
        <f t="shared" si="6"/>
        <v>157</v>
      </c>
      <c r="FB2" s="143">
        <f t="shared" si="6"/>
        <v>158</v>
      </c>
      <c r="FC2" s="143">
        <f t="shared" si="6"/>
        <v>159</v>
      </c>
      <c r="FD2" s="143">
        <f t="shared" si="6"/>
        <v>160</v>
      </c>
      <c r="FE2" s="143">
        <f t="shared" si="6"/>
        <v>161</v>
      </c>
      <c r="FF2" s="143">
        <f t="shared" si="6"/>
        <v>162</v>
      </c>
      <c r="FG2" s="143">
        <f t="shared" si="6"/>
        <v>163</v>
      </c>
      <c r="FH2" s="143">
        <f t="shared" si="6"/>
        <v>164</v>
      </c>
      <c r="FI2" s="143">
        <f t="shared" si="6"/>
        <v>165</v>
      </c>
      <c r="FJ2" s="143">
        <f t="shared" si="6"/>
        <v>166</v>
      </c>
      <c r="FK2" s="143">
        <f t="shared" si="6"/>
        <v>167</v>
      </c>
      <c r="FL2" s="143">
        <f t="shared" si="6"/>
        <v>168</v>
      </c>
      <c r="FM2" s="143">
        <f t="shared" si="6"/>
        <v>169</v>
      </c>
      <c r="FN2" s="143">
        <f t="shared" si="6"/>
        <v>170</v>
      </c>
      <c r="FO2" s="143">
        <f t="shared" si="6"/>
        <v>171</v>
      </c>
      <c r="FP2" s="143">
        <f t="shared" si="6"/>
        <v>172</v>
      </c>
      <c r="FQ2" s="143">
        <f t="shared" si="6"/>
        <v>173</v>
      </c>
      <c r="FR2" s="143">
        <f t="shared" si="6"/>
        <v>174</v>
      </c>
      <c r="FS2" s="143">
        <f t="shared" si="6"/>
        <v>175</v>
      </c>
      <c r="FT2" s="143">
        <f t="shared" si="6"/>
        <v>176</v>
      </c>
      <c r="FU2" s="143">
        <f t="shared" si="6"/>
        <v>177</v>
      </c>
      <c r="FV2" s="143">
        <f t="shared" si="6"/>
        <v>178</v>
      </c>
      <c r="FW2" s="143">
        <f t="shared" si="6"/>
        <v>179</v>
      </c>
      <c r="FX2" s="143">
        <f t="shared" si="6"/>
        <v>180</v>
      </c>
      <c r="FY2" s="143">
        <f t="shared" si="6"/>
        <v>181</v>
      </c>
      <c r="FZ2" s="143">
        <f t="shared" si="6"/>
        <v>182</v>
      </c>
      <c r="GA2" s="143">
        <f t="shared" si="6"/>
        <v>183</v>
      </c>
      <c r="GB2" s="143">
        <f t="shared" si="6"/>
        <v>184</v>
      </c>
      <c r="GC2" s="143">
        <f t="shared" si="6"/>
        <v>185</v>
      </c>
      <c r="GD2" s="143">
        <f t="shared" si="6"/>
        <v>186</v>
      </c>
      <c r="GE2" s="143">
        <f t="shared" si="6"/>
        <v>187</v>
      </c>
      <c r="GF2" s="143">
        <f t="shared" si="6"/>
        <v>188</v>
      </c>
      <c r="GG2" s="143">
        <f t="shared" si="6"/>
        <v>189</v>
      </c>
      <c r="GH2" s="143">
        <f t="shared" si="6"/>
        <v>190</v>
      </c>
      <c r="GI2" s="143">
        <f t="shared" si="6"/>
        <v>191</v>
      </c>
      <c r="GJ2" s="143">
        <f t="shared" si="6"/>
        <v>192</v>
      </c>
      <c r="GK2" s="143">
        <f t="shared" si="6"/>
        <v>193</v>
      </c>
      <c r="GL2" s="143">
        <f t="shared" si="6"/>
        <v>194</v>
      </c>
      <c r="GM2" s="143">
        <f t="shared" si="6"/>
        <v>195</v>
      </c>
      <c r="GN2" s="143">
        <f t="shared" si="6"/>
        <v>196</v>
      </c>
      <c r="GO2" s="143">
        <f t="shared" si="5"/>
        <v>197</v>
      </c>
      <c r="GP2" s="143">
        <f t="shared" si="5"/>
        <v>198</v>
      </c>
      <c r="GQ2" s="143">
        <f t="shared" si="5"/>
        <v>199</v>
      </c>
      <c r="GR2" s="143">
        <f t="shared" si="5"/>
        <v>200</v>
      </c>
      <c r="GS2" s="143">
        <f t="shared" si="5"/>
        <v>201</v>
      </c>
      <c r="GT2" s="143">
        <f t="shared" si="5"/>
        <v>202</v>
      </c>
      <c r="GU2" s="143">
        <f t="shared" si="5"/>
        <v>203</v>
      </c>
      <c r="GV2" s="143">
        <f t="shared" si="5"/>
        <v>204</v>
      </c>
      <c r="GW2" s="143">
        <f t="shared" si="5"/>
        <v>205</v>
      </c>
      <c r="GX2" s="143">
        <f t="shared" si="5"/>
        <v>206</v>
      </c>
      <c r="GY2" s="143">
        <f t="shared" si="5"/>
        <v>207</v>
      </c>
      <c r="GZ2" s="143">
        <f t="shared" si="5"/>
        <v>208</v>
      </c>
      <c r="HA2" s="143">
        <f t="shared" si="5"/>
        <v>209</v>
      </c>
      <c r="HB2" s="143">
        <f t="shared" si="5"/>
        <v>210</v>
      </c>
      <c r="HC2" s="143">
        <f t="shared" si="5"/>
        <v>211</v>
      </c>
      <c r="HD2" s="143">
        <f t="shared" si="5"/>
        <v>212</v>
      </c>
      <c r="HE2" s="143">
        <f t="shared" si="5"/>
        <v>213</v>
      </c>
      <c r="HF2" s="143">
        <f t="shared" si="5"/>
        <v>214</v>
      </c>
      <c r="HG2" s="143">
        <f t="shared" si="5"/>
        <v>215</v>
      </c>
      <c r="HH2" s="143">
        <f t="shared" si="5"/>
        <v>216</v>
      </c>
      <c r="HI2" s="143">
        <f t="shared" si="5"/>
        <v>217</v>
      </c>
      <c r="HJ2" s="143">
        <f t="shared" si="5"/>
        <v>218</v>
      </c>
      <c r="HK2" s="143">
        <f t="shared" si="5"/>
        <v>219</v>
      </c>
      <c r="HL2" s="143">
        <f t="shared" si="5"/>
        <v>220</v>
      </c>
      <c r="HM2" s="143">
        <f t="shared" si="5"/>
        <v>221</v>
      </c>
      <c r="HN2" s="143">
        <f t="shared" si="5"/>
        <v>222</v>
      </c>
      <c r="HO2" s="143">
        <f t="shared" si="5"/>
        <v>223</v>
      </c>
      <c r="HP2" s="143">
        <f t="shared" si="5"/>
        <v>224</v>
      </c>
      <c r="HQ2" s="143">
        <f t="shared" si="5"/>
        <v>225</v>
      </c>
    </row>
    <row r="3" spans="1:226" s="157" customFormat="1" x14ac:dyDescent="0.2">
      <c r="A3" s="142"/>
      <c r="B3" s="143"/>
      <c r="C3" s="245" t="s">
        <v>813</v>
      </c>
      <c r="D3" s="143" t="s">
        <v>659</v>
      </c>
      <c r="E3" s="143"/>
      <c r="F3" s="143"/>
      <c r="G3" s="147"/>
      <c r="H3" s="151"/>
      <c r="I3" s="151">
        <v>26</v>
      </c>
      <c r="J3" s="151">
        <v>8</v>
      </c>
      <c r="K3" s="151">
        <v>27</v>
      </c>
      <c r="L3" s="151">
        <v>28</v>
      </c>
      <c r="M3" s="191">
        <v>12</v>
      </c>
      <c r="N3" s="151"/>
      <c r="O3" s="151"/>
      <c r="P3" s="151"/>
      <c r="Q3" s="151">
        <v>32</v>
      </c>
      <c r="R3" s="151"/>
      <c r="S3" s="151">
        <v>6</v>
      </c>
      <c r="T3" s="151"/>
      <c r="U3" s="151"/>
      <c r="V3" s="151">
        <v>33</v>
      </c>
      <c r="W3" s="151"/>
      <c r="X3" s="151"/>
      <c r="Y3" s="151">
        <v>34</v>
      </c>
      <c r="Z3" s="151">
        <v>34</v>
      </c>
      <c r="AA3" s="151"/>
      <c r="AB3" s="151"/>
      <c r="AC3" s="151"/>
      <c r="AD3" s="164" t="s">
        <v>652</v>
      </c>
      <c r="AE3" s="164" t="s">
        <v>652</v>
      </c>
      <c r="AF3" s="164" t="s">
        <v>652</v>
      </c>
      <c r="AG3" s="164" t="s">
        <v>652</v>
      </c>
      <c r="AH3" s="164" t="s">
        <v>652</v>
      </c>
      <c r="AI3" s="164" t="s">
        <v>652</v>
      </c>
      <c r="AJ3" s="164" t="s">
        <v>652</v>
      </c>
      <c r="AK3" s="164" t="s">
        <v>652</v>
      </c>
      <c r="AL3" s="164" t="s">
        <v>652</v>
      </c>
      <c r="AM3" s="164" t="s">
        <v>652</v>
      </c>
      <c r="AN3" s="164" t="s">
        <v>652</v>
      </c>
      <c r="AO3" s="164" t="s">
        <v>652</v>
      </c>
      <c r="AP3" s="164" t="s">
        <v>652</v>
      </c>
      <c r="AQ3" s="164" t="s">
        <v>652</v>
      </c>
      <c r="AR3" s="164" t="s">
        <v>652</v>
      </c>
      <c r="AS3" s="164" t="s">
        <v>652</v>
      </c>
      <c r="AT3" s="164" t="s">
        <v>652</v>
      </c>
      <c r="AU3" s="164" t="s">
        <v>652</v>
      </c>
      <c r="AV3" s="164" t="s">
        <v>652</v>
      </c>
      <c r="AW3" s="164" t="s">
        <v>652</v>
      </c>
      <c r="AX3" s="164" t="s">
        <v>652</v>
      </c>
      <c r="AY3" s="164" t="s">
        <v>652</v>
      </c>
      <c r="AZ3" s="164" t="s">
        <v>652</v>
      </c>
      <c r="BA3" s="164" t="s">
        <v>652</v>
      </c>
      <c r="BB3" s="164" t="s">
        <v>652</v>
      </c>
      <c r="BC3" s="164" t="s">
        <v>652</v>
      </c>
      <c r="BD3" s="164" t="s">
        <v>652</v>
      </c>
      <c r="BE3" s="164" t="s">
        <v>652</v>
      </c>
      <c r="BF3" s="164" t="s">
        <v>652</v>
      </c>
      <c r="BG3" s="164" t="s">
        <v>652</v>
      </c>
      <c r="BH3" s="164" t="s">
        <v>652</v>
      </c>
      <c r="BI3" s="164" t="s">
        <v>652</v>
      </c>
      <c r="BJ3" s="164" t="s">
        <v>652</v>
      </c>
      <c r="BK3" s="164" t="s">
        <v>652</v>
      </c>
      <c r="BL3" s="164" t="s">
        <v>652</v>
      </c>
      <c r="BM3" s="164" t="s">
        <v>652</v>
      </c>
      <c r="BN3" s="164" t="s">
        <v>652</v>
      </c>
      <c r="BO3" s="164" t="s">
        <v>652</v>
      </c>
      <c r="BP3" s="164" t="s">
        <v>652</v>
      </c>
      <c r="BQ3" s="164" t="s">
        <v>652</v>
      </c>
      <c r="BR3" s="164" t="s">
        <v>652</v>
      </c>
      <c r="BS3" s="164" t="s">
        <v>652</v>
      </c>
      <c r="BT3" s="242" t="s">
        <v>792</v>
      </c>
      <c r="BU3" s="242" t="s">
        <v>792</v>
      </c>
      <c r="BV3" s="242" t="s">
        <v>792</v>
      </c>
      <c r="BW3" s="242" t="s">
        <v>792</v>
      </c>
      <c r="BX3" s="242" t="s">
        <v>792</v>
      </c>
      <c r="BY3" s="242" t="s">
        <v>796</v>
      </c>
      <c r="BZ3" s="164" t="s">
        <v>652</v>
      </c>
      <c r="CA3" s="164" t="s">
        <v>652</v>
      </c>
      <c r="CB3" s="164" t="s">
        <v>652</v>
      </c>
      <c r="CC3" s="164" t="s">
        <v>652</v>
      </c>
      <c r="CD3" s="164" t="s">
        <v>652</v>
      </c>
      <c r="CE3" s="164" t="s">
        <v>652</v>
      </c>
      <c r="CF3" s="164" t="s">
        <v>652</v>
      </c>
      <c r="CG3" s="164" t="s">
        <v>652</v>
      </c>
      <c r="CH3" s="164" t="s">
        <v>652</v>
      </c>
      <c r="CI3" s="164" t="s">
        <v>652</v>
      </c>
      <c r="CJ3" s="164" t="s">
        <v>652</v>
      </c>
      <c r="CK3" s="164" t="s">
        <v>652</v>
      </c>
      <c r="CL3" s="164" t="s">
        <v>652</v>
      </c>
      <c r="CM3" s="164" t="s">
        <v>652</v>
      </c>
      <c r="CN3" s="164" t="s">
        <v>652</v>
      </c>
      <c r="CO3" s="164" t="s">
        <v>652</v>
      </c>
      <c r="CP3" s="164" t="s">
        <v>652</v>
      </c>
      <c r="CQ3" s="164" t="s">
        <v>652</v>
      </c>
      <c r="CR3" s="164" t="s">
        <v>652</v>
      </c>
      <c r="CS3" s="164" t="s">
        <v>652</v>
      </c>
      <c r="CT3" s="165" t="s">
        <v>651</v>
      </c>
      <c r="CU3" s="165" t="s">
        <v>651</v>
      </c>
      <c r="CV3" s="165" t="s">
        <v>651</v>
      </c>
      <c r="CW3" s="165" t="s">
        <v>651</v>
      </c>
      <c r="CX3" s="165" t="s">
        <v>651</v>
      </c>
      <c r="CY3" s="165" t="s">
        <v>651</v>
      </c>
      <c r="CZ3" s="165" t="s">
        <v>651</v>
      </c>
      <c r="DA3" s="165" t="s">
        <v>651</v>
      </c>
      <c r="DB3" s="165" t="s">
        <v>651</v>
      </c>
      <c r="DC3" s="165" t="s">
        <v>651</v>
      </c>
      <c r="DD3" s="165" t="s">
        <v>651</v>
      </c>
      <c r="DE3" s="165" t="s">
        <v>651</v>
      </c>
      <c r="DF3" s="165" t="s">
        <v>651</v>
      </c>
      <c r="DG3" s="165" t="s">
        <v>651</v>
      </c>
      <c r="DH3" s="165" t="s">
        <v>651</v>
      </c>
      <c r="DI3" s="165" t="s">
        <v>651</v>
      </c>
      <c r="DJ3" s="165" t="s">
        <v>651</v>
      </c>
      <c r="DK3" s="165" t="s">
        <v>651</v>
      </c>
      <c r="DL3" s="165" t="s">
        <v>651</v>
      </c>
      <c r="DM3" s="165" t="s">
        <v>651</v>
      </c>
      <c r="DN3" s="165" t="s">
        <v>651</v>
      </c>
      <c r="DO3" s="165" t="s">
        <v>651</v>
      </c>
      <c r="DP3" s="165" t="s">
        <v>651</v>
      </c>
      <c r="DQ3" s="165" t="s">
        <v>651</v>
      </c>
      <c r="DR3" s="165" t="s">
        <v>651</v>
      </c>
      <c r="DS3" s="165" t="s">
        <v>651</v>
      </c>
      <c r="DT3" s="165" t="s">
        <v>651</v>
      </c>
      <c r="DU3" s="165" t="s">
        <v>651</v>
      </c>
      <c r="DV3" s="165" t="s">
        <v>651</v>
      </c>
      <c r="DW3" s="165" t="s">
        <v>651</v>
      </c>
      <c r="DX3" s="165" t="s">
        <v>651</v>
      </c>
      <c r="DY3" s="165" t="s">
        <v>651</v>
      </c>
      <c r="DZ3" s="165" t="s">
        <v>651</v>
      </c>
      <c r="EA3" s="165" t="s">
        <v>651</v>
      </c>
      <c r="EB3" s="165" t="s">
        <v>651</v>
      </c>
      <c r="EC3" s="165" t="s">
        <v>651</v>
      </c>
      <c r="ED3" s="165" t="s">
        <v>651</v>
      </c>
      <c r="EE3" s="165" t="s">
        <v>651</v>
      </c>
      <c r="EF3" s="165" t="s">
        <v>651</v>
      </c>
      <c r="EG3" s="165" t="s">
        <v>651</v>
      </c>
      <c r="EH3" s="165" t="s">
        <v>651</v>
      </c>
      <c r="EI3" s="165" t="s">
        <v>651</v>
      </c>
      <c r="EJ3" s="165" t="s">
        <v>651</v>
      </c>
      <c r="EK3" s="165" t="s">
        <v>651</v>
      </c>
      <c r="EL3" s="165" t="s">
        <v>651</v>
      </c>
      <c r="EM3" s="165" t="s">
        <v>651</v>
      </c>
      <c r="EN3" s="165" t="s">
        <v>651</v>
      </c>
      <c r="EO3" s="165" t="s">
        <v>651</v>
      </c>
      <c r="EP3" s="165" t="s">
        <v>651</v>
      </c>
      <c r="EQ3" s="165" t="s">
        <v>651</v>
      </c>
      <c r="ER3" s="165" t="s">
        <v>651</v>
      </c>
      <c r="ES3" s="165" t="s">
        <v>651</v>
      </c>
      <c r="ET3" s="165" t="s">
        <v>651</v>
      </c>
      <c r="EU3" s="165" t="s">
        <v>651</v>
      </c>
      <c r="EV3" s="165" t="s">
        <v>651</v>
      </c>
      <c r="EW3" s="165" t="s">
        <v>651</v>
      </c>
      <c r="EX3" s="165" t="s">
        <v>651</v>
      </c>
      <c r="EY3" s="165" t="s">
        <v>651</v>
      </c>
      <c r="EZ3" s="165" t="s">
        <v>651</v>
      </c>
      <c r="FA3" s="165" t="s">
        <v>651</v>
      </c>
      <c r="FB3" s="165" t="s">
        <v>651</v>
      </c>
      <c r="FC3" s="165" t="s">
        <v>651</v>
      </c>
      <c r="FD3" s="165" t="s">
        <v>651</v>
      </c>
      <c r="FE3" s="165" t="s">
        <v>651</v>
      </c>
      <c r="FF3" s="165" t="s">
        <v>651</v>
      </c>
      <c r="FG3" s="165" t="s">
        <v>651</v>
      </c>
      <c r="FH3" s="165" t="s">
        <v>651</v>
      </c>
      <c r="FI3" s="165" t="s">
        <v>651</v>
      </c>
      <c r="FJ3" s="165" t="s">
        <v>651</v>
      </c>
      <c r="FK3" s="165" t="s">
        <v>651</v>
      </c>
      <c r="FL3" s="165" t="s">
        <v>651</v>
      </c>
      <c r="FM3" s="165" t="s">
        <v>651</v>
      </c>
      <c r="FN3" s="165" t="s">
        <v>651</v>
      </c>
      <c r="FO3" s="165" t="s">
        <v>651</v>
      </c>
      <c r="FP3" s="165" t="s">
        <v>651</v>
      </c>
      <c r="FQ3" s="165" t="s">
        <v>651</v>
      </c>
      <c r="FR3" s="165" t="s">
        <v>651</v>
      </c>
      <c r="FS3" s="165" t="s">
        <v>651</v>
      </c>
      <c r="FT3" s="165" t="s">
        <v>651</v>
      </c>
      <c r="FU3" s="165" t="s">
        <v>651</v>
      </c>
      <c r="FV3" s="165" t="s">
        <v>651</v>
      </c>
      <c r="FW3" s="165" t="s">
        <v>651</v>
      </c>
      <c r="FX3" s="165" t="s">
        <v>651</v>
      </c>
      <c r="FY3" s="165" t="s">
        <v>651</v>
      </c>
      <c r="FZ3" s="165" t="s">
        <v>651</v>
      </c>
      <c r="GA3" s="165" t="s">
        <v>651</v>
      </c>
      <c r="GB3" s="165" t="s">
        <v>651</v>
      </c>
      <c r="GC3" s="165" t="s">
        <v>651</v>
      </c>
      <c r="GD3" s="165" t="s">
        <v>651</v>
      </c>
      <c r="GE3" s="165" t="s">
        <v>651</v>
      </c>
      <c r="GF3" s="165" t="s">
        <v>651</v>
      </c>
      <c r="GG3" s="165" t="s">
        <v>651</v>
      </c>
      <c r="GH3" s="165" t="s">
        <v>651</v>
      </c>
      <c r="GI3" s="165" t="s">
        <v>651</v>
      </c>
      <c r="GJ3" s="165" t="s">
        <v>651</v>
      </c>
      <c r="GK3" s="165" t="s">
        <v>651</v>
      </c>
      <c r="GL3" s="165" t="s">
        <v>651</v>
      </c>
      <c r="GM3" s="165" t="s">
        <v>651</v>
      </c>
      <c r="GN3" s="151"/>
      <c r="GO3" s="151"/>
      <c r="GP3" s="151"/>
      <c r="GR3" s="151"/>
      <c r="GS3" s="201"/>
      <c r="GT3" s="201"/>
      <c r="GU3" s="201"/>
      <c r="GV3" s="201"/>
      <c r="GW3" s="201"/>
      <c r="GX3" s="201"/>
      <c r="GY3" s="201"/>
      <c r="GZ3" s="201"/>
      <c r="HA3" s="201"/>
      <c r="HB3" s="201"/>
      <c r="HC3" s="200"/>
      <c r="HD3" s="151"/>
      <c r="HE3" s="151"/>
      <c r="HF3" s="151"/>
      <c r="HG3" s="201"/>
      <c r="HH3" s="201"/>
      <c r="HI3" s="201"/>
      <c r="HJ3" s="201"/>
      <c r="HK3" s="200"/>
      <c r="HL3" s="151"/>
      <c r="HM3" s="175" t="s">
        <v>664</v>
      </c>
      <c r="HN3" s="176"/>
      <c r="HO3" s="176"/>
      <c r="HP3" s="176"/>
      <c r="HQ3" s="176"/>
      <c r="HR3" s="201"/>
    </row>
    <row r="4" spans="1:226" ht="47.25" customHeight="1" x14ac:dyDescent="0.2">
      <c r="A4" s="167" t="s">
        <v>661</v>
      </c>
      <c r="B4" s="168" t="s">
        <v>597</v>
      </c>
      <c r="C4" s="168" t="s">
        <v>708</v>
      </c>
      <c r="D4" s="168" t="s">
        <v>596</v>
      </c>
      <c r="E4" s="168" t="s">
        <v>608</v>
      </c>
      <c r="F4" s="168" t="s">
        <v>36</v>
      </c>
      <c r="G4" s="169" t="s">
        <v>656</v>
      </c>
      <c r="H4" s="169" t="s">
        <v>640</v>
      </c>
      <c r="I4" s="169" t="s">
        <v>600</v>
      </c>
      <c r="J4" s="169" t="s">
        <v>599</v>
      </c>
      <c r="K4" s="169" t="s">
        <v>720</v>
      </c>
      <c r="L4" s="169" t="s">
        <v>716</v>
      </c>
      <c r="M4" s="192" t="s">
        <v>609</v>
      </c>
      <c r="N4" s="169" t="s">
        <v>712</v>
      </c>
      <c r="O4" s="169" t="s">
        <v>643</v>
      </c>
      <c r="P4" s="169" t="s">
        <v>603</v>
      </c>
      <c r="Q4" s="169" t="s">
        <v>6</v>
      </c>
      <c r="R4" s="169" t="s">
        <v>662</v>
      </c>
      <c r="S4" s="169" t="s">
        <v>674</v>
      </c>
      <c r="T4" s="169" t="s">
        <v>675</v>
      </c>
      <c r="U4" s="169" t="s">
        <v>676</v>
      </c>
      <c r="V4" s="169" t="s">
        <v>646</v>
      </c>
      <c r="W4" s="169" t="s">
        <v>458</v>
      </c>
      <c r="X4" s="194" t="s">
        <v>717</v>
      </c>
      <c r="Y4" s="169" t="s">
        <v>677</v>
      </c>
      <c r="Z4" s="169" t="s">
        <v>663</v>
      </c>
      <c r="AA4" s="169" t="s">
        <v>598</v>
      </c>
      <c r="AB4" s="169" t="s">
        <v>728</v>
      </c>
      <c r="AC4" s="169" t="s">
        <v>641</v>
      </c>
      <c r="AD4" s="204" t="s">
        <v>678</v>
      </c>
      <c r="AE4" s="204" t="s">
        <v>679</v>
      </c>
      <c r="AF4" s="205" t="s">
        <v>601</v>
      </c>
      <c r="AG4" s="204" t="s">
        <v>680</v>
      </c>
      <c r="AH4" s="204" t="s">
        <v>681</v>
      </c>
      <c r="AI4" s="204" t="s">
        <v>682</v>
      </c>
      <c r="AJ4" s="204" t="s">
        <v>683</v>
      </c>
      <c r="AK4" s="204" t="s">
        <v>684</v>
      </c>
      <c r="AL4" s="204" t="s">
        <v>685</v>
      </c>
      <c r="AM4" s="204" t="s">
        <v>686</v>
      </c>
      <c r="AN4" s="204" t="s">
        <v>687</v>
      </c>
      <c r="AO4" s="204" t="s">
        <v>688</v>
      </c>
      <c r="AP4" s="204" t="s">
        <v>689</v>
      </c>
      <c r="AQ4" s="204" t="s">
        <v>690</v>
      </c>
      <c r="AR4" s="204" t="s">
        <v>691</v>
      </c>
      <c r="AS4" s="204" t="s">
        <v>799</v>
      </c>
      <c r="AT4" s="204" t="s">
        <v>718</v>
      </c>
      <c r="AU4" s="204" t="s">
        <v>692</v>
      </c>
      <c r="AV4" s="204" t="s">
        <v>766</v>
      </c>
      <c r="AW4" s="204" t="s">
        <v>725</v>
      </c>
      <c r="AX4" s="204" t="s">
        <v>729</v>
      </c>
      <c r="AY4" s="204" t="s">
        <v>732</v>
      </c>
      <c r="AZ4" s="204" t="s">
        <v>731</v>
      </c>
      <c r="BA4" s="204" t="s">
        <v>735</v>
      </c>
      <c r="BB4" s="204" t="s">
        <v>758</v>
      </c>
      <c r="BC4" s="204" t="s">
        <v>742</v>
      </c>
      <c r="BD4" s="204" t="s">
        <v>744</v>
      </c>
      <c r="BE4" s="206" t="s">
        <v>748</v>
      </c>
      <c r="BF4" s="206" t="s">
        <v>749</v>
      </c>
      <c r="BG4" s="206" t="s">
        <v>819</v>
      </c>
      <c r="BH4" s="204" t="s">
        <v>816</v>
      </c>
      <c r="BI4" s="204" t="s">
        <v>760</v>
      </c>
      <c r="BJ4" s="204" t="s">
        <v>762</v>
      </c>
      <c r="BK4" s="204" t="s">
        <v>764</v>
      </c>
      <c r="BL4" s="204" t="s">
        <v>768</v>
      </c>
      <c r="BM4" s="204" t="s">
        <v>769</v>
      </c>
      <c r="BN4" s="204" t="s">
        <v>772</v>
      </c>
      <c r="BO4" s="204" t="s">
        <v>774</v>
      </c>
      <c r="BP4" s="204" t="s">
        <v>778</v>
      </c>
      <c r="BQ4" s="204" t="s">
        <v>779</v>
      </c>
      <c r="BR4" s="204" t="s">
        <v>818</v>
      </c>
      <c r="BS4" s="204" t="s">
        <v>786</v>
      </c>
      <c r="BT4" s="241" t="s">
        <v>787</v>
      </c>
      <c r="BU4" s="241" t="s">
        <v>788</v>
      </c>
      <c r="BV4" s="241" t="s">
        <v>789</v>
      </c>
      <c r="BW4" s="241" t="s">
        <v>790</v>
      </c>
      <c r="BX4" s="241" t="s">
        <v>791</v>
      </c>
      <c r="BY4" s="241" t="s">
        <v>797</v>
      </c>
      <c r="BZ4" s="204" t="s">
        <v>811</v>
      </c>
      <c r="CA4" s="204" t="s">
        <v>811</v>
      </c>
      <c r="CB4" s="204" t="s">
        <v>811</v>
      </c>
      <c r="CC4" s="204" t="s">
        <v>811</v>
      </c>
      <c r="CD4" s="204" t="s">
        <v>811</v>
      </c>
      <c r="CE4" s="204" t="s">
        <v>811</v>
      </c>
      <c r="CF4" s="204" t="s">
        <v>811</v>
      </c>
      <c r="CG4" s="204" t="s">
        <v>811</v>
      </c>
      <c r="CH4" s="204" t="s">
        <v>811</v>
      </c>
      <c r="CI4" s="204" t="s">
        <v>811</v>
      </c>
      <c r="CJ4" s="204" t="s">
        <v>811</v>
      </c>
      <c r="CK4" s="204" t="s">
        <v>811</v>
      </c>
      <c r="CL4" s="204" t="s">
        <v>811</v>
      </c>
      <c r="CM4" s="204" t="s">
        <v>811</v>
      </c>
      <c r="CN4" s="204" t="s">
        <v>811</v>
      </c>
      <c r="CO4" s="204" t="s">
        <v>811</v>
      </c>
      <c r="CP4" s="204" t="s">
        <v>811</v>
      </c>
      <c r="CQ4" s="204" t="s">
        <v>811</v>
      </c>
      <c r="CR4" s="204" t="s">
        <v>811</v>
      </c>
      <c r="CS4" s="204" t="s">
        <v>811</v>
      </c>
      <c r="CT4" s="202" t="s">
        <v>693</v>
      </c>
      <c r="CU4" s="202" t="s">
        <v>602</v>
      </c>
      <c r="CV4" s="202" t="s">
        <v>694</v>
      </c>
      <c r="CW4" s="202" t="s">
        <v>695</v>
      </c>
      <c r="CX4" s="202" t="s">
        <v>696</v>
      </c>
      <c r="CY4" s="202" t="s">
        <v>697</v>
      </c>
      <c r="CZ4" s="202" t="s">
        <v>698</v>
      </c>
      <c r="DA4" s="202" t="s">
        <v>699</v>
      </c>
      <c r="DB4" s="202" t="s">
        <v>700</v>
      </c>
      <c r="DC4" s="202" t="s">
        <v>701</v>
      </c>
      <c r="DD4" s="202" t="s">
        <v>702</v>
      </c>
      <c r="DE4" s="202" t="s">
        <v>703</v>
      </c>
      <c r="DF4" s="202" t="s">
        <v>704</v>
      </c>
      <c r="DG4" s="202" t="s">
        <v>705</v>
      </c>
      <c r="DH4" s="202" t="s">
        <v>706</v>
      </c>
      <c r="DI4" s="207" t="s">
        <v>614</v>
      </c>
      <c r="DJ4" s="208" t="s">
        <v>615</v>
      </c>
      <c r="DK4" s="208" t="s">
        <v>616</v>
      </c>
      <c r="DL4" s="208" t="s">
        <v>723</v>
      </c>
      <c r="DM4" s="208" t="s">
        <v>617</v>
      </c>
      <c r="DN4" s="208" t="s">
        <v>618</v>
      </c>
      <c r="DO4" s="208" t="s">
        <v>619</v>
      </c>
      <c r="DP4" s="208" t="s">
        <v>620</v>
      </c>
      <c r="DQ4" s="208" t="s">
        <v>621</v>
      </c>
      <c r="DR4" s="208" t="s">
        <v>622</v>
      </c>
      <c r="DS4" s="208" t="s">
        <v>798</v>
      </c>
      <c r="DT4" s="208" t="s">
        <v>623</v>
      </c>
      <c r="DU4" s="208" t="s">
        <v>727</v>
      </c>
      <c r="DV4" s="208" t="s">
        <v>624</v>
      </c>
      <c r="DW4" s="208" t="s">
        <v>800</v>
      </c>
      <c r="DX4" s="208" t="s">
        <v>625</v>
      </c>
      <c r="DY4" s="209" t="s">
        <v>626</v>
      </c>
      <c r="DZ4" s="209" t="s">
        <v>627</v>
      </c>
      <c r="EA4" s="209" t="s">
        <v>628</v>
      </c>
      <c r="EB4" s="209" t="s">
        <v>629</v>
      </c>
      <c r="EC4" s="209" t="s">
        <v>630</v>
      </c>
      <c r="ED4" s="209" t="s">
        <v>631</v>
      </c>
      <c r="EE4" s="209" t="s">
        <v>632</v>
      </c>
      <c r="EF4" s="209" t="s">
        <v>633</v>
      </c>
      <c r="EG4" s="209" t="s">
        <v>634</v>
      </c>
      <c r="EH4" s="209" t="s">
        <v>635</v>
      </c>
      <c r="EI4" s="209" t="s">
        <v>636</v>
      </c>
      <c r="EJ4" s="209" t="s">
        <v>801</v>
      </c>
      <c r="EK4" s="209" t="s">
        <v>637</v>
      </c>
      <c r="EL4" s="209" t="s">
        <v>802</v>
      </c>
      <c r="EM4" s="209" t="s">
        <v>803</v>
      </c>
      <c r="EN4" s="208" t="s">
        <v>638</v>
      </c>
      <c r="EO4" s="208" t="s">
        <v>639</v>
      </c>
      <c r="EP4" s="208" t="s">
        <v>767</v>
      </c>
      <c r="EQ4" s="208" t="s">
        <v>726</v>
      </c>
      <c r="ER4" s="208" t="s">
        <v>733</v>
      </c>
      <c r="ES4" s="202" t="s">
        <v>794</v>
      </c>
      <c r="ET4" s="203" t="s">
        <v>795</v>
      </c>
      <c r="EU4" s="203" t="s">
        <v>730</v>
      </c>
      <c r="EV4" s="208" t="s">
        <v>734</v>
      </c>
      <c r="EW4" s="208" t="s">
        <v>736</v>
      </c>
      <c r="EX4" s="208" t="s">
        <v>737</v>
      </c>
      <c r="EY4" s="203" t="s">
        <v>738</v>
      </c>
      <c r="EZ4" s="209" t="s">
        <v>739</v>
      </c>
      <c r="FA4" s="203" t="s">
        <v>740</v>
      </c>
      <c r="FB4" s="209" t="s">
        <v>741</v>
      </c>
      <c r="FC4" s="208" t="s">
        <v>743</v>
      </c>
      <c r="FD4" s="208" t="s">
        <v>745</v>
      </c>
      <c r="FE4" s="202" t="s">
        <v>746</v>
      </c>
      <c r="FF4" s="209" t="s">
        <v>747</v>
      </c>
      <c r="FG4" s="208" t="s">
        <v>751</v>
      </c>
      <c r="FH4" s="208" t="s">
        <v>804</v>
      </c>
      <c r="FI4" s="208" t="s">
        <v>750</v>
      </c>
      <c r="FJ4" s="208" t="s">
        <v>820</v>
      </c>
      <c r="FK4" s="203" t="s">
        <v>752</v>
      </c>
      <c r="FL4" s="209" t="s">
        <v>753</v>
      </c>
      <c r="FM4" s="210" t="s">
        <v>817</v>
      </c>
      <c r="FN4" s="203" t="s">
        <v>754</v>
      </c>
      <c r="FO4" s="209" t="s">
        <v>755</v>
      </c>
      <c r="FP4" s="203" t="s">
        <v>756</v>
      </c>
      <c r="FQ4" s="209" t="s">
        <v>757</v>
      </c>
      <c r="FR4" s="210" t="s">
        <v>781</v>
      </c>
      <c r="FS4" s="203" t="s">
        <v>761</v>
      </c>
      <c r="FT4" s="210" t="s">
        <v>763</v>
      </c>
      <c r="FU4" s="210" t="s">
        <v>765</v>
      </c>
      <c r="FV4" s="203" t="s">
        <v>809</v>
      </c>
      <c r="FW4" s="209" t="s">
        <v>810</v>
      </c>
      <c r="FX4" s="210" t="s">
        <v>770</v>
      </c>
      <c r="FY4" s="210" t="s">
        <v>771</v>
      </c>
      <c r="FZ4" s="210" t="s">
        <v>773</v>
      </c>
      <c r="GA4" s="210" t="s">
        <v>775</v>
      </c>
      <c r="GB4" s="203" t="s">
        <v>776</v>
      </c>
      <c r="GC4" s="209" t="s">
        <v>777</v>
      </c>
      <c r="GD4" s="210" t="s">
        <v>778</v>
      </c>
      <c r="GE4" s="210" t="s">
        <v>780</v>
      </c>
      <c r="GF4" s="210" t="s">
        <v>782</v>
      </c>
      <c r="GG4" s="203" t="s">
        <v>783</v>
      </c>
      <c r="GH4" s="209" t="s">
        <v>784</v>
      </c>
      <c r="GI4" s="210" t="s">
        <v>786</v>
      </c>
      <c r="GJ4" s="203" t="s">
        <v>793</v>
      </c>
      <c r="GK4" s="203" t="s">
        <v>815</v>
      </c>
      <c r="GL4" s="170" t="s">
        <v>811</v>
      </c>
      <c r="GM4" s="170" t="s">
        <v>811</v>
      </c>
      <c r="GN4" s="169" t="s">
        <v>642</v>
      </c>
      <c r="GO4" s="244" t="s">
        <v>711</v>
      </c>
      <c r="GP4" s="244" t="s">
        <v>724</v>
      </c>
      <c r="GQ4" s="170" t="s">
        <v>650</v>
      </c>
      <c r="GR4" s="170" t="s">
        <v>653</v>
      </c>
      <c r="GS4" s="244" t="s">
        <v>821</v>
      </c>
      <c r="GT4" s="244" t="s">
        <v>827</v>
      </c>
      <c r="GU4" s="244" t="s">
        <v>822</v>
      </c>
      <c r="GV4" s="244" t="s">
        <v>826</v>
      </c>
      <c r="GW4" s="170" t="s">
        <v>811</v>
      </c>
      <c r="GX4" s="170" t="s">
        <v>811</v>
      </c>
      <c r="GY4" s="170" t="s">
        <v>811</v>
      </c>
      <c r="GZ4" s="170" t="s">
        <v>811</v>
      </c>
      <c r="HA4" s="170" t="s">
        <v>811</v>
      </c>
      <c r="HB4" s="170" t="s">
        <v>811</v>
      </c>
      <c r="HC4" s="170" t="s">
        <v>811</v>
      </c>
      <c r="HD4" s="170" t="s">
        <v>811</v>
      </c>
      <c r="HE4" s="170" t="s">
        <v>811</v>
      </c>
      <c r="HF4" s="170" t="s">
        <v>811</v>
      </c>
      <c r="HG4" s="170" t="s">
        <v>811</v>
      </c>
      <c r="HH4" s="170" t="s">
        <v>811</v>
      </c>
      <c r="HI4" s="170" t="s">
        <v>811</v>
      </c>
      <c r="HJ4" s="170" t="s">
        <v>811</v>
      </c>
      <c r="HK4" s="170" t="s">
        <v>811</v>
      </c>
      <c r="HL4" s="197" t="s">
        <v>654</v>
      </c>
      <c r="HM4" s="195" t="str">
        <f t="shared" ref="HM4" si="7">B4</f>
        <v>Référence Di Valto</v>
      </c>
      <c r="HN4" s="197" t="s">
        <v>666</v>
      </c>
      <c r="HO4" s="197" t="s">
        <v>667</v>
      </c>
      <c r="HP4" s="197" t="s">
        <v>665</v>
      </c>
      <c r="HQ4" s="195" t="str">
        <f>'Base Mère'!I1</f>
        <v>Site de production</v>
      </c>
      <c r="HR4" s="213"/>
    </row>
    <row r="5" spans="1:226" ht="12.75" customHeight="1" x14ac:dyDescent="0.2">
      <c r="A5" s="198">
        <v>416</v>
      </c>
      <c r="B5" s="161" t="str">
        <f>VLOOKUP($A5,'Base Mère'!$A:$AA,B$2,FALSE)</f>
        <v>MNC0110640006BIS</v>
      </c>
      <c r="C5" s="161" t="str">
        <f>VLOOKUP($A5,'Base Mère'!$A:$AA,C$2,FALSE)</f>
        <v>REI CORNI FR 5/1 AD 20+ FR 2120G</v>
      </c>
      <c r="D5" s="161" t="str">
        <f>VLOOKUP($A5,'Base Mère'!$A:$AA,D$2,FALSE)</f>
        <v>REI CORNI FR 5/1 AD 20+ FR 2120G</v>
      </c>
      <c r="E5" s="161" t="str">
        <f>VLOOKUP($A5,'Base Mère'!$A:$AA,E$2,FALSE)</f>
        <v>Reitzel</v>
      </c>
      <c r="F5" s="161" t="str">
        <f>VLOOKUP($A5,'Base Mère'!$A:$AA,F$2,FALSE)</f>
        <v>Reitzel</v>
      </c>
      <c r="G5" s="161" t="s">
        <v>669</v>
      </c>
      <c r="H5" s="161" t="s">
        <v>657</v>
      </c>
      <c r="I5" s="243" t="s">
        <v>722</v>
      </c>
      <c r="J5" s="161">
        <v>3</v>
      </c>
      <c r="K5" s="171" t="s">
        <v>714</v>
      </c>
      <c r="L5" s="161" t="s">
        <v>459</v>
      </c>
      <c r="M5" s="174" t="s">
        <v>649</v>
      </c>
      <c r="N5" s="161" t="s">
        <v>807</v>
      </c>
      <c r="O5" s="161" t="s">
        <v>670</v>
      </c>
      <c r="P5" s="171" t="s">
        <v>719</v>
      </c>
      <c r="Q5" s="172" t="s">
        <v>808</v>
      </c>
      <c r="R5" s="161">
        <f t="shared" ref="R5" si="8">S5-Y5</f>
        <v>2120</v>
      </c>
      <c r="S5" s="171">
        <v>2120</v>
      </c>
      <c r="T5" s="171">
        <v>4100</v>
      </c>
      <c r="U5" s="171">
        <v>4650</v>
      </c>
      <c r="V5" s="171">
        <v>0</v>
      </c>
      <c r="W5" s="189" t="s">
        <v>459</v>
      </c>
      <c r="X5" s="240" t="s">
        <v>459</v>
      </c>
      <c r="Y5" s="161">
        <v>0</v>
      </c>
      <c r="Z5" s="171">
        <f t="shared" ref="Z5" si="9">Y5-V5</f>
        <v>0</v>
      </c>
      <c r="AA5" s="174">
        <v>6504</v>
      </c>
      <c r="AB5" s="185">
        <f t="shared" ref="AB5" si="10">(T5-S5)/1000</f>
        <v>1.98</v>
      </c>
      <c r="AC5" s="161">
        <v>425</v>
      </c>
      <c r="AD5" s="161">
        <v>65</v>
      </c>
      <c r="AE5" s="161">
        <v>0</v>
      </c>
      <c r="AF5" s="161">
        <v>157</v>
      </c>
      <c r="AG5" s="161">
        <v>0</v>
      </c>
      <c r="AH5" s="161">
        <v>0</v>
      </c>
      <c r="AI5" s="162">
        <v>659.93299999999999</v>
      </c>
      <c r="AJ5" s="161">
        <v>0</v>
      </c>
      <c r="AK5" s="161">
        <v>0</v>
      </c>
      <c r="AL5" s="161">
        <v>0</v>
      </c>
      <c r="AM5" s="161">
        <v>0</v>
      </c>
      <c r="AN5" s="161">
        <v>0</v>
      </c>
      <c r="AO5" s="161">
        <v>0</v>
      </c>
      <c r="AP5" s="161">
        <v>0</v>
      </c>
      <c r="AQ5" s="161">
        <v>0</v>
      </c>
      <c r="AR5" s="161">
        <v>0</v>
      </c>
      <c r="AS5" s="162">
        <v>0.7</v>
      </c>
      <c r="AT5" s="162">
        <f>35/0.3</f>
        <v>116.66666666666667</v>
      </c>
      <c r="AU5" s="161">
        <v>0</v>
      </c>
      <c r="AV5" s="161">
        <v>0</v>
      </c>
      <c r="AW5" s="161">
        <v>0</v>
      </c>
      <c r="AX5" s="161">
        <v>0</v>
      </c>
      <c r="AY5" s="161">
        <v>0</v>
      </c>
      <c r="AZ5" s="162">
        <v>0.7</v>
      </c>
      <c r="BA5" s="161">
        <v>0</v>
      </c>
      <c r="BB5" s="161">
        <v>0</v>
      </c>
      <c r="BC5" s="161">
        <v>0</v>
      </c>
      <c r="BD5" s="161">
        <v>0</v>
      </c>
      <c r="BE5" s="161">
        <v>0</v>
      </c>
      <c r="BF5" s="161">
        <v>0</v>
      </c>
      <c r="BG5" s="161">
        <v>0</v>
      </c>
      <c r="BH5" s="161">
        <v>0</v>
      </c>
      <c r="BI5" s="161">
        <v>0</v>
      </c>
      <c r="BJ5" s="161">
        <v>0</v>
      </c>
      <c r="BK5" s="161">
        <v>0</v>
      </c>
      <c r="BL5" s="161">
        <v>0</v>
      </c>
      <c r="BM5" s="161">
        <v>0</v>
      </c>
      <c r="BN5" s="161">
        <v>0</v>
      </c>
      <c r="BO5" s="161">
        <v>0</v>
      </c>
      <c r="BP5" s="161">
        <v>0</v>
      </c>
      <c r="BQ5" s="161">
        <v>0</v>
      </c>
      <c r="BR5" s="161">
        <v>0</v>
      </c>
      <c r="BS5" s="161">
        <v>0</v>
      </c>
      <c r="BT5" s="161">
        <v>0</v>
      </c>
      <c r="BU5" s="161">
        <v>0</v>
      </c>
      <c r="BV5" s="161">
        <v>0</v>
      </c>
      <c r="BW5" s="161">
        <v>0</v>
      </c>
      <c r="BX5" s="161">
        <v>0</v>
      </c>
      <c r="BY5" s="161">
        <v>0</v>
      </c>
      <c r="BZ5" s="163"/>
      <c r="CA5" s="163"/>
      <c r="CB5" s="163"/>
      <c r="CC5" s="163"/>
      <c r="CD5" s="163"/>
      <c r="CE5" s="163"/>
      <c r="CF5" s="163"/>
      <c r="CG5" s="163"/>
      <c r="CH5" s="163"/>
      <c r="CI5" s="163"/>
      <c r="CJ5" s="163"/>
      <c r="CK5" s="163"/>
      <c r="CL5" s="163"/>
      <c r="CM5" s="163"/>
      <c r="CN5" s="163"/>
      <c r="CO5" s="163"/>
      <c r="CP5" s="163"/>
      <c r="CQ5" s="163"/>
      <c r="CR5" s="163"/>
      <c r="CS5" s="163"/>
      <c r="CT5" s="161">
        <v>0</v>
      </c>
      <c r="CU5" s="161">
        <v>0</v>
      </c>
      <c r="CV5" s="161">
        <v>0</v>
      </c>
      <c r="CW5" s="161">
        <v>0</v>
      </c>
      <c r="CX5" s="161">
        <v>0</v>
      </c>
      <c r="CY5" s="161">
        <v>0</v>
      </c>
      <c r="CZ5" s="161">
        <v>0</v>
      </c>
      <c r="DA5" s="161">
        <v>0</v>
      </c>
      <c r="DB5" s="161">
        <v>0</v>
      </c>
      <c r="DC5" s="161">
        <v>0</v>
      </c>
      <c r="DD5" s="161">
        <v>0</v>
      </c>
      <c r="DE5" s="161">
        <v>0</v>
      </c>
      <c r="DF5" s="161">
        <v>0</v>
      </c>
      <c r="DG5" s="161">
        <v>0</v>
      </c>
      <c r="DH5" s="161">
        <v>0</v>
      </c>
      <c r="DI5" s="190">
        <f t="shared" ref="DI5" si="11">(AB5*AF5)/1000</f>
        <v>0.31086000000000003</v>
      </c>
      <c r="DJ5" s="161">
        <f t="shared" ref="DJ5" si="12">(AG5*AB5)/100</f>
        <v>0</v>
      </c>
      <c r="DK5" s="161">
        <f t="shared" ref="DK5" si="13">(AU5*AB5)/1000</f>
        <v>0</v>
      </c>
      <c r="DL5" s="161">
        <f t="shared" ref="DL5" si="14">(AB5*AL5)/1000</f>
        <v>0</v>
      </c>
      <c r="DM5" s="161">
        <v>0</v>
      </c>
      <c r="DN5" s="161">
        <f t="shared" ref="DN5" si="15">(AM5*AB5)/1000</f>
        <v>0</v>
      </c>
      <c r="DO5" s="161">
        <f t="shared" ref="DO5" si="16">(AN5*AB5)/1000</f>
        <v>0</v>
      </c>
      <c r="DP5" s="161">
        <f t="shared" ref="DP5" si="17">(AJ5*AB5)/1000</f>
        <v>0</v>
      </c>
      <c r="DQ5" s="161">
        <f t="shared" ref="DQ5" si="18">(AK5*AB5)/1000</f>
        <v>0</v>
      </c>
      <c r="DR5" s="161">
        <f t="shared" ref="DR5" si="19">(AP5*AB5)/1000</f>
        <v>0</v>
      </c>
      <c r="DS5" s="161">
        <f t="shared" ref="DS5" si="20">(AR5*AB5)/1000</f>
        <v>0</v>
      </c>
      <c r="DT5" s="161">
        <f t="shared" ref="DT5" si="21">(AH5*AB5)/1000</f>
        <v>0</v>
      </c>
      <c r="DU5" s="161">
        <f t="shared" ref="DU5" si="22">(AX5*AB5)/1000</f>
        <v>0</v>
      </c>
      <c r="DV5" s="199">
        <f t="shared" ref="DV5" si="23">(AS5*AB5)/1000</f>
        <v>1.3859999999999999E-3</v>
      </c>
      <c r="DW5" s="161">
        <f t="shared" ref="DW5" si="24">(AO5*AB5)/1000</f>
        <v>0</v>
      </c>
      <c r="DX5" s="161">
        <v>0</v>
      </c>
      <c r="DY5" s="161">
        <f t="shared" ref="DY5" si="25">DA5/1000</f>
        <v>0</v>
      </c>
      <c r="DZ5" s="161">
        <f t="shared" ref="DZ5" si="26">CZ5/1000</f>
        <v>0</v>
      </c>
      <c r="EA5" s="161">
        <v>0</v>
      </c>
      <c r="EB5" s="161">
        <v>0</v>
      </c>
      <c r="EC5" s="161">
        <f t="shared" ref="EC5" si="27">DB5/5/1000</f>
        <v>0</v>
      </c>
      <c r="ED5" s="161">
        <f t="shared" ref="ED5" si="28">DC5/1000</f>
        <v>0</v>
      </c>
      <c r="EE5" s="161">
        <f t="shared" ref="EE5" si="29">DG5/1000</f>
        <v>0</v>
      </c>
      <c r="EF5" s="161">
        <f t="shared" ref="EF5" si="30">DH5/1000</f>
        <v>0</v>
      </c>
      <c r="EG5" s="161">
        <f t="shared" ref="EG5" si="31">EU5/1000</f>
        <v>0</v>
      </c>
      <c r="EH5" s="161">
        <f t="shared" ref="EH5" si="32">CV5/1000</f>
        <v>0</v>
      </c>
      <c r="EI5" s="161">
        <f t="shared" ref="EI5" si="33">CU5/1000</f>
        <v>0</v>
      </c>
      <c r="EJ5" s="161">
        <f t="shared" ref="EJ5" si="34">DF5/1000</f>
        <v>0</v>
      </c>
      <c r="EK5" s="161">
        <v>0</v>
      </c>
      <c r="EL5" s="161">
        <f t="shared" ref="EL5" si="35">DE5/1000</f>
        <v>0</v>
      </c>
      <c r="EM5" s="161">
        <v>0</v>
      </c>
      <c r="EN5" s="196">
        <f>(35*AB5)/1000</f>
        <v>6.93E-2</v>
      </c>
      <c r="EO5" s="196">
        <f t="shared" ref="EO5" si="36">(AD5*AB5)/1000</f>
        <v>0.12869999999999998</v>
      </c>
      <c r="EP5" s="161">
        <f t="shared" ref="EP5" si="37">(AV5*AB5)/1000</f>
        <v>0</v>
      </c>
      <c r="EQ5" s="161">
        <f t="shared" ref="EQ5" si="38">(AW5*AB5)/1000</f>
        <v>0</v>
      </c>
      <c r="ER5" s="161">
        <f t="shared" ref="ER5" si="39">(AY5*AB5)/1000</f>
        <v>0</v>
      </c>
      <c r="ES5" s="161">
        <v>0</v>
      </c>
      <c r="ET5" s="161">
        <v>0</v>
      </c>
      <c r="EU5" s="161">
        <v>0</v>
      </c>
      <c r="EV5" s="199">
        <f t="shared" ref="EV5" si="40">(AZ5*AB5)/1000</f>
        <v>1.3859999999999999E-3</v>
      </c>
      <c r="EW5" s="161">
        <f t="shared" ref="EW5" si="41">(BA5*AB5)/1000</f>
        <v>0</v>
      </c>
      <c r="EX5" s="161">
        <f t="shared" ref="EX5" si="42">(BB5*AB5)/1000</f>
        <v>0</v>
      </c>
      <c r="EY5" s="161">
        <v>0</v>
      </c>
      <c r="EZ5" s="161">
        <f t="shared" ref="EZ5" si="43">EY5/1000</f>
        <v>0</v>
      </c>
      <c r="FA5" s="161">
        <v>0</v>
      </c>
      <c r="FB5" s="161">
        <f t="shared" ref="FB5" si="44">FA5/1000</f>
        <v>0</v>
      </c>
      <c r="FC5" s="161">
        <f t="shared" ref="FC5" si="45">(BC5*AB5)/1000</f>
        <v>0</v>
      </c>
      <c r="FD5" s="161">
        <f t="shared" ref="FD5" si="46">(BD5*AB5)/1000</f>
        <v>0</v>
      </c>
      <c r="FE5" s="161">
        <v>0</v>
      </c>
      <c r="FF5" s="161">
        <f t="shared" ref="FF5" si="47">FE5/1000</f>
        <v>0</v>
      </c>
      <c r="FG5" s="161">
        <f t="shared" ref="FG5" si="48">(AQ5*AB5)/1000</f>
        <v>0</v>
      </c>
      <c r="FH5" s="161">
        <f t="shared" ref="FH5" si="49">(BE5*AB5)/1000</f>
        <v>0</v>
      </c>
      <c r="FI5" s="161">
        <f t="shared" ref="FI5" si="50">(BF5*AB5)/1000</f>
        <v>0</v>
      </c>
      <c r="FJ5" s="161">
        <f t="shared" ref="FJ5" si="51">(BG5*AB5)/1000</f>
        <v>0</v>
      </c>
      <c r="FK5" s="161">
        <v>0</v>
      </c>
      <c r="FL5" s="161">
        <f t="shared" ref="FL5" si="52">FK5/1000</f>
        <v>0</v>
      </c>
      <c r="FM5" s="161">
        <f t="shared" ref="FM5" si="53">(BH5*AB5)/1000</f>
        <v>0</v>
      </c>
      <c r="FN5" s="161">
        <v>0</v>
      </c>
      <c r="FO5" s="161">
        <f t="shared" ref="FO5" si="54">FN5/1000</f>
        <v>0</v>
      </c>
      <c r="FP5" s="161">
        <v>0</v>
      </c>
      <c r="FQ5" s="161">
        <f t="shared" ref="FQ5" si="55">FP5/1000</f>
        <v>0</v>
      </c>
      <c r="FR5" s="161">
        <f t="shared" ref="FR5" si="56">(BI5*AB5)/1000</f>
        <v>0</v>
      </c>
      <c r="FS5" s="161">
        <v>0</v>
      </c>
      <c r="FT5" s="161">
        <f t="shared" ref="FT5" si="57">(BJ5*AB5)/1000</f>
        <v>0</v>
      </c>
      <c r="FU5" s="161">
        <f t="shared" ref="FU5" si="58">(BK5*AB5)/1000</f>
        <v>0</v>
      </c>
      <c r="FV5" s="161">
        <v>0</v>
      </c>
      <c r="FW5" s="161">
        <f t="shared" ref="FW5" si="59">FV5/1000</f>
        <v>0</v>
      </c>
      <c r="FX5" s="161">
        <f t="shared" ref="FX5" si="60">(BL5*AB5)/1000</f>
        <v>0</v>
      </c>
      <c r="FY5" s="161">
        <f t="shared" ref="FY5" si="61">(BM5*AB5)/1000</f>
        <v>0</v>
      </c>
      <c r="FZ5" s="161">
        <f t="shared" ref="FZ5" si="62">(BN5*AB5)/1000</f>
        <v>0</v>
      </c>
      <c r="GA5" s="161">
        <f t="shared" ref="GA5" si="63">(BO5*AB5)/1000</f>
        <v>0</v>
      </c>
      <c r="GB5" s="161">
        <v>0</v>
      </c>
      <c r="GC5" s="161">
        <f t="shared" ref="GC5" si="64">GB5/1000</f>
        <v>0</v>
      </c>
      <c r="GD5" s="161">
        <f t="shared" ref="GD5" si="65">(BP5*AB5)/1000</f>
        <v>0</v>
      </c>
      <c r="GE5" s="161">
        <f t="shared" ref="GE5" si="66">(BQ5*AB5)/1000</f>
        <v>0</v>
      </c>
      <c r="GF5" s="161">
        <f t="shared" ref="GF5" si="67">(BR5*AB5)/1000</f>
        <v>0</v>
      </c>
      <c r="GG5" s="161">
        <v>0</v>
      </c>
      <c r="GH5" s="161">
        <f t="shared" ref="GH5" si="68">GG5/1000</f>
        <v>0</v>
      </c>
      <c r="GI5" s="161">
        <f t="shared" ref="GI5" si="69">(BS5*AB5)/1000</f>
        <v>0</v>
      </c>
      <c r="GJ5" s="161">
        <v>0</v>
      </c>
      <c r="GK5" s="161">
        <v>0</v>
      </c>
      <c r="GL5" s="186"/>
      <c r="GM5" s="186"/>
      <c r="GN5" s="161">
        <v>0</v>
      </c>
      <c r="GO5" s="161">
        <v>90</v>
      </c>
      <c r="GP5" s="161">
        <v>25</v>
      </c>
      <c r="GQ5" s="173"/>
      <c r="GR5" s="182" t="e">
        <f>VLOOKUP(Q5,#REF!,2,FALSE)</f>
        <v>#REF!</v>
      </c>
      <c r="GS5" s="246" t="s">
        <v>828</v>
      </c>
      <c r="GT5" s="247" t="s">
        <v>829</v>
      </c>
      <c r="GU5" s="249" t="s">
        <v>825</v>
      </c>
      <c r="GV5" s="248" t="s">
        <v>830</v>
      </c>
      <c r="GW5" s="161"/>
      <c r="GX5" s="161"/>
      <c r="GY5" s="161"/>
      <c r="GZ5" s="161"/>
      <c r="HA5" s="161"/>
      <c r="HB5" s="161"/>
      <c r="HC5" s="161"/>
      <c r="HD5" s="161"/>
      <c r="HE5" s="161"/>
      <c r="HF5" s="161"/>
      <c r="HG5" s="161"/>
      <c r="HH5" s="161"/>
      <c r="HI5" s="161"/>
      <c r="HJ5" s="161"/>
      <c r="HK5" s="161"/>
      <c r="HL5" s="161" t="str">
        <f>VLOOKUP($A5,'Base Mère'!$A:$N,10,FALSE)</f>
        <v>RHF</v>
      </c>
      <c r="HM5" s="177" t="str">
        <f t="shared" ref="HM5" si="70">B5</f>
        <v>MNC0110640006BIS</v>
      </c>
      <c r="HN5" s="179" t="s">
        <v>805</v>
      </c>
      <c r="HO5" s="179" t="s">
        <v>806</v>
      </c>
      <c r="HP5" s="179" t="s">
        <v>715</v>
      </c>
      <c r="HQ5" s="161" t="str">
        <f>VLOOKUP($A5,'Base Mère'!$A:$AA,9,FALSE)</f>
        <v>La Herse</v>
      </c>
    </row>
    <row r="6" spans="1:226" s="211" customFormat="1" ht="12.75" customHeight="1" x14ac:dyDescent="0.2">
      <c r="A6" s="198" t="s">
        <v>660</v>
      </c>
      <c r="B6" s="161" t="str">
        <f>VLOOKUP($A6,'Base Mère'!$A:$AA,B$2,FALSE)</f>
        <v>MNC0110640006</v>
      </c>
      <c r="C6" s="161" t="str">
        <f>VLOOKUP($A6,'Base Mère'!$A:$AA,C$2,FALSE)</f>
        <v>REI CORNI FR 5/1 AD 20+ FR 2120G</v>
      </c>
      <c r="D6" s="161" t="str">
        <f>VLOOKUP($A6,'Base Mère'!$A:$AA,D$2,FALSE)</f>
        <v>REI CORNI FR 5/1 AD 20+ FR 2120G</v>
      </c>
      <c r="E6" s="161" t="str">
        <f>VLOOKUP($A6,'Base Mère'!$A:$AA,E$2,FALSE)</f>
        <v>Reitzel</v>
      </c>
      <c r="F6" s="161" t="str">
        <f>VLOOKUP($A6,'Base Mère'!$A:$AA,F$2,FALSE)</f>
        <v>Reitzel</v>
      </c>
      <c r="G6" s="214" t="s">
        <v>668</v>
      </c>
      <c r="H6" s="161" t="s">
        <v>657</v>
      </c>
      <c r="I6" s="243" t="s">
        <v>722</v>
      </c>
      <c r="J6" s="161">
        <v>3</v>
      </c>
      <c r="K6" s="171" t="s">
        <v>714</v>
      </c>
      <c r="L6" s="161" t="s">
        <v>459</v>
      </c>
      <c r="M6" s="174" t="s">
        <v>649</v>
      </c>
      <c r="N6" s="161" t="s">
        <v>807</v>
      </c>
      <c r="O6" s="161" t="s">
        <v>670</v>
      </c>
      <c r="P6" s="171" t="s">
        <v>719</v>
      </c>
      <c r="Q6" s="166" t="s">
        <v>812</v>
      </c>
      <c r="R6" s="161">
        <f t="shared" ref="R6" si="71">S6-Y6</f>
        <v>2120</v>
      </c>
      <c r="S6" s="171">
        <v>2120</v>
      </c>
      <c r="T6" s="171">
        <v>4100</v>
      </c>
      <c r="U6" s="171">
        <v>4650</v>
      </c>
      <c r="V6" s="171">
        <v>0</v>
      </c>
      <c r="W6" s="189" t="s">
        <v>459</v>
      </c>
      <c r="X6" s="240" t="s">
        <v>459</v>
      </c>
      <c r="Y6" s="161">
        <v>0</v>
      </c>
      <c r="Z6" s="171">
        <f t="shared" ref="Z6" si="72">Y6-V6</f>
        <v>0</v>
      </c>
      <c r="AA6" s="174">
        <v>6224</v>
      </c>
      <c r="AB6" s="188">
        <f t="shared" ref="AB6" si="73">(T6-S6)/1000</f>
        <v>1.98</v>
      </c>
      <c r="AC6" s="193">
        <v>425</v>
      </c>
      <c r="AD6" s="193">
        <v>65</v>
      </c>
      <c r="AE6" s="193">
        <v>0</v>
      </c>
      <c r="AF6" s="193">
        <v>0</v>
      </c>
      <c r="AG6" s="193">
        <v>0</v>
      </c>
      <c r="AH6" s="193">
        <v>0</v>
      </c>
      <c r="AI6" s="183">
        <v>933.6</v>
      </c>
      <c r="AJ6" s="193">
        <v>0</v>
      </c>
      <c r="AK6" s="193">
        <v>0</v>
      </c>
      <c r="AL6" s="193">
        <v>0</v>
      </c>
      <c r="AM6" s="193">
        <v>0</v>
      </c>
      <c r="AN6" s="193">
        <v>0</v>
      </c>
      <c r="AO6" s="193">
        <v>0</v>
      </c>
      <c r="AP6" s="193">
        <v>0</v>
      </c>
      <c r="AQ6" s="193">
        <v>0</v>
      </c>
      <c r="AR6" s="193">
        <v>0</v>
      </c>
      <c r="AS6" s="183">
        <v>0.7</v>
      </c>
      <c r="AT6" s="193">
        <v>0</v>
      </c>
      <c r="AU6" s="193">
        <v>0</v>
      </c>
      <c r="AV6" s="193">
        <v>0</v>
      </c>
      <c r="AW6" s="193">
        <v>0</v>
      </c>
      <c r="AX6" s="193">
        <v>0</v>
      </c>
      <c r="AY6" s="193">
        <v>0</v>
      </c>
      <c r="AZ6" s="183">
        <v>0.7</v>
      </c>
      <c r="BA6" s="193">
        <v>0</v>
      </c>
      <c r="BB6" s="193">
        <v>0</v>
      </c>
      <c r="BC6" s="193">
        <v>0</v>
      </c>
      <c r="BD6" s="193">
        <v>0</v>
      </c>
      <c r="BE6" s="193">
        <v>0</v>
      </c>
      <c r="BF6" s="193">
        <v>0</v>
      </c>
      <c r="BG6" s="193">
        <v>0</v>
      </c>
      <c r="BH6" s="193">
        <v>0</v>
      </c>
      <c r="BI6" s="193">
        <v>0</v>
      </c>
      <c r="BJ6" s="193">
        <v>0</v>
      </c>
      <c r="BK6" s="193">
        <v>0</v>
      </c>
      <c r="BL6" s="193">
        <v>0</v>
      </c>
      <c r="BM6" s="193">
        <v>0</v>
      </c>
      <c r="BN6" s="193">
        <v>0</v>
      </c>
      <c r="BO6" s="193">
        <v>0</v>
      </c>
      <c r="BP6" s="193">
        <v>0</v>
      </c>
      <c r="BQ6" s="193">
        <v>0</v>
      </c>
      <c r="BR6" s="193">
        <v>0</v>
      </c>
      <c r="BS6" s="193">
        <v>0</v>
      </c>
      <c r="BT6" s="193">
        <v>0</v>
      </c>
      <c r="BU6" s="193">
        <v>0</v>
      </c>
      <c r="BV6" s="193">
        <v>0</v>
      </c>
      <c r="BW6" s="193">
        <v>0</v>
      </c>
      <c r="BX6" s="193">
        <v>0</v>
      </c>
      <c r="BY6" s="193">
        <v>0</v>
      </c>
      <c r="BZ6" s="188"/>
      <c r="CA6" s="188"/>
      <c r="CB6" s="188"/>
      <c r="CC6" s="188"/>
      <c r="CD6" s="188"/>
      <c r="CE6" s="188"/>
      <c r="CF6" s="188"/>
      <c r="CG6" s="188"/>
      <c r="CH6" s="188"/>
      <c r="CI6" s="188"/>
      <c r="CJ6" s="188"/>
      <c r="CK6" s="188"/>
      <c r="CL6" s="188"/>
      <c r="CM6" s="188"/>
      <c r="CN6" s="188"/>
      <c r="CO6" s="188"/>
      <c r="CP6" s="188"/>
      <c r="CQ6" s="188"/>
      <c r="CR6" s="188"/>
      <c r="CS6" s="188"/>
      <c r="CT6" s="193">
        <v>0</v>
      </c>
      <c r="CU6" s="193">
        <v>0</v>
      </c>
      <c r="CV6" s="193">
        <v>0</v>
      </c>
      <c r="CW6" s="193">
        <v>0</v>
      </c>
      <c r="CX6" s="193">
        <v>0</v>
      </c>
      <c r="CY6" s="193">
        <v>0</v>
      </c>
      <c r="CZ6" s="193">
        <v>0</v>
      </c>
      <c r="DA6" s="193">
        <v>0</v>
      </c>
      <c r="DB6" s="193">
        <v>0</v>
      </c>
      <c r="DC6" s="193">
        <v>0</v>
      </c>
      <c r="DD6" s="193">
        <v>0</v>
      </c>
      <c r="DE6" s="193">
        <v>0</v>
      </c>
      <c r="DF6" s="193">
        <v>0</v>
      </c>
      <c r="DG6" s="193">
        <v>0</v>
      </c>
      <c r="DH6" s="193">
        <v>0</v>
      </c>
      <c r="DI6" s="161">
        <f t="shared" ref="DI6" si="74">(AB6*AF6)/1000</f>
        <v>0</v>
      </c>
      <c r="DJ6" s="161">
        <f t="shared" ref="DJ6" si="75">(AG6*AB6)/100</f>
        <v>0</v>
      </c>
      <c r="DK6" s="161">
        <f t="shared" ref="DK6" si="76">(AU6*AB6)/1000</f>
        <v>0</v>
      </c>
      <c r="DL6" s="161">
        <f t="shared" ref="DL6" si="77">(AB6*AL6)/1000</f>
        <v>0</v>
      </c>
      <c r="DM6" s="161">
        <v>0</v>
      </c>
      <c r="DN6" s="161">
        <f t="shared" ref="DN6" si="78">(AM6*AB6)/1000</f>
        <v>0</v>
      </c>
      <c r="DO6" s="161">
        <f t="shared" ref="DO6" si="79">(AN6*AB6)/1000</f>
        <v>0</v>
      </c>
      <c r="DP6" s="161">
        <f t="shared" ref="DP6" si="80">(AJ6*AB6)/1000</f>
        <v>0</v>
      </c>
      <c r="DQ6" s="161">
        <f t="shared" ref="DQ6" si="81">(AK6*AB6)/1000</f>
        <v>0</v>
      </c>
      <c r="DR6" s="161">
        <f t="shared" ref="DR6" si="82">(AP6*AB6)/1000</f>
        <v>0</v>
      </c>
      <c r="DS6" s="161">
        <f t="shared" ref="DS6" si="83">(AR6*AB6)/1000</f>
        <v>0</v>
      </c>
      <c r="DT6" s="161">
        <f t="shared" ref="DT6" si="84">(AH6*AB6)/1000</f>
        <v>0</v>
      </c>
      <c r="DU6" s="161">
        <f t="shared" ref="DU6" si="85">(AX6*AB6)/1000</f>
        <v>0</v>
      </c>
      <c r="DV6" s="199">
        <f t="shared" ref="DV6" si="86">(AS6*AB6)/1000</f>
        <v>1.3859999999999999E-3</v>
      </c>
      <c r="DW6" s="161">
        <f t="shared" ref="DW6" si="87">(AO6*AB6)/1000</f>
        <v>0</v>
      </c>
      <c r="DX6" s="161">
        <v>0</v>
      </c>
      <c r="DY6" s="161">
        <f t="shared" ref="DY6" si="88">DA6/1000</f>
        <v>0</v>
      </c>
      <c r="DZ6" s="161">
        <f t="shared" ref="DZ6" si="89">CZ6/1000</f>
        <v>0</v>
      </c>
      <c r="EA6" s="161">
        <v>0</v>
      </c>
      <c r="EB6" s="161">
        <v>0</v>
      </c>
      <c r="EC6" s="161">
        <f t="shared" ref="EC6" si="90">DB6/5/1000</f>
        <v>0</v>
      </c>
      <c r="ED6" s="161">
        <f t="shared" ref="ED6" si="91">DC6/1000</f>
        <v>0</v>
      </c>
      <c r="EE6" s="161">
        <f t="shared" ref="EE6:EF6" si="92">DG6/1000</f>
        <v>0</v>
      </c>
      <c r="EF6" s="161">
        <f t="shared" si="92"/>
        <v>0</v>
      </c>
      <c r="EG6" s="161">
        <f t="shared" ref="EG6" si="93">EU6/1000</f>
        <v>0</v>
      </c>
      <c r="EH6" s="161">
        <f t="shared" ref="EH6" si="94">CV6/1000</f>
        <v>0</v>
      </c>
      <c r="EI6" s="161">
        <f t="shared" ref="EI6" si="95">CU6/1000</f>
        <v>0</v>
      </c>
      <c r="EJ6" s="161">
        <f t="shared" ref="EJ6" si="96">DF6/1000</f>
        <v>0</v>
      </c>
      <c r="EK6" s="161">
        <v>0</v>
      </c>
      <c r="EL6" s="161">
        <f t="shared" ref="EL6" si="97">DE6/1000</f>
        <v>0</v>
      </c>
      <c r="EM6" s="161">
        <v>0</v>
      </c>
      <c r="EN6" s="171">
        <f>(0*AB6)/1000</f>
        <v>0</v>
      </c>
      <c r="EO6" s="196">
        <f t="shared" ref="EO6" si="98">(AD6*AB6)/1000</f>
        <v>0.12869999999999998</v>
      </c>
      <c r="EP6" s="161">
        <f t="shared" ref="EP6" si="99">(AV6*AB6)/1000</f>
        <v>0</v>
      </c>
      <c r="EQ6" s="161">
        <f t="shared" ref="EQ6" si="100">(AW6*AB6)/1000</f>
        <v>0</v>
      </c>
      <c r="ER6" s="161">
        <f t="shared" ref="ER6" si="101">(AY6*AB6)/1000</f>
        <v>0</v>
      </c>
      <c r="ES6" s="161">
        <v>0</v>
      </c>
      <c r="ET6" s="161">
        <v>0</v>
      </c>
      <c r="EU6" s="161">
        <v>0</v>
      </c>
      <c r="EV6" s="199">
        <f t="shared" ref="EV6" si="102">(AZ6*AB6)/1000</f>
        <v>1.3859999999999999E-3</v>
      </c>
      <c r="EW6" s="161">
        <f t="shared" ref="EW6" si="103">(BA6*AB6)/1000</f>
        <v>0</v>
      </c>
      <c r="EX6" s="161">
        <f t="shared" ref="EX6" si="104">(BB6*AB6)/1000</f>
        <v>0</v>
      </c>
      <c r="EY6" s="161">
        <v>0</v>
      </c>
      <c r="EZ6" s="161">
        <f t="shared" ref="EZ6" si="105">EY6/1000</f>
        <v>0</v>
      </c>
      <c r="FA6" s="161">
        <v>0</v>
      </c>
      <c r="FB6" s="161">
        <f t="shared" ref="FB6" si="106">FA6/1000</f>
        <v>0</v>
      </c>
      <c r="FC6" s="161">
        <f t="shared" ref="FC6" si="107">(BC6*AB6)/1000</f>
        <v>0</v>
      </c>
      <c r="FD6" s="161">
        <f t="shared" ref="FD6" si="108">(BD6*AB6)/1000</f>
        <v>0</v>
      </c>
      <c r="FE6" s="161">
        <v>0</v>
      </c>
      <c r="FF6" s="161">
        <f t="shared" ref="FF6" si="109">FE6/1000</f>
        <v>0</v>
      </c>
      <c r="FG6" s="161">
        <f t="shared" ref="FG6" si="110">(AQ6*AB6)/1000</f>
        <v>0</v>
      </c>
      <c r="FH6" s="161">
        <f t="shared" ref="FH6" si="111">(BE6*AB6)/1000</f>
        <v>0</v>
      </c>
      <c r="FI6" s="161">
        <f t="shared" ref="FI6" si="112">(BF6*AB6)/1000</f>
        <v>0</v>
      </c>
      <c r="FJ6" s="161">
        <f t="shared" ref="FJ6" si="113">(BG6*AB6)/1000</f>
        <v>0</v>
      </c>
      <c r="FK6" s="161">
        <v>0</v>
      </c>
      <c r="FL6" s="161">
        <f t="shared" ref="FL6" si="114">FK6/1000</f>
        <v>0</v>
      </c>
      <c r="FM6" s="161">
        <f t="shared" ref="FM6" si="115">(BH6*AB6)/1000</f>
        <v>0</v>
      </c>
      <c r="FN6" s="161">
        <v>0</v>
      </c>
      <c r="FO6" s="161">
        <f t="shared" ref="FO6" si="116">FN6/1000</f>
        <v>0</v>
      </c>
      <c r="FP6" s="161">
        <v>0</v>
      </c>
      <c r="FQ6" s="161">
        <f t="shared" ref="FQ6" si="117">FP6/1000</f>
        <v>0</v>
      </c>
      <c r="FR6" s="161">
        <f t="shared" ref="FR6" si="118">(BI6*AB6)/1000</f>
        <v>0</v>
      </c>
      <c r="FS6" s="161">
        <v>0</v>
      </c>
      <c r="FT6" s="161">
        <f t="shared" ref="FT6" si="119">(BJ6*AB6)/1000</f>
        <v>0</v>
      </c>
      <c r="FU6" s="161">
        <f t="shared" ref="FU6" si="120">(BK6*AB6)/1000</f>
        <v>0</v>
      </c>
      <c r="FV6" s="161">
        <v>0</v>
      </c>
      <c r="FW6" s="161">
        <f t="shared" ref="FW6" si="121">FV6/1000</f>
        <v>0</v>
      </c>
      <c r="FX6" s="161">
        <f t="shared" ref="FX6" si="122">(BL6*AB6)/1000</f>
        <v>0</v>
      </c>
      <c r="FY6" s="161">
        <f t="shared" ref="FY6" si="123">(BM6*AB6)/1000</f>
        <v>0</v>
      </c>
      <c r="FZ6" s="161">
        <f t="shared" ref="FZ6" si="124">(BN6*AB6)/1000</f>
        <v>0</v>
      </c>
      <c r="GA6" s="161">
        <f t="shared" ref="GA6" si="125">(BO6*AB6)/1000</f>
        <v>0</v>
      </c>
      <c r="GB6" s="161">
        <v>0</v>
      </c>
      <c r="GC6" s="161">
        <f t="shared" ref="GC6" si="126">GB6/1000</f>
        <v>0</v>
      </c>
      <c r="GD6" s="161">
        <f t="shared" ref="GD6" si="127">(BP6*AB6)/1000</f>
        <v>0</v>
      </c>
      <c r="GE6" s="161">
        <f t="shared" ref="GE6" si="128">(BQ6*AB6)/1000</f>
        <v>0</v>
      </c>
      <c r="GF6" s="161">
        <f t="shared" ref="GF6" si="129">(BR6*AB6)/1000</f>
        <v>0</v>
      </c>
      <c r="GG6" s="161">
        <v>0</v>
      </c>
      <c r="GH6" s="161">
        <f t="shared" ref="GH6" si="130">GG6/1000</f>
        <v>0</v>
      </c>
      <c r="GI6" s="161">
        <f t="shared" ref="GI6" si="131">(BS6*AB6)/1000</f>
        <v>0</v>
      </c>
      <c r="GJ6" s="161">
        <v>0</v>
      </c>
      <c r="GK6" s="193">
        <v>0</v>
      </c>
      <c r="GL6" s="187"/>
      <c r="GM6" s="187"/>
      <c r="GN6" s="193">
        <v>0</v>
      </c>
      <c r="GO6" s="166">
        <v>94</v>
      </c>
      <c r="GP6" s="166">
        <v>33</v>
      </c>
      <c r="GQ6" s="160"/>
      <c r="GR6" s="184"/>
      <c r="GS6" s="247" t="s">
        <v>823</v>
      </c>
      <c r="GT6" s="247" t="s">
        <v>824</v>
      </c>
      <c r="GU6" s="249" t="s">
        <v>825</v>
      </c>
      <c r="GV6" s="248" t="s">
        <v>830</v>
      </c>
      <c r="GW6" s="166"/>
      <c r="GX6" s="166"/>
      <c r="GY6" s="166"/>
      <c r="GZ6" s="166"/>
      <c r="HA6" s="166"/>
      <c r="HB6" s="166"/>
      <c r="HC6" s="166"/>
      <c r="HD6" s="166"/>
      <c r="HE6" s="166"/>
      <c r="HF6" s="166"/>
      <c r="HG6" s="166"/>
      <c r="HH6" s="166"/>
      <c r="HI6" s="166"/>
      <c r="HJ6" s="166"/>
      <c r="HK6" s="166"/>
      <c r="HL6" s="161" t="str">
        <f>VLOOKUP($A6,'Base Mère'!$A:$N,10,FALSE)</f>
        <v>RHF</v>
      </c>
      <c r="HM6" s="177" t="str">
        <f t="shared" ref="HM6" si="132">B6</f>
        <v>MNC0110640006</v>
      </c>
      <c r="HN6" s="179" t="s">
        <v>805</v>
      </c>
      <c r="HO6" s="179" t="s">
        <v>806</v>
      </c>
      <c r="HP6" s="179" t="s">
        <v>715</v>
      </c>
      <c r="HQ6" s="161" t="str">
        <f>VLOOKUP($A6,'Base Mère'!$A:$AA,9,FALSE)</f>
        <v>La Herse</v>
      </c>
      <c r="HR6" s="212"/>
    </row>
  </sheetData>
  <autoFilter ref="A4:HQ6"/>
  <conditionalFormatting sqref="C1:C1048576">
    <cfRule type="cellIs" dxfId="0" priority="9" operator="equal">
      <formula>"OUT"</formula>
    </cfRule>
  </conditionalFormatting>
  <pageMargins left="0" right="0" top="0" bottom="0" header="0" footer="0"/>
  <pageSetup paperSize="9" scale="10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#REF!</xm:f>
          </x14:formula1>
          <xm:sqref>P5:P6</xm:sqref>
        </x14:dataValidation>
        <x14:dataValidation type="list" allowBlank="1" showInputMessage="1" showErrorMessage="1">
          <x14:formula1>
            <xm:f>#REF!</xm:f>
          </x14:formula1>
          <xm:sqref>Q5:Q6</xm:sqref>
        </x14:dataValidation>
        <x14:dataValidation type="list" allowBlank="1" showInputMessage="1" showErrorMessage="1">
          <x14:formula1>
            <xm:f>#REF!</xm:f>
          </x14:formula1>
          <xm:sqref>O5:O6</xm:sqref>
        </x14:dataValidation>
        <x14:dataValidation type="list" allowBlank="1" showInputMessage="1" showErrorMessage="1">
          <x14:formula1>
            <xm:f>#REF!</xm:f>
          </x14:formula1>
          <xm:sqref>L5:L6</xm:sqref>
        </x14:dataValidation>
        <x14:dataValidation type="list" allowBlank="1" showInputMessage="1" showErrorMessage="1">
          <x14:formula1>
            <xm:f>#REF!</xm:f>
          </x14:formula1>
          <xm:sqref>K5:K6</xm:sqref>
        </x14:dataValidation>
        <x14:dataValidation type="list" allowBlank="1" showInputMessage="1" showErrorMessage="1">
          <x14:formula1>
            <xm:f>#REF!</xm:f>
          </x14:formula1>
          <xm:sqref>H5:H6</xm:sqref>
        </x14:dataValidation>
        <x14:dataValidation type="list" allowBlank="1" showInputMessage="1" showErrorMessage="1">
          <x14:formula1>
            <xm:f>#REF!</xm:f>
          </x14:formula1>
          <xm:sqref>I5:I6</xm:sqref>
        </x14:dataValidation>
        <x14:dataValidation type="list" allowBlank="1" showInputMessage="1" showErrorMessage="1">
          <x14:formula1>
            <xm:f>#REF!</xm:f>
          </x14:formula1>
          <xm:sqref>G5:G6</xm:sqref>
        </x14:dataValidation>
        <x14:dataValidation type="list" allowBlank="1" showInputMessage="1" showErrorMessage="1">
          <x14:formula1>
            <xm:f>#REF!</xm:f>
          </x14:formula1>
          <xm:sqref>J5:J6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FF00"/>
  </sheetPr>
  <dimension ref="A1:N3"/>
  <sheetViews>
    <sheetView zoomScale="80" zoomScaleNormal="80" workbookViewId="0">
      <pane xSplit="4" ySplit="1" topLeftCell="E2" activePane="bottomRight" state="frozenSplit"/>
      <selection pane="topRight" activeCell="E1" sqref="E1"/>
      <selection pane="bottomLeft"/>
      <selection pane="bottomRight" activeCell="F3" sqref="F3"/>
    </sheetView>
  </sheetViews>
  <sheetFormatPr baseColWidth="10" defaultRowHeight="12.75" outlineLevelCol="1" x14ac:dyDescent="0.2"/>
  <cols>
    <col min="1" max="1" width="6.140625" bestFit="1" customWidth="1"/>
    <col min="2" max="2" width="21.140625" customWidth="1"/>
    <col min="3" max="3" width="47.28515625" customWidth="1" outlineLevel="1"/>
    <col min="4" max="4" width="62.5703125" bestFit="1" customWidth="1"/>
    <col min="5" max="5" width="13.7109375" customWidth="1" outlineLevel="1"/>
    <col min="6" max="6" width="16.28515625" customWidth="1" outlineLevel="1"/>
    <col min="7" max="7" width="17.28515625" customWidth="1" outlineLevel="1"/>
    <col min="8" max="8" width="21.5703125" customWidth="1"/>
    <col min="9" max="9" width="17.5703125" customWidth="1"/>
    <col min="10" max="10" width="13.7109375" bestFit="1" customWidth="1" outlineLevel="1"/>
    <col min="11" max="11" width="17.5703125" customWidth="1" outlineLevel="1"/>
    <col min="12" max="12" width="20.5703125" customWidth="1" outlineLevel="1"/>
    <col min="13" max="13" width="21.5703125" bestFit="1" customWidth="1"/>
    <col min="14" max="14" width="21.5703125" style="158" bestFit="1" customWidth="1"/>
  </cols>
  <sheetData>
    <row r="1" spans="1:14" s="144" customFormat="1" ht="68.25" customHeight="1" x14ac:dyDescent="0.2">
      <c r="A1" s="153" t="s">
        <v>661</v>
      </c>
      <c r="B1" s="153" t="s">
        <v>672</v>
      </c>
      <c r="C1" s="153" t="s">
        <v>604</v>
      </c>
      <c r="D1" s="153" t="s">
        <v>596</v>
      </c>
      <c r="E1" s="153" t="s">
        <v>608</v>
      </c>
      <c r="F1" s="153" t="s">
        <v>36</v>
      </c>
      <c r="G1" s="154" t="s">
        <v>671</v>
      </c>
      <c r="H1" s="154" t="s">
        <v>707</v>
      </c>
      <c r="I1" s="154" t="s">
        <v>644</v>
      </c>
      <c r="J1" s="154" t="s">
        <v>654</v>
      </c>
      <c r="K1" s="154" t="s">
        <v>710</v>
      </c>
      <c r="L1" s="154" t="s">
        <v>647</v>
      </c>
      <c r="M1" s="154" t="s">
        <v>759</v>
      </c>
      <c r="N1" s="154" t="s">
        <v>708</v>
      </c>
    </row>
    <row r="2" spans="1:14" s="150" customFormat="1" ht="12.75" customHeight="1" x14ac:dyDescent="0.2">
      <c r="A2" s="155">
        <v>416</v>
      </c>
      <c r="B2" s="159" t="s">
        <v>814</v>
      </c>
      <c r="C2" s="152" t="s">
        <v>713</v>
      </c>
      <c r="D2" s="152" t="s">
        <v>713</v>
      </c>
      <c r="E2" s="148" t="s">
        <v>610</v>
      </c>
      <c r="F2" s="148" t="s">
        <v>610</v>
      </c>
      <c r="G2" s="149" t="s">
        <v>673</v>
      </c>
      <c r="H2" s="159" t="s">
        <v>658</v>
      </c>
      <c r="I2" s="146" t="s">
        <v>645</v>
      </c>
      <c r="J2" s="146" t="s">
        <v>655</v>
      </c>
      <c r="K2" s="146" t="s">
        <v>648</v>
      </c>
      <c r="L2" s="180"/>
      <c r="M2" s="181" t="s">
        <v>655</v>
      </c>
      <c r="N2" s="181" t="s">
        <v>709</v>
      </c>
    </row>
    <row r="3" spans="1:14" s="144" customFormat="1" ht="12.75" customHeight="1" x14ac:dyDescent="0.2">
      <c r="A3" s="155" t="s">
        <v>660</v>
      </c>
      <c r="B3" s="159" t="s">
        <v>658</v>
      </c>
      <c r="C3" s="152" t="s">
        <v>713</v>
      </c>
      <c r="D3" s="152" t="s">
        <v>713</v>
      </c>
      <c r="E3" s="148" t="s">
        <v>610</v>
      </c>
      <c r="F3" s="148" t="s">
        <v>610</v>
      </c>
      <c r="G3" s="149" t="s">
        <v>673</v>
      </c>
      <c r="H3" s="159" t="s">
        <v>658</v>
      </c>
      <c r="I3" s="146" t="s">
        <v>645</v>
      </c>
      <c r="J3" s="146" t="s">
        <v>655</v>
      </c>
      <c r="K3" s="146" t="s">
        <v>648</v>
      </c>
      <c r="L3" s="180"/>
      <c r="M3" s="181" t="s">
        <v>655</v>
      </c>
      <c r="N3" s="181" t="s">
        <v>709</v>
      </c>
    </row>
  </sheetData>
  <autoFilter ref="A1:XFB3"/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3"/>
  <sheetViews>
    <sheetView workbookViewId="0">
      <selection activeCell="B31" sqref="B31"/>
    </sheetView>
  </sheetViews>
  <sheetFormatPr baseColWidth="10" defaultRowHeight="12.75" x14ac:dyDescent="0.2"/>
  <cols>
    <col min="1" max="1" width="35.85546875" customWidth="1"/>
    <col min="2" max="2" width="119.85546875" bestFit="1" customWidth="1"/>
  </cols>
  <sheetData>
    <row r="1" spans="1:4" ht="15.75" x14ac:dyDescent="0.25">
      <c r="A1" s="136" t="s">
        <v>605</v>
      </c>
      <c r="B1" s="137" t="s">
        <v>606</v>
      </c>
    </row>
    <row r="2" spans="1:4" ht="12.75" customHeight="1" x14ac:dyDescent="0.2">
      <c r="A2" s="140" t="s">
        <v>611</v>
      </c>
      <c r="B2" s="141" t="s">
        <v>612</v>
      </c>
    </row>
    <row r="3" spans="1:4" s="139" customFormat="1" ht="12.75" customHeight="1" x14ac:dyDescent="0.2">
      <c r="A3" s="140" t="s">
        <v>607</v>
      </c>
      <c r="B3" s="141" t="s">
        <v>613</v>
      </c>
      <c r="D3" s="138"/>
    </row>
  </sheetData>
  <hyperlinks>
    <hyperlink ref="B3" r:id="rId1"/>
    <hyperlink ref="B2" r:id="rId2"/>
  </hyperlinks>
  <pageMargins left="0.7" right="0.7" top="0.75" bottom="0.75" header="0.3" footer="0.3"/>
  <pageSetup paperSize="9" orientation="portrait" horizontalDpi="4294967295" verticalDpi="4294967295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2016</vt:lpstr>
      <vt:lpstr>répartion temps MO</vt:lpstr>
      <vt:lpstr>TRG semaine</vt:lpstr>
      <vt:lpstr>Productivité</vt:lpstr>
      <vt:lpstr>Données prod</vt:lpstr>
      <vt:lpstr>Liste</vt:lpstr>
      <vt:lpstr>TCD organisation désignation</vt:lpstr>
      <vt:lpstr>TRAME</vt:lpstr>
      <vt:lpstr>Marque</vt:lpstr>
      <vt:lpstr>Reitzel</vt:lpstr>
      <vt:lpstr>Base Qualité</vt:lpstr>
      <vt:lpstr>Base Mère</vt:lpstr>
      <vt:lpstr>Adresse réseau</vt:lpstr>
      <vt:lpstr>Marque</vt:lpstr>
      <vt:lpstr>Reitzel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 22</dc:creator>
  <cp:lastModifiedBy>Clémence DEFRENNE</cp:lastModifiedBy>
  <cp:lastPrinted>2018-12-10T14:14:00Z</cp:lastPrinted>
  <dcterms:created xsi:type="dcterms:W3CDTF">2003-02-03T12:30:26Z</dcterms:created>
  <dcterms:modified xsi:type="dcterms:W3CDTF">2019-01-18T10:52:56Z</dcterms:modified>
</cp:coreProperties>
</file>