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80" windowHeight="12405"/>
  </bookViews>
  <sheets>
    <sheet name="Base Qualité" sheetId="1" r:id="rId1"/>
    <sheet name="Base Mère" sheetId="2" r:id="rId2"/>
  </sheets>
  <externalReferences>
    <externalReference r:id="rId3"/>
  </externalReferences>
  <definedNames>
    <definedName name="_xlnm._FilterDatabase" localSheetId="1" hidden="1">'Base Mère'!$A$1:$XFB$3</definedName>
    <definedName name="_xlnm._FilterDatabase" localSheetId="0" hidden="1">'Base Qualité'!$A$4:$HQ$6</definedName>
    <definedName name="Marque">[1]Marque!$A$2:$A$8</definedName>
  </definedNames>
  <calcPr calcId="145621"/>
</workbook>
</file>

<file path=xl/calcChain.xml><?xml version="1.0" encoding="utf-8"?>
<calcChain xmlns="http://schemas.openxmlformats.org/spreadsheetml/2006/main">
  <c r="E1" i="1" l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G2" i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M4" i="1"/>
  <c r="HQ4" i="1"/>
  <c r="B5" i="1"/>
  <c r="HM5" i="1" s="1"/>
  <c r="C5" i="1"/>
  <c r="D5" i="1"/>
  <c r="E5" i="1"/>
  <c r="F5" i="1"/>
  <c r="R5" i="1"/>
  <c r="Z5" i="1"/>
  <c r="AB5" i="1"/>
  <c r="DO5" i="1" s="1"/>
  <c r="AT5" i="1"/>
  <c r="DI5" i="1"/>
  <c r="DJ5" i="1"/>
  <c r="DK5" i="1"/>
  <c r="DL5" i="1"/>
  <c r="DN5" i="1"/>
  <c r="DY5" i="1"/>
  <c r="DZ5" i="1"/>
  <c r="EC5" i="1"/>
  <c r="ED5" i="1"/>
  <c r="EE5" i="1"/>
  <c r="EF5" i="1"/>
  <c r="EG5" i="1"/>
  <c r="EH5" i="1"/>
  <c r="EI5" i="1"/>
  <c r="EJ5" i="1"/>
  <c r="EL5" i="1"/>
  <c r="EN5" i="1"/>
  <c r="EO5" i="1"/>
  <c r="EP5" i="1"/>
  <c r="EQ5" i="1"/>
  <c r="EZ5" i="1"/>
  <c r="FB5" i="1"/>
  <c r="FF5" i="1"/>
  <c r="FL5" i="1"/>
  <c r="FO5" i="1"/>
  <c r="FQ5" i="1"/>
  <c r="FT5" i="1"/>
  <c r="FU5" i="1"/>
  <c r="FW5" i="1"/>
  <c r="FX5" i="1"/>
  <c r="FY5" i="1"/>
  <c r="FZ5" i="1"/>
  <c r="GC5" i="1"/>
  <c r="GH5" i="1"/>
  <c r="GR5" i="1"/>
  <c r="HL5" i="1"/>
  <c r="HQ5" i="1"/>
  <c r="B6" i="1"/>
  <c r="HM6" i="1" s="1"/>
  <c r="C6" i="1"/>
  <c r="D6" i="1"/>
  <c r="E6" i="1"/>
  <c r="F6" i="1"/>
  <c r="R6" i="1"/>
  <c r="Z6" i="1"/>
  <c r="AB6" i="1"/>
  <c r="DO6" i="1" s="1"/>
  <c r="DI6" i="1"/>
  <c r="DJ6" i="1"/>
  <c r="DK6" i="1"/>
  <c r="DL6" i="1"/>
  <c r="DN6" i="1"/>
  <c r="DY6" i="1"/>
  <c r="DZ6" i="1"/>
  <c r="EC6" i="1"/>
  <c r="ED6" i="1"/>
  <c r="EE6" i="1"/>
  <c r="EF6" i="1"/>
  <c r="EG6" i="1"/>
  <c r="EH6" i="1"/>
  <c r="EI6" i="1"/>
  <c r="EJ6" i="1"/>
  <c r="EL6" i="1"/>
  <c r="EN6" i="1"/>
  <c r="EO6" i="1"/>
  <c r="EP6" i="1"/>
  <c r="EQ6" i="1"/>
  <c r="EZ6" i="1"/>
  <c r="FB6" i="1"/>
  <c r="FF6" i="1"/>
  <c r="FL6" i="1"/>
  <c r="FO6" i="1"/>
  <c r="FQ6" i="1"/>
  <c r="FT6" i="1"/>
  <c r="FU6" i="1"/>
  <c r="FW6" i="1"/>
  <c r="FX6" i="1"/>
  <c r="FY6" i="1"/>
  <c r="FZ6" i="1"/>
  <c r="GC6" i="1"/>
  <c r="GH6" i="1"/>
  <c r="HL6" i="1"/>
  <c r="HQ6" i="1"/>
  <c r="FR5" i="1" l="1"/>
  <c r="FH6" i="1"/>
  <c r="FR6" i="1"/>
  <c r="FJ5" i="1"/>
  <c r="FI6" i="1"/>
  <c r="DV5" i="1"/>
  <c r="FC6" i="1"/>
  <c r="DU5" i="1"/>
  <c r="FJ6" i="1"/>
  <c r="FG6" i="1"/>
  <c r="FG5" i="1"/>
  <c r="FD6" i="1"/>
  <c r="DU6" i="1"/>
  <c r="DT5" i="1"/>
  <c r="DS6" i="1"/>
  <c r="DR5" i="1"/>
  <c r="FI5" i="1"/>
  <c r="DW6" i="1"/>
  <c r="DW5" i="1"/>
  <c r="FD5" i="1"/>
  <c r="GI6" i="1"/>
  <c r="GF6" i="1"/>
  <c r="GF5" i="1"/>
  <c r="DS5" i="1"/>
  <c r="EX6" i="1"/>
  <c r="DQ5" i="1"/>
  <c r="FM5" i="1"/>
  <c r="GI5" i="1"/>
  <c r="GE6" i="1"/>
  <c r="GE5" i="1"/>
  <c r="EW6" i="1"/>
  <c r="GD5" i="1"/>
  <c r="EV5" i="1"/>
  <c r="FM6" i="1"/>
  <c r="FH5" i="1"/>
  <c r="DV6" i="1"/>
  <c r="FC5" i="1"/>
  <c r="DT6" i="1"/>
  <c r="DR6" i="1"/>
  <c r="EX5" i="1"/>
  <c r="GD6" i="1"/>
  <c r="DQ6" i="1"/>
  <c r="EW5" i="1"/>
  <c r="EV6" i="1"/>
  <c r="DP6" i="1"/>
  <c r="DP5" i="1"/>
  <c r="GA6" i="1"/>
  <c r="ER6" i="1"/>
  <c r="GA5" i="1"/>
  <c r="ER5" i="1"/>
</calcChain>
</file>

<file path=xl/sharedStrings.xml><?xml version="1.0" encoding="utf-8"?>
<sst xmlns="http://schemas.openxmlformats.org/spreadsheetml/2006/main" count="471" uniqueCount="232">
  <si>
    <t>Couvercle</t>
  </si>
  <si>
    <t>JJ/MM/AA QQQ HH:MM AD</t>
  </si>
  <si>
    <t>JJ/MM/AA . AA HH:MM AD</t>
  </si>
  <si>
    <t>2 +/- 0,5</t>
  </si>
  <si>
    <t>1,0 +/- 0,5</t>
  </si>
  <si>
    <t>Pas de sel</t>
  </si>
  <si>
    <t>Pas de vinaigre</t>
  </si>
  <si>
    <t>-</t>
  </si>
  <si>
    <t>20/40 Frais/Fûts (6-9 cm)</t>
  </si>
  <si>
    <t>Cornichons français</t>
  </si>
  <si>
    <t>4 ans</t>
  </si>
  <si>
    <t>500 x 235</t>
  </si>
  <si>
    <t>Plate à monter 3 x 5/1</t>
  </si>
  <si>
    <t>FOND 5/1</t>
  </si>
  <si>
    <t>5/1 Or/Blanc Ouv.153</t>
  </si>
  <si>
    <t xml:space="preserve">Plaque + Film </t>
  </si>
  <si>
    <t>Fûts</t>
  </si>
  <si>
    <t>299</t>
  </si>
  <si>
    <t>3,5  +/- 0,4</t>
  </si>
  <si>
    <t>2,2 +/- 0,1</t>
  </si>
  <si>
    <t>20/40 Frais (6-9 cm)</t>
  </si>
  <si>
    <t>Frais Français</t>
  </si>
  <si>
    <t>Emplacement du marquage</t>
  </si>
  <si>
    <t>Marquage en reprise</t>
  </si>
  <si>
    <t>Marquage en ligne</t>
  </si>
  <si>
    <t>Secteur</t>
  </si>
  <si>
    <t>VIDE</t>
  </si>
  <si>
    <r>
      <t xml:space="preserve">Taux de sel </t>
    </r>
    <r>
      <rPr>
        <b/>
        <sz val="10"/>
        <color theme="1"/>
        <rFont val="Arial"/>
        <family val="2"/>
      </rPr>
      <t xml:space="preserve">PF cible - </t>
    </r>
    <r>
      <rPr>
        <sz val="10"/>
        <color theme="0"/>
        <rFont val="Arial"/>
        <family val="2"/>
      </rPr>
      <t>densité</t>
    </r>
  </si>
  <si>
    <r>
      <t xml:space="preserve">Acidité cible </t>
    </r>
    <r>
      <rPr>
        <b/>
        <sz val="10"/>
        <color theme="1"/>
        <rFont val="Arial"/>
        <family val="2"/>
      </rPr>
      <t>PF (°)</t>
    </r>
  </si>
  <si>
    <r>
      <t xml:space="preserve">Taux de sel Jus cible </t>
    </r>
    <r>
      <rPr>
        <b/>
        <sz val="10"/>
        <rFont val="Arial"/>
        <family val="2"/>
      </rPr>
      <t>(%)</t>
    </r>
  </si>
  <si>
    <t>Acidité cible Jus (°)</t>
  </si>
  <si>
    <t>Prix MP au kg</t>
  </si>
  <si>
    <t>Perte en jus</t>
  </si>
  <si>
    <t>Tps Pasto (min ou Hertz)</t>
  </si>
  <si>
    <t>T° Pasto (°C)</t>
  </si>
  <si>
    <t>Fûts de cornichons pour
 1 fût d'oignons</t>
  </si>
  <si>
    <r>
      <t xml:space="preserve">Piment d'Espelette poudre </t>
    </r>
    <r>
      <rPr>
        <b/>
        <sz val="10"/>
        <rFont val="Arial"/>
        <family val="2"/>
      </rPr>
      <t>(g)</t>
    </r>
  </si>
  <si>
    <t>Epis de maïs (nombre d'épis)</t>
  </si>
  <si>
    <t>Arôme Colodor 1166 (L/T)</t>
  </si>
  <si>
    <r>
      <t xml:space="preserve">Aneth déshydraté BIO </t>
    </r>
    <r>
      <rPr>
        <b/>
        <sz val="10"/>
        <rFont val="Arial"/>
        <family val="2"/>
      </rPr>
      <t>(Kg)</t>
    </r>
  </si>
  <si>
    <r>
      <t xml:space="preserve">Aneth déshydraté BIO </t>
    </r>
    <r>
      <rPr>
        <b/>
        <sz val="10"/>
        <rFont val="Arial"/>
        <family val="2"/>
      </rPr>
      <t>(g)</t>
    </r>
  </si>
  <si>
    <r>
      <t xml:space="preserve">Arôme naturel aneth BIO </t>
    </r>
    <r>
      <rPr>
        <b/>
        <sz val="10"/>
        <color theme="1"/>
        <rFont val="Arial"/>
        <family val="2"/>
      </rPr>
      <t>(L/T)</t>
    </r>
  </si>
  <si>
    <t>Sucre de canne BIO (Kg)</t>
  </si>
  <si>
    <r>
      <t xml:space="preserve">Condiment blanc de Modène BIO à 5° </t>
    </r>
    <r>
      <rPr>
        <b/>
        <sz val="10"/>
        <color theme="1"/>
        <rFont val="Arial"/>
        <family val="2"/>
      </rPr>
      <t>(L/T)</t>
    </r>
  </si>
  <si>
    <r>
      <t xml:space="preserve">Estragon déshydraté BIO </t>
    </r>
    <r>
      <rPr>
        <b/>
        <sz val="10"/>
        <rFont val="Arial"/>
        <family val="2"/>
      </rPr>
      <t>(Kg)</t>
    </r>
  </si>
  <si>
    <r>
      <t xml:space="preserve">Estragon déshydraté BIO </t>
    </r>
    <r>
      <rPr>
        <b/>
        <sz val="10"/>
        <rFont val="Arial"/>
        <family val="2"/>
      </rPr>
      <t>(g)</t>
    </r>
  </si>
  <si>
    <r>
      <t xml:space="preserve">Arôme naturel d'estragon BIO LB18263 </t>
    </r>
    <r>
      <rPr>
        <b/>
        <sz val="10"/>
        <color theme="1"/>
        <rFont val="Arial"/>
        <family val="2"/>
      </rPr>
      <t>(L)</t>
    </r>
  </si>
  <si>
    <r>
      <t xml:space="preserve">Vinaigre de  vin blanc Bio à 10° </t>
    </r>
    <r>
      <rPr>
        <b/>
        <sz val="10"/>
        <color theme="1"/>
        <rFont val="Arial"/>
        <family val="2"/>
      </rPr>
      <t>(L)</t>
    </r>
  </si>
  <si>
    <r>
      <t xml:space="preserve">Arôme Marjolaine </t>
    </r>
    <r>
      <rPr>
        <b/>
        <sz val="10"/>
        <color theme="1"/>
        <rFont val="Arial"/>
        <family val="2"/>
      </rPr>
      <t>(L)</t>
    </r>
  </si>
  <si>
    <r>
      <t xml:space="preserve">Arôme Ail </t>
    </r>
    <r>
      <rPr>
        <b/>
        <sz val="10"/>
        <color theme="1"/>
        <rFont val="Arial"/>
        <family val="2"/>
      </rPr>
      <t>(L)</t>
    </r>
  </si>
  <si>
    <r>
      <t xml:space="preserve">Poivrons rouges déshydratés </t>
    </r>
    <r>
      <rPr>
        <b/>
        <sz val="10"/>
        <rFont val="Arial"/>
        <family val="2"/>
      </rPr>
      <t>(Kg)</t>
    </r>
  </si>
  <si>
    <r>
      <t xml:space="preserve">Poivrons rouges déshydratés </t>
    </r>
    <r>
      <rPr>
        <b/>
        <sz val="10"/>
        <rFont val="Arial"/>
        <family val="2"/>
      </rPr>
      <t>(g)</t>
    </r>
  </si>
  <si>
    <r>
      <t xml:space="preserve">Arôme coriandre FNB1264 </t>
    </r>
    <r>
      <rPr>
        <b/>
        <sz val="10"/>
        <color theme="1"/>
        <rFont val="Arial"/>
        <family val="2"/>
      </rPr>
      <t>(L)</t>
    </r>
  </si>
  <si>
    <r>
      <t xml:space="preserve">Arôme poivre Y10310 </t>
    </r>
    <r>
      <rPr>
        <b/>
        <sz val="10"/>
        <color theme="1"/>
        <rFont val="Arial"/>
        <family val="2"/>
      </rPr>
      <t>(L)</t>
    </r>
  </si>
  <si>
    <r>
      <t xml:space="preserve">Oignons Bio en cube </t>
    </r>
    <r>
      <rPr>
        <b/>
        <sz val="10"/>
        <rFont val="Arial"/>
        <family val="2"/>
      </rPr>
      <t>(g)</t>
    </r>
  </si>
  <si>
    <r>
      <t xml:space="preserve">Vinaigre de cidre Bio à 5° </t>
    </r>
    <r>
      <rPr>
        <b/>
        <sz val="10"/>
        <color theme="1"/>
        <rFont val="Arial"/>
        <family val="2"/>
      </rPr>
      <t>(L)</t>
    </r>
  </si>
  <si>
    <r>
      <t xml:space="preserve">Herbes de provence </t>
    </r>
    <r>
      <rPr>
        <b/>
        <sz val="10"/>
        <rFont val="Arial"/>
        <family val="2"/>
      </rPr>
      <t>(Kg)</t>
    </r>
  </si>
  <si>
    <r>
      <t xml:space="preserve">Herbes de provence </t>
    </r>
    <r>
      <rPr>
        <b/>
        <sz val="10"/>
        <rFont val="Arial"/>
        <family val="2"/>
      </rPr>
      <t>(g)</t>
    </r>
  </si>
  <si>
    <r>
      <t xml:space="preserve">Paprika séché ROUGE </t>
    </r>
    <r>
      <rPr>
        <b/>
        <sz val="10"/>
        <rFont val="Arial"/>
        <family val="2"/>
      </rPr>
      <t>(Kg)</t>
    </r>
  </si>
  <si>
    <r>
      <t xml:space="preserve">Paprika séché ROUGE </t>
    </r>
    <r>
      <rPr>
        <b/>
        <sz val="10"/>
        <rFont val="Arial"/>
        <family val="2"/>
      </rPr>
      <t>(g)</t>
    </r>
  </si>
  <si>
    <r>
      <t xml:space="preserve">Arôme Herbes de provence LM7082 </t>
    </r>
    <r>
      <rPr>
        <b/>
        <sz val="10"/>
        <color theme="1"/>
        <rFont val="Arial"/>
        <family val="2"/>
      </rPr>
      <t>(L)</t>
    </r>
  </si>
  <si>
    <r>
      <t xml:space="preserve">Poivrons jaunes séchés </t>
    </r>
    <r>
      <rPr>
        <b/>
        <sz val="10"/>
        <rFont val="Arial"/>
        <family val="2"/>
      </rPr>
      <t>(Kg)</t>
    </r>
  </si>
  <si>
    <r>
      <t xml:space="preserve">Poivrons jaunes séchés </t>
    </r>
    <r>
      <rPr>
        <b/>
        <sz val="10"/>
        <rFont val="Arial"/>
        <family val="2"/>
      </rPr>
      <t>(g)</t>
    </r>
  </si>
  <si>
    <r>
      <t xml:space="preserve">Arôme Origan FNB7297 </t>
    </r>
    <r>
      <rPr>
        <b/>
        <sz val="10"/>
        <rFont val="Arial"/>
        <family val="2"/>
      </rPr>
      <t>(Kg)</t>
    </r>
  </si>
  <si>
    <r>
      <t xml:space="preserve">Olives noires broyées pasteurisées </t>
    </r>
    <r>
      <rPr>
        <b/>
        <sz val="10"/>
        <rFont val="Arial"/>
        <family val="2"/>
      </rPr>
      <t>(Kg)</t>
    </r>
  </si>
  <si>
    <r>
      <t xml:space="preserve">Double concentré de tomates </t>
    </r>
    <r>
      <rPr>
        <b/>
        <sz val="10"/>
        <rFont val="Arial"/>
        <family val="2"/>
      </rPr>
      <t>(Kg)</t>
    </r>
  </si>
  <si>
    <r>
      <t xml:space="preserve">Naturel piment infusion LM8460 </t>
    </r>
    <r>
      <rPr>
        <b/>
        <sz val="10"/>
        <rFont val="Arial"/>
        <family val="2"/>
      </rPr>
      <t>(L)</t>
    </r>
  </si>
  <si>
    <r>
      <t xml:space="preserve">Tomates flocon </t>
    </r>
    <r>
      <rPr>
        <b/>
        <sz val="10"/>
        <color theme="1"/>
        <rFont val="Arial"/>
        <family val="2"/>
      </rPr>
      <t>(Kg)</t>
    </r>
  </si>
  <si>
    <r>
      <t xml:space="preserve">Tomates flocon </t>
    </r>
    <r>
      <rPr>
        <b/>
        <sz val="10"/>
        <color theme="1"/>
        <rFont val="Arial"/>
        <family val="2"/>
      </rPr>
      <t>(g)</t>
    </r>
  </si>
  <si>
    <r>
      <t xml:space="preserve">Arôme Aneth Estragon PE 3693 </t>
    </r>
    <r>
      <rPr>
        <b/>
        <sz val="10"/>
        <rFont val="Arial"/>
        <family val="2"/>
      </rPr>
      <t>(L)</t>
    </r>
  </si>
  <si>
    <r>
      <t xml:space="preserve">Mix arômes AD REITZEL </t>
    </r>
    <r>
      <rPr>
        <b/>
        <sz val="10"/>
        <rFont val="Arial"/>
        <family val="2"/>
      </rPr>
      <t>(L/T)</t>
    </r>
  </si>
  <si>
    <r>
      <t xml:space="preserve">Baie de genièvre </t>
    </r>
    <r>
      <rPr>
        <b/>
        <sz val="10"/>
        <rFont val="Arial"/>
        <family val="2"/>
      </rPr>
      <t>(Kg)</t>
    </r>
  </si>
  <si>
    <r>
      <t xml:space="preserve">Baie de genièvre </t>
    </r>
    <r>
      <rPr>
        <b/>
        <sz val="10"/>
        <rFont val="Arial"/>
        <family val="2"/>
      </rPr>
      <t>(g)</t>
    </r>
  </si>
  <si>
    <r>
      <t xml:space="preserve">Moutarde jaune Bio </t>
    </r>
    <r>
      <rPr>
        <b/>
        <sz val="10"/>
        <rFont val="Arial"/>
        <family val="2"/>
      </rPr>
      <t>(Kg)</t>
    </r>
  </si>
  <si>
    <r>
      <t xml:space="preserve">Moutarde jaune Bio </t>
    </r>
    <r>
      <rPr>
        <b/>
        <sz val="10"/>
        <rFont val="Arial"/>
        <family val="2"/>
      </rPr>
      <t>(g)</t>
    </r>
  </si>
  <si>
    <r>
      <t xml:space="preserve">Vinaigre d'alcool Bio à 14° </t>
    </r>
    <r>
      <rPr>
        <b/>
        <sz val="10"/>
        <rFont val="Arial"/>
        <family val="2"/>
      </rPr>
      <t>L</t>
    </r>
  </si>
  <si>
    <r>
      <t>Sel de mer NON TRAIT</t>
    </r>
    <r>
      <rPr>
        <sz val="10"/>
        <rFont val="Calibri"/>
        <family val="2"/>
      </rPr>
      <t xml:space="preserve">É en </t>
    </r>
    <r>
      <rPr>
        <b/>
        <sz val="10"/>
        <rFont val="Calibri"/>
        <family val="2"/>
      </rPr>
      <t>Kg</t>
    </r>
  </si>
  <si>
    <r>
      <t xml:space="preserve">Arôme Colodor 1591 </t>
    </r>
    <r>
      <rPr>
        <b/>
        <sz val="10"/>
        <rFont val="Arial"/>
        <family val="2"/>
      </rPr>
      <t>L</t>
    </r>
  </si>
  <si>
    <t>Coriandre (g)</t>
  </si>
  <si>
    <t>Ail (gousse)</t>
  </si>
  <si>
    <t>Laurier (feuille)</t>
  </si>
  <si>
    <r>
      <t xml:space="preserve">Arôme Colodor 3515 </t>
    </r>
    <r>
      <rPr>
        <b/>
        <sz val="10"/>
        <rFont val="Arial"/>
        <family val="2"/>
      </rPr>
      <t>L</t>
    </r>
  </si>
  <si>
    <r>
      <t xml:space="preserve">Acide ascorbique </t>
    </r>
    <r>
      <rPr>
        <b/>
        <sz val="10"/>
        <rFont val="Arial"/>
        <family val="2"/>
      </rPr>
      <t>Kg</t>
    </r>
  </si>
  <si>
    <r>
      <t xml:space="preserve">Riboflavine 11,5% </t>
    </r>
    <r>
      <rPr>
        <b/>
        <sz val="10"/>
        <rFont val="Arial"/>
        <family val="2"/>
      </rPr>
      <t>Kg</t>
    </r>
  </si>
  <si>
    <r>
      <t xml:space="preserve">Sucre  </t>
    </r>
    <r>
      <rPr>
        <b/>
        <sz val="10"/>
        <rFont val="Arial"/>
        <family val="2"/>
      </rPr>
      <t>Kg</t>
    </r>
  </si>
  <si>
    <r>
      <t xml:space="preserve">Sel                            </t>
    </r>
    <r>
      <rPr>
        <b/>
        <sz val="10"/>
        <rFont val="Arial"/>
        <family val="2"/>
      </rPr>
      <t>Kg</t>
    </r>
  </si>
  <si>
    <r>
      <t xml:space="preserve">Mini piment rouge   </t>
    </r>
    <r>
      <rPr>
        <b/>
        <sz val="10"/>
        <rFont val="Arial"/>
        <family val="2"/>
      </rPr>
      <t>Kg</t>
    </r>
  </si>
  <si>
    <r>
      <t xml:space="preserve">Ail lamelles deshydraté    </t>
    </r>
    <r>
      <rPr>
        <b/>
        <sz val="10"/>
        <rFont val="Arial"/>
        <family val="2"/>
      </rPr>
      <t>Kg</t>
    </r>
  </si>
  <si>
    <r>
      <t xml:space="preserve">Oignons blancs deshy    </t>
    </r>
    <r>
      <rPr>
        <b/>
        <sz val="10"/>
        <rFont val="Arial"/>
        <family val="2"/>
      </rPr>
      <t>Kg</t>
    </r>
  </si>
  <si>
    <r>
      <t xml:space="preserve">Grains de poivre noir    </t>
    </r>
    <r>
      <rPr>
        <b/>
        <sz val="10"/>
        <rFont val="Arial"/>
        <family val="2"/>
      </rPr>
      <t>Kg</t>
    </r>
  </si>
  <si>
    <r>
      <t xml:space="preserve">Moutarde noire    </t>
    </r>
    <r>
      <rPr>
        <b/>
        <sz val="10"/>
        <rFont val="Arial"/>
        <family val="2"/>
      </rPr>
      <t>Kg</t>
    </r>
  </si>
  <si>
    <r>
      <t xml:space="preserve">Moutarde jaune    </t>
    </r>
    <r>
      <rPr>
        <b/>
        <sz val="10"/>
        <rFont val="Arial"/>
        <family val="2"/>
      </rPr>
      <t>Kg</t>
    </r>
  </si>
  <si>
    <r>
      <t xml:space="preserve">Coriandre    </t>
    </r>
    <r>
      <rPr>
        <b/>
        <sz val="10"/>
        <rFont val="Arial"/>
        <family val="2"/>
      </rPr>
      <t>Kg</t>
    </r>
  </si>
  <si>
    <r>
      <t xml:space="preserve">Aneth déshydratée    </t>
    </r>
    <r>
      <rPr>
        <b/>
        <sz val="10"/>
        <rFont val="Arial"/>
        <family val="2"/>
      </rPr>
      <t>Kg</t>
    </r>
  </si>
  <si>
    <r>
      <t xml:space="preserve">Basilic déshydraté    </t>
    </r>
    <r>
      <rPr>
        <b/>
        <sz val="10"/>
        <rFont val="Arial"/>
        <family val="2"/>
      </rPr>
      <t>Kg</t>
    </r>
  </si>
  <si>
    <r>
      <t xml:space="preserve">Estragon déshy   </t>
    </r>
    <r>
      <rPr>
        <b/>
        <sz val="10"/>
        <rFont val="Arial"/>
        <family val="2"/>
      </rPr>
      <t>Kg</t>
    </r>
  </si>
  <si>
    <r>
      <t xml:space="preserve">Estragon haché   </t>
    </r>
    <r>
      <rPr>
        <b/>
        <sz val="10"/>
        <rFont val="Arial"/>
        <family val="2"/>
      </rPr>
      <t xml:space="preserve">Kg                 </t>
    </r>
    <r>
      <rPr>
        <sz val="10"/>
        <rFont val="Arial"/>
        <family val="2"/>
      </rPr>
      <t xml:space="preserve">     div par 5</t>
    </r>
  </si>
  <si>
    <r>
      <t xml:space="preserve">Mélange 420   </t>
    </r>
    <r>
      <rPr>
        <b/>
        <sz val="10"/>
        <rFont val="Arial"/>
        <family val="2"/>
      </rPr>
      <t>Kg</t>
    </r>
  </si>
  <si>
    <r>
      <t xml:space="preserve">Mix 410
en </t>
    </r>
    <r>
      <rPr>
        <b/>
        <sz val="10"/>
        <rFont val="Arial"/>
        <family val="2"/>
      </rPr>
      <t xml:space="preserve">Kg </t>
    </r>
    <r>
      <rPr>
        <sz val="10"/>
        <rFont val="Arial"/>
        <family val="2"/>
      </rPr>
      <t>(Mout.Jaune et Noire, Coriandre, Poivre)</t>
    </r>
  </si>
  <si>
    <r>
      <t xml:space="preserve">Mix 300
en </t>
    </r>
    <r>
      <rPr>
        <b/>
        <sz val="10"/>
        <rFont val="Arial"/>
        <family val="2"/>
      </rPr>
      <t xml:space="preserve">Kg             </t>
    </r>
    <r>
      <rPr>
        <sz val="10"/>
        <rFont val="Arial"/>
        <family val="2"/>
      </rPr>
      <t>(moutarde jaune, coriandre)</t>
    </r>
  </si>
  <si>
    <r>
      <t xml:space="preserve">Mix 320
en </t>
    </r>
    <r>
      <rPr>
        <b/>
        <sz val="10"/>
        <rFont val="Arial"/>
        <family val="2"/>
      </rPr>
      <t xml:space="preserve">Kg </t>
    </r>
    <r>
      <rPr>
        <sz val="10"/>
        <rFont val="Arial"/>
        <family val="2"/>
      </rPr>
      <t>(Coriandre, Piment, Moutarde Jaune et Noire, Poivre)</t>
    </r>
  </si>
  <si>
    <r>
      <t xml:space="preserve">Flavour red Chili D1100806 
</t>
    </r>
    <r>
      <rPr>
        <b/>
        <sz val="10"/>
        <rFont val="Arial"/>
        <family val="2"/>
      </rPr>
      <t>L</t>
    </r>
  </si>
  <si>
    <r>
      <t xml:space="preserve">Spice Flavour 252490 
</t>
    </r>
    <r>
      <rPr>
        <b/>
        <sz val="10"/>
        <rFont val="Arial"/>
        <family val="2"/>
      </rPr>
      <t>L</t>
    </r>
  </si>
  <si>
    <r>
      <t xml:space="preserve">Arôme Colodor 703 ANETH
</t>
    </r>
    <r>
      <rPr>
        <b/>
        <sz val="10"/>
        <rFont val="Arial"/>
        <family val="2"/>
      </rPr>
      <t>L</t>
    </r>
  </si>
  <si>
    <r>
      <t xml:space="preserve">Arôme oignon frais naturel 5773 </t>
    </r>
    <r>
      <rPr>
        <b/>
        <sz val="10"/>
        <rFont val="Arial"/>
        <family val="2"/>
      </rPr>
      <t>L</t>
    </r>
  </si>
  <si>
    <r>
      <t xml:space="preserve">Condiment blanc de Modène 5°
</t>
    </r>
    <r>
      <rPr>
        <b/>
        <sz val="10"/>
        <rFont val="Arial"/>
        <family val="2"/>
      </rPr>
      <t>L</t>
    </r>
  </si>
  <si>
    <r>
      <t xml:space="preserve">Basilic PE17043 </t>
    </r>
    <r>
      <rPr>
        <b/>
        <sz val="10"/>
        <rFont val="Arial"/>
        <family val="2"/>
      </rPr>
      <t>L</t>
    </r>
  </si>
  <si>
    <r>
      <t xml:space="preserve">Sweet Mouthfeel 260037
</t>
    </r>
    <r>
      <rPr>
        <b/>
        <sz val="10"/>
        <rFont val="Arial"/>
        <family val="2"/>
      </rPr>
      <t>Kg</t>
    </r>
  </si>
  <si>
    <r>
      <t xml:space="preserve">Métabisulfite 
</t>
    </r>
    <r>
      <rPr>
        <b/>
        <sz val="10"/>
        <rFont val="Arial"/>
        <family val="2"/>
      </rPr>
      <t>Kg</t>
    </r>
  </si>
  <si>
    <r>
      <t xml:space="preserve">Acide Citrique 
 </t>
    </r>
    <r>
      <rPr>
        <b/>
        <sz val="10"/>
        <rFont val="Arial"/>
        <family val="2"/>
      </rPr>
      <t>Kg</t>
    </r>
  </si>
  <si>
    <r>
      <t xml:space="preserve">Arôme Pastor T10223 
</t>
    </r>
    <r>
      <rPr>
        <b/>
        <sz val="10"/>
        <rFont val="Arial"/>
        <family val="2"/>
      </rPr>
      <t>L</t>
    </r>
  </si>
  <si>
    <r>
      <t xml:space="preserve">Arôme Estragon PE15654 
</t>
    </r>
    <r>
      <rPr>
        <b/>
        <sz val="10"/>
        <rFont val="Arial"/>
        <family val="2"/>
      </rPr>
      <t>L</t>
    </r>
  </si>
  <si>
    <r>
      <t xml:space="preserve">Arôme BP86 T10240 
</t>
    </r>
    <r>
      <rPr>
        <b/>
        <sz val="10"/>
        <rFont val="Arial"/>
        <family val="2"/>
      </rPr>
      <t>L</t>
    </r>
  </si>
  <si>
    <r>
      <t xml:space="preserve">Arôme combinés FNB1038 ou PE166410
</t>
    </r>
    <r>
      <rPr>
        <b/>
        <sz val="10"/>
        <rFont val="Arial"/>
        <family val="2"/>
      </rPr>
      <t>L</t>
    </r>
  </si>
  <si>
    <r>
      <t xml:space="preserve">CaCl 
</t>
    </r>
    <r>
      <rPr>
        <b/>
        <sz val="10"/>
        <rFont val="Arial"/>
        <family val="2"/>
      </rPr>
      <t>Kg</t>
    </r>
  </si>
  <si>
    <r>
      <t xml:space="preserve">Vinaigre vin 10°      
</t>
    </r>
    <r>
      <rPr>
        <b/>
        <sz val="10"/>
        <rFont val="Arial"/>
        <family val="2"/>
      </rPr>
      <t>L</t>
    </r>
  </si>
  <si>
    <r>
      <t xml:space="preserve">Vinaigre alcool 14° 
</t>
    </r>
    <r>
      <rPr>
        <b/>
        <sz val="10"/>
        <rFont val="Arial"/>
        <family val="2"/>
      </rPr>
      <t>L</t>
    </r>
  </si>
  <si>
    <t>Aneth déshydratée (g)</t>
  </si>
  <si>
    <t>Basilic Déshydraté (g)</t>
  </si>
  <si>
    <t>Grains de poivre noir (g)</t>
  </si>
  <si>
    <t>Ail lamelles déshydraté (g)</t>
  </si>
  <si>
    <t>Oignons émincés déshydratés (g)</t>
  </si>
  <si>
    <t>Estragon Déshydraté (g)</t>
  </si>
  <si>
    <t>Estragon haché au vinaigre (g)</t>
  </si>
  <si>
    <t>Mélange Mix 320 (g)</t>
  </si>
  <si>
    <t>Mélange Mix 300 (g)</t>
  </si>
  <si>
    <t>Mélange 410 (g)</t>
  </si>
  <si>
    <t>Mélange 320 (g)</t>
  </si>
  <si>
    <t>Mélange 300 (g)</t>
  </si>
  <si>
    <t>Moutarde jaune (g)</t>
  </si>
  <si>
    <t>Moutarde noire (g)</t>
  </si>
  <si>
    <t>Petits oignons (g)</t>
  </si>
  <si>
    <t>Navets en tronçon (Kg)</t>
  </si>
  <si>
    <t>Oignons 16/18 (Kg)</t>
  </si>
  <si>
    <t>Cornichons 150/300 (Kg)</t>
  </si>
  <si>
    <t>Choux fleurs 15/30 (Kg)</t>
  </si>
  <si>
    <t>Carottes en rondelles (Kg)</t>
  </si>
  <si>
    <t>Poivrons rouges en cubes (Kg)</t>
  </si>
  <si>
    <r>
      <t xml:space="preserve">Arôme naturel aneth BIO LB 18520 </t>
    </r>
    <r>
      <rPr>
        <b/>
        <sz val="10"/>
        <color theme="1"/>
        <rFont val="Arial"/>
        <family val="2"/>
      </rPr>
      <t>(L/T)</t>
    </r>
  </si>
  <si>
    <t>Sucre de canne BIO (Kg/T)</t>
  </si>
  <si>
    <r>
      <t xml:space="preserve">Arôme naturel d'estragon BIO LB18263 </t>
    </r>
    <r>
      <rPr>
        <b/>
        <sz val="10"/>
        <color theme="1"/>
        <rFont val="Arial"/>
        <family val="2"/>
      </rPr>
      <t>(L/T)</t>
    </r>
  </si>
  <si>
    <r>
      <t xml:space="preserve">Vinaigre de  vin blanc Bio à 10° </t>
    </r>
    <r>
      <rPr>
        <b/>
        <sz val="10"/>
        <color theme="1"/>
        <rFont val="Arial"/>
        <family val="2"/>
      </rPr>
      <t>(L/T)</t>
    </r>
  </si>
  <si>
    <r>
      <t xml:space="preserve">Arôme Marjolaine </t>
    </r>
    <r>
      <rPr>
        <b/>
        <sz val="10"/>
        <color theme="1"/>
        <rFont val="Arial"/>
        <family val="2"/>
      </rPr>
      <t>(L/T)</t>
    </r>
  </si>
  <si>
    <r>
      <t xml:space="preserve">Arôme Ail </t>
    </r>
    <r>
      <rPr>
        <b/>
        <sz val="10"/>
        <color theme="1"/>
        <rFont val="Arial"/>
        <family val="2"/>
      </rPr>
      <t>(L/T)</t>
    </r>
  </si>
  <si>
    <r>
      <t xml:space="preserve">Arôme coriandre FNB1264 </t>
    </r>
    <r>
      <rPr>
        <b/>
        <sz val="10"/>
        <color theme="1"/>
        <rFont val="Arial"/>
        <family val="2"/>
      </rPr>
      <t>(L/T)</t>
    </r>
  </si>
  <si>
    <r>
      <t xml:space="preserve">Arôme poivre Y10310 </t>
    </r>
    <r>
      <rPr>
        <b/>
        <sz val="10"/>
        <color theme="1"/>
        <rFont val="Arial"/>
        <family val="2"/>
      </rPr>
      <t>(L/T)</t>
    </r>
  </si>
  <si>
    <r>
      <t xml:space="preserve">Vinaigre de cidre Bio à 5° </t>
    </r>
    <r>
      <rPr>
        <b/>
        <sz val="10"/>
        <color theme="1"/>
        <rFont val="Arial"/>
        <family val="2"/>
      </rPr>
      <t>(L/T)</t>
    </r>
  </si>
  <si>
    <r>
      <t xml:space="preserve">Arôme Herbes de provence LM7082 </t>
    </r>
    <r>
      <rPr>
        <b/>
        <sz val="10"/>
        <color theme="1"/>
        <rFont val="Arial"/>
        <family val="2"/>
      </rPr>
      <t>(L/T)</t>
    </r>
  </si>
  <si>
    <r>
      <t xml:space="preserve">Arôme Origan FNB7297 </t>
    </r>
    <r>
      <rPr>
        <b/>
        <sz val="10"/>
        <rFont val="Arial"/>
        <family val="2"/>
      </rPr>
      <t>(Kg/L)</t>
    </r>
  </si>
  <si>
    <r>
      <t xml:space="preserve">Olives noires broyées pasteurisées </t>
    </r>
    <r>
      <rPr>
        <b/>
        <sz val="10"/>
        <rFont val="Arial"/>
        <family val="2"/>
      </rPr>
      <t>(Kg/L)</t>
    </r>
  </si>
  <si>
    <r>
      <t xml:space="preserve">Double concentré de tomates </t>
    </r>
    <r>
      <rPr>
        <b/>
        <sz val="10"/>
        <rFont val="Arial"/>
        <family val="2"/>
      </rPr>
      <t>Kg</t>
    </r>
  </si>
  <si>
    <t>Arôme Aneth Estragon PE 3693 (L/T)</t>
  </si>
  <si>
    <t>Mix arômes AD REITZEL (L/T)</t>
  </si>
  <si>
    <t>Vinaigre d'alcool Bio à 14° (L/T)</t>
  </si>
  <si>
    <r>
      <t>Sel de mer NON TRAIT</t>
    </r>
    <r>
      <rPr>
        <sz val="10"/>
        <color theme="1"/>
        <rFont val="Calibri"/>
        <family val="2"/>
      </rPr>
      <t xml:space="preserve">É </t>
    </r>
    <r>
      <rPr>
        <b/>
        <sz val="10"/>
        <color theme="1"/>
        <rFont val="Calibri"/>
        <family val="2"/>
      </rPr>
      <t>(Kg)</t>
    </r>
  </si>
  <si>
    <t>Arôme Colodor 1591 (L/T)</t>
  </si>
  <si>
    <t>Arôme Colodor 3515 (L/T)</t>
  </si>
  <si>
    <t>Arôme oignon frais naturel 5773 (L/T)</t>
  </si>
  <si>
    <t>Acide ascorbique (Kg/L)</t>
  </si>
  <si>
    <t>Riboflavine 11,5% (Kg/L)</t>
  </si>
  <si>
    <t>Chlorure de calcium (kg/T)</t>
  </si>
  <si>
    <t>Saumure (L/T) 1L=0,33kg sel</t>
  </si>
  <si>
    <t>Colodor 703 ANETH (L/T)</t>
  </si>
  <si>
    <t>Basilic PE17043 (L/T)</t>
  </si>
  <si>
    <t>Naturel piment infusion LM8460 (L/T)</t>
  </si>
  <si>
    <t>Sweet Mouthfeel 260037 (L/T)</t>
  </si>
  <si>
    <t>Spice flavour 252490 (L/T)</t>
  </si>
  <si>
    <t>Pastor T10223 (L/T)</t>
  </si>
  <si>
    <t>PE15654 (L/T)</t>
  </si>
  <si>
    <t>FNB1038 ou PE16640 (L/T)</t>
  </si>
  <si>
    <t>Métabisulfite de sodium (kg/T)</t>
  </si>
  <si>
    <t>Acide citrique (kg/T)</t>
  </si>
  <si>
    <t>Eau (L/T)</t>
  </si>
  <si>
    <t>Vinaigre condiment blanc de modène 5° (L/T)</t>
  </si>
  <si>
    <t>Vinaigre de Vin blanc 10° (L/T)</t>
  </si>
  <si>
    <t>Vinaigre d'alcool à 14 ° (L/T)</t>
  </si>
  <si>
    <t>Mini piment rouge (g)</t>
  </si>
  <si>
    <t>Sucre (Kg/T)</t>
  </si>
  <si>
    <r>
      <t xml:space="preserve">Volume bocal     </t>
    </r>
    <r>
      <rPr>
        <sz val="12"/>
        <rFont val="Arial"/>
        <family val="2"/>
      </rPr>
      <t>en Cl</t>
    </r>
  </si>
  <si>
    <t>Jus dans
 bocal en L</t>
  </si>
  <si>
    <t>N° de jus</t>
  </si>
  <si>
    <t>Poids total aromates hors oignons (g)</t>
  </si>
  <si>
    <t>Poids total aromates (g)</t>
  </si>
  <si>
    <t>N° mélange</t>
  </si>
  <si>
    <t>Calibre oignons de couverture</t>
  </si>
  <si>
    <r>
      <t xml:space="preserve">Poids oignons de couv </t>
    </r>
    <r>
      <rPr>
        <sz val="12"/>
        <rFont val="Arial"/>
        <family val="2"/>
      </rPr>
      <t>(gr)</t>
    </r>
  </si>
  <si>
    <t>Poids brut (g)</t>
  </si>
  <si>
    <t>Poids net (g)</t>
  </si>
  <si>
    <t>Poids net égoutté (g)</t>
  </si>
  <si>
    <t>Fruit Principal seul
PNE (g)</t>
  </si>
  <si>
    <t>Calibre</t>
  </si>
  <si>
    <t>Produit</t>
  </si>
  <si>
    <t>DLUO
(an)</t>
  </si>
  <si>
    <t>Dimension Etiquette (mm)</t>
  </si>
  <si>
    <t>Nature du colis</t>
  </si>
  <si>
    <t>Puisettes / Film</t>
  </si>
  <si>
    <t>Caps  / Fond</t>
  </si>
  <si>
    <t>Nb UVC par colis</t>
  </si>
  <si>
    <t>Type bocal</t>
  </si>
  <si>
    <t>Type de colis</t>
  </si>
  <si>
    <t>Origine MP</t>
  </si>
  <si>
    <t>Marque</t>
  </si>
  <si>
    <t>Détenteur de Marque</t>
  </si>
  <si>
    <t>Dénomination Di Valto</t>
  </si>
  <si>
    <t>IN / OUT</t>
  </si>
  <si>
    <t>Référence Di Valto</t>
  </si>
  <si>
    <t>Index</t>
  </si>
  <si>
    <t>Information pour DD-MDP-001</t>
  </si>
  <si>
    <t>PAR BOCAL</t>
  </si>
  <si>
    <t>POUR 1.000L</t>
  </si>
  <si>
    <t>POUR 1.000L VARIANTES</t>
  </si>
  <si>
    <t>POUR 1.000L PICKLES</t>
  </si>
  <si>
    <t>REI CORNI FR 5/1 AD 20+ 2120G</t>
  </si>
  <si>
    <t>Remplacement du sel par sel dans saumure</t>
  </si>
  <si>
    <t>Pour fiche de démarrage =&gt;</t>
  </si>
  <si>
    <t>IN</t>
  </si>
  <si>
    <t>RHF</t>
  </si>
  <si>
    <t>RBH</t>
  </si>
  <si>
    <t>La Herse</t>
  </si>
  <si>
    <t>MNC0110640006</t>
  </si>
  <si>
    <t>N1011064001</t>
  </si>
  <si>
    <t>Reitzel</t>
  </si>
  <si>
    <t>REI CORNI FR 5/1 AD 20+ FR 2120G</t>
  </si>
  <si>
    <t>MNC0110640006BIS</t>
  </si>
  <si>
    <t>Famille prévisions</t>
  </si>
  <si>
    <t>EAN</t>
  </si>
  <si>
    <t>Site de stockage</t>
  </si>
  <si>
    <t>Site de production</t>
  </si>
  <si>
    <t>Code Divalto RH 
(si différent RB)</t>
  </si>
  <si>
    <t>Code Neutre RH</t>
  </si>
  <si>
    <t>Référence interne</t>
  </si>
  <si>
    <t>Référence Di Valto 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</si>
</sst>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0.0000"/>
    <numFmt numFmtId="166" formatCode="0.000000"/>
    <numFmt numFmtId="167" formatCode="0.00000"/>
    <numFmt numFmtId="168" formatCode="0.0"/>
    <numFmt numFmtId="169" formatCode="[$-40C]mmm\-yy;@"/>
    <numFmt numFmtId="170" formatCode="_-* #,##0.00\ _F_-;\-* #,##0.00\ _F_-;_-* &quot;-&quot;??\ _F_-;_-@_-"/>
    <numFmt numFmtId="171" formatCode="_-* #,##0.00\ &quot;F&quot;_-;\-* #,##0.00\ &quot;F&quot;_-;_-* &quot;-&quot;??\ &quot;F&quot;_-;_-@_-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2"/>
      <name val="Arial"/>
      <family val="2"/>
    </font>
    <font>
      <sz val="8"/>
      <name val="Arial"/>
      <family val="2"/>
    </font>
    <font>
      <sz val="8"/>
      <name val="MS Sans Serif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9">
    <xf numFmtId="0" fontId="0" fillId="0" borderId="0"/>
    <xf numFmtId="44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169" fontId="2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Protection="1"/>
    <xf numFmtId="0" fontId="0" fillId="2" borderId="0" xfId="0" applyFill="1" applyProtection="1"/>
    <xf numFmtId="0" fontId="2" fillId="0" borderId="0" xfId="0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2" fillId="0" borderId="0" xfId="0" applyFont="1" applyProtection="1"/>
    <xf numFmtId="3" fontId="2" fillId="0" borderId="0" xfId="0" applyNumberFormat="1" applyFont="1" applyAlignment="1" applyProtection="1">
      <alignment horizontal="center" vertical="center"/>
    </xf>
    <xf numFmtId="0" fontId="0" fillId="0" borderId="0" xfId="0" applyFill="1" applyProtection="1"/>
    <xf numFmtId="0" fontId="0" fillId="0" borderId="1" xfId="0" applyFill="1" applyBorder="1" applyProtection="1"/>
    <xf numFmtId="1" fontId="2" fillId="0" borderId="2" xfId="0" applyNumberFormat="1" applyFont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/>
    </xf>
    <xf numFmtId="0" fontId="0" fillId="2" borderId="2" xfId="0" applyFill="1" applyBorder="1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/>
    </xf>
    <xf numFmtId="1" fontId="2" fillId="0" borderId="2" xfId="0" quotePrefix="1" applyNumberFormat="1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left" vertical="center"/>
    </xf>
    <xf numFmtId="0" fontId="0" fillId="0" borderId="2" xfId="0" applyBorder="1" applyAlignment="1" applyProtection="1">
      <alignment horizontal="left"/>
    </xf>
    <xf numFmtId="1" fontId="0" fillId="0" borderId="2" xfId="0" applyNumberFormat="1" applyBorder="1" applyAlignment="1" applyProtection="1">
      <alignment horizontal="left" vertical="center"/>
    </xf>
    <xf numFmtId="165" fontId="0" fillId="0" borderId="2" xfId="0" applyNumberFormat="1" applyBorder="1" applyAlignment="1" applyProtection="1">
      <alignment horizontal="left" vertical="center"/>
    </xf>
    <xf numFmtId="166" fontId="2" fillId="5" borderId="2" xfId="0" applyNumberFormat="1" applyFont="1" applyFill="1" applyBorder="1" applyAlignment="1" applyProtection="1">
      <alignment horizontal="left" vertical="center"/>
    </xf>
    <xf numFmtId="167" fontId="2" fillId="5" borderId="2" xfId="0" applyNumberFormat="1" applyFont="1" applyFill="1" applyBorder="1" applyAlignment="1" applyProtection="1">
      <alignment horizontal="left" vertical="center"/>
    </xf>
    <xf numFmtId="1" fontId="2" fillId="5" borderId="2" xfId="0" applyNumberFormat="1" applyFont="1" applyFill="1" applyBorder="1" applyAlignment="1" applyProtection="1">
      <alignment horizontal="left" vertical="center"/>
    </xf>
    <xf numFmtId="2" fontId="0" fillId="0" borderId="2" xfId="0" applyNumberFormat="1" applyBorder="1" applyAlignment="1" applyProtection="1">
      <alignment horizontal="left" vertical="center"/>
    </xf>
    <xf numFmtId="168" fontId="0" fillId="0" borderId="2" xfId="0" applyNumberFormat="1" applyBorder="1" applyAlignment="1" applyProtection="1">
      <alignment horizontal="left" vertical="center"/>
    </xf>
    <xf numFmtId="1" fontId="2" fillId="0" borderId="2" xfId="0" applyNumberFormat="1" applyFont="1" applyFill="1" applyBorder="1" applyAlignment="1" applyProtection="1">
      <alignment horizontal="left" vertical="center"/>
    </xf>
    <xf numFmtId="1" fontId="2" fillId="0" borderId="2" xfId="0" quotePrefix="1" applyNumberFormat="1" applyFont="1" applyFill="1" applyBorder="1" applyAlignment="1" applyProtection="1">
      <alignment horizontal="left" vertical="center"/>
    </xf>
    <xf numFmtId="2" fontId="2" fillId="5" borderId="2" xfId="0" quotePrefix="1" applyNumberFormat="1" applyFont="1" applyFill="1" applyBorder="1" applyAlignment="1" applyProtection="1">
      <alignment horizontal="left" vertical="center"/>
    </xf>
    <xf numFmtId="0" fontId="2" fillId="0" borderId="2" xfId="0" applyFont="1" applyBorder="1"/>
    <xf numFmtId="0" fontId="2" fillId="0" borderId="2" xfId="0" applyNumberFormat="1" applyFont="1" applyFill="1" applyBorder="1" applyAlignment="1" applyProtection="1">
      <alignment horizontal="left" vertical="center"/>
    </xf>
    <xf numFmtId="0" fontId="0" fillId="6" borderId="2" xfId="0" applyFill="1" applyBorder="1" applyAlignment="1" applyProtection="1">
      <alignment horizontal="left"/>
    </xf>
    <xf numFmtId="168" fontId="2" fillId="0" borderId="2" xfId="0" applyNumberFormat="1" applyFont="1" applyFill="1" applyBorder="1" applyAlignment="1" applyProtection="1">
      <alignment horizontal="center" vertical="center"/>
    </xf>
    <xf numFmtId="44" fontId="2" fillId="4" borderId="2" xfId="1" applyFont="1" applyFill="1" applyBorder="1" applyAlignment="1" applyProtection="1">
      <alignment horizontal="left" vertical="center"/>
    </xf>
    <xf numFmtId="0" fontId="0" fillId="5" borderId="2" xfId="0" applyFill="1" applyBorder="1" applyAlignment="1" applyProtection="1">
      <alignment horizontal="left"/>
    </xf>
    <xf numFmtId="165" fontId="2" fillId="0" borderId="2" xfId="0" applyNumberFormat="1" applyFont="1" applyBorder="1" applyAlignment="1" applyProtection="1">
      <alignment horizontal="left" vertical="center"/>
    </xf>
    <xf numFmtId="167" fontId="2" fillId="0" borderId="2" xfId="0" applyNumberFormat="1" applyFont="1" applyBorder="1" applyAlignment="1" applyProtection="1">
      <alignment horizontal="left" vertical="center"/>
    </xf>
    <xf numFmtId="2" fontId="2" fillId="0" borderId="2" xfId="0" applyNumberFormat="1" applyFont="1" applyBorder="1" applyAlignment="1" applyProtection="1">
      <alignment horizontal="left" vertical="center"/>
    </xf>
    <xf numFmtId="168" fontId="2" fillId="0" borderId="2" xfId="0" applyNumberFormat="1" applyFont="1" applyBorder="1" applyAlignment="1" applyProtection="1">
      <alignment horizontal="left" vertical="center"/>
    </xf>
    <xf numFmtId="2" fontId="2" fillId="5" borderId="2" xfId="0" applyNumberFormat="1" applyFont="1" applyFill="1" applyBorder="1" applyAlignment="1" applyProtection="1">
      <alignment horizontal="left" vertical="center"/>
    </xf>
    <xf numFmtId="1" fontId="2" fillId="5" borderId="2" xfId="0" quotePrefix="1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7" borderId="2" xfId="0" applyFill="1" applyBorder="1" applyAlignment="1" applyProtection="1">
      <alignment horizontal="left" vertical="center"/>
    </xf>
    <xf numFmtId="0" fontId="2" fillId="7" borderId="2" xfId="0" applyFont="1" applyFill="1" applyBorder="1" applyAlignment="1" applyProtection="1">
      <alignment horizontal="left" vertical="center" wrapText="1"/>
    </xf>
    <xf numFmtId="0" fontId="2" fillId="8" borderId="2" xfId="0" applyFont="1" applyFill="1" applyBorder="1" applyAlignment="1" applyProtection="1">
      <alignment horizontal="left" vertical="center" wrapText="1"/>
    </xf>
    <xf numFmtId="0" fontId="2" fillId="9" borderId="2" xfId="0" applyFont="1" applyFill="1" applyBorder="1" applyAlignment="1" applyProtection="1">
      <alignment horizontal="left" vertical="center" wrapText="1"/>
    </xf>
    <xf numFmtId="0" fontId="6" fillId="10" borderId="2" xfId="2" applyNumberFormat="1" applyFont="1" applyFill="1" applyBorder="1" applyAlignment="1" applyProtection="1">
      <alignment horizontal="left" vertical="center" wrapText="1"/>
    </xf>
    <xf numFmtId="0" fontId="2" fillId="11" borderId="2" xfId="0" applyFont="1" applyFill="1" applyBorder="1" applyAlignment="1" applyProtection="1">
      <alignment horizontal="left" vertical="center" wrapText="1"/>
    </xf>
    <xf numFmtId="0" fontId="6" fillId="12" borderId="2" xfId="2" applyNumberFormat="1" applyFont="1" applyFill="1" applyBorder="1" applyAlignment="1" applyProtection="1">
      <alignment horizontal="left" vertical="center" wrapText="1"/>
    </xf>
    <xf numFmtId="0" fontId="2" fillId="13" borderId="2" xfId="0" applyFont="1" applyFill="1" applyBorder="1" applyAlignment="1" applyProtection="1">
      <alignment horizontal="left" vertical="center" wrapText="1"/>
    </xf>
    <xf numFmtId="0" fontId="2" fillId="12" borderId="2" xfId="0" applyFont="1" applyFill="1" applyBorder="1" applyAlignment="1" applyProtection="1">
      <alignment horizontal="left" vertical="center" wrapText="1"/>
    </xf>
    <xf numFmtId="0" fontId="6" fillId="11" borderId="2" xfId="2" applyNumberFormat="1" applyFont="1" applyFill="1" applyBorder="1" applyAlignment="1" applyProtection="1">
      <alignment horizontal="left" vertical="center" wrapText="1"/>
    </xf>
    <xf numFmtId="164" fontId="2" fillId="12" borderId="2" xfId="0" applyNumberFormat="1" applyFont="1" applyFill="1" applyBorder="1" applyAlignment="1" applyProtection="1">
      <alignment horizontal="left" vertical="center" wrapText="1"/>
    </xf>
    <xf numFmtId="0" fontId="6" fillId="14" borderId="2" xfId="2" applyNumberFormat="1" applyFont="1" applyFill="1" applyBorder="1" applyAlignment="1" applyProtection="1">
      <alignment horizontal="left" vertical="center" wrapText="1"/>
    </xf>
    <xf numFmtId="0" fontId="6" fillId="3" borderId="2" xfId="2" applyNumberFormat="1" applyFont="1" applyFill="1" applyBorder="1" applyAlignment="1" applyProtection="1">
      <alignment horizontal="left" vertical="center" wrapText="1"/>
    </xf>
    <xf numFmtId="0" fontId="2" fillId="14" borderId="2" xfId="0" applyFont="1" applyFill="1" applyBorder="1" applyAlignment="1" applyProtection="1">
      <alignment horizontal="left" vertical="center" wrapText="1"/>
    </xf>
    <xf numFmtId="164" fontId="6" fillId="14" borderId="2" xfId="2" applyNumberFormat="1" applyFont="1" applyFill="1" applyBorder="1" applyAlignment="1" applyProtection="1">
      <alignment horizontal="left" vertical="center" wrapText="1"/>
    </xf>
    <xf numFmtId="0" fontId="3" fillId="10" borderId="2" xfId="2" applyNumberFormat="1" applyFont="1" applyFill="1" applyBorder="1" applyAlignment="1" applyProtection="1">
      <alignment horizontal="left" vertical="center" wrapText="1"/>
    </xf>
    <xf numFmtId="0" fontId="6" fillId="4" borderId="2" xfId="2" applyNumberFormat="1" applyFont="1" applyFill="1" applyBorder="1" applyAlignment="1" applyProtection="1">
      <alignment horizontal="left" vertical="center" wrapText="1"/>
    </xf>
    <xf numFmtId="0" fontId="6" fillId="15" borderId="2" xfId="2" applyNumberFormat="1" applyFont="1" applyFill="1" applyBorder="1" applyAlignment="1" applyProtection="1">
      <alignment horizontal="left" vertical="center" wrapText="1"/>
    </xf>
    <xf numFmtId="3" fontId="6" fillId="15" borderId="2" xfId="2" applyNumberFormat="1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/>
    </xf>
    <xf numFmtId="164" fontId="12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0" fontId="2" fillId="2" borderId="0" xfId="0" applyFont="1" applyFill="1" applyAlignment="1" applyProtection="1">
      <alignment horizontal="left"/>
    </xf>
    <xf numFmtId="164" fontId="12" fillId="5" borderId="0" xfId="0" applyNumberFormat="1" applyFont="1" applyFill="1" applyBorder="1" applyAlignment="1" applyProtection="1">
      <alignment horizontal="center" vertical="center"/>
    </xf>
    <xf numFmtId="164" fontId="12" fillId="7" borderId="0" xfId="0" applyNumberFormat="1" applyFont="1" applyFill="1" applyBorder="1" applyAlignment="1" applyProtection="1">
      <alignment horizontal="center" vertical="center"/>
    </xf>
    <xf numFmtId="164" fontId="12" fillId="16" borderId="0" xfId="0" applyNumberFormat="1" applyFont="1" applyFill="1" applyBorder="1" applyAlignment="1" applyProtection="1">
      <alignment horizontal="center" vertical="center"/>
    </xf>
    <xf numFmtId="164" fontId="12" fillId="6" borderId="0" xfId="0" applyNumberFormat="1" applyFont="1" applyFill="1" applyBorder="1" applyAlignment="1" applyProtection="1">
      <alignment horizontal="center" vertical="center"/>
    </xf>
    <xf numFmtId="0" fontId="2" fillId="4" borderId="0" xfId="0" applyNumberFormat="1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right" vertical="center"/>
    </xf>
    <xf numFmtId="0" fontId="0" fillId="0" borderId="0" xfId="0" applyAlignment="1">
      <alignment horizontal="center"/>
    </xf>
    <xf numFmtId="0" fontId="2" fillId="0" borderId="2" xfId="0" applyFont="1" applyBorder="1" applyAlignment="1" applyProtection="1">
      <alignment horizontal="center" vertical="center"/>
    </xf>
    <xf numFmtId="49" fontId="2" fillId="0" borderId="2" xfId="0" applyNumberFormat="1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49" fontId="2" fillId="5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3" fontId="2" fillId="5" borderId="2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Protection="1"/>
    <xf numFmtId="0" fontId="6" fillId="15" borderId="3" xfId="64" applyNumberFormat="1" applyFont="1" applyFill="1" applyBorder="1" applyAlignment="1">
      <alignment horizontal="center" vertical="center" wrapText="1"/>
    </xf>
    <xf numFmtId="0" fontId="6" fillId="15" borderId="3" xfId="2" applyNumberFormat="1" applyFont="1" applyFill="1" applyBorder="1" applyAlignment="1" applyProtection="1">
      <alignment horizontal="center" vertical="center" wrapText="1"/>
    </xf>
  </cellXfs>
  <cellStyles count="159">
    <cellStyle name="Euro" xfId="3"/>
    <cellStyle name="Euro 2" xfId="4"/>
    <cellStyle name="Milliers 2" xfId="5"/>
    <cellStyle name="Milliers 2 2" xfId="6"/>
    <cellStyle name="Milliers 2 2 2" xfId="7"/>
    <cellStyle name="Milliers 2 3" xfId="8"/>
    <cellStyle name="Milliers 2 4" xfId="9"/>
    <cellStyle name="Milliers 2 4 2" xfId="10"/>
    <cellStyle name="Milliers 2 5" xfId="11"/>
    <cellStyle name="Milliers 2 5 2" xfId="12"/>
    <cellStyle name="Milliers 2 6" xfId="13"/>
    <cellStyle name="Milliers 2 6 2" xfId="14"/>
    <cellStyle name="Milliers 3" xfId="15"/>
    <cellStyle name="Milliers 3 2" xfId="16"/>
    <cellStyle name="Milliers 3 3" xfId="17"/>
    <cellStyle name="Milliers 3 3 2" xfId="18"/>
    <cellStyle name="Milliers 3 3 2 2" xfId="19"/>
    <cellStyle name="Milliers 3 3 3" xfId="20"/>
    <cellStyle name="Milliers 3 3 3 2" xfId="21"/>
    <cellStyle name="Milliers 3 3 4" xfId="22"/>
    <cellStyle name="Milliers 3 3 4 2" xfId="23"/>
    <cellStyle name="Milliers 3 3 5" xfId="24"/>
    <cellStyle name="Milliers 3 4" xfId="25"/>
    <cellStyle name="Milliers 3 4 2" xfId="26"/>
    <cellStyle name="Milliers 3 5" xfId="27"/>
    <cellStyle name="Milliers 3 5 2" xfId="28"/>
    <cellStyle name="Milliers 3 6" xfId="29"/>
    <cellStyle name="Milliers 3 6 2" xfId="30"/>
    <cellStyle name="Milliers 3 7" xfId="31"/>
    <cellStyle name="Milliers 4" xfId="32"/>
    <cellStyle name="Milliers 5" xfId="33"/>
    <cellStyle name="Milliers 6" xfId="34"/>
    <cellStyle name="Milliers 6 2" xfId="35"/>
    <cellStyle name="Milliers 7" xfId="36"/>
    <cellStyle name="Milliers 7 2" xfId="37"/>
    <cellStyle name="Monétaire" xfId="1" builtinId="4"/>
    <cellStyle name="Monétaire 2" xfId="38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60"/>
    <cellStyle name="Normal 2 2" xfId="61"/>
    <cellStyle name="Normal 2 3" xfId="62"/>
    <cellStyle name="Normal 2 3 2" xfId="2"/>
    <cellStyle name="Normal 2 3 2 2" xfId="63"/>
    <cellStyle name="Normal 2 3 2 2 2" xfId="64"/>
    <cellStyle name="Normal 2 3 2 3" xfId="65"/>
    <cellStyle name="Normal 2 3 3" xfId="66"/>
    <cellStyle name="Normal 2 3 3 2" xfId="67"/>
    <cellStyle name="Normal 2 3 4" xfId="68"/>
    <cellStyle name="Normal 2 4" xfId="69"/>
    <cellStyle name="Normal 2 4 2" xfId="70"/>
    <cellStyle name="Normal 2 5" xfId="71"/>
    <cellStyle name="Normal 2 5 2" xfId="72"/>
    <cellStyle name="Normal 2 6" xfId="73"/>
    <cellStyle name="Normal 2 6 2" xfId="74"/>
    <cellStyle name="Normal 20" xfId="75"/>
    <cellStyle name="Normal 21" xfId="76"/>
    <cellStyle name="Normal 22" xfId="77"/>
    <cellStyle name="Normal 3" xfId="78"/>
    <cellStyle name="Normal 3 2" xfId="79"/>
    <cellStyle name="Normal 3 3" xfId="80"/>
    <cellStyle name="Normal 3 3 2" xfId="81"/>
    <cellStyle name="Normal 3 4" xfId="82"/>
    <cellStyle name="Normal 3 4 2" xfId="83"/>
    <cellStyle name="Normal 3 5" xfId="84"/>
    <cellStyle name="Normal 3 5 2" xfId="85"/>
    <cellStyle name="Normal 3 6" xfId="86"/>
    <cellStyle name="Normal 4" xfId="87"/>
    <cellStyle name="Normal 4 2" xfId="88"/>
    <cellStyle name="Normal 5" xfId="89"/>
    <cellStyle name="Normal 5 2" xfId="90"/>
    <cellStyle name="Normal 5 2 2" xfId="91"/>
    <cellStyle name="Normal 5 3" xfId="92"/>
    <cellStyle name="Normal 5 3 2" xfId="93"/>
    <cellStyle name="Normal 5 4" xfId="94"/>
    <cellStyle name="Normal 5 4 2" xfId="95"/>
    <cellStyle name="Normal 6" xfId="96"/>
    <cellStyle name="Normal 6 2" xfId="97"/>
    <cellStyle name="Normal 6 3" xfId="98"/>
    <cellStyle name="Normal 6 3 2" xfId="99"/>
    <cellStyle name="Normal 7" xfId="100"/>
    <cellStyle name="Normal 7 2" xfId="101"/>
    <cellStyle name="Normal 8" xfId="102"/>
    <cellStyle name="Normal 8 2" xfId="103"/>
    <cellStyle name="Normal 9" xfId="104"/>
    <cellStyle name="Normal 9 2" xfId="105"/>
    <cellStyle name="Pourcentage 2" xfId="106"/>
    <cellStyle name="Pourcentage 3" xfId="107"/>
    <cellStyle name="Pourcentage 4" xfId="108"/>
    <cellStyle name="Pourcentage 4 2" xfId="109"/>
    <cellStyle name="Pourcentage 4 2 2" xfId="110"/>
    <cellStyle name="Pourcentage 4 2 2 2" xfId="111"/>
    <cellStyle name="Pourcentage 4 2 2 2 2" xfId="112"/>
    <cellStyle name="Pourcentage 4 2 2 3" xfId="113"/>
    <cellStyle name="Pourcentage 4 2 2 3 2" xfId="114"/>
    <cellStyle name="Pourcentage 4 2 2 4" xfId="115"/>
    <cellStyle name="Pourcentage 4 2 2 4 2" xfId="116"/>
    <cellStyle name="Pourcentage 4 2 2 5" xfId="117"/>
    <cellStyle name="Pourcentage 4 2 3" xfId="118"/>
    <cellStyle name="Pourcentage 4 2 3 2" xfId="119"/>
    <cellStyle name="Pourcentage 4 2 4" xfId="120"/>
    <cellStyle name="Pourcentage 4 2 4 2" xfId="121"/>
    <cellStyle name="Pourcentage 4 2 5" xfId="122"/>
    <cellStyle name="Pourcentage 4 2 5 2" xfId="123"/>
    <cellStyle name="Pourcentage 4 2 6" xfId="124"/>
    <cellStyle name="Pourcentage 4 3" xfId="125"/>
    <cellStyle name="Pourcentage 4 3 2" xfId="126"/>
    <cellStyle name="Pourcentage 4 3 2 2" xfId="127"/>
    <cellStyle name="Pourcentage 4 3 2 2 2" xfId="128"/>
    <cellStyle name="Pourcentage 4 3 2 3" xfId="129"/>
    <cellStyle name="Pourcentage 4 3 2 3 2" xfId="130"/>
    <cellStyle name="Pourcentage 4 3 2 4" xfId="131"/>
    <cellStyle name="Pourcentage 4 3 2 4 2" xfId="132"/>
    <cellStyle name="Pourcentage 4 3 2 5" xfId="133"/>
    <cellStyle name="Pourcentage 4 3 3" xfId="134"/>
    <cellStyle name="Pourcentage 4 3 3 2" xfId="135"/>
    <cellStyle name="Pourcentage 4 3 4" xfId="136"/>
    <cellStyle name="Pourcentage 4 3 4 2" xfId="137"/>
    <cellStyle name="Pourcentage 4 3 5" xfId="138"/>
    <cellStyle name="Pourcentage 4 3 5 2" xfId="139"/>
    <cellStyle name="Pourcentage 4 3 6" xfId="140"/>
    <cellStyle name="Pourcentage 4 4" xfId="141"/>
    <cellStyle name="Pourcentage 4 4 2" xfId="142"/>
    <cellStyle name="Pourcentage 4 4 2 2" xfId="143"/>
    <cellStyle name="Pourcentage 4 4 3" xfId="144"/>
    <cellStyle name="Pourcentage 4 4 3 2" xfId="145"/>
    <cellStyle name="Pourcentage 4 4 4" xfId="146"/>
    <cellStyle name="Pourcentage 4 4 4 2" xfId="147"/>
    <cellStyle name="Pourcentage 4 4 5" xfId="148"/>
    <cellStyle name="Pourcentage 4 5" xfId="149"/>
    <cellStyle name="Pourcentage 4 5 2" xfId="150"/>
    <cellStyle name="Pourcentage 4 6" xfId="151"/>
    <cellStyle name="Pourcentage 4 6 2" xfId="152"/>
    <cellStyle name="Pourcentage 4 7" xfId="153"/>
    <cellStyle name="Pourcentage 4 7 2" xfId="154"/>
    <cellStyle name="Pourcentage 4 8" xfId="155"/>
    <cellStyle name="Pourcentage 5" xfId="156"/>
    <cellStyle name="Pourcentage 6" xfId="157"/>
    <cellStyle name="Pourcentage 6 2" xfId="158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../6-SUIVIS%20DE%20PRODUCTION/NOMENCLATURES/Attribution%20des%20codes%20articles%20produits%20finis%20groupe.xls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303893</xdr:colOff>
      <xdr:row>1</xdr:row>
      <xdr:rowOff>0</xdr:rowOff>
    </xdr:from>
    <xdr:to>
      <xdr:col>25</xdr:col>
      <xdr:colOff>134570</xdr:colOff>
      <xdr:row>2</xdr:row>
      <xdr:rowOff>0</xdr:rowOff>
    </xdr:to>
    <xdr:sp macro="" textlink="">
      <xdr:nvSpPr>
        <xdr:cNvPr id="2" name="Pensées 1"/>
        <xdr:cNvSpPr/>
      </xdr:nvSpPr>
      <xdr:spPr bwMode="auto">
        <a:xfrm>
          <a:off x="12495893" y="161925"/>
          <a:ext cx="6688677" cy="161925"/>
        </a:xfrm>
        <a:prstGeom prst="cloudCallout">
          <a:avLst>
            <a:gd name="adj1" fmla="val -48234"/>
            <a:gd name="adj2" fmla="val 76476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rgbClr val="FF0000"/>
              </a:solidFill>
            </a:rPr>
            <a:t>	</a:t>
          </a:r>
          <a:r>
            <a:rPr lang="fr-FR" sz="2000" b="1">
              <a:solidFill>
                <a:srgbClr val="FF0000"/>
              </a:solidFill>
            </a:rPr>
            <a:t>Ajouter</a:t>
          </a:r>
          <a:r>
            <a:rPr lang="fr-FR" sz="2000" b="1" baseline="0">
              <a:solidFill>
                <a:srgbClr val="FF0000"/>
              </a:solidFill>
            </a:rPr>
            <a:t> la nouvelle référence à la suite des autres sans prendre en considération le tri déjà effectuer.</a:t>
          </a:r>
        </a:p>
        <a:p>
          <a:pPr algn="ctr"/>
          <a:r>
            <a:rPr lang="fr-FR" sz="2000" b="1" baseline="0">
              <a:solidFill>
                <a:srgbClr val="FF0000"/>
              </a:solidFill>
            </a:rPr>
            <a:t>Ne pas retrier </a:t>
          </a:r>
        </a:p>
        <a:p>
          <a:pPr algn="ctr"/>
          <a:r>
            <a:rPr lang="fr-FR" sz="2000" b="1" baseline="0">
              <a:solidFill>
                <a:srgbClr val="FF0000"/>
              </a:solidFill>
            </a:rPr>
            <a:t>Ne pas supprimer de ligne, préférer barrer les références que l'on n'utilise pas</a:t>
          </a:r>
          <a:endParaRPr lang="fr-FR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437031</xdr:colOff>
      <xdr:row>0</xdr:row>
      <xdr:rowOff>44824</xdr:rowOff>
    </xdr:from>
    <xdr:to>
      <xdr:col>2</xdr:col>
      <xdr:colOff>2510119</xdr:colOff>
      <xdr:row>0</xdr:row>
      <xdr:rowOff>268941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 bwMode="auto">
        <a:xfrm>
          <a:off x="1961031" y="44824"/>
          <a:ext cx="320488" cy="119342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Attribution des codes articles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9%20-%20QUALITE\La%20Herse\QUALITE\REPERTOIRES%20DIVERS\Cl&#233;mence\Base%20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répartion temps MO"/>
      <sheetName val="TRG semaine"/>
      <sheetName val="Productivité"/>
      <sheetName val="Données prod"/>
      <sheetName val="Liste"/>
      <sheetName val="TCD organisation désignation"/>
      <sheetName val="TRAME"/>
      <sheetName val="Marque"/>
      <sheetName val="Reitzel"/>
      <sheetName val="Adresse rése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Reitzel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  <pageSetUpPr fitToPage="1"/>
  </sheetPr>
  <dimension ref="A1:HR6"/>
  <sheetViews>
    <sheetView tabSelected="1" zoomScale="80" zoomScaleNormal="80" workbookViewId="0">
      <pane xSplit="6" ySplit="4" topLeftCell="G5" activePane="bottomRight" state="frozenSplit"/>
      <selection pane="topRight" activeCell="P1" sqref="P1"/>
      <selection pane="bottomLeft"/>
      <selection pane="bottomRight" activeCell="D45" sqref="D45"/>
    </sheetView>
  </sheetViews>
  <sheetFormatPr baseColWidth="10" defaultRowHeight="12.75" outlineLevelCol="2" x14ac:dyDescent="0.2"/>
  <cols>
    <col min="1" max="1" width="6.5703125" style="7" customWidth="1" outlineLevel="1"/>
    <col min="2" max="2" width="24.42578125" style="3" customWidth="1" outlineLevel="1"/>
    <col min="3" max="3" width="49.28515625" style="3" customWidth="1"/>
    <col min="4" max="4" width="52.5703125" style="3" customWidth="1"/>
    <col min="5" max="5" width="13.85546875" style="3" customWidth="1" outlineLevel="1"/>
    <col min="6" max="6" width="13.42578125" style="3" customWidth="1" outlineLevel="1"/>
    <col min="7" max="7" width="12.85546875" style="6" customWidth="1" outlineLevel="1"/>
    <col min="8" max="8" width="27" style="4" customWidth="1" outlineLevel="1"/>
    <col min="9" max="9" width="18.85546875" style="4" customWidth="1"/>
    <col min="10" max="10" width="9.5703125" style="4" customWidth="1" outlineLevel="1"/>
    <col min="11" max="11" width="29.28515625" style="4" customWidth="1" outlineLevel="1"/>
    <col min="12" max="12" width="15.140625" style="4" customWidth="1"/>
    <col min="13" max="13" width="27.5703125" style="4" customWidth="1"/>
    <col min="14" max="14" width="17.85546875" style="4" customWidth="1" outlineLevel="1"/>
    <col min="15" max="15" width="7" style="4" customWidth="1" outlineLevel="1"/>
    <col min="16" max="16" width="22.140625" style="4" customWidth="1"/>
    <col min="17" max="17" width="24.42578125" style="4" customWidth="1"/>
    <col min="18" max="18" width="14.85546875" style="4" customWidth="1" outlineLevel="1"/>
    <col min="19" max="21" width="10.7109375" style="4" customWidth="1" outlineLevel="1"/>
    <col min="22" max="22" width="15.28515625" style="4" customWidth="1" outlineLevel="1"/>
    <col min="23" max="23" width="12.42578125" style="4" customWidth="1" outlineLevel="1"/>
    <col min="24" max="25" width="13.7109375" style="4" customWidth="1" outlineLevel="1"/>
    <col min="26" max="26" width="14.7109375" style="4" customWidth="1" outlineLevel="1"/>
    <col min="27" max="28" width="13.7109375" style="4" customWidth="1" outlineLevel="1"/>
    <col min="29" max="29" width="13.140625" style="4" customWidth="1" outlineLevel="1"/>
    <col min="30" max="30" width="17.7109375" style="4" customWidth="1" outlineLevel="1"/>
    <col min="31" max="31" width="11.85546875" style="4" customWidth="1" outlineLevel="1"/>
    <col min="32" max="32" width="13.140625" style="5" customWidth="1" outlineLevel="1"/>
    <col min="33" max="33" width="14.28515625" style="4" customWidth="1" outlineLevel="1"/>
    <col min="34" max="34" width="18.28515625" style="4" customWidth="1" outlineLevel="1"/>
    <col min="35" max="56" width="14.7109375" style="4" customWidth="1" outlineLevel="1"/>
    <col min="57" max="71" width="14.7109375" style="4" customWidth="1" outlineLevel="2"/>
    <col min="72" max="74" width="16.85546875" style="4" customWidth="1" outlineLevel="2"/>
    <col min="75" max="75" width="17.140625" style="4" customWidth="1" outlineLevel="2"/>
    <col min="76" max="76" width="16.5703125" style="4" customWidth="1" outlineLevel="2"/>
    <col min="77" max="77" width="19.42578125" style="4" customWidth="1" outlineLevel="2"/>
    <col min="78" max="97" width="14.7109375" style="4" customWidth="1" outlineLevel="2"/>
    <col min="98" max="100" width="14.7109375" style="4" customWidth="1" outlineLevel="1"/>
    <col min="101" max="101" width="12.5703125" style="4" customWidth="1" outlineLevel="1"/>
    <col min="102" max="102" width="12.85546875" style="4" customWidth="1" outlineLevel="1"/>
    <col min="103" max="103" width="11.5703125" style="4" customWidth="1" outlineLevel="1"/>
    <col min="104" max="104" width="11" style="4" customWidth="1" outlineLevel="1"/>
    <col min="105" max="105" width="10.7109375" style="4" customWidth="1" outlineLevel="1"/>
    <col min="106" max="112" width="14.7109375" style="4" customWidth="1" outlineLevel="1"/>
    <col min="113" max="113" width="11.42578125" style="5" customWidth="1" outlineLevel="1"/>
    <col min="114" max="115" width="11.42578125" style="3" customWidth="1" outlineLevel="1"/>
    <col min="116" max="116" width="12.5703125" style="3" customWidth="1" outlineLevel="1"/>
    <col min="117" max="153" width="11.42578125" style="3" customWidth="1" outlineLevel="1"/>
    <col min="154" max="191" width="11.42578125" style="3" customWidth="1" outlineLevel="2"/>
    <col min="192" max="192" width="12.85546875" style="3" customWidth="1" outlineLevel="2"/>
    <col min="193" max="195" width="11.42578125" style="3" customWidth="1" outlineLevel="2"/>
    <col min="196" max="196" width="16.28515625" style="4" customWidth="1" outlineLevel="1"/>
    <col min="197" max="198" width="11.42578125" style="3" customWidth="1" outlineLevel="1"/>
    <col min="199" max="199" width="18.42578125" style="1" customWidth="1" outlineLevel="1"/>
    <col min="200" max="200" width="11.42578125" style="3" customWidth="1" outlineLevel="1"/>
    <col min="201" max="201" width="14.5703125" style="3" bestFit="1" customWidth="1" outlineLevel="1"/>
    <col min="202" max="219" width="11.42578125" style="3" customWidth="1" outlineLevel="1"/>
    <col min="220" max="220" width="25.85546875" style="3" customWidth="1"/>
    <col min="221" max="221" width="16.7109375" style="2" customWidth="1"/>
    <col min="222" max="222" width="34.42578125" style="2" customWidth="1"/>
    <col min="223" max="223" width="38.7109375" style="2" customWidth="1"/>
    <col min="224" max="224" width="13.5703125" style="2" customWidth="1"/>
    <col min="225" max="225" width="16.28515625" style="2" customWidth="1"/>
    <col min="226" max="16384" width="11.42578125" style="1"/>
  </cols>
  <sheetData>
    <row r="1" spans="1:226" x14ac:dyDescent="0.2">
      <c r="C1" s="3" t="s">
        <v>214</v>
      </c>
      <c r="D1" s="3">
        <v>1</v>
      </c>
      <c r="E1" s="3">
        <f>D1+1</f>
        <v>2</v>
      </c>
      <c r="F1" s="3">
        <f>E1+1</f>
        <v>3</v>
      </c>
      <c r="G1" s="3">
        <f>F1+1</f>
        <v>4</v>
      </c>
      <c r="H1" s="3">
        <f>G1+1</f>
        <v>5</v>
      </c>
      <c r="I1" s="3">
        <f>H1+1</f>
        <v>6</v>
      </c>
      <c r="J1" s="3">
        <f>I1+1</f>
        <v>7</v>
      </c>
      <c r="K1" s="3">
        <f>J1+1</f>
        <v>8</v>
      </c>
      <c r="L1" s="3">
        <f>K1+1</f>
        <v>9</v>
      </c>
      <c r="M1" s="3">
        <f>L1+1</f>
        <v>10</v>
      </c>
      <c r="N1" s="3">
        <f>M1+1</f>
        <v>11</v>
      </c>
      <c r="O1" s="3">
        <f>N1+1</f>
        <v>12</v>
      </c>
      <c r="P1" s="3">
        <f>O1+1</f>
        <v>13</v>
      </c>
      <c r="Q1" s="3">
        <f>P1+1</f>
        <v>14</v>
      </c>
      <c r="R1" s="3">
        <f>Q1+1</f>
        <v>15</v>
      </c>
      <c r="S1" s="3">
        <f>R1+1</f>
        <v>16</v>
      </c>
      <c r="T1" s="3">
        <f>S1+1</f>
        <v>17</v>
      </c>
      <c r="U1" s="3">
        <f>T1+1</f>
        <v>18</v>
      </c>
      <c r="V1" s="3">
        <f>U1+1</f>
        <v>19</v>
      </c>
      <c r="W1" s="3">
        <f>V1+1</f>
        <v>20</v>
      </c>
      <c r="X1" s="3">
        <f>W1+1</f>
        <v>21</v>
      </c>
      <c r="Y1" s="3">
        <f>X1+1</f>
        <v>22</v>
      </c>
      <c r="Z1" s="3">
        <f>Y1+1</f>
        <v>23</v>
      </c>
      <c r="AA1" s="3">
        <f>Z1+1</f>
        <v>24</v>
      </c>
      <c r="AB1" s="3">
        <f>AA1+1</f>
        <v>25</v>
      </c>
      <c r="AC1" s="3">
        <f>AB1+1</f>
        <v>26</v>
      </c>
      <c r="AD1" s="3">
        <f>AC1+1</f>
        <v>27</v>
      </c>
      <c r="AE1" s="3">
        <f>AD1+1</f>
        <v>28</v>
      </c>
      <c r="AF1" s="3">
        <f>AE1+1</f>
        <v>29</v>
      </c>
      <c r="AG1" s="3">
        <f>AF1+1</f>
        <v>30</v>
      </c>
      <c r="AH1" s="3">
        <f>AG1+1</f>
        <v>31</v>
      </c>
      <c r="AI1" s="3">
        <f>AH1+1</f>
        <v>32</v>
      </c>
      <c r="AJ1" s="3">
        <f>AI1+1</f>
        <v>33</v>
      </c>
      <c r="AK1" s="3">
        <f>AJ1+1</f>
        <v>34</v>
      </c>
      <c r="AL1" s="3">
        <f>AK1+1</f>
        <v>35</v>
      </c>
      <c r="AM1" s="3">
        <f>AL1+1</f>
        <v>36</v>
      </c>
      <c r="AN1" s="3">
        <f>AM1+1</f>
        <v>37</v>
      </c>
      <c r="AO1" s="3">
        <f>AN1+1</f>
        <v>38</v>
      </c>
      <c r="AP1" s="3">
        <f>AO1+1</f>
        <v>39</v>
      </c>
      <c r="AQ1" s="3">
        <f>AP1+1</f>
        <v>40</v>
      </c>
      <c r="AR1" s="3">
        <f>AQ1+1</f>
        <v>41</v>
      </c>
      <c r="AS1" s="3">
        <f>AR1+1</f>
        <v>42</v>
      </c>
      <c r="AT1" s="3">
        <f>AS1+1</f>
        <v>43</v>
      </c>
      <c r="AU1" s="3">
        <f>AT1+1</f>
        <v>44</v>
      </c>
      <c r="AV1" s="3">
        <f>AU1+1</f>
        <v>45</v>
      </c>
      <c r="AW1" s="3">
        <f>AV1+1</f>
        <v>46</v>
      </c>
      <c r="AX1" s="3">
        <f>AW1+1</f>
        <v>47</v>
      </c>
      <c r="AY1" s="3">
        <f>AX1+1</f>
        <v>48</v>
      </c>
      <c r="AZ1" s="3">
        <f>AY1+1</f>
        <v>49</v>
      </c>
      <c r="BA1" s="3">
        <f>AZ1+1</f>
        <v>50</v>
      </c>
      <c r="BB1" s="3">
        <f>BA1+1</f>
        <v>51</v>
      </c>
      <c r="BC1" s="3">
        <f>BB1+1</f>
        <v>52</v>
      </c>
      <c r="BD1" s="3">
        <f>BC1+1</f>
        <v>53</v>
      </c>
      <c r="BE1" s="3">
        <f>BD1+1</f>
        <v>54</v>
      </c>
      <c r="BF1" s="3">
        <f>BE1+1</f>
        <v>55</v>
      </c>
      <c r="BG1" s="3">
        <f>BF1+1</f>
        <v>56</v>
      </c>
      <c r="BH1" s="3">
        <f>BG1+1</f>
        <v>57</v>
      </c>
      <c r="BI1" s="3">
        <f>BH1+1</f>
        <v>58</v>
      </c>
      <c r="BJ1" s="3">
        <f>BI1+1</f>
        <v>59</v>
      </c>
      <c r="BK1" s="3">
        <f>BJ1+1</f>
        <v>60</v>
      </c>
      <c r="BL1" s="3">
        <f>BK1+1</f>
        <v>61</v>
      </c>
      <c r="BM1" s="3">
        <f>BL1+1</f>
        <v>62</v>
      </c>
      <c r="BN1" s="3">
        <f>BM1+1</f>
        <v>63</v>
      </c>
      <c r="BO1" s="3">
        <f>BN1+1</f>
        <v>64</v>
      </c>
      <c r="BP1" s="3">
        <f>BO1+1</f>
        <v>65</v>
      </c>
      <c r="BQ1" s="3">
        <f>BP1+1</f>
        <v>66</v>
      </c>
      <c r="BR1" s="3">
        <f>BQ1+1</f>
        <v>67</v>
      </c>
      <c r="BS1" s="3">
        <f>BR1+1</f>
        <v>68</v>
      </c>
      <c r="BT1" s="3">
        <f>BS1+1</f>
        <v>69</v>
      </c>
      <c r="BU1" s="3">
        <f>BT1+1</f>
        <v>70</v>
      </c>
      <c r="BV1" s="3">
        <f>BU1+1</f>
        <v>71</v>
      </c>
      <c r="BW1" s="3">
        <f>BV1+1</f>
        <v>72</v>
      </c>
      <c r="BX1" s="3">
        <f>BW1+1</f>
        <v>73</v>
      </c>
      <c r="BY1" s="3">
        <f>BX1+1</f>
        <v>74</v>
      </c>
      <c r="BZ1" s="3">
        <f>BY1+1</f>
        <v>75</v>
      </c>
      <c r="CA1" s="3">
        <f>BZ1+1</f>
        <v>76</v>
      </c>
      <c r="CB1" s="3">
        <f>CA1+1</f>
        <v>77</v>
      </c>
      <c r="CC1" s="3">
        <f>CB1+1</f>
        <v>78</v>
      </c>
      <c r="CD1" s="3">
        <f>CC1+1</f>
        <v>79</v>
      </c>
      <c r="CE1" s="3">
        <f>CD1+1</f>
        <v>80</v>
      </c>
      <c r="CF1" s="3">
        <f>CE1+1</f>
        <v>81</v>
      </c>
      <c r="CG1" s="3">
        <f>CF1+1</f>
        <v>82</v>
      </c>
      <c r="CH1" s="3">
        <f>CG1+1</f>
        <v>83</v>
      </c>
      <c r="CI1" s="3">
        <f>CH1+1</f>
        <v>84</v>
      </c>
      <c r="CJ1" s="3">
        <f>CI1+1</f>
        <v>85</v>
      </c>
      <c r="CK1" s="3">
        <f>CJ1+1</f>
        <v>86</v>
      </c>
      <c r="CL1" s="3">
        <f>CK1+1</f>
        <v>87</v>
      </c>
      <c r="CM1" s="3">
        <f>CL1+1</f>
        <v>88</v>
      </c>
      <c r="CN1" s="3">
        <f>CM1+1</f>
        <v>89</v>
      </c>
      <c r="CO1" s="3">
        <f>CN1+1</f>
        <v>90</v>
      </c>
      <c r="CP1" s="3">
        <f>CO1+1</f>
        <v>91</v>
      </c>
      <c r="CQ1" s="3">
        <f>CP1+1</f>
        <v>92</v>
      </c>
      <c r="CR1" s="3">
        <f>CQ1+1</f>
        <v>93</v>
      </c>
      <c r="CS1" s="3">
        <f>CR1+1</f>
        <v>94</v>
      </c>
      <c r="CT1" s="3">
        <f>CS1+1</f>
        <v>95</v>
      </c>
      <c r="CU1" s="3">
        <f>CT1+1</f>
        <v>96</v>
      </c>
      <c r="CV1" s="3">
        <f>CU1+1</f>
        <v>97</v>
      </c>
      <c r="CW1" s="3">
        <f>CV1+1</f>
        <v>98</v>
      </c>
      <c r="CX1" s="3">
        <f>CW1+1</f>
        <v>99</v>
      </c>
      <c r="CY1" s="3">
        <f>CX1+1</f>
        <v>100</v>
      </c>
      <c r="CZ1" s="3">
        <f>CY1+1</f>
        <v>101</v>
      </c>
      <c r="DA1" s="3">
        <f>CZ1+1</f>
        <v>102</v>
      </c>
      <c r="DB1" s="3">
        <f>DA1+1</f>
        <v>103</v>
      </c>
      <c r="DC1" s="3">
        <f>DB1+1</f>
        <v>104</v>
      </c>
      <c r="DD1" s="3">
        <f>DC1+1</f>
        <v>105</v>
      </c>
      <c r="DE1" s="3">
        <f>DD1+1</f>
        <v>106</v>
      </c>
      <c r="DF1" s="3">
        <f>DE1+1</f>
        <v>107</v>
      </c>
      <c r="DG1" s="3">
        <f>DF1+1</f>
        <v>108</v>
      </c>
      <c r="DH1" s="3">
        <f>DG1+1</f>
        <v>109</v>
      </c>
      <c r="DI1" s="3">
        <f>DH1+1</f>
        <v>110</v>
      </c>
      <c r="DJ1" s="3">
        <f>DI1+1</f>
        <v>111</v>
      </c>
      <c r="DK1" s="3">
        <f>DJ1+1</f>
        <v>112</v>
      </c>
      <c r="DL1" s="3">
        <f>DK1+1</f>
        <v>113</v>
      </c>
      <c r="DM1" s="3">
        <f>DL1+1</f>
        <v>114</v>
      </c>
      <c r="DN1" s="3">
        <f>DM1+1</f>
        <v>115</v>
      </c>
      <c r="DO1" s="3">
        <f>DN1+1</f>
        <v>116</v>
      </c>
      <c r="DP1" s="3">
        <f>DO1+1</f>
        <v>117</v>
      </c>
      <c r="DQ1" s="3">
        <f>DP1+1</f>
        <v>118</v>
      </c>
      <c r="DR1" s="3">
        <f>DQ1+1</f>
        <v>119</v>
      </c>
      <c r="DS1" s="3">
        <f>DR1+1</f>
        <v>120</v>
      </c>
      <c r="DT1" s="3">
        <f>DS1+1</f>
        <v>121</v>
      </c>
      <c r="DU1" s="3">
        <f>DT1+1</f>
        <v>122</v>
      </c>
      <c r="DV1" s="3">
        <f>DU1+1</f>
        <v>123</v>
      </c>
      <c r="DW1" s="3">
        <f>DV1+1</f>
        <v>124</v>
      </c>
      <c r="DX1" s="3">
        <f>DW1+1</f>
        <v>125</v>
      </c>
      <c r="DY1" s="3">
        <f>DX1+1</f>
        <v>126</v>
      </c>
      <c r="DZ1" s="3">
        <f>DY1+1</f>
        <v>127</v>
      </c>
      <c r="EA1" s="3">
        <f>DZ1+1</f>
        <v>128</v>
      </c>
      <c r="EB1" s="3">
        <f>EA1+1</f>
        <v>129</v>
      </c>
      <c r="EC1" s="3">
        <f>EB1+1</f>
        <v>130</v>
      </c>
      <c r="ED1" s="3">
        <f>EC1+1</f>
        <v>131</v>
      </c>
      <c r="EE1" s="3">
        <f>ED1+1</f>
        <v>132</v>
      </c>
      <c r="EF1" s="3">
        <f>EE1+1</f>
        <v>133</v>
      </c>
      <c r="EG1" s="3">
        <f>EF1+1</f>
        <v>134</v>
      </c>
      <c r="EH1" s="3">
        <f>EG1+1</f>
        <v>135</v>
      </c>
      <c r="EI1" s="3">
        <f>EH1+1</f>
        <v>136</v>
      </c>
      <c r="EJ1" s="3">
        <f>EI1+1</f>
        <v>137</v>
      </c>
      <c r="EK1" s="3">
        <f>EJ1+1</f>
        <v>138</v>
      </c>
      <c r="EL1" s="3">
        <f>EK1+1</f>
        <v>139</v>
      </c>
      <c r="EM1" s="3">
        <f>EL1+1</f>
        <v>140</v>
      </c>
      <c r="EN1" s="3">
        <f>EM1+1</f>
        <v>141</v>
      </c>
      <c r="EO1" s="3">
        <f>EN1+1</f>
        <v>142</v>
      </c>
      <c r="EP1" s="3">
        <f>EO1+1</f>
        <v>143</v>
      </c>
      <c r="EQ1" s="3">
        <f>EP1+1</f>
        <v>144</v>
      </c>
      <c r="ER1" s="3">
        <f>EQ1+1</f>
        <v>145</v>
      </c>
      <c r="ES1" s="3">
        <f>ER1+1</f>
        <v>146</v>
      </c>
      <c r="ET1" s="3">
        <f>ES1+1</f>
        <v>147</v>
      </c>
      <c r="EU1" s="3">
        <f>ET1+1</f>
        <v>148</v>
      </c>
      <c r="EV1" s="3">
        <f>EU1+1</f>
        <v>149</v>
      </c>
      <c r="EW1" s="3">
        <f>EV1+1</f>
        <v>150</v>
      </c>
      <c r="EX1" s="3">
        <f>EW1+1</f>
        <v>151</v>
      </c>
      <c r="EY1" s="3">
        <f>EX1+1</f>
        <v>152</v>
      </c>
      <c r="EZ1" s="3">
        <f>EY1+1</f>
        <v>153</v>
      </c>
      <c r="FA1" s="3">
        <f>EZ1+1</f>
        <v>154</v>
      </c>
      <c r="FB1" s="3">
        <f>FA1+1</f>
        <v>155</v>
      </c>
      <c r="FC1" s="3">
        <f>FB1+1</f>
        <v>156</v>
      </c>
      <c r="FD1" s="3">
        <f>FC1+1</f>
        <v>157</v>
      </c>
      <c r="FE1" s="3">
        <f>FD1+1</f>
        <v>158</v>
      </c>
      <c r="FF1" s="3">
        <f>FE1+1</f>
        <v>159</v>
      </c>
      <c r="FG1" s="3">
        <f>FF1+1</f>
        <v>160</v>
      </c>
      <c r="FH1" s="3">
        <f>FG1+1</f>
        <v>161</v>
      </c>
      <c r="FI1" s="3">
        <f>FH1+1</f>
        <v>162</v>
      </c>
      <c r="FJ1" s="3">
        <f>FI1+1</f>
        <v>163</v>
      </c>
      <c r="FK1" s="3">
        <f>FJ1+1</f>
        <v>164</v>
      </c>
      <c r="FL1" s="3">
        <f>FK1+1</f>
        <v>165</v>
      </c>
      <c r="FM1" s="3">
        <f>FL1+1</f>
        <v>166</v>
      </c>
      <c r="FN1" s="3">
        <f>FM1+1</f>
        <v>167</v>
      </c>
      <c r="FO1" s="3">
        <f>FN1+1</f>
        <v>168</v>
      </c>
      <c r="FP1" s="3">
        <f>FO1+1</f>
        <v>169</v>
      </c>
      <c r="FQ1" s="3">
        <f>FP1+1</f>
        <v>170</v>
      </c>
      <c r="FR1" s="3">
        <f>FQ1+1</f>
        <v>171</v>
      </c>
      <c r="FS1" s="3">
        <f>FR1+1</f>
        <v>172</v>
      </c>
      <c r="FT1" s="3">
        <f>FS1+1</f>
        <v>173</v>
      </c>
      <c r="FU1" s="3">
        <f>FT1+1</f>
        <v>174</v>
      </c>
      <c r="FV1" s="3">
        <f>FU1+1</f>
        <v>175</v>
      </c>
      <c r="FW1" s="3">
        <f>FV1+1</f>
        <v>176</v>
      </c>
      <c r="FX1" s="3">
        <f>FW1+1</f>
        <v>177</v>
      </c>
      <c r="FY1" s="3">
        <f>FX1+1</f>
        <v>178</v>
      </c>
      <c r="FZ1" s="3">
        <f>FY1+1</f>
        <v>179</v>
      </c>
      <c r="GA1" s="3">
        <f>FZ1+1</f>
        <v>180</v>
      </c>
      <c r="GB1" s="3">
        <f>GA1+1</f>
        <v>181</v>
      </c>
      <c r="GC1" s="3">
        <f>GB1+1</f>
        <v>182</v>
      </c>
      <c r="GD1" s="3">
        <f>GC1+1</f>
        <v>183</v>
      </c>
      <c r="GE1" s="3">
        <f>GD1+1</f>
        <v>184</v>
      </c>
      <c r="GF1" s="3">
        <f>GE1+1</f>
        <v>185</v>
      </c>
      <c r="GG1" s="3">
        <f>GF1+1</f>
        <v>186</v>
      </c>
      <c r="GH1" s="3">
        <f>GG1+1</f>
        <v>187</v>
      </c>
      <c r="GI1" s="3">
        <f>GH1+1</f>
        <v>188</v>
      </c>
      <c r="GJ1" s="3">
        <f>GI1+1</f>
        <v>189</v>
      </c>
      <c r="GK1" s="3">
        <f>GJ1+1</f>
        <v>190</v>
      </c>
      <c r="GL1" s="3">
        <f>GK1+1</f>
        <v>191</v>
      </c>
      <c r="GM1" s="3">
        <f>GL1+1</f>
        <v>192</v>
      </c>
      <c r="GN1" s="3">
        <f>GM1+1</f>
        <v>193</v>
      </c>
      <c r="GO1" s="3">
        <f>GN1+1</f>
        <v>194</v>
      </c>
      <c r="GP1" s="3">
        <f>GO1+1</f>
        <v>195</v>
      </c>
      <c r="GQ1" s="3">
        <f>GP1+1</f>
        <v>196</v>
      </c>
      <c r="GR1" s="3">
        <f>GQ1+1</f>
        <v>197</v>
      </c>
      <c r="GS1" s="3">
        <f>GR1+1</f>
        <v>198</v>
      </c>
      <c r="GT1" s="3">
        <f>GS1+1</f>
        <v>199</v>
      </c>
      <c r="GU1" s="3">
        <f>GT1+1</f>
        <v>200</v>
      </c>
      <c r="GV1" s="3">
        <f>GU1+1</f>
        <v>201</v>
      </c>
      <c r="GW1" s="3">
        <f>GV1+1</f>
        <v>202</v>
      </c>
      <c r="GX1" s="3">
        <f>GW1+1</f>
        <v>203</v>
      </c>
      <c r="GY1" s="3">
        <f>GX1+1</f>
        <v>204</v>
      </c>
      <c r="GZ1" s="3">
        <f>GY1+1</f>
        <v>205</v>
      </c>
      <c r="HA1" s="3">
        <f>GZ1+1</f>
        <v>206</v>
      </c>
      <c r="HB1" s="3">
        <f>HA1+1</f>
        <v>207</v>
      </c>
      <c r="HC1" s="3">
        <f>HB1+1</f>
        <v>208</v>
      </c>
      <c r="HD1" s="3">
        <f>HC1+1</f>
        <v>209</v>
      </c>
      <c r="HE1" s="3">
        <f>HD1+1</f>
        <v>210</v>
      </c>
      <c r="HF1" s="3">
        <f>HE1+1</f>
        <v>211</v>
      </c>
      <c r="HG1" s="3">
        <f>HF1+1</f>
        <v>212</v>
      </c>
      <c r="HH1" s="3">
        <f>HG1+1</f>
        <v>213</v>
      </c>
      <c r="HI1" s="3">
        <f>HH1+1</f>
        <v>214</v>
      </c>
      <c r="HJ1" s="3">
        <f>HI1+1</f>
        <v>215</v>
      </c>
      <c r="HK1" s="3">
        <f>HJ1+1</f>
        <v>216</v>
      </c>
      <c r="HL1" s="3">
        <f>HK1+1</f>
        <v>217</v>
      </c>
      <c r="HM1" s="3">
        <f>HL1+1</f>
        <v>218</v>
      </c>
      <c r="HN1" s="3">
        <f>HM1+1</f>
        <v>219</v>
      </c>
      <c r="HO1" s="3">
        <f>HN1+1</f>
        <v>220</v>
      </c>
      <c r="HP1" s="3">
        <f>HO1+1</f>
        <v>221</v>
      </c>
      <c r="HQ1" s="3">
        <f>HP1+1</f>
        <v>222</v>
      </c>
    </row>
    <row r="2" spans="1:226" x14ac:dyDescent="0.2">
      <c r="A2" s="7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f>F2+1</f>
        <v>7</v>
      </c>
      <c r="H2" s="3">
        <f>G2+1</f>
        <v>8</v>
      </c>
      <c r="I2" s="3">
        <f>H2+1</f>
        <v>9</v>
      </c>
      <c r="J2" s="3">
        <f>I2+1</f>
        <v>10</v>
      </c>
      <c r="K2" s="3">
        <f>J2+1</f>
        <v>11</v>
      </c>
      <c r="L2" s="3">
        <f>K2+1</f>
        <v>12</v>
      </c>
      <c r="M2" s="3">
        <f>L2+1</f>
        <v>13</v>
      </c>
      <c r="N2" s="3">
        <f>M2+1</f>
        <v>14</v>
      </c>
      <c r="O2" s="3">
        <f>N2+1</f>
        <v>15</v>
      </c>
      <c r="P2" s="3">
        <f>O2+1</f>
        <v>16</v>
      </c>
      <c r="Q2" s="3">
        <f>P2+1</f>
        <v>17</v>
      </c>
      <c r="R2" s="3">
        <f>Q2+1</f>
        <v>18</v>
      </c>
      <c r="S2" s="3">
        <f>R2+1</f>
        <v>19</v>
      </c>
      <c r="T2" s="3">
        <f>S2+1</f>
        <v>20</v>
      </c>
      <c r="U2" s="3">
        <f>T2+1</f>
        <v>21</v>
      </c>
      <c r="V2" s="3">
        <f>U2+1</f>
        <v>22</v>
      </c>
      <c r="W2" s="3">
        <f>V2+1</f>
        <v>23</v>
      </c>
      <c r="X2" s="3">
        <f>W2+1</f>
        <v>24</v>
      </c>
      <c r="Y2" s="3">
        <f>X2+1</f>
        <v>25</v>
      </c>
      <c r="Z2" s="3">
        <f>Y2+1</f>
        <v>26</v>
      </c>
      <c r="AA2" s="3">
        <f>Z2+1</f>
        <v>27</v>
      </c>
      <c r="AB2" s="3">
        <f>AA2+1</f>
        <v>28</v>
      </c>
      <c r="AC2" s="3">
        <f>AB2+1</f>
        <v>29</v>
      </c>
      <c r="AD2" s="3">
        <f>AC2+1</f>
        <v>30</v>
      </c>
      <c r="AE2" s="3">
        <f>AD2+1</f>
        <v>31</v>
      </c>
      <c r="AF2" s="3">
        <f>AE2+1</f>
        <v>32</v>
      </c>
      <c r="AG2" s="3">
        <f>AF2+1</f>
        <v>33</v>
      </c>
      <c r="AH2" s="3">
        <f>AG2+1</f>
        <v>34</v>
      </c>
      <c r="AI2" s="3">
        <f>AH2+1</f>
        <v>35</v>
      </c>
      <c r="AJ2" s="3">
        <f>AI2+1</f>
        <v>36</v>
      </c>
      <c r="AK2" s="3">
        <f>AJ2+1</f>
        <v>37</v>
      </c>
      <c r="AL2" s="3">
        <f>AK2+1</f>
        <v>38</v>
      </c>
      <c r="AM2" s="3">
        <f>AL2+1</f>
        <v>39</v>
      </c>
      <c r="AN2" s="3">
        <f>AM2+1</f>
        <v>40</v>
      </c>
      <c r="AO2" s="3">
        <f>AN2+1</f>
        <v>41</v>
      </c>
      <c r="AP2" s="3">
        <f>AO2+1</f>
        <v>42</v>
      </c>
      <c r="AQ2" s="3">
        <f>AP2+1</f>
        <v>43</v>
      </c>
      <c r="AR2" s="3">
        <f>AQ2+1</f>
        <v>44</v>
      </c>
      <c r="AS2" s="3">
        <f>AR2+1</f>
        <v>45</v>
      </c>
      <c r="AT2" s="3">
        <f>AS2+1</f>
        <v>46</v>
      </c>
      <c r="AU2" s="3">
        <f>AT2+1</f>
        <v>47</v>
      </c>
      <c r="AV2" s="3">
        <f>AU2+1</f>
        <v>48</v>
      </c>
      <c r="AW2" s="3">
        <f>AV2+1</f>
        <v>49</v>
      </c>
      <c r="AX2" s="3">
        <f>AW2+1</f>
        <v>50</v>
      </c>
      <c r="AY2" s="3">
        <f>AX2+1</f>
        <v>51</v>
      </c>
      <c r="AZ2" s="3">
        <f>AY2+1</f>
        <v>52</v>
      </c>
      <c r="BA2" s="3">
        <f>AZ2+1</f>
        <v>53</v>
      </c>
      <c r="BB2" s="3">
        <f>BA2+1</f>
        <v>54</v>
      </c>
      <c r="BC2" s="3">
        <f>BB2+1</f>
        <v>55</v>
      </c>
      <c r="BD2" s="3">
        <f>BC2+1</f>
        <v>56</v>
      </c>
      <c r="BE2" s="3">
        <f>BD2+1</f>
        <v>57</v>
      </c>
      <c r="BF2" s="3">
        <f>BE2+1</f>
        <v>58</v>
      </c>
      <c r="BG2" s="3">
        <f>BF2+1</f>
        <v>59</v>
      </c>
      <c r="BH2" s="3">
        <f>BG2+1</f>
        <v>60</v>
      </c>
      <c r="BI2" s="3">
        <f>BH2+1</f>
        <v>61</v>
      </c>
      <c r="BJ2" s="3">
        <f>BI2+1</f>
        <v>62</v>
      </c>
      <c r="BK2" s="3">
        <f>BJ2+1</f>
        <v>63</v>
      </c>
      <c r="BL2" s="3">
        <f>BK2+1</f>
        <v>64</v>
      </c>
      <c r="BM2" s="3">
        <f>BL2+1</f>
        <v>65</v>
      </c>
      <c r="BN2" s="3">
        <f>BM2+1</f>
        <v>66</v>
      </c>
      <c r="BO2" s="3">
        <f>BN2+1</f>
        <v>67</v>
      </c>
      <c r="BP2" s="3">
        <f>BO2+1</f>
        <v>68</v>
      </c>
      <c r="BQ2" s="3">
        <f>BP2+1</f>
        <v>69</v>
      </c>
      <c r="BR2" s="3">
        <f>BQ2+1</f>
        <v>70</v>
      </c>
      <c r="BS2" s="3">
        <f>BR2+1</f>
        <v>71</v>
      </c>
      <c r="BT2" s="3">
        <f>BS2+1</f>
        <v>72</v>
      </c>
      <c r="BU2" s="3">
        <f>BT2+1</f>
        <v>73</v>
      </c>
      <c r="BV2" s="3">
        <f>BU2+1</f>
        <v>74</v>
      </c>
      <c r="BW2" s="3">
        <f>BV2+1</f>
        <v>75</v>
      </c>
      <c r="BX2" s="3">
        <f>BW2+1</f>
        <v>76</v>
      </c>
      <c r="BY2" s="3">
        <f>BX2+1</f>
        <v>77</v>
      </c>
      <c r="BZ2" s="3">
        <f>BY2+1</f>
        <v>78</v>
      </c>
      <c r="CA2" s="3">
        <f>BZ2+1</f>
        <v>79</v>
      </c>
      <c r="CB2" s="3">
        <f>CA2+1</f>
        <v>80</v>
      </c>
      <c r="CC2" s="3">
        <f>CB2+1</f>
        <v>81</v>
      </c>
      <c r="CD2" s="3">
        <f>CC2+1</f>
        <v>82</v>
      </c>
      <c r="CE2" s="3">
        <f>CD2+1</f>
        <v>83</v>
      </c>
      <c r="CF2" s="3">
        <f>CE2+1</f>
        <v>84</v>
      </c>
      <c r="CG2" s="3">
        <f>CF2+1</f>
        <v>85</v>
      </c>
      <c r="CH2" s="3">
        <f>CG2+1</f>
        <v>86</v>
      </c>
      <c r="CI2" s="3">
        <f>CH2+1</f>
        <v>87</v>
      </c>
      <c r="CJ2" s="3">
        <f>CI2+1</f>
        <v>88</v>
      </c>
      <c r="CK2" s="3">
        <f>CJ2+1</f>
        <v>89</v>
      </c>
      <c r="CL2" s="3">
        <f>CK2+1</f>
        <v>90</v>
      </c>
      <c r="CM2" s="3">
        <f>CL2+1</f>
        <v>91</v>
      </c>
      <c r="CN2" s="3">
        <f>CM2+1</f>
        <v>92</v>
      </c>
      <c r="CO2" s="3">
        <f>CN2+1</f>
        <v>93</v>
      </c>
      <c r="CP2" s="3">
        <f>CO2+1</f>
        <v>94</v>
      </c>
      <c r="CQ2" s="3">
        <f>CP2+1</f>
        <v>95</v>
      </c>
      <c r="CR2" s="3">
        <f>CQ2+1</f>
        <v>96</v>
      </c>
      <c r="CS2" s="3">
        <f>CR2+1</f>
        <v>97</v>
      </c>
      <c r="CT2" s="3">
        <f>CS2+1</f>
        <v>98</v>
      </c>
      <c r="CU2" s="3">
        <f>CT2+1</f>
        <v>99</v>
      </c>
      <c r="CV2" s="3">
        <f>CU2+1</f>
        <v>100</v>
      </c>
      <c r="CW2" s="3">
        <f>CV2+1</f>
        <v>101</v>
      </c>
      <c r="CX2" s="3">
        <f>CW2+1</f>
        <v>102</v>
      </c>
      <c r="CY2" s="3">
        <f>CX2+1</f>
        <v>103</v>
      </c>
      <c r="CZ2" s="3">
        <f>CY2+1</f>
        <v>104</v>
      </c>
      <c r="DA2" s="3">
        <f>CZ2+1</f>
        <v>105</v>
      </c>
      <c r="DB2" s="3">
        <f>DA2+1</f>
        <v>106</v>
      </c>
      <c r="DC2" s="3">
        <f>DB2+1</f>
        <v>107</v>
      </c>
      <c r="DD2" s="3">
        <f>DC2+1</f>
        <v>108</v>
      </c>
      <c r="DE2" s="3">
        <f>DD2+1</f>
        <v>109</v>
      </c>
      <c r="DF2" s="3">
        <f>DE2+1</f>
        <v>110</v>
      </c>
      <c r="DG2" s="3">
        <f>DF2+1</f>
        <v>111</v>
      </c>
      <c r="DH2" s="3">
        <f>DG2+1</f>
        <v>112</v>
      </c>
      <c r="DI2" s="3">
        <f>DH2+1</f>
        <v>113</v>
      </c>
      <c r="DJ2" s="3">
        <f>DI2+1</f>
        <v>114</v>
      </c>
      <c r="DK2" s="3">
        <f>DJ2+1</f>
        <v>115</v>
      </c>
      <c r="DL2" s="3">
        <f>DK2+1</f>
        <v>116</v>
      </c>
      <c r="DM2" s="3">
        <f>DL2+1</f>
        <v>117</v>
      </c>
      <c r="DN2" s="3">
        <f>DM2+1</f>
        <v>118</v>
      </c>
      <c r="DO2" s="3">
        <f>DN2+1</f>
        <v>119</v>
      </c>
      <c r="DP2" s="3">
        <f>DO2+1</f>
        <v>120</v>
      </c>
      <c r="DQ2" s="3">
        <f>DP2+1</f>
        <v>121</v>
      </c>
      <c r="DR2" s="3">
        <f>DQ2+1</f>
        <v>122</v>
      </c>
      <c r="DS2" s="3">
        <f>DR2+1</f>
        <v>123</v>
      </c>
      <c r="DT2" s="3">
        <f>DS2+1</f>
        <v>124</v>
      </c>
      <c r="DU2" s="3">
        <f>DT2+1</f>
        <v>125</v>
      </c>
      <c r="DV2" s="3">
        <f>DU2+1</f>
        <v>126</v>
      </c>
      <c r="DW2" s="3">
        <f>DV2+1</f>
        <v>127</v>
      </c>
      <c r="DX2" s="3">
        <f>DW2+1</f>
        <v>128</v>
      </c>
      <c r="DY2" s="3">
        <f>DX2+1</f>
        <v>129</v>
      </c>
      <c r="DZ2" s="3">
        <f>DY2+1</f>
        <v>130</v>
      </c>
      <c r="EA2" s="3">
        <f>DZ2+1</f>
        <v>131</v>
      </c>
      <c r="EB2" s="3">
        <f>EA2+1</f>
        <v>132</v>
      </c>
      <c r="EC2" s="3">
        <f>EB2+1</f>
        <v>133</v>
      </c>
      <c r="ED2" s="3">
        <f>EC2+1</f>
        <v>134</v>
      </c>
      <c r="EE2" s="3">
        <f>ED2+1</f>
        <v>135</v>
      </c>
      <c r="EF2" s="3">
        <f>EE2+1</f>
        <v>136</v>
      </c>
      <c r="EG2" s="3">
        <f>EF2+1</f>
        <v>137</v>
      </c>
      <c r="EH2" s="3">
        <f>EG2+1</f>
        <v>138</v>
      </c>
      <c r="EI2" s="3">
        <f>EH2+1</f>
        <v>139</v>
      </c>
      <c r="EJ2" s="3">
        <f>EI2+1</f>
        <v>140</v>
      </c>
      <c r="EK2" s="3">
        <f>EJ2+1</f>
        <v>141</v>
      </c>
      <c r="EL2" s="3">
        <f>EK2+1</f>
        <v>142</v>
      </c>
      <c r="EM2" s="3">
        <f>EL2+1</f>
        <v>143</v>
      </c>
      <c r="EN2" s="3">
        <f>EM2+1</f>
        <v>144</v>
      </c>
      <c r="EO2" s="3">
        <f>EN2+1</f>
        <v>145</v>
      </c>
      <c r="EP2" s="3">
        <f>EO2+1</f>
        <v>146</v>
      </c>
      <c r="EQ2" s="3">
        <f>EP2+1</f>
        <v>147</v>
      </c>
      <c r="ER2" s="3">
        <f>EQ2+1</f>
        <v>148</v>
      </c>
      <c r="ES2" s="3">
        <f>ER2+1</f>
        <v>149</v>
      </c>
      <c r="ET2" s="3">
        <f>ES2+1</f>
        <v>150</v>
      </c>
      <c r="EU2" s="3">
        <f>ET2+1</f>
        <v>151</v>
      </c>
      <c r="EV2" s="3">
        <f>EU2+1</f>
        <v>152</v>
      </c>
      <c r="EW2" s="3">
        <f>EV2+1</f>
        <v>153</v>
      </c>
      <c r="EX2" s="3">
        <f>EW2+1</f>
        <v>154</v>
      </c>
      <c r="EY2" s="3">
        <f>EX2+1</f>
        <v>155</v>
      </c>
      <c r="EZ2" s="3">
        <f>EY2+1</f>
        <v>156</v>
      </c>
      <c r="FA2" s="3">
        <f>EZ2+1</f>
        <v>157</v>
      </c>
      <c r="FB2" s="3">
        <f>FA2+1</f>
        <v>158</v>
      </c>
      <c r="FC2" s="3">
        <f>FB2+1</f>
        <v>159</v>
      </c>
      <c r="FD2" s="3">
        <f>FC2+1</f>
        <v>160</v>
      </c>
      <c r="FE2" s="3">
        <f>FD2+1</f>
        <v>161</v>
      </c>
      <c r="FF2" s="3">
        <f>FE2+1</f>
        <v>162</v>
      </c>
      <c r="FG2" s="3">
        <f>FF2+1</f>
        <v>163</v>
      </c>
      <c r="FH2" s="3">
        <f>FG2+1</f>
        <v>164</v>
      </c>
      <c r="FI2" s="3">
        <f>FH2+1</f>
        <v>165</v>
      </c>
      <c r="FJ2" s="3">
        <f>FI2+1</f>
        <v>166</v>
      </c>
      <c r="FK2" s="3">
        <f>FJ2+1</f>
        <v>167</v>
      </c>
      <c r="FL2" s="3">
        <f>FK2+1</f>
        <v>168</v>
      </c>
      <c r="FM2" s="3">
        <f>FL2+1</f>
        <v>169</v>
      </c>
      <c r="FN2" s="3">
        <f>FM2+1</f>
        <v>170</v>
      </c>
      <c r="FO2" s="3">
        <f>FN2+1</f>
        <v>171</v>
      </c>
      <c r="FP2" s="3">
        <f>FO2+1</f>
        <v>172</v>
      </c>
      <c r="FQ2" s="3">
        <f>FP2+1</f>
        <v>173</v>
      </c>
      <c r="FR2" s="3">
        <f>FQ2+1</f>
        <v>174</v>
      </c>
      <c r="FS2" s="3">
        <f>FR2+1</f>
        <v>175</v>
      </c>
      <c r="FT2" s="3">
        <f>FS2+1</f>
        <v>176</v>
      </c>
      <c r="FU2" s="3">
        <f>FT2+1</f>
        <v>177</v>
      </c>
      <c r="FV2" s="3">
        <f>FU2+1</f>
        <v>178</v>
      </c>
      <c r="FW2" s="3">
        <f>FV2+1</f>
        <v>179</v>
      </c>
      <c r="FX2" s="3">
        <f>FW2+1</f>
        <v>180</v>
      </c>
      <c r="FY2" s="3">
        <f>FX2+1</f>
        <v>181</v>
      </c>
      <c r="FZ2" s="3">
        <f>FY2+1</f>
        <v>182</v>
      </c>
      <c r="GA2" s="3">
        <f>FZ2+1</f>
        <v>183</v>
      </c>
      <c r="GB2" s="3">
        <f>GA2+1</f>
        <v>184</v>
      </c>
      <c r="GC2" s="3">
        <f>GB2+1</f>
        <v>185</v>
      </c>
      <c r="GD2" s="3">
        <f>GC2+1</f>
        <v>186</v>
      </c>
      <c r="GE2" s="3">
        <f>GD2+1</f>
        <v>187</v>
      </c>
      <c r="GF2" s="3">
        <f>GE2+1</f>
        <v>188</v>
      </c>
      <c r="GG2" s="3">
        <f>GF2+1</f>
        <v>189</v>
      </c>
      <c r="GH2" s="3">
        <f>GG2+1</f>
        <v>190</v>
      </c>
      <c r="GI2" s="3">
        <f>GH2+1</f>
        <v>191</v>
      </c>
      <c r="GJ2" s="3">
        <f>GI2+1</f>
        <v>192</v>
      </c>
      <c r="GK2" s="3">
        <f>GJ2+1</f>
        <v>193</v>
      </c>
      <c r="GL2" s="3">
        <f>GK2+1</f>
        <v>194</v>
      </c>
      <c r="GM2" s="3">
        <f>GL2+1</f>
        <v>195</v>
      </c>
      <c r="GN2" s="3">
        <f>GM2+1</f>
        <v>196</v>
      </c>
      <c r="GO2" s="3">
        <f>GN2+1</f>
        <v>197</v>
      </c>
      <c r="GP2" s="3">
        <f>GO2+1</f>
        <v>198</v>
      </c>
      <c r="GQ2" s="3">
        <f>GP2+1</f>
        <v>199</v>
      </c>
      <c r="GR2" s="3">
        <f>GQ2+1</f>
        <v>200</v>
      </c>
      <c r="GS2" s="3">
        <f>GR2+1</f>
        <v>201</v>
      </c>
      <c r="GT2" s="3">
        <f>GS2+1</f>
        <v>202</v>
      </c>
      <c r="GU2" s="3">
        <f>GT2+1</f>
        <v>203</v>
      </c>
      <c r="GV2" s="3">
        <f>GU2+1</f>
        <v>204</v>
      </c>
      <c r="GW2" s="3">
        <f>GV2+1</f>
        <v>205</v>
      </c>
      <c r="GX2" s="3">
        <f>GW2+1</f>
        <v>206</v>
      </c>
      <c r="GY2" s="3">
        <f>GX2+1</f>
        <v>207</v>
      </c>
      <c r="GZ2" s="3">
        <f>GY2+1</f>
        <v>208</v>
      </c>
      <c r="HA2" s="3">
        <f>GZ2+1</f>
        <v>209</v>
      </c>
      <c r="HB2" s="3">
        <f>HA2+1</f>
        <v>210</v>
      </c>
      <c r="HC2" s="3">
        <f>HB2+1</f>
        <v>211</v>
      </c>
      <c r="HD2" s="3">
        <f>HC2+1</f>
        <v>212</v>
      </c>
      <c r="HE2" s="3">
        <f>HD2+1</f>
        <v>213</v>
      </c>
      <c r="HF2" s="3">
        <f>HE2+1</f>
        <v>214</v>
      </c>
      <c r="HG2" s="3">
        <f>HF2+1</f>
        <v>215</v>
      </c>
      <c r="HH2" s="3">
        <f>HG2+1</f>
        <v>216</v>
      </c>
      <c r="HI2" s="3">
        <f>HH2+1</f>
        <v>217</v>
      </c>
      <c r="HJ2" s="3">
        <f>HI2+1</f>
        <v>218</v>
      </c>
      <c r="HK2" s="3">
        <f>HJ2+1</f>
        <v>219</v>
      </c>
      <c r="HL2" s="3">
        <f>HK2+1</f>
        <v>220</v>
      </c>
      <c r="HM2" s="3">
        <f>HL2+1</f>
        <v>221</v>
      </c>
      <c r="HN2" s="3">
        <f>HM2+1</f>
        <v>222</v>
      </c>
      <c r="HO2" s="3">
        <f>HN2+1</f>
        <v>223</v>
      </c>
      <c r="HP2" s="3">
        <f>HO2+1</f>
        <v>224</v>
      </c>
      <c r="HQ2" s="3">
        <f>HP2+1</f>
        <v>225</v>
      </c>
    </row>
    <row r="3" spans="1:226" s="61" customFormat="1" x14ac:dyDescent="0.2">
      <c r="A3" s="7"/>
      <c r="B3" s="3"/>
      <c r="C3" s="71" t="s">
        <v>213</v>
      </c>
      <c r="D3" s="3" t="s">
        <v>212</v>
      </c>
      <c r="E3" s="3"/>
      <c r="F3" s="3"/>
      <c r="G3" s="70"/>
      <c r="H3" s="4"/>
      <c r="I3" s="4">
        <v>26</v>
      </c>
      <c r="J3" s="4">
        <v>8</v>
      </c>
      <c r="K3" s="4">
        <v>27</v>
      </c>
      <c r="L3" s="4">
        <v>28</v>
      </c>
      <c r="M3" s="69">
        <v>12</v>
      </c>
      <c r="N3" s="4"/>
      <c r="O3" s="4"/>
      <c r="P3" s="4"/>
      <c r="Q3" s="4">
        <v>32</v>
      </c>
      <c r="R3" s="4"/>
      <c r="S3" s="4">
        <v>6</v>
      </c>
      <c r="T3" s="4"/>
      <c r="U3" s="4"/>
      <c r="V3" s="4">
        <v>33</v>
      </c>
      <c r="W3" s="4"/>
      <c r="X3" s="4"/>
      <c r="Y3" s="4">
        <v>34</v>
      </c>
      <c r="Z3" s="4">
        <v>34</v>
      </c>
      <c r="AA3" s="4"/>
      <c r="AB3" s="4"/>
      <c r="AC3" s="4"/>
      <c r="AD3" s="67" t="s">
        <v>209</v>
      </c>
      <c r="AE3" s="67" t="s">
        <v>209</v>
      </c>
      <c r="AF3" s="67" t="s">
        <v>209</v>
      </c>
      <c r="AG3" s="67" t="s">
        <v>209</v>
      </c>
      <c r="AH3" s="67" t="s">
        <v>209</v>
      </c>
      <c r="AI3" s="67" t="s">
        <v>209</v>
      </c>
      <c r="AJ3" s="67" t="s">
        <v>209</v>
      </c>
      <c r="AK3" s="67" t="s">
        <v>209</v>
      </c>
      <c r="AL3" s="67" t="s">
        <v>209</v>
      </c>
      <c r="AM3" s="67" t="s">
        <v>209</v>
      </c>
      <c r="AN3" s="67" t="s">
        <v>209</v>
      </c>
      <c r="AO3" s="67" t="s">
        <v>209</v>
      </c>
      <c r="AP3" s="67" t="s">
        <v>209</v>
      </c>
      <c r="AQ3" s="67" t="s">
        <v>209</v>
      </c>
      <c r="AR3" s="67" t="s">
        <v>209</v>
      </c>
      <c r="AS3" s="67" t="s">
        <v>209</v>
      </c>
      <c r="AT3" s="67" t="s">
        <v>209</v>
      </c>
      <c r="AU3" s="67" t="s">
        <v>209</v>
      </c>
      <c r="AV3" s="67" t="s">
        <v>209</v>
      </c>
      <c r="AW3" s="67" t="s">
        <v>209</v>
      </c>
      <c r="AX3" s="67" t="s">
        <v>209</v>
      </c>
      <c r="AY3" s="67" t="s">
        <v>209</v>
      </c>
      <c r="AZ3" s="67" t="s">
        <v>209</v>
      </c>
      <c r="BA3" s="67" t="s">
        <v>209</v>
      </c>
      <c r="BB3" s="67" t="s">
        <v>209</v>
      </c>
      <c r="BC3" s="67" t="s">
        <v>209</v>
      </c>
      <c r="BD3" s="67" t="s">
        <v>209</v>
      </c>
      <c r="BE3" s="67" t="s">
        <v>209</v>
      </c>
      <c r="BF3" s="67" t="s">
        <v>209</v>
      </c>
      <c r="BG3" s="67" t="s">
        <v>209</v>
      </c>
      <c r="BH3" s="67" t="s">
        <v>209</v>
      </c>
      <c r="BI3" s="67" t="s">
        <v>209</v>
      </c>
      <c r="BJ3" s="67" t="s">
        <v>209</v>
      </c>
      <c r="BK3" s="67" t="s">
        <v>209</v>
      </c>
      <c r="BL3" s="67" t="s">
        <v>209</v>
      </c>
      <c r="BM3" s="67" t="s">
        <v>209</v>
      </c>
      <c r="BN3" s="67" t="s">
        <v>209</v>
      </c>
      <c r="BO3" s="67" t="s">
        <v>209</v>
      </c>
      <c r="BP3" s="67" t="s">
        <v>209</v>
      </c>
      <c r="BQ3" s="67" t="s">
        <v>209</v>
      </c>
      <c r="BR3" s="67" t="s">
        <v>209</v>
      </c>
      <c r="BS3" s="67" t="s">
        <v>209</v>
      </c>
      <c r="BT3" s="68" t="s">
        <v>211</v>
      </c>
      <c r="BU3" s="68" t="s">
        <v>211</v>
      </c>
      <c r="BV3" s="68" t="s">
        <v>211</v>
      </c>
      <c r="BW3" s="68" t="s">
        <v>211</v>
      </c>
      <c r="BX3" s="68" t="s">
        <v>211</v>
      </c>
      <c r="BY3" s="68" t="s">
        <v>210</v>
      </c>
      <c r="BZ3" s="67" t="s">
        <v>209</v>
      </c>
      <c r="CA3" s="67" t="s">
        <v>209</v>
      </c>
      <c r="CB3" s="67" t="s">
        <v>209</v>
      </c>
      <c r="CC3" s="67" t="s">
        <v>209</v>
      </c>
      <c r="CD3" s="67" t="s">
        <v>209</v>
      </c>
      <c r="CE3" s="67" t="s">
        <v>209</v>
      </c>
      <c r="CF3" s="67" t="s">
        <v>209</v>
      </c>
      <c r="CG3" s="67" t="s">
        <v>209</v>
      </c>
      <c r="CH3" s="67" t="s">
        <v>209</v>
      </c>
      <c r="CI3" s="67" t="s">
        <v>209</v>
      </c>
      <c r="CJ3" s="67" t="s">
        <v>209</v>
      </c>
      <c r="CK3" s="67" t="s">
        <v>209</v>
      </c>
      <c r="CL3" s="67" t="s">
        <v>209</v>
      </c>
      <c r="CM3" s="67" t="s">
        <v>209</v>
      </c>
      <c r="CN3" s="67" t="s">
        <v>209</v>
      </c>
      <c r="CO3" s="67" t="s">
        <v>209</v>
      </c>
      <c r="CP3" s="67" t="s">
        <v>209</v>
      </c>
      <c r="CQ3" s="67" t="s">
        <v>209</v>
      </c>
      <c r="CR3" s="67" t="s">
        <v>209</v>
      </c>
      <c r="CS3" s="67" t="s">
        <v>209</v>
      </c>
      <c r="CT3" s="66" t="s">
        <v>208</v>
      </c>
      <c r="CU3" s="66" t="s">
        <v>208</v>
      </c>
      <c r="CV3" s="66" t="s">
        <v>208</v>
      </c>
      <c r="CW3" s="66" t="s">
        <v>208</v>
      </c>
      <c r="CX3" s="66" t="s">
        <v>208</v>
      </c>
      <c r="CY3" s="66" t="s">
        <v>208</v>
      </c>
      <c r="CZ3" s="66" t="s">
        <v>208</v>
      </c>
      <c r="DA3" s="66" t="s">
        <v>208</v>
      </c>
      <c r="DB3" s="66" t="s">
        <v>208</v>
      </c>
      <c r="DC3" s="66" t="s">
        <v>208</v>
      </c>
      <c r="DD3" s="66" t="s">
        <v>208</v>
      </c>
      <c r="DE3" s="66" t="s">
        <v>208</v>
      </c>
      <c r="DF3" s="66" t="s">
        <v>208</v>
      </c>
      <c r="DG3" s="66" t="s">
        <v>208</v>
      </c>
      <c r="DH3" s="66" t="s">
        <v>208</v>
      </c>
      <c r="DI3" s="66" t="s">
        <v>208</v>
      </c>
      <c r="DJ3" s="66" t="s">
        <v>208</v>
      </c>
      <c r="DK3" s="66" t="s">
        <v>208</v>
      </c>
      <c r="DL3" s="66" t="s">
        <v>208</v>
      </c>
      <c r="DM3" s="66" t="s">
        <v>208</v>
      </c>
      <c r="DN3" s="66" t="s">
        <v>208</v>
      </c>
      <c r="DO3" s="66" t="s">
        <v>208</v>
      </c>
      <c r="DP3" s="66" t="s">
        <v>208</v>
      </c>
      <c r="DQ3" s="66" t="s">
        <v>208</v>
      </c>
      <c r="DR3" s="66" t="s">
        <v>208</v>
      </c>
      <c r="DS3" s="66" t="s">
        <v>208</v>
      </c>
      <c r="DT3" s="66" t="s">
        <v>208</v>
      </c>
      <c r="DU3" s="66" t="s">
        <v>208</v>
      </c>
      <c r="DV3" s="66" t="s">
        <v>208</v>
      </c>
      <c r="DW3" s="66" t="s">
        <v>208</v>
      </c>
      <c r="DX3" s="66" t="s">
        <v>208</v>
      </c>
      <c r="DY3" s="66" t="s">
        <v>208</v>
      </c>
      <c r="DZ3" s="66" t="s">
        <v>208</v>
      </c>
      <c r="EA3" s="66" t="s">
        <v>208</v>
      </c>
      <c r="EB3" s="66" t="s">
        <v>208</v>
      </c>
      <c r="EC3" s="66" t="s">
        <v>208</v>
      </c>
      <c r="ED3" s="66" t="s">
        <v>208</v>
      </c>
      <c r="EE3" s="66" t="s">
        <v>208</v>
      </c>
      <c r="EF3" s="66" t="s">
        <v>208</v>
      </c>
      <c r="EG3" s="66" t="s">
        <v>208</v>
      </c>
      <c r="EH3" s="66" t="s">
        <v>208</v>
      </c>
      <c r="EI3" s="66" t="s">
        <v>208</v>
      </c>
      <c r="EJ3" s="66" t="s">
        <v>208</v>
      </c>
      <c r="EK3" s="66" t="s">
        <v>208</v>
      </c>
      <c r="EL3" s="66" t="s">
        <v>208</v>
      </c>
      <c r="EM3" s="66" t="s">
        <v>208</v>
      </c>
      <c r="EN3" s="66" t="s">
        <v>208</v>
      </c>
      <c r="EO3" s="66" t="s">
        <v>208</v>
      </c>
      <c r="EP3" s="66" t="s">
        <v>208</v>
      </c>
      <c r="EQ3" s="66" t="s">
        <v>208</v>
      </c>
      <c r="ER3" s="66" t="s">
        <v>208</v>
      </c>
      <c r="ES3" s="66" t="s">
        <v>208</v>
      </c>
      <c r="ET3" s="66" t="s">
        <v>208</v>
      </c>
      <c r="EU3" s="66" t="s">
        <v>208</v>
      </c>
      <c r="EV3" s="66" t="s">
        <v>208</v>
      </c>
      <c r="EW3" s="66" t="s">
        <v>208</v>
      </c>
      <c r="EX3" s="66" t="s">
        <v>208</v>
      </c>
      <c r="EY3" s="66" t="s">
        <v>208</v>
      </c>
      <c r="EZ3" s="66" t="s">
        <v>208</v>
      </c>
      <c r="FA3" s="66" t="s">
        <v>208</v>
      </c>
      <c r="FB3" s="66" t="s">
        <v>208</v>
      </c>
      <c r="FC3" s="66" t="s">
        <v>208</v>
      </c>
      <c r="FD3" s="66" t="s">
        <v>208</v>
      </c>
      <c r="FE3" s="66" t="s">
        <v>208</v>
      </c>
      <c r="FF3" s="66" t="s">
        <v>208</v>
      </c>
      <c r="FG3" s="66" t="s">
        <v>208</v>
      </c>
      <c r="FH3" s="66" t="s">
        <v>208</v>
      </c>
      <c r="FI3" s="66" t="s">
        <v>208</v>
      </c>
      <c r="FJ3" s="66" t="s">
        <v>208</v>
      </c>
      <c r="FK3" s="66" t="s">
        <v>208</v>
      </c>
      <c r="FL3" s="66" t="s">
        <v>208</v>
      </c>
      <c r="FM3" s="66" t="s">
        <v>208</v>
      </c>
      <c r="FN3" s="66" t="s">
        <v>208</v>
      </c>
      <c r="FO3" s="66" t="s">
        <v>208</v>
      </c>
      <c r="FP3" s="66" t="s">
        <v>208</v>
      </c>
      <c r="FQ3" s="66" t="s">
        <v>208</v>
      </c>
      <c r="FR3" s="66" t="s">
        <v>208</v>
      </c>
      <c r="FS3" s="66" t="s">
        <v>208</v>
      </c>
      <c r="FT3" s="66" t="s">
        <v>208</v>
      </c>
      <c r="FU3" s="66" t="s">
        <v>208</v>
      </c>
      <c r="FV3" s="66" t="s">
        <v>208</v>
      </c>
      <c r="FW3" s="66" t="s">
        <v>208</v>
      </c>
      <c r="FX3" s="66" t="s">
        <v>208</v>
      </c>
      <c r="FY3" s="66" t="s">
        <v>208</v>
      </c>
      <c r="FZ3" s="66" t="s">
        <v>208</v>
      </c>
      <c r="GA3" s="66" t="s">
        <v>208</v>
      </c>
      <c r="GB3" s="66" t="s">
        <v>208</v>
      </c>
      <c r="GC3" s="66" t="s">
        <v>208</v>
      </c>
      <c r="GD3" s="66" t="s">
        <v>208</v>
      </c>
      <c r="GE3" s="66" t="s">
        <v>208</v>
      </c>
      <c r="GF3" s="66" t="s">
        <v>208</v>
      </c>
      <c r="GG3" s="66" t="s">
        <v>208</v>
      </c>
      <c r="GH3" s="66" t="s">
        <v>208</v>
      </c>
      <c r="GI3" s="66" t="s">
        <v>208</v>
      </c>
      <c r="GJ3" s="66" t="s">
        <v>208</v>
      </c>
      <c r="GK3" s="66" t="s">
        <v>208</v>
      </c>
      <c r="GL3" s="66" t="s">
        <v>208</v>
      </c>
      <c r="GM3" s="66" t="s">
        <v>208</v>
      </c>
      <c r="GN3" s="4"/>
      <c r="GO3" s="4"/>
      <c r="GP3" s="4"/>
      <c r="GR3" s="4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5"/>
      <c r="HD3" s="4"/>
      <c r="HE3" s="4"/>
      <c r="HF3" s="4"/>
      <c r="HG3" s="62"/>
      <c r="HH3" s="62"/>
      <c r="HI3" s="62"/>
      <c r="HJ3" s="62"/>
      <c r="HK3" s="65"/>
      <c r="HL3" s="4"/>
      <c r="HM3" s="64" t="s">
        <v>207</v>
      </c>
      <c r="HN3" s="63"/>
      <c r="HO3" s="63"/>
      <c r="HP3" s="63"/>
      <c r="HQ3" s="63"/>
      <c r="HR3" s="62"/>
    </row>
    <row r="4" spans="1:226" ht="47.25" customHeight="1" x14ac:dyDescent="0.2">
      <c r="A4" s="60" t="s">
        <v>206</v>
      </c>
      <c r="B4" s="59" t="s">
        <v>205</v>
      </c>
      <c r="C4" s="59" t="s">
        <v>204</v>
      </c>
      <c r="D4" s="59" t="s">
        <v>203</v>
      </c>
      <c r="E4" s="59" t="s">
        <v>202</v>
      </c>
      <c r="F4" s="59" t="s">
        <v>201</v>
      </c>
      <c r="G4" s="46" t="s">
        <v>200</v>
      </c>
      <c r="H4" s="46" t="s">
        <v>199</v>
      </c>
      <c r="I4" s="46" t="s">
        <v>198</v>
      </c>
      <c r="J4" s="46" t="s">
        <v>197</v>
      </c>
      <c r="K4" s="46" t="s">
        <v>196</v>
      </c>
      <c r="L4" s="46" t="s">
        <v>195</v>
      </c>
      <c r="M4" s="58" t="s">
        <v>194</v>
      </c>
      <c r="N4" s="46" t="s">
        <v>193</v>
      </c>
      <c r="O4" s="46" t="s">
        <v>192</v>
      </c>
      <c r="P4" s="46" t="s">
        <v>191</v>
      </c>
      <c r="Q4" s="46" t="s">
        <v>190</v>
      </c>
      <c r="R4" s="46" t="s">
        <v>189</v>
      </c>
      <c r="S4" s="46" t="s">
        <v>188</v>
      </c>
      <c r="T4" s="46" t="s">
        <v>187</v>
      </c>
      <c r="U4" s="46" t="s">
        <v>186</v>
      </c>
      <c r="V4" s="46" t="s">
        <v>185</v>
      </c>
      <c r="W4" s="46" t="s">
        <v>184</v>
      </c>
      <c r="X4" s="57" t="s">
        <v>183</v>
      </c>
      <c r="Y4" s="46" t="s">
        <v>182</v>
      </c>
      <c r="Z4" s="46" t="s">
        <v>181</v>
      </c>
      <c r="AA4" s="46" t="s">
        <v>180</v>
      </c>
      <c r="AB4" s="46" t="s">
        <v>179</v>
      </c>
      <c r="AC4" s="46" t="s">
        <v>178</v>
      </c>
      <c r="AD4" s="53" t="s">
        <v>177</v>
      </c>
      <c r="AE4" s="53" t="s">
        <v>176</v>
      </c>
      <c r="AF4" s="56" t="s">
        <v>175</v>
      </c>
      <c r="AG4" s="53" t="s">
        <v>174</v>
      </c>
      <c r="AH4" s="53" t="s">
        <v>173</v>
      </c>
      <c r="AI4" s="53" t="s">
        <v>172</v>
      </c>
      <c r="AJ4" s="53" t="s">
        <v>171</v>
      </c>
      <c r="AK4" s="53" t="s">
        <v>170</v>
      </c>
      <c r="AL4" s="53" t="s">
        <v>169</v>
      </c>
      <c r="AM4" s="53" t="s">
        <v>168</v>
      </c>
      <c r="AN4" s="53" t="s">
        <v>167</v>
      </c>
      <c r="AO4" s="53" t="s">
        <v>166</v>
      </c>
      <c r="AP4" s="53" t="s">
        <v>165</v>
      </c>
      <c r="AQ4" s="53" t="s">
        <v>164</v>
      </c>
      <c r="AR4" s="53" t="s">
        <v>163</v>
      </c>
      <c r="AS4" s="53" t="s">
        <v>162</v>
      </c>
      <c r="AT4" s="53" t="s">
        <v>161</v>
      </c>
      <c r="AU4" s="53" t="s">
        <v>160</v>
      </c>
      <c r="AV4" s="53" t="s">
        <v>159</v>
      </c>
      <c r="AW4" s="53" t="s">
        <v>158</v>
      </c>
      <c r="AX4" s="53" t="s">
        <v>157</v>
      </c>
      <c r="AY4" s="53" t="s">
        <v>156</v>
      </c>
      <c r="AZ4" s="53" t="s">
        <v>155</v>
      </c>
      <c r="BA4" s="53" t="s">
        <v>154</v>
      </c>
      <c r="BB4" s="53" t="s">
        <v>153</v>
      </c>
      <c r="BC4" s="53" t="s">
        <v>152</v>
      </c>
      <c r="BD4" s="53" t="s">
        <v>151</v>
      </c>
      <c r="BE4" s="55" t="s">
        <v>150</v>
      </c>
      <c r="BF4" s="55" t="s">
        <v>149</v>
      </c>
      <c r="BG4" s="55" t="s">
        <v>148</v>
      </c>
      <c r="BH4" s="53" t="s">
        <v>147</v>
      </c>
      <c r="BI4" s="53" t="s">
        <v>146</v>
      </c>
      <c r="BJ4" s="53" t="s">
        <v>145</v>
      </c>
      <c r="BK4" s="53" t="s">
        <v>144</v>
      </c>
      <c r="BL4" s="53" t="s">
        <v>143</v>
      </c>
      <c r="BM4" s="53" t="s">
        <v>142</v>
      </c>
      <c r="BN4" s="53" t="s">
        <v>141</v>
      </c>
      <c r="BO4" s="53" t="s">
        <v>140</v>
      </c>
      <c r="BP4" s="53" t="s">
        <v>43</v>
      </c>
      <c r="BQ4" s="53" t="s">
        <v>139</v>
      </c>
      <c r="BR4" s="53" t="s">
        <v>138</v>
      </c>
      <c r="BS4" s="53" t="s">
        <v>38</v>
      </c>
      <c r="BT4" s="54" t="s">
        <v>137</v>
      </c>
      <c r="BU4" s="54" t="s">
        <v>136</v>
      </c>
      <c r="BV4" s="54" t="s">
        <v>135</v>
      </c>
      <c r="BW4" s="54" t="s">
        <v>134</v>
      </c>
      <c r="BX4" s="54" t="s">
        <v>133</v>
      </c>
      <c r="BY4" s="54" t="s">
        <v>132</v>
      </c>
      <c r="BZ4" s="53" t="s">
        <v>26</v>
      </c>
      <c r="CA4" s="53" t="s">
        <v>26</v>
      </c>
      <c r="CB4" s="53" t="s">
        <v>26</v>
      </c>
      <c r="CC4" s="53" t="s">
        <v>26</v>
      </c>
      <c r="CD4" s="53" t="s">
        <v>26</v>
      </c>
      <c r="CE4" s="53" t="s">
        <v>26</v>
      </c>
      <c r="CF4" s="53" t="s">
        <v>26</v>
      </c>
      <c r="CG4" s="53" t="s">
        <v>26</v>
      </c>
      <c r="CH4" s="53" t="s">
        <v>26</v>
      </c>
      <c r="CI4" s="53" t="s">
        <v>26</v>
      </c>
      <c r="CJ4" s="53" t="s">
        <v>26</v>
      </c>
      <c r="CK4" s="53" t="s">
        <v>26</v>
      </c>
      <c r="CL4" s="53" t="s">
        <v>26</v>
      </c>
      <c r="CM4" s="53" t="s">
        <v>26</v>
      </c>
      <c r="CN4" s="53" t="s">
        <v>26</v>
      </c>
      <c r="CO4" s="53" t="s">
        <v>26</v>
      </c>
      <c r="CP4" s="53" t="s">
        <v>26</v>
      </c>
      <c r="CQ4" s="53" t="s">
        <v>26</v>
      </c>
      <c r="CR4" s="53" t="s">
        <v>26</v>
      </c>
      <c r="CS4" s="53" t="s">
        <v>26</v>
      </c>
      <c r="CT4" s="51" t="s">
        <v>131</v>
      </c>
      <c r="CU4" s="51" t="s">
        <v>130</v>
      </c>
      <c r="CV4" s="51" t="s">
        <v>129</v>
      </c>
      <c r="CW4" s="51" t="s">
        <v>128</v>
      </c>
      <c r="CX4" s="51" t="s">
        <v>127</v>
      </c>
      <c r="CY4" s="51" t="s">
        <v>126</v>
      </c>
      <c r="CZ4" s="51" t="s">
        <v>125</v>
      </c>
      <c r="DA4" s="51" t="s">
        <v>124</v>
      </c>
      <c r="DB4" s="51" t="s">
        <v>123</v>
      </c>
      <c r="DC4" s="51" t="s">
        <v>122</v>
      </c>
      <c r="DD4" s="51" t="s">
        <v>121</v>
      </c>
      <c r="DE4" s="51" t="s">
        <v>120</v>
      </c>
      <c r="DF4" s="51" t="s">
        <v>119</v>
      </c>
      <c r="DG4" s="51" t="s">
        <v>118</v>
      </c>
      <c r="DH4" s="51" t="s">
        <v>117</v>
      </c>
      <c r="DI4" s="52" t="s">
        <v>116</v>
      </c>
      <c r="DJ4" s="50" t="s">
        <v>115</v>
      </c>
      <c r="DK4" s="50" t="s">
        <v>114</v>
      </c>
      <c r="DL4" s="50" t="s">
        <v>113</v>
      </c>
      <c r="DM4" s="50" t="s">
        <v>112</v>
      </c>
      <c r="DN4" s="50" t="s">
        <v>111</v>
      </c>
      <c r="DO4" s="50" t="s">
        <v>110</v>
      </c>
      <c r="DP4" s="50" t="s">
        <v>109</v>
      </c>
      <c r="DQ4" s="50" t="s">
        <v>108</v>
      </c>
      <c r="DR4" s="50" t="s">
        <v>107</v>
      </c>
      <c r="DS4" s="50" t="s">
        <v>106</v>
      </c>
      <c r="DT4" s="50" t="s">
        <v>105</v>
      </c>
      <c r="DU4" s="50" t="s">
        <v>104</v>
      </c>
      <c r="DV4" s="50" t="s">
        <v>103</v>
      </c>
      <c r="DW4" s="50" t="s">
        <v>102</v>
      </c>
      <c r="DX4" s="50" t="s">
        <v>101</v>
      </c>
      <c r="DY4" s="49" t="s">
        <v>100</v>
      </c>
      <c r="DZ4" s="49" t="s">
        <v>99</v>
      </c>
      <c r="EA4" s="49" t="s">
        <v>98</v>
      </c>
      <c r="EB4" s="49" t="s">
        <v>97</v>
      </c>
      <c r="EC4" s="49" t="s">
        <v>96</v>
      </c>
      <c r="ED4" s="49" t="s">
        <v>95</v>
      </c>
      <c r="EE4" s="49" t="s">
        <v>94</v>
      </c>
      <c r="EF4" s="49" t="s">
        <v>93</v>
      </c>
      <c r="EG4" s="49" t="s">
        <v>92</v>
      </c>
      <c r="EH4" s="49" t="s">
        <v>91</v>
      </c>
      <c r="EI4" s="49" t="s">
        <v>90</v>
      </c>
      <c r="EJ4" s="49" t="s">
        <v>89</v>
      </c>
      <c r="EK4" s="49" t="s">
        <v>88</v>
      </c>
      <c r="EL4" s="49" t="s">
        <v>87</v>
      </c>
      <c r="EM4" s="49" t="s">
        <v>86</v>
      </c>
      <c r="EN4" s="50" t="s">
        <v>85</v>
      </c>
      <c r="EO4" s="50" t="s">
        <v>84</v>
      </c>
      <c r="EP4" s="50" t="s">
        <v>83</v>
      </c>
      <c r="EQ4" s="50" t="s">
        <v>82</v>
      </c>
      <c r="ER4" s="50" t="s">
        <v>81</v>
      </c>
      <c r="ES4" s="51" t="s">
        <v>80</v>
      </c>
      <c r="ET4" s="47" t="s">
        <v>79</v>
      </c>
      <c r="EU4" s="47" t="s">
        <v>78</v>
      </c>
      <c r="EV4" s="50" t="s">
        <v>77</v>
      </c>
      <c r="EW4" s="50" t="s">
        <v>76</v>
      </c>
      <c r="EX4" s="50" t="s">
        <v>75</v>
      </c>
      <c r="EY4" s="47" t="s">
        <v>74</v>
      </c>
      <c r="EZ4" s="49" t="s">
        <v>73</v>
      </c>
      <c r="FA4" s="47" t="s">
        <v>72</v>
      </c>
      <c r="FB4" s="49" t="s">
        <v>71</v>
      </c>
      <c r="FC4" s="50" t="s">
        <v>70</v>
      </c>
      <c r="FD4" s="50" t="s">
        <v>69</v>
      </c>
      <c r="FE4" s="51" t="s">
        <v>68</v>
      </c>
      <c r="FF4" s="49" t="s">
        <v>67</v>
      </c>
      <c r="FG4" s="50" t="s">
        <v>66</v>
      </c>
      <c r="FH4" s="50" t="s">
        <v>65</v>
      </c>
      <c r="FI4" s="50" t="s">
        <v>64</v>
      </c>
      <c r="FJ4" s="50" t="s">
        <v>63</v>
      </c>
      <c r="FK4" s="47" t="s">
        <v>62</v>
      </c>
      <c r="FL4" s="49" t="s">
        <v>61</v>
      </c>
      <c r="FM4" s="48" t="s">
        <v>60</v>
      </c>
      <c r="FN4" s="47" t="s">
        <v>59</v>
      </c>
      <c r="FO4" s="49" t="s">
        <v>58</v>
      </c>
      <c r="FP4" s="47" t="s">
        <v>57</v>
      </c>
      <c r="FQ4" s="49" t="s">
        <v>56</v>
      </c>
      <c r="FR4" s="48" t="s">
        <v>55</v>
      </c>
      <c r="FS4" s="47" t="s">
        <v>54</v>
      </c>
      <c r="FT4" s="48" t="s">
        <v>53</v>
      </c>
      <c r="FU4" s="48" t="s">
        <v>52</v>
      </c>
      <c r="FV4" s="47" t="s">
        <v>51</v>
      </c>
      <c r="FW4" s="49" t="s">
        <v>50</v>
      </c>
      <c r="FX4" s="48" t="s">
        <v>49</v>
      </c>
      <c r="FY4" s="48" t="s">
        <v>48</v>
      </c>
      <c r="FZ4" s="48" t="s">
        <v>47</v>
      </c>
      <c r="GA4" s="48" t="s">
        <v>46</v>
      </c>
      <c r="GB4" s="47" t="s">
        <v>45</v>
      </c>
      <c r="GC4" s="49" t="s">
        <v>44</v>
      </c>
      <c r="GD4" s="48" t="s">
        <v>43</v>
      </c>
      <c r="GE4" s="48" t="s">
        <v>42</v>
      </c>
      <c r="GF4" s="48" t="s">
        <v>41</v>
      </c>
      <c r="GG4" s="47" t="s">
        <v>40</v>
      </c>
      <c r="GH4" s="49" t="s">
        <v>39</v>
      </c>
      <c r="GI4" s="48" t="s">
        <v>38</v>
      </c>
      <c r="GJ4" s="47" t="s">
        <v>37</v>
      </c>
      <c r="GK4" s="47" t="s">
        <v>36</v>
      </c>
      <c r="GL4" s="44" t="s">
        <v>26</v>
      </c>
      <c r="GM4" s="44" t="s">
        <v>26</v>
      </c>
      <c r="GN4" s="46" t="s">
        <v>35</v>
      </c>
      <c r="GO4" s="45" t="s">
        <v>34</v>
      </c>
      <c r="GP4" s="45" t="s">
        <v>33</v>
      </c>
      <c r="GQ4" s="44" t="s">
        <v>32</v>
      </c>
      <c r="GR4" s="44" t="s">
        <v>31</v>
      </c>
      <c r="GS4" s="45" t="s">
        <v>30</v>
      </c>
      <c r="GT4" s="45" t="s">
        <v>29</v>
      </c>
      <c r="GU4" s="45" t="s">
        <v>28</v>
      </c>
      <c r="GV4" s="45" t="s">
        <v>27</v>
      </c>
      <c r="GW4" s="44" t="s">
        <v>26</v>
      </c>
      <c r="GX4" s="44" t="s">
        <v>26</v>
      </c>
      <c r="GY4" s="44" t="s">
        <v>26</v>
      </c>
      <c r="GZ4" s="44" t="s">
        <v>26</v>
      </c>
      <c r="HA4" s="44" t="s">
        <v>26</v>
      </c>
      <c r="HB4" s="44" t="s">
        <v>26</v>
      </c>
      <c r="HC4" s="44" t="s">
        <v>26</v>
      </c>
      <c r="HD4" s="44" t="s">
        <v>26</v>
      </c>
      <c r="HE4" s="44" t="s">
        <v>26</v>
      </c>
      <c r="HF4" s="44" t="s">
        <v>26</v>
      </c>
      <c r="HG4" s="44" t="s">
        <v>26</v>
      </c>
      <c r="HH4" s="44" t="s">
        <v>26</v>
      </c>
      <c r="HI4" s="44" t="s">
        <v>26</v>
      </c>
      <c r="HJ4" s="44" t="s">
        <v>26</v>
      </c>
      <c r="HK4" s="44" t="s">
        <v>26</v>
      </c>
      <c r="HL4" s="43" t="s">
        <v>25</v>
      </c>
      <c r="HM4" s="42" t="str">
        <f>B4</f>
        <v>Référence Di Valto</v>
      </c>
      <c r="HN4" s="43" t="s">
        <v>24</v>
      </c>
      <c r="HO4" s="43" t="s">
        <v>23</v>
      </c>
      <c r="HP4" s="43" t="s">
        <v>22</v>
      </c>
      <c r="HQ4" s="42" t="str">
        <f>'Base Mère'!I1</f>
        <v>Site de production</v>
      </c>
      <c r="HR4" s="41"/>
    </row>
    <row r="5" spans="1:226" ht="12.75" customHeight="1" x14ac:dyDescent="0.2">
      <c r="A5" s="31">
        <v>416</v>
      </c>
      <c r="B5" s="10" t="str">
        <f>VLOOKUP($A5,'Base Mère'!$A:$AA,B$2,FALSE)</f>
        <v>MNC0110640006BIS</v>
      </c>
      <c r="C5" s="10" t="str">
        <f>VLOOKUP($A5,'Base Mère'!$A:$AA,C$2,FALSE)</f>
        <v>REI CORNI FR 5/1 AD 20+ FR 2120G</v>
      </c>
      <c r="D5" s="10" t="str">
        <f>VLOOKUP($A5,'Base Mère'!$A:$AA,D$2,FALSE)</f>
        <v>REI CORNI FR 5/1 AD 20+ FR 2120G</v>
      </c>
      <c r="E5" s="10" t="str">
        <f>VLOOKUP($A5,'Base Mère'!$A:$AA,E$2,FALSE)</f>
        <v>Reitzel</v>
      </c>
      <c r="F5" s="10" t="str">
        <f>VLOOKUP($A5,'Base Mère'!$A:$AA,F$2,FALSE)</f>
        <v>Reitzel</v>
      </c>
      <c r="G5" s="10" t="s">
        <v>21</v>
      </c>
      <c r="H5" s="10" t="s">
        <v>15</v>
      </c>
      <c r="I5" s="29" t="s">
        <v>14</v>
      </c>
      <c r="J5" s="10">
        <v>3</v>
      </c>
      <c r="K5" s="23" t="s">
        <v>13</v>
      </c>
      <c r="L5" s="10" t="s">
        <v>7</v>
      </c>
      <c r="M5" s="26" t="s">
        <v>12</v>
      </c>
      <c r="N5" s="10" t="s">
        <v>11</v>
      </c>
      <c r="O5" s="10" t="s">
        <v>10</v>
      </c>
      <c r="P5" s="23" t="s">
        <v>9</v>
      </c>
      <c r="Q5" s="40" t="s">
        <v>20</v>
      </c>
      <c r="R5" s="10">
        <f>S5-Y5</f>
        <v>2120</v>
      </c>
      <c r="S5" s="23">
        <v>2120</v>
      </c>
      <c r="T5" s="23">
        <v>4100</v>
      </c>
      <c r="U5" s="23">
        <v>4650</v>
      </c>
      <c r="V5" s="23">
        <v>0</v>
      </c>
      <c r="W5" s="28" t="s">
        <v>7</v>
      </c>
      <c r="X5" s="27" t="s">
        <v>7</v>
      </c>
      <c r="Y5" s="10">
        <v>0</v>
      </c>
      <c r="Z5" s="23">
        <f>Y5-V5</f>
        <v>0</v>
      </c>
      <c r="AA5" s="26">
        <v>6504</v>
      </c>
      <c r="AB5" s="39">
        <f>(T5-S5)/1000</f>
        <v>1.98</v>
      </c>
      <c r="AC5" s="10">
        <v>425</v>
      </c>
      <c r="AD5" s="10">
        <v>65</v>
      </c>
      <c r="AE5" s="10">
        <v>0</v>
      </c>
      <c r="AF5" s="10">
        <v>157</v>
      </c>
      <c r="AG5" s="10">
        <v>0</v>
      </c>
      <c r="AH5" s="10">
        <v>0</v>
      </c>
      <c r="AI5" s="38">
        <v>659.93299999999999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38">
        <v>0.7</v>
      </c>
      <c r="AT5" s="38">
        <f>35/0.3</f>
        <v>116.66666666666667</v>
      </c>
      <c r="AU5" s="10">
        <v>0</v>
      </c>
      <c r="AV5" s="10">
        <v>0</v>
      </c>
      <c r="AW5" s="10">
        <v>0</v>
      </c>
      <c r="AX5" s="10">
        <v>0</v>
      </c>
      <c r="AY5" s="10">
        <v>0</v>
      </c>
      <c r="AZ5" s="38">
        <v>0.7</v>
      </c>
      <c r="BA5" s="10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>
        <v>0</v>
      </c>
      <c r="BO5" s="10">
        <v>0</v>
      </c>
      <c r="BP5" s="10">
        <v>0</v>
      </c>
      <c r="BQ5" s="10">
        <v>0</v>
      </c>
      <c r="BR5" s="10">
        <v>0</v>
      </c>
      <c r="BS5" s="10">
        <v>0</v>
      </c>
      <c r="BT5" s="10">
        <v>0</v>
      </c>
      <c r="BU5" s="10">
        <v>0</v>
      </c>
      <c r="BV5" s="10">
        <v>0</v>
      </c>
      <c r="BW5" s="10">
        <v>0</v>
      </c>
      <c r="BX5" s="10">
        <v>0</v>
      </c>
      <c r="BY5" s="10">
        <v>0</v>
      </c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10">
        <v>0</v>
      </c>
      <c r="CU5" s="10">
        <v>0</v>
      </c>
      <c r="CV5" s="10">
        <v>0</v>
      </c>
      <c r="CW5" s="10">
        <v>0</v>
      </c>
      <c r="CX5" s="10">
        <v>0</v>
      </c>
      <c r="CY5" s="10">
        <v>0</v>
      </c>
      <c r="CZ5" s="10">
        <v>0</v>
      </c>
      <c r="DA5" s="10">
        <v>0</v>
      </c>
      <c r="DB5" s="10">
        <v>0</v>
      </c>
      <c r="DC5" s="10">
        <v>0</v>
      </c>
      <c r="DD5" s="10">
        <v>0</v>
      </c>
      <c r="DE5" s="10">
        <v>0</v>
      </c>
      <c r="DF5" s="10">
        <v>0</v>
      </c>
      <c r="DG5" s="10">
        <v>0</v>
      </c>
      <c r="DH5" s="10">
        <v>0</v>
      </c>
      <c r="DI5" s="36">
        <f>(AB5*AF5)/1000</f>
        <v>0.31086000000000003</v>
      </c>
      <c r="DJ5" s="10">
        <f>(AG5*AB5)/100</f>
        <v>0</v>
      </c>
      <c r="DK5" s="10">
        <f>(AU5*AB5)/1000</f>
        <v>0</v>
      </c>
      <c r="DL5" s="10">
        <f>(AB5*AL5)/1000</f>
        <v>0</v>
      </c>
      <c r="DM5" s="10">
        <v>0</v>
      </c>
      <c r="DN5" s="10">
        <f>(AM5*AB5)/1000</f>
        <v>0</v>
      </c>
      <c r="DO5" s="10">
        <f>(AN5*AB5)/1000</f>
        <v>0</v>
      </c>
      <c r="DP5" s="10">
        <f>(AJ5*AB5)/1000</f>
        <v>0</v>
      </c>
      <c r="DQ5" s="10">
        <f>(AK5*AB5)/1000</f>
        <v>0</v>
      </c>
      <c r="DR5" s="10">
        <f>(AP5*AB5)/1000</f>
        <v>0</v>
      </c>
      <c r="DS5" s="10">
        <f>(AR5*AB5)/1000</f>
        <v>0</v>
      </c>
      <c r="DT5" s="10">
        <f>(AH5*AB5)/1000</f>
        <v>0</v>
      </c>
      <c r="DU5" s="10">
        <f>(AX5*AB5)/1000</f>
        <v>0</v>
      </c>
      <c r="DV5" s="21">
        <f>(AS5*AB5)/1000</f>
        <v>1.3859999999999999E-3</v>
      </c>
      <c r="DW5" s="10">
        <f>(AO5*AB5)/1000</f>
        <v>0</v>
      </c>
      <c r="DX5" s="10">
        <v>0</v>
      </c>
      <c r="DY5" s="10">
        <f>DA5/1000</f>
        <v>0</v>
      </c>
      <c r="DZ5" s="10">
        <f>CZ5/1000</f>
        <v>0</v>
      </c>
      <c r="EA5" s="10">
        <v>0</v>
      </c>
      <c r="EB5" s="10">
        <v>0</v>
      </c>
      <c r="EC5" s="10">
        <f>DB5/5/1000</f>
        <v>0</v>
      </c>
      <c r="ED5" s="10">
        <f>DC5/1000</f>
        <v>0</v>
      </c>
      <c r="EE5" s="10">
        <f>DG5/1000</f>
        <v>0</v>
      </c>
      <c r="EF5" s="10">
        <f>DH5/1000</f>
        <v>0</v>
      </c>
      <c r="EG5" s="10">
        <f>EU5/1000</f>
        <v>0</v>
      </c>
      <c r="EH5" s="10">
        <f>CV5/1000</f>
        <v>0</v>
      </c>
      <c r="EI5" s="10">
        <f>CU5/1000</f>
        <v>0</v>
      </c>
      <c r="EJ5" s="10">
        <f>DF5/1000</f>
        <v>0</v>
      </c>
      <c r="EK5" s="10">
        <v>0</v>
      </c>
      <c r="EL5" s="10">
        <f>DE5/1000</f>
        <v>0</v>
      </c>
      <c r="EM5" s="10">
        <v>0</v>
      </c>
      <c r="EN5" s="22">
        <f>(35*AB5)/1000</f>
        <v>6.93E-2</v>
      </c>
      <c r="EO5" s="22">
        <f>(AD5*AB5)/1000</f>
        <v>0.12869999999999998</v>
      </c>
      <c r="EP5" s="10">
        <f>(AV5*AB5)/1000</f>
        <v>0</v>
      </c>
      <c r="EQ5" s="10">
        <f>(AW5*AB5)/1000</f>
        <v>0</v>
      </c>
      <c r="ER5" s="10">
        <f>(AY5*AB5)/1000</f>
        <v>0</v>
      </c>
      <c r="ES5" s="10">
        <v>0</v>
      </c>
      <c r="ET5" s="10">
        <v>0</v>
      </c>
      <c r="EU5" s="10">
        <v>0</v>
      </c>
      <c r="EV5" s="21">
        <f>(AZ5*AB5)/1000</f>
        <v>1.3859999999999999E-3</v>
      </c>
      <c r="EW5" s="10">
        <f>(BA5*AB5)/1000</f>
        <v>0</v>
      </c>
      <c r="EX5" s="10">
        <f>(BB5*AB5)/1000</f>
        <v>0</v>
      </c>
      <c r="EY5" s="10">
        <v>0</v>
      </c>
      <c r="EZ5" s="10">
        <f>EY5/1000</f>
        <v>0</v>
      </c>
      <c r="FA5" s="10">
        <v>0</v>
      </c>
      <c r="FB5" s="10">
        <f>FA5/1000</f>
        <v>0</v>
      </c>
      <c r="FC5" s="10">
        <f>(BC5*AB5)/1000</f>
        <v>0</v>
      </c>
      <c r="FD5" s="10">
        <f>(BD5*AB5)/1000</f>
        <v>0</v>
      </c>
      <c r="FE5" s="10">
        <v>0</v>
      </c>
      <c r="FF5" s="10">
        <f>FE5/1000</f>
        <v>0</v>
      </c>
      <c r="FG5" s="10">
        <f>(AQ5*AB5)/1000</f>
        <v>0</v>
      </c>
      <c r="FH5" s="10">
        <f>(BE5*AB5)/1000</f>
        <v>0</v>
      </c>
      <c r="FI5" s="10">
        <f>(BF5*AB5)/1000</f>
        <v>0</v>
      </c>
      <c r="FJ5" s="10">
        <f>(BG5*AB5)/1000</f>
        <v>0</v>
      </c>
      <c r="FK5" s="10">
        <v>0</v>
      </c>
      <c r="FL5" s="10">
        <f>FK5/1000</f>
        <v>0</v>
      </c>
      <c r="FM5" s="10">
        <f>(BH5*AB5)/1000</f>
        <v>0</v>
      </c>
      <c r="FN5" s="10">
        <v>0</v>
      </c>
      <c r="FO5" s="10">
        <f>FN5/1000</f>
        <v>0</v>
      </c>
      <c r="FP5" s="10">
        <v>0</v>
      </c>
      <c r="FQ5" s="10">
        <f>FP5/1000</f>
        <v>0</v>
      </c>
      <c r="FR5" s="10">
        <f>(BI5*AB5)/1000</f>
        <v>0</v>
      </c>
      <c r="FS5" s="10">
        <v>0</v>
      </c>
      <c r="FT5" s="10">
        <f>(BJ5*AB5)/1000</f>
        <v>0</v>
      </c>
      <c r="FU5" s="10">
        <f>(BK5*AB5)/1000</f>
        <v>0</v>
      </c>
      <c r="FV5" s="10">
        <v>0</v>
      </c>
      <c r="FW5" s="10">
        <f>FV5/1000</f>
        <v>0</v>
      </c>
      <c r="FX5" s="10">
        <f>(BL5*AB5)/1000</f>
        <v>0</v>
      </c>
      <c r="FY5" s="10">
        <f>(BM5*AB5)/1000</f>
        <v>0</v>
      </c>
      <c r="FZ5" s="10">
        <f>(BN5*AB5)/1000</f>
        <v>0</v>
      </c>
      <c r="GA5" s="10">
        <f>(BO5*AB5)/1000</f>
        <v>0</v>
      </c>
      <c r="GB5" s="10">
        <v>0</v>
      </c>
      <c r="GC5" s="10">
        <f>GB5/1000</f>
        <v>0</v>
      </c>
      <c r="GD5" s="10">
        <f>(BP5*AB5)/1000</f>
        <v>0</v>
      </c>
      <c r="GE5" s="10">
        <f>(BQ5*AB5)/1000</f>
        <v>0</v>
      </c>
      <c r="GF5" s="10">
        <f>(BR5*AB5)/1000</f>
        <v>0</v>
      </c>
      <c r="GG5" s="10">
        <v>0</v>
      </c>
      <c r="GH5" s="10">
        <f>GG5/1000</f>
        <v>0</v>
      </c>
      <c r="GI5" s="10">
        <f>(BS5*AB5)/1000</f>
        <v>0</v>
      </c>
      <c r="GJ5" s="10">
        <v>0</v>
      </c>
      <c r="GK5" s="10">
        <v>0</v>
      </c>
      <c r="GL5" s="35"/>
      <c r="GM5" s="35"/>
      <c r="GN5" s="10">
        <v>0</v>
      </c>
      <c r="GO5" s="10">
        <v>90</v>
      </c>
      <c r="GP5" s="10">
        <v>25</v>
      </c>
      <c r="GQ5" s="34"/>
      <c r="GR5" s="33" t="e">
        <f>VLOOKUP(Q5,#REF!,2,FALSE)</f>
        <v>#REF!</v>
      </c>
      <c r="GS5" s="32" t="s">
        <v>19</v>
      </c>
      <c r="GT5" s="16" t="s">
        <v>18</v>
      </c>
      <c r="GU5" s="15" t="s">
        <v>4</v>
      </c>
      <c r="GV5" s="14" t="s">
        <v>3</v>
      </c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 t="str">
        <f>VLOOKUP($A5,'Base Mère'!$A:$N,10,FALSE)</f>
        <v>RHF</v>
      </c>
      <c r="HM5" s="12" t="str">
        <f>B5</f>
        <v>MNC0110640006BIS</v>
      </c>
      <c r="HN5" s="11" t="s">
        <v>2</v>
      </c>
      <c r="HO5" s="11" t="s">
        <v>1</v>
      </c>
      <c r="HP5" s="11" t="s">
        <v>0</v>
      </c>
      <c r="HQ5" s="10" t="str">
        <f>VLOOKUP($A5,'Base Mère'!$A:$AA,9,FALSE)</f>
        <v>La Herse</v>
      </c>
    </row>
    <row r="6" spans="1:226" s="8" customFormat="1" ht="12.75" customHeight="1" x14ac:dyDescent="0.2">
      <c r="A6" s="31" t="s">
        <v>17</v>
      </c>
      <c r="B6" s="10" t="str">
        <f>VLOOKUP($A6,'Base Mère'!$A:$AA,B$2,FALSE)</f>
        <v>MNC0110640006</v>
      </c>
      <c r="C6" s="10" t="str">
        <f>VLOOKUP($A6,'Base Mère'!$A:$AA,C$2,FALSE)</f>
        <v>REI CORNI FR 5/1 AD 20+ FR 2120G</v>
      </c>
      <c r="D6" s="10" t="str">
        <f>VLOOKUP($A6,'Base Mère'!$A:$AA,D$2,FALSE)</f>
        <v>REI CORNI FR 5/1 AD 20+ FR 2120G</v>
      </c>
      <c r="E6" s="10" t="str">
        <f>VLOOKUP($A6,'Base Mère'!$A:$AA,E$2,FALSE)</f>
        <v>Reitzel</v>
      </c>
      <c r="F6" s="10" t="str">
        <f>VLOOKUP($A6,'Base Mère'!$A:$AA,F$2,FALSE)</f>
        <v>Reitzel</v>
      </c>
      <c r="G6" s="30" t="s">
        <v>16</v>
      </c>
      <c r="H6" s="10" t="s">
        <v>15</v>
      </c>
      <c r="I6" s="29" t="s">
        <v>14</v>
      </c>
      <c r="J6" s="10">
        <v>3</v>
      </c>
      <c r="K6" s="23" t="s">
        <v>13</v>
      </c>
      <c r="L6" s="10" t="s">
        <v>7</v>
      </c>
      <c r="M6" s="26" t="s">
        <v>12</v>
      </c>
      <c r="N6" s="10" t="s">
        <v>11</v>
      </c>
      <c r="O6" s="10" t="s">
        <v>10</v>
      </c>
      <c r="P6" s="23" t="s">
        <v>9</v>
      </c>
      <c r="Q6" s="13" t="s">
        <v>8</v>
      </c>
      <c r="R6" s="10">
        <f>S6-Y6</f>
        <v>2120</v>
      </c>
      <c r="S6" s="23">
        <v>2120</v>
      </c>
      <c r="T6" s="23">
        <v>4100</v>
      </c>
      <c r="U6" s="23">
        <v>4650</v>
      </c>
      <c r="V6" s="23">
        <v>0</v>
      </c>
      <c r="W6" s="28" t="s">
        <v>7</v>
      </c>
      <c r="X6" s="27" t="s">
        <v>7</v>
      </c>
      <c r="Y6" s="10">
        <v>0</v>
      </c>
      <c r="Z6" s="23">
        <f>Y6-V6</f>
        <v>0</v>
      </c>
      <c r="AA6" s="26">
        <v>6224</v>
      </c>
      <c r="AB6" s="24">
        <f>(T6-S6)/1000</f>
        <v>1.98</v>
      </c>
      <c r="AC6" s="19">
        <v>425</v>
      </c>
      <c r="AD6" s="19">
        <v>65</v>
      </c>
      <c r="AE6" s="19">
        <v>0</v>
      </c>
      <c r="AF6" s="19">
        <v>0</v>
      </c>
      <c r="AG6" s="19">
        <v>0</v>
      </c>
      <c r="AH6" s="19">
        <v>0</v>
      </c>
      <c r="AI6" s="25">
        <v>933.6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0</v>
      </c>
      <c r="AQ6" s="19">
        <v>0</v>
      </c>
      <c r="AR6" s="19">
        <v>0</v>
      </c>
      <c r="AS6" s="25">
        <v>0.7</v>
      </c>
      <c r="AT6" s="19">
        <v>0</v>
      </c>
      <c r="AU6" s="19">
        <v>0</v>
      </c>
      <c r="AV6" s="19">
        <v>0</v>
      </c>
      <c r="AW6" s="19">
        <v>0</v>
      </c>
      <c r="AX6" s="19">
        <v>0</v>
      </c>
      <c r="AY6" s="19">
        <v>0</v>
      </c>
      <c r="AZ6" s="25">
        <v>0.7</v>
      </c>
      <c r="BA6" s="19">
        <v>0</v>
      </c>
      <c r="BB6" s="19">
        <v>0</v>
      </c>
      <c r="BC6" s="19">
        <v>0</v>
      </c>
      <c r="BD6" s="19">
        <v>0</v>
      </c>
      <c r="BE6" s="19">
        <v>0</v>
      </c>
      <c r="BF6" s="19">
        <v>0</v>
      </c>
      <c r="BG6" s="19">
        <v>0</v>
      </c>
      <c r="BH6" s="19">
        <v>0</v>
      </c>
      <c r="BI6" s="19">
        <v>0</v>
      </c>
      <c r="BJ6" s="19">
        <v>0</v>
      </c>
      <c r="BK6" s="19">
        <v>0</v>
      </c>
      <c r="BL6" s="19">
        <v>0</v>
      </c>
      <c r="BM6" s="19">
        <v>0</v>
      </c>
      <c r="BN6" s="19">
        <v>0</v>
      </c>
      <c r="BO6" s="19">
        <v>0</v>
      </c>
      <c r="BP6" s="19">
        <v>0</v>
      </c>
      <c r="BQ6" s="19">
        <v>0</v>
      </c>
      <c r="BR6" s="19">
        <v>0</v>
      </c>
      <c r="BS6" s="19">
        <v>0</v>
      </c>
      <c r="BT6" s="19">
        <v>0</v>
      </c>
      <c r="BU6" s="19">
        <v>0</v>
      </c>
      <c r="BV6" s="19">
        <v>0</v>
      </c>
      <c r="BW6" s="19">
        <v>0</v>
      </c>
      <c r="BX6" s="19">
        <v>0</v>
      </c>
      <c r="BY6" s="19">
        <v>0</v>
      </c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19">
        <v>0</v>
      </c>
      <c r="CU6" s="19">
        <v>0</v>
      </c>
      <c r="CV6" s="19">
        <v>0</v>
      </c>
      <c r="CW6" s="19">
        <v>0</v>
      </c>
      <c r="CX6" s="19">
        <v>0</v>
      </c>
      <c r="CY6" s="19">
        <v>0</v>
      </c>
      <c r="CZ6" s="19">
        <v>0</v>
      </c>
      <c r="DA6" s="19">
        <v>0</v>
      </c>
      <c r="DB6" s="19">
        <v>0</v>
      </c>
      <c r="DC6" s="19">
        <v>0</v>
      </c>
      <c r="DD6" s="19">
        <v>0</v>
      </c>
      <c r="DE6" s="19">
        <v>0</v>
      </c>
      <c r="DF6" s="19">
        <v>0</v>
      </c>
      <c r="DG6" s="19">
        <v>0</v>
      </c>
      <c r="DH6" s="19">
        <v>0</v>
      </c>
      <c r="DI6" s="10">
        <f>(AB6*AF6)/1000</f>
        <v>0</v>
      </c>
      <c r="DJ6" s="10">
        <f>(AG6*AB6)/100</f>
        <v>0</v>
      </c>
      <c r="DK6" s="10">
        <f>(AU6*AB6)/1000</f>
        <v>0</v>
      </c>
      <c r="DL6" s="10">
        <f>(AB6*AL6)/1000</f>
        <v>0</v>
      </c>
      <c r="DM6" s="10">
        <v>0</v>
      </c>
      <c r="DN6" s="10">
        <f>(AM6*AB6)/1000</f>
        <v>0</v>
      </c>
      <c r="DO6" s="10">
        <f>(AN6*AB6)/1000</f>
        <v>0</v>
      </c>
      <c r="DP6" s="10">
        <f>(AJ6*AB6)/1000</f>
        <v>0</v>
      </c>
      <c r="DQ6" s="10">
        <f>(AK6*AB6)/1000</f>
        <v>0</v>
      </c>
      <c r="DR6" s="10">
        <f>(AP6*AB6)/1000</f>
        <v>0</v>
      </c>
      <c r="DS6" s="10">
        <f>(AR6*AB6)/1000</f>
        <v>0</v>
      </c>
      <c r="DT6" s="10">
        <f>(AH6*AB6)/1000</f>
        <v>0</v>
      </c>
      <c r="DU6" s="10">
        <f>(AX6*AB6)/1000</f>
        <v>0</v>
      </c>
      <c r="DV6" s="21">
        <f>(AS6*AB6)/1000</f>
        <v>1.3859999999999999E-3</v>
      </c>
      <c r="DW6" s="10">
        <f>(AO6*AB6)/1000</f>
        <v>0</v>
      </c>
      <c r="DX6" s="10">
        <v>0</v>
      </c>
      <c r="DY6" s="10">
        <f>DA6/1000</f>
        <v>0</v>
      </c>
      <c r="DZ6" s="10">
        <f>CZ6/1000</f>
        <v>0</v>
      </c>
      <c r="EA6" s="10">
        <v>0</v>
      </c>
      <c r="EB6" s="10">
        <v>0</v>
      </c>
      <c r="EC6" s="10">
        <f>DB6/5/1000</f>
        <v>0</v>
      </c>
      <c r="ED6" s="10">
        <f>DC6/1000</f>
        <v>0</v>
      </c>
      <c r="EE6" s="10">
        <f>DG6/1000</f>
        <v>0</v>
      </c>
      <c r="EF6" s="10">
        <f>DH6/1000</f>
        <v>0</v>
      </c>
      <c r="EG6" s="10">
        <f>EU6/1000</f>
        <v>0</v>
      </c>
      <c r="EH6" s="10">
        <f>CV6/1000</f>
        <v>0</v>
      </c>
      <c r="EI6" s="10">
        <f>CU6/1000</f>
        <v>0</v>
      </c>
      <c r="EJ6" s="10">
        <f>DF6/1000</f>
        <v>0</v>
      </c>
      <c r="EK6" s="10">
        <v>0</v>
      </c>
      <c r="EL6" s="10">
        <f>DE6/1000</f>
        <v>0</v>
      </c>
      <c r="EM6" s="10">
        <v>0</v>
      </c>
      <c r="EN6" s="23">
        <f>(0*AB6)/1000</f>
        <v>0</v>
      </c>
      <c r="EO6" s="22">
        <f>(AD6*AB6)/1000</f>
        <v>0.12869999999999998</v>
      </c>
      <c r="EP6" s="10">
        <f>(AV6*AB6)/1000</f>
        <v>0</v>
      </c>
      <c r="EQ6" s="10">
        <f>(AW6*AB6)/1000</f>
        <v>0</v>
      </c>
      <c r="ER6" s="10">
        <f>(AY6*AB6)/1000</f>
        <v>0</v>
      </c>
      <c r="ES6" s="10">
        <v>0</v>
      </c>
      <c r="ET6" s="10">
        <v>0</v>
      </c>
      <c r="EU6" s="10">
        <v>0</v>
      </c>
      <c r="EV6" s="21">
        <f>(AZ6*AB6)/1000</f>
        <v>1.3859999999999999E-3</v>
      </c>
      <c r="EW6" s="10">
        <f>(BA6*AB6)/1000</f>
        <v>0</v>
      </c>
      <c r="EX6" s="10">
        <f>(BB6*AB6)/1000</f>
        <v>0</v>
      </c>
      <c r="EY6" s="10">
        <v>0</v>
      </c>
      <c r="EZ6" s="10">
        <f>EY6/1000</f>
        <v>0</v>
      </c>
      <c r="FA6" s="10">
        <v>0</v>
      </c>
      <c r="FB6" s="10">
        <f>FA6/1000</f>
        <v>0</v>
      </c>
      <c r="FC6" s="10">
        <f>(BC6*AB6)/1000</f>
        <v>0</v>
      </c>
      <c r="FD6" s="10">
        <f>(BD6*AB6)/1000</f>
        <v>0</v>
      </c>
      <c r="FE6" s="10">
        <v>0</v>
      </c>
      <c r="FF6" s="10">
        <f>FE6/1000</f>
        <v>0</v>
      </c>
      <c r="FG6" s="10">
        <f>(AQ6*AB6)/1000</f>
        <v>0</v>
      </c>
      <c r="FH6" s="10">
        <f>(BE6*AB6)/1000</f>
        <v>0</v>
      </c>
      <c r="FI6" s="10">
        <f>(BF6*AB6)/1000</f>
        <v>0</v>
      </c>
      <c r="FJ6" s="10">
        <f>(BG6*AB6)/1000</f>
        <v>0</v>
      </c>
      <c r="FK6" s="10">
        <v>0</v>
      </c>
      <c r="FL6" s="10">
        <f>FK6/1000</f>
        <v>0</v>
      </c>
      <c r="FM6" s="10">
        <f>(BH6*AB6)/1000</f>
        <v>0</v>
      </c>
      <c r="FN6" s="10">
        <v>0</v>
      </c>
      <c r="FO6" s="10">
        <f>FN6/1000</f>
        <v>0</v>
      </c>
      <c r="FP6" s="10">
        <v>0</v>
      </c>
      <c r="FQ6" s="10">
        <f>FP6/1000</f>
        <v>0</v>
      </c>
      <c r="FR6" s="10">
        <f>(BI6*AB6)/1000</f>
        <v>0</v>
      </c>
      <c r="FS6" s="10">
        <v>0</v>
      </c>
      <c r="FT6" s="10">
        <f>(BJ6*AB6)/1000</f>
        <v>0</v>
      </c>
      <c r="FU6" s="10">
        <f>(BK6*AB6)/1000</f>
        <v>0</v>
      </c>
      <c r="FV6" s="10">
        <v>0</v>
      </c>
      <c r="FW6" s="10">
        <f>FV6/1000</f>
        <v>0</v>
      </c>
      <c r="FX6" s="10">
        <f>(BL6*AB6)/1000</f>
        <v>0</v>
      </c>
      <c r="FY6" s="10">
        <f>(BM6*AB6)/1000</f>
        <v>0</v>
      </c>
      <c r="FZ6" s="10">
        <f>(BN6*AB6)/1000</f>
        <v>0</v>
      </c>
      <c r="GA6" s="10">
        <f>(BO6*AB6)/1000</f>
        <v>0</v>
      </c>
      <c r="GB6" s="10">
        <v>0</v>
      </c>
      <c r="GC6" s="10">
        <f>GB6/1000</f>
        <v>0</v>
      </c>
      <c r="GD6" s="10">
        <f>(BP6*AB6)/1000</f>
        <v>0</v>
      </c>
      <c r="GE6" s="10">
        <f>(BQ6*AB6)/1000</f>
        <v>0</v>
      </c>
      <c r="GF6" s="10">
        <f>(BR6*AB6)/1000</f>
        <v>0</v>
      </c>
      <c r="GG6" s="10">
        <v>0</v>
      </c>
      <c r="GH6" s="10">
        <f>GG6/1000</f>
        <v>0</v>
      </c>
      <c r="GI6" s="10">
        <f>(BS6*AB6)/1000</f>
        <v>0</v>
      </c>
      <c r="GJ6" s="10">
        <v>0</v>
      </c>
      <c r="GK6" s="19">
        <v>0</v>
      </c>
      <c r="GL6" s="20"/>
      <c r="GM6" s="20"/>
      <c r="GN6" s="19">
        <v>0</v>
      </c>
      <c r="GO6" s="13">
        <v>94</v>
      </c>
      <c r="GP6" s="13">
        <v>33</v>
      </c>
      <c r="GQ6" s="18"/>
      <c r="GR6" s="17"/>
      <c r="GS6" s="16" t="s">
        <v>6</v>
      </c>
      <c r="GT6" s="16" t="s">
        <v>5</v>
      </c>
      <c r="GU6" s="15" t="s">
        <v>4</v>
      </c>
      <c r="GV6" s="14" t="s">
        <v>3</v>
      </c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0" t="str">
        <f>VLOOKUP($A6,'Base Mère'!$A:$N,10,FALSE)</f>
        <v>RHF</v>
      </c>
      <c r="HM6" s="12" t="str">
        <f>B6</f>
        <v>MNC0110640006</v>
      </c>
      <c r="HN6" s="11" t="s">
        <v>2</v>
      </c>
      <c r="HO6" s="11" t="s">
        <v>1</v>
      </c>
      <c r="HP6" s="11" t="s">
        <v>0</v>
      </c>
      <c r="HQ6" s="10" t="str">
        <f>VLOOKUP($A6,'Base Mère'!$A:$AA,9,FALSE)</f>
        <v>La Herse</v>
      </c>
      <c r="HR6" s="9"/>
    </row>
  </sheetData>
  <autoFilter ref="A4:HQ6"/>
  <conditionalFormatting sqref="C1:C1048576">
    <cfRule type="cellIs" dxfId="0" priority="1" operator="equal">
      <formula>"OUT"</formula>
    </cfRule>
  </conditionalFormatting>
  <dataValidations count="2">
    <dataValidation type="list" allowBlank="1" showInputMessage="1" showErrorMessage="1" sqref="G5:L6 O5:O6 Q5:Q6">
      <formula1>#REF!</formula1>
    </dataValidation>
    <dataValidation type="list" allowBlank="1" showInputMessage="1" showErrorMessage="1" sqref="P5:P6">
      <formula1>#REF!</formula1>
    </dataValidation>
  </dataValidations>
  <pageMargins left="0" right="0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FF00"/>
  </sheetPr>
  <dimension ref="A1:N3"/>
  <sheetViews>
    <sheetView zoomScale="80" zoomScaleNormal="80" workbookViewId="0">
      <pane xSplit="4" ySplit="1" topLeftCell="E2" activePane="bottomRight" state="frozenSplit"/>
      <selection activeCell="D45" sqref="D45"/>
      <selection pane="topRight" activeCell="D45" sqref="D45"/>
      <selection pane="bottomLeft" activeCell="D45" sqref="D45"/>
      <selection pane="bottomRight" activeCell="D45" sqref="D45"/>
    </sheetView>
  </sheetViews>
  <sheetFormatPr baseColWidth="10" defaultRowHeight="12.75" outlineLevelCol="1" x14ac:dyDescent="0.2"/>
  <cols>
    <col min="1" max="1" width="6.140625" bestFit="1" customWidth="1"/>
    <col min="2" max="2" width="21.140625" customWidth="1"/>
    <col min="3" max="3" width="47.28515625" customWidth="1" outlineLevel="1"/>
    <col min="4" max="4" width="62.5703125" bestFit="1" customWidth="1"/>
    <col min="5" max="5" width="13.7109375" customWidth="1" outlineLevel="1"/>
    <col min="6" max="6" width="16.28515625" customWidth="1" outlineLevel="1"/>
    <col min="7" max="7" width="17.28515625" customWidth="1" outlineLevel="1"/>
    <col min="8" max="8" width="21.5703125" customWidth="1"/>
    <col min="9" max="9" width="17.5703125" customWidth="1"/>
    <col min="10" max="10" width="13.7109375" bestFit="1" customWidth="1" outlineLevel="1"/>
    <col min="11" max="11" width="17.5703125" customWidth="1" outlineLevel="1"/>
    <col min="12" max="12" width="20.5703125" customWidth="1" outlineLevel="1"/>
    <col min="13" max="13" width="21.5703125" bestFit="1" customWidth="1"/>
    <col min="14" max="14" width="21.5703125" style="72" bestFit="1" customWidth="1"/>
  </cols>
  <sheetData>
    <row r="1" spans="1:14" s="6" customFormat="1" ht="68.25" customHeight="1" x14ac:dyDescent="0.2">
      <c r="A1" s="83" t="s">
        <v>206</v>
      </c>
      <c r="B1" s="83" t="s">
        <v>231</v>
      </c>
      <c r="C1" s="83" t="s">
        <v>230</v>
      </c>
      <c r="D1" s="83" t="s">
        <v>203</v>
      </c>
      <c r="E1" s="83" t="s">
        <v>202</v>
      </c>
      <c r="F1" s="83" t="s">
        <v>201</v>
      </c>
      <c r="G1" s="82" t="s">
        <v>229</v>
      </c>
      <c r="H1" s="82" t="s">
        <v>228</v>
      </c>
      <c r="I1" s="82" t="s">
        <v>227</v>
      </c>
      <c r="J1" s="82" t="s">
        <v>25</v>
      </c>
      <c r="K1" s="82" t="s">
        <v>226</v>
      </c>
      <c r="L1" s="82" t="s">
        <v>225</v>
      </c>
      <c r="M1" s="82" t="s">
        <v>224</v>
      </c>
      <c r="N1" s="82" t="s">
        <v>204</v>
      </c>
    </row>
    <row r="2" spans="1:14" s="81" customFormat="1" ht="12.75" customHeight="1" x14ac:dyDescent="0.2">
      <c r="A2" s="80">
        <v>416</v>
      </c>
      <c r="B2" s="76" t="s">
        <v>223</v>
      </c>
      <c r="C2" s="79" t="s">
        <v>222</v>
      </c>
      <c r="D2" s="79" t="s">
        <v>222</v>
      </c>
      <c r="E2" s="78" t="s">
        <v>221</v>
      </c>
      <c r="F2" s="78" t="s">
        <v>221</v>
      </c>
      <c r="G2" s="77" t="s">
        <v>220</v>
      </c>
      <c r="H2" s="76" t="s">
        <v>219</v>
      </c>
      <c r="I2" s="75" t="s">
        <v>218</v>
      </c>
      <c r="J2" s="75" t="s">
        <v>216</v>
      </c>
      <c r="K2" s="75" t="s">
        <v>217</v>
      </c>
      <c r="L2" s="74"/>
      <c r="M2" s="73" t="s">
        <v>216</v>
      </c>
      <c r="N2" s="73" t="s">
        <v>215</v>
      </c>
    </row>
    <row r="3" spans="1:14" s="6" customFormat="1" ht="12.75" customHeight="1" x14ac:dyDescent="0.2">
      <c r="A3" s="80" t="s">
        <v>17</v>
      </c>
      <c r="B3" s="76" t="s">
        <v>219</v>
      </c>
      <c r="C3" s="79" t="s">
        <v>222</v>
      </c>
      <c r="D3" s="79" t="s">
        <v>222</v>
      </c>
      <c r="E3" s="78" t="s">
        <v>221</v>
      </c>
      <c r="F3" s="78" t="s">
        <v>221</v>
      </c>
      <c r="G3" s="77" t="s">
        <v>220</v>
      </c>
      <c r="H3" s="76" t="s">
        <v>219</v>
      </c>
      <c r="I3" s="75" t="s">
        <v>218</v>
      </c>
      <c r="J3" s="75" t="s">
        <v>216</v>
      </c>
      <c r="K3" s="75" t="s">
        <v>217</v>
      </c>
      <c r="L3" s="74"/>
      <c r="M3" s="73" t="s">
        <v>216</v>
      </c>
      <c r="N3" s="73" t="s">
        <v>215</v>
      </c>
    </row>
  </sheetData>
  <autoFilter ref="A1:XFB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Qualité</vt:lpstr>
      <vt:lpstr>Base Mère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DEFRENNE</dc:creator>
  <cp:lastModifiedBy>Clémence DEFRENNE</cp:lastModifiedBy>
  <dcterms:created xsi:type="dcterms:W3CDTF">2019-01-23T08:39:05Z</dcterms:created>
  <dcterms:modified xsi:type="dcterms:W3CDTF">2019-01-23T08:40:43Z</dcterms:modified>
</cp:coreProperties>
</file>