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8380" windowHeight="11640"/>
  </bookViews>
  <sheets>
    <sheet name="Fiche logistique" sheetId="2" r:id="rId1"/>
    <sheet name="BASE" sheetId="1" r:id="rId2"/>
    <sheet name="Marque" sheetId="4" r:id="rId3"/>
    <sheet name="x" sheetId="3" r:id="rId4"/>
    <sheet name="y" sheetId="6" r:id="rId5"/>
  </sheets>
  <definedNames>
    <definedName name="_xlnm._FilterDatabase" localSheetId="1" hidden="1">BASE!$A$4:$AO$4</definedName>
    <definedName name="Marque">OFFSET(Marque!$A$2,,,COUNTA(Marque!$A:$A)-1)</definedName>
    <definedName name="x">x!$A$3:$A$8</definedName>
    <definedName name="y">y!$A$3:$A$8</definedName>
    <definedName name="_xlnm.Print_Area" localSheetId="0">'Fiche logistique'!$A$1:$I$70</definedName>
  </definedNames>
  <calcPr calcId="145621"/>
  <pivotCaches>
    <pivotCache cacheId="31" r:id="rId6"/>
    <pivotCache cacheId="30" r:id="rId7"/>
  </pivotCaches>
</workbook>
</file>

<file path=xl/calcChain.xml><?xml version="1.0" encoding="utf-8"?>
<calcChain xmlns="http://schemas.openxmlformats.org/spreadsheetml/2006/main">
  <c r="AH10" i="1" l="1"/>
  <c r="AG10" i="1"/>
  <c r="AF10" i="1"/>
  <c r="AE10" i="1"/>
  <c r="AB10" i="1"/>
  <c r="AA10" i="1"/>
  <c r="AH9" i="1"/>
  <c r="AG9" i="1"/>
  <c r="AF9" i="1"/>
  <c r="AE9" i="1"/>
  <c r="AB9" i="1"/>
  <c r="AA9" i="1"/>
  <c r="AH8" i="1"/>
  <c r="AG8" i="1"/>
  <c r="AF8" i="1"/>
  <c r="AE8" i="1"/>
  <c r="AB8" i="1"/>
  <c r="AA8" i="1"/>
  <c r="AH7" i="1"/>
  <c r="AG7" i="1"/>
  <c r="AF7" i="1"/>
  <c r="AE7" i="1"/>
  <c r="AB7" i="1"/>
  <c r="AA7" i="1"/>
  <c r="V10" i="1"/>
  <c r="U10" i="1"/>
  <c r="V9" i="1"/>
  <c r="U9" i="1"/>
  <c r="V8" i="1"/>
  <c r="U8" i="1"/>
  <c r="V7" i="1"/>
  <c r="U7" i="1"/>
  <c r="AH6" i="1"/>
  <c r="AG6" i="1"/>
  <c r="AF6" i="1"/>
  <c r="AB6" i="1"/>
  <c r="AA6" i="1"/>
  <c r="V6" i="1"/>
  <c r="AE6" i="1" s="1"/>
  <c r="U6" i="1"/>
  <c r="AF5" i="1" l="1"/>
  <c r="AB5" i="1"/>
  <c r="AA5" i="1"/>
  <c r="V5" i="1"/>
  <c r="AE5" i="1" s="1"/>
  <c r="T5" i="1"/>
  <c r="AG5" i="1" s="1"/>
  <c r="S5" i="1"/>
  <c r="U5" i="1" l="1"/>
  <c r="AH5" i="1"/>
</calcChain>
</file>

<file path=xl/sharedStrings.xml><?xml version="1.0" encoding="utf-8"?>
<sst xmlns="http://schemas.openxmlformats.org/spreadsheetml/2006/main" count="185" uniqueCount="103">
  <si>
    <t>-</t>
  </si>
  <si>
    <t>Index</t>
  </si>
  <si>
    <t>Détenteur de Marque</t>
  </si>
  <si>
    <t>Marque</t>
  </si>
  <si>
    <t>Type de colis</t>
  </si>
  <si>
    <t>Type bocal</t>
  </si>
  <si>
    <t>Nb UVC par colis</t>
  </si>
  <si>
    <t>Poids net égoutté (g)</t>
  </si>
  <si>
    <t>Poids net (g)</t>
  </si>
  <si>
    <t>Poids brut (g)</t>
  </si>
  <si>
    <t>UNITE DE VENTE (UVC) :</t>
  </si>
  <si>
    <t>GTIN :</t>
  </si>
  <si>
    <t>Type :</t>
  </si>
  <si>
    <t>Poids brut (g) :</t>
  </si>
  <si>
    <t>Poids net (g) :</t>
  </si>
  <si>
    <t>Poids net égoutté (g) :</t>
  </si>
  <si>
    <t>Hauteur (cm) :</t>
  </si>
  <si>
    <t>Diamètre (cm) :</t>
  </si>
  <si>
    <t>DLUO appliquée :</t>
  </si>
  <si>
    <t>Code douanier :</t>
  </si>
  <si>
    <t>REGROUPEMENT (COLIS) :</t>
  </si>
  <si>
    <t>Nombre UVC par Colis :</t>
  </si>
  <si>
    <t>Hauteur colis (cm) :</t>
  </si>
  <si>
    <t>Largeur colis (cm) :</t>
  </si>
  <si>
    <t>Longueur colis (cm) :</t>
  </si>
  <si>
    <r>
      <t>Volume colis (cm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 :</t>
    </r>
  </si>
  <si>
    <t>Poids brut colis (kg) :</t>
  </si>
  <si>
    <t>PALETTISATION (PALETTE) :</t>
  </si>
  <si>
    <t>Palette EUR</t>
  </si>
  <si>
    <t>Visualisation couche :</t>
  </si>
  <si>
    <t>Nombre Colis par Couche :</t>
  </si>
  <si>
    <t>Nombre de Couche par Palette :</t>
  </si>
  <si>
    <t>Nombre UVC par Palette :</t>
  </si>
  <si>
    <t>Hauteur totale Palette (cm) :</t>
  </si>
  <si>
    <t>Largeur Palette (cm) :</t>
  </si>
  <si>
    <t>Longueur Palette (cm) :</t>
  </si>
  <si>
    <t>Poids brut Palettes (kg) :</t>
  </si>
  <si>
    <t>Hauteur Couche (cm) :</t>
  </si>
  <si>
    <t>Largeur Couche (cm) :</t>
  </si>
  <si>
    <t>Longueur Couche (cm) :</t>
  </si>
  <si>
    <t>Palette gerbable :</t>
  </si>
  <si>
    <t>Visualisation palette :</t>
  </si>
  <si>
    <t>ainsi que sur la dernière (coiffe)</t>
  </si>
  <si>
    <t>3 ans</t>
  </si>
  <si>
    <t>72cl Std RE TO82</t>
  </si>
  <si>
    <t>345</t>
  </si>
  <si>
    <t>Plaque carton + film plastique rétractable</t>
  </si>
  <si>
    <r>
      <t>Présence d'un intercalaire carton entre la 2ème et la 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couche, entre la 4éme et la 5ème couche, entre la 6</t>
    </r>
    <r>
      <rPr>
        <vertAlign val="superscript"/>
        <sz val="11"/>
        <color theme="1"/>
        <rFont val="Calibri"/>
        <family val="2"/>
        <scheme val="minor"/>
      </rPr>
      <t>éme</t>
    </r>
    <r>
      <rPr>
        <sz val="11"/>
        <color theme="1"/>
        <rFont val="Calibri"/>
        <family val="2"/>
        <scheme val="minor"/>
      </rPr>
      <t xml:space="preserve"> et la 7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couche </t>
    </r>
  </si>
  <si>
    <t>GTIN UVC</t>
  </si>
  <si>
    <t>Hauteur (cm)</t>
  </si>
  <si>
    <t>Diamètre (cm)</t>
  </si>
  <si>
    <t>DLUO</t>
  </si>
  <si>
    <t>Code douanier</t>
  </si>
  <si>
    <t>GTIN colis</t>
  </si>
  <si>
    <t>Hauteur colis (cm)</t>
  </si>
  <si>
    <t>Largeur colis (cm)</t>
  </si>
  <si>
    <t>Longueur colis (cm)</t>
  </si>
  <si>
    <t>Volume colis (cm3)</t>
  </si>
  <si>
    <t>Poids brut colis (kg)</t>
  </si>
  <si>
    <t>GTIN palette</t>
  </si>
  <si>
    <t>Type palette</t>
  </si>
  <si>
    <t>Nombre de colis par couche</t>
  </si>
  <si>
    <t>Nombre de Couche par Palette</t>
  </si>
  <si>
    <t>Nombre UVC par Palette</t>
  </si>
  <si>
    <t>Hauteur totale palette (cm)</t>
  </si>
  <si>
    <t>Longueur couche (cm)</t>
  </si>
  <si>
    <t>Largeur palette (cm)</t>
  </si>
  <si>
    <t>Longueur palette (cm)</t>
  </si>
  <si>
    <t>Poids brut palette (kg)</t>
  </si>
  <si>
    <t>Hauteur couche (cm)</t>
  </si>
  <si>
    <t>Largeur couche (cm)</t>
  </si>
  <si>
    <t>Palette gerbable</t>
  </si>
  <si>
    <t>oui</t>
  </si>
  <si>
    <t>UVC</t>
  </si>
  <si>
    <t>colis</t>
  </si>
  <si>
    <t>palette</t>
  </si>
  <si>
    <t>Schéma bocal</t>
  </si>
  <si>
    <t>Schéma nombre d'UVC</t>
  </si>
  <si>
    <t>Visualisation couche</t>
  </si>
  <si>
    <t>Visualisation palette (face)</t>
  </si>
  <si>
    <t>Visualisation palette (côté)</t>
  </si>
  <si>
    <t xml:space="preserve">PRODUIT : </t>
  </si>
  <si>
    <t>214</t>
  </si>
  <si>
    <t>217</t>
  </si>
  <si>
    <t>219</t>
  </si>
  <si>
    <t>222</t>
  </si>
  <si>
    <t>225</t>
  </si>
  <si>
    <t>5/1 Or/Blanc Ouv.153</t>
  </si>
  <si>
    <t>4 ans</t>
  </si>
  <si>
    <t>Plate à monter + film plastique rétractable</t>
  </si>
  <si>
    <t>Commentaires</t>
  </si>
  <si>
    <t>Étiquettes de lignes</t>
  </si>
  <si>
    <t>(vide)</t>
  </si>
  <si>
    <t>Référence</t>
  </si>
  <si>
    <t>Dénomination</t>
  </si>
  <si>
    <t>x</t>
  </si>
  <si>
    <t>y</t>
  </si>
  <si>
    <t>150+</t>
  </si>
  <si>
    <t>120+</t>
  </si>
  <si>
    <t>80+</t>
  </si>
  <si>
    <t xml:space="preserve">60+ </t>
  </si>
  <si>
    <t xml:space="preserve">40+ </t>
  </si>
  <si>
    <t>Vinaig et Balsa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</si>
</sst>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vertAlign val="superscript"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7" fillId="0" borderId="0"/>
    <xf numFmtId="0" fontId="9" fillId="0" borderId="0"/>
    <xf numFmtId="0" fontId="10" fillId="0" borderId="0"/>
  </cellStyleXfs>
  <cellXfs count="51">
    <xf numFmtId="0" fontId="0" fillId="0" borderId="0" xfId="0"/>
    <xf numFmtId="0" fontId="2" fillId="0" borderId="0" xfId="0" applyFont="1" applyAlignment="1"/>
    <xf numFmtId="0" fontId="2" fillId="0" borderId="0" xfId="0" applyFont="1"/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5" fillId="2" borderId="0" xfId="0" applyFont="1" applyFill="1"/>
    <xf numFmtId="0" fontId="0" fillId="0" borderId="0" xfId="0" applyAlignment="1">
      <alignment horizontal="left"/>
    </xf>
    <xf numFmtId="0" fontId="6" fillId="2" borderId="0" xfId="0" applyFont="1" applyFill="1"/>
    <xf numFmtId="0" fontId="0" fillId="0" borderId="0" xfId="0" applyFill="1"/>
    <xf numFmtId="0" fontId="1" fillId="3" borderId="0" xfId="0" applyFont="1" applyFill="1"/>
    <xf numFmtId="0" fontId="0" fillId="3" borderId="0" xfId="0" applyFill="1"/>
    <xf numFmtId="3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2" fontId="0" fillId="0" borderId="0" xfId="0" applyNumberFormat="1" applyAlignment="1">
      <alignment horizontal="left"/>
    </xf>
    <xf numFmtId="2" fontId="0" fillId="0" borderId="0" xfId="0" applyNumberFormat="1" applyFill="1" applyAlignment="1">
      <alignment horizontal="left"/>
    </xf>
    <xf numFmtId="4" fontId="0" fillId="0" borderId="0" xfId="0" applyNumberFormat="1" applyFill="1" applyAlignment="1">
      <alignment horizontal="left"/>
    </xf>
    <xf numFmtId="3" fontId="0" fillId="0" borderId="0" xfId="0" applyNumberFormat="1" applyFill="1" applyAlignment="1">
      <alignment horizontal="left"/>
    </xf>
    <xf numFmtId="0" fontId="3" fillId="0" borderId="0" xfId="0" applyFont="1" applyAlignmen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49" fontId="0" fillId="0" borderId="0" xfId="0" applyNumberFormat="1" applyFill="1" applyAlignment="1">
      <alignment horizontal="left"/>
    </xf>
    <xf numFmtId="49" fontId="7" fillId="0" borderId="0" xfId="1" applyNumberFormat="1" applyFont="1" applyFill="1" applyAlignment="1">
      <alignment horizontal="left"/>
    </xf>
    <xf numFmtId="0" fontId="3" fillId="0" borderId="0" xfId="0" applyFont="1" applyAlignment="1">
      <alignment horizontal="right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1" xfId="0" quotePrefix="1" applyNumberForma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180"/>
    </xf>
    <xf numFmtId="0" fontId="0" fillId="0" borderId="1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101601</xdr:colOff>
      <xdr:row>4</xdr:row>
      <xdr:rowOff>701675</xdr:rowOff>
    </xdr:from>
    <xdr:to>
      <xdr:col>35</xdr:col>
      <xdr:colOff>1677039</xdr:colOff>
      <xdr:row>4</xdr:row>
      <xdr:rowOff>2285675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22101" y="1844675"/>
          <a:ext cx="1575438" cy="1584000"/>
        </a:xfrm>
        <a:prstGeom prst="rect">
          <a:avLst/>
        </a:prstGeom>
      </xdr:spPr>
    </xdr:pic>
    <xdr:clientData/>
  </xdr:twoCellAnchor>
  <xdr:twoCellAnchor>
    <xdr:from>
      <xdr:col>36</xdr:col>
      <xdr:colOff>885825</xdr:colOff>
      <xdr:row>4</xdr:row>
      <xdr:rowOff>1133475</xdr:rowOff>
    </xdr:from>
    <xdr:to>
      <xdr:col>36</xdr:col>
      <xdr:colOff>1579508</xdr:colOff>
      <xdr:row>4</xdr:row>
      <xdr:rowOff>1761981</xdr:rowOff>
    </xdr:to>
    <xdr:grpSp>
      <xdr:nvGrpSpPr>
        <xdr:cNvPr id="3" name="Groupe 2"/>
        <xdr:cNvGrpSpPr/>
      </xdr:nvGrpSpPr>
      <xdr:grpSpPr>
        <a:xfrm>
          <a:off x="39827200" y="2276475"/>
          <a:ext cx="693683" cy="628506"/>
          <a:chOff x="5886450" y="2352675"/>
          <a:chExt cx="809625" cy="619125"/>
        </a:xfrm>
      </xdr:grpSpPr>
      <xdr:grpSp>
        <xdr:nvGrpSpPr>
          <xdr:cNvPr id="4" name="Groupe 3"/>
          <xdr:cNvGrpSpPr/>
        </xdr:nvGrpSpPr>
        <xdr:grpSpPr>
          <a:xfrm>
            <a:off x="5886450" y="2352675"/>
            <a:ext cx="523875" cy="609600"/>
            <a:chOff x="5124450" y="2390775"/>
            <a:chExt cx="523875" cy="609600"/>
          </a:xfrm>
        </xdr:grpSpPr>
        <xdr:sp macro="" textlink="">
          <xdr:nvSpPr>
            <xdr:cNvPr id="10" name="Cylindre 9"/>
            <xdr:cNvSpPr/>
          </xdr:nvSpPr>
          <xdr:spPr>
            <a:xfrm>
              <a:off x="5381625" y="239077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1" name="Cylindre 10"/>
            <xdr:cNvSpPr/>
          </xdr:nvSpPr>
          <xdr:spPr>
            <a:xfrm>
              <a:off x="5248275" y="246697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2" name="Cylindre 11"/>
            <xdr:cNvSpPr/>
          </xdr:nvSpPr>
          <xdr:spPr>
            <a:xfrm>
              <a:off x="5124450" y="254317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" name="Groupe 4"/>
          <xdr:cNvGrpSpPr/>
        </xdr:nvGrpSpPr>
        <xdr:grpSpPr>
          <a:xfrm>
            <a:off x="6172200" y="2362200"/>
            <a:ext cx="523875" cy="609600"/>
            <a:chOff x="6686550" y="2790825"/>
            <a:chExt cx="523875" cy="609600"/>
          </a:xfrm>
        </xdr:grpSpPr>
        <xdr:sp macro="" textlink="">
          <xdr:nvSpPr>
            <xdr:cNvPr id="6" name="Cylindre 5"/>
            <xdr:cNvSpPr/>
          </xdr:nvSpPr>
          <xdr:spPr>
            <a:xfrm>
              <a:off x="6943725" y="279082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7" name="Groupe 6"/>
            <xdr:cNvGrpSpPr/>
          </xdr:nvGrpSpPr>
          <xdr:grpSpPr>
            <a:xfrm>
              <a:off x="6686550" y="2867025"/>
              <a:ext cx="390525" cy="533400"/>
              <a:chOff x="6686550" y="2867025"/>
              <a:chExt cx="390525" cy="533400"/>
            </a:xfrm>
          </xdr:grpSpPr>
          <xdr:sp macro="" textlink="">
            <xdr:nvSpPr>
              <xdr:cNvPr id="8" name="Cylindre 7"/>
              <xdr:cNvSpPr/>
            </xdr:nvSpPr>
            <xdr:spPr>
              <a:xfrm>
                <a:off x="6810375" y="2867025"/>
                <a:ext cx="266700" cy="457200"/>
              </a:xfrm>
              <a:prstGeom prst="can">
                <a:avLst/>
              </a:prstGeom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9" name="Cylindre 8"/>
              <xdr:cNvSpPr/>
            </xdr:nvSpPr>
            <xdr:spPr>
              <a:xfrm>
                <a:off x="6686550" y="2943225"/>
                <a:ext cx="266700" cy="457200"/>
              </a:xfrm>
              <a:prstGeom prst="can">
                <a:avLst/>
              </a:prstGeom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37</xdr:col>
      <xdr:colOff>1352550</xdr:colOff>
      <xdr:row>4</xdr:row>
      <xdr:rowOff>180975</xdr:rowOff>
    </xdr:from>
    <xdr:to>
      <xdr:col>37</xdr:col>
      <xdr:colOff>4764988</xdr:colOff>
      <xdr:row>4</xdr:row>
      <xdr:rowOff>2340975</xdr:rowOff>
    </xdr:to>
    <xdr:grpSp>
      <xdr:nvGrpSpPr>
        <xdr:cNvPr id="63" name="Groupe 62"/>
        <xdr:cNvGrpSpPr/>
      </xdr:nvGrpSpPr>
      <xdr:grpSpPr>
        <a:xfrm>
          <a:off x="42691050" y="1323975"/>
          <a:ext cx="3412438" cy="2160000"/>
          <a:chOff x="42567225" y="1323975"/>
          <a:chExt cx="3412438" cy="2160000"/>
        </a:xfrm>
      </xdr:grpSpPr>
      <xdr:sp macro="" textlink="">
        <xdr:nvSpPr>
          <xdr:cNvPr id="14" name="Rectangle 13"/>
          <xdr:cNvSpPr/>
        </xdr:nvSpPr>
        <xdr:spPr>
          <a:xfrm>
            <a:off x="42839494" y="140565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6" name="Connecteur droit avec flèche 15"/>
          <xdr:cNvCxnSpPr/>
        </xdr:nvCxnSpPr>
        <xdr:spPr>
          <a:xfrm>
            <a:off x="42567225" y="139658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" name="Connecteur droit avec flèche 16"/>
          <xdr:cNvCxnSpPr/>
        </xdr:nvCxnSpPr>
        <xdr:spPr>
          <a:xfrm flipV="1">
            <a:off x="42830418" y="132397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" name="Connecteur droit avec flèche 17"/>
          <xdr:cNvCxnSpPr/>
        </xdr:nvCxnSpPr>
        <xdr:spPr>
          <a:xfrm flipH="1">
            <a:off x="45979662" y="1496412"/>
            <a:ext cx="1" cy="1815126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9" name="Connecteur droit avec flèche 18"/>
          <xdr:cNvCxnSpPr/>
        </xdr:nvCxnSpPr>
        <xdr:spPr>
          <a:xfrm>
            <a:off x="42921175" y="3483975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49" name="Rectangle 48"/>
          <xdr:cNvSpPr/>
        </xdr:nvSpPr>
        <xdr:spPr>
          <a:xfrm rot="16200000">
            <a:off x="44668271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0" name="Rectangle 49"/>
          <xdr:cNvSpPr/>
        </xdr:nvSpPr>
        <xdr:spPr>
          <a:xfrm rot="16200000">
            <a:off x="45124470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7" name="Rectangle 46"/>
          <xdr:cNvSpPr/>
        </xdr:nvSpPr>
        <xdr:spPr>
          <a:xfrm rot="16200000">
            <a:off x="44668271" y="216928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8" name="Rectangle 47"/>
          <xdr:cNvSpPr/>
        </xdr:nvSpPr>
        <xdr:spPr>
          <a:xfrm rot="16200000">
            <a:off x="45124472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5" name="Rectangle 44"/>
          <xdr:cNvSpPr/>
        </xdr:nvSpPr>
        <xdr:spPr>
          <a:xfrm rot="16200000">
            <a:off x="44668270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Rectangle 45"/>
          <xdr:cNvSpPr/>
        </xdr:nvSpPr>
        <xdr:spPr>
          <a:xfrm rot="16200000">
            <a:off x="45124471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 39"/>
          <xdr:cNvSpPr/>
        </xdr:nvSpPr>
        <xdr:spPr>
          <a:xfrm rot="16200000">
            <a:off x="43751569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1" name="Rectangle 40"/>
          <xdr:cNvSpPr/>
        </xdr:nvSpPr>
        <xdr:spPr>
          <a:xfrm rot="16200000">
            <a:off x="44207768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8" name="Rectangle 37"/>
          <xdr:cNvSpPr/>
        </xdr:nvSpPr>
        <xdr:spPr>
          <a:xfrm rot="16200000">
            <a:off x="43751570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9" name="Rectangle 38"/>
          <xdr:cNvSpPr/>
        </xdr:nvSpPr>
        <xdr:spPr>
          <a:xfrm rot="16200000">
            <a:off x="44207767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 35"/>
          <xdr:cNvSpPr/>
        </xdr:nvSpPr>
        <xdr:spPr>
          <a:xfrm rot="16200000">
            <a:off x="43751568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7" name="Rectangle 36"/>
          <xdr:cNvSpPr/>
        </xdr:nvSpPr>
        <xdr:spPr>
          <a:xfrm rot="16200000">
            <a:off x="44207766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 rot="16200000">
            <a:off x="42834865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 rot="16200000">
            <a:off x="43291067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 rot="16200000">
            <a:off x="42834865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 rot="16200000">
            <a:off x="43291065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 rot="16200000">
            <a:off x="42834864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 rot="16200000">
            <a:off x="43291065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38</xdr:col>
      <xdr:colOff>57150</xdr:colOff>
      <xdr:row>4</xdr:row>
      <xdr:rowOff>2906391</xdr:rowOff>
    </xdr:from>
    <xdr:to>
      <xdr:col>38</xdr:col>
      <xdr:colOff>361302</xdr:colOff>
      <xdr:row>4</xdr:row>
      <xdr:rowOff>3286125</xdr:rowOff>
    </xdr:to>
    <xdr:sp macro="" textlink="">
      <xdr:nvSpPr>
        <xdr:cNvPr id="137" name="Rectangle 136"/>
        <xdr:cNvSpPr/>
      </xdr:nvSpPr>
      <xdr:spPr>
        <a:xfrm>
          <a:off x="47872650" y="4049391"/>
          <a:ext cx="304152" cy="379734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2305699</xdr:colOff>
      <xdr:row>4</xdr:row>
      <xdr:rowOff>2906391</xdr:rowOff>
    </xdr:from>
    <xdr:to>
      <xdr:col>38</xdr:col>
      <xdr:colOff>2609851</xdr:colOff>
      <xdr:row>4</xdr:row>
      <xdr:rowOff>3286125</xdr:rowOff>
    </xdr:to>
    <xdr:sp macro="" textlink="">
      <xdr:nvSpPr>
        <xdr:cNvPr id="138" name="Rectangle 137"/>
        <xdr:cNvSpPr/>
      </xdr:nvSpPr>
      <xdr:spPr>
        <a:xfrm>
          <a:off x="50121199" y="4049391"/>
          <a:ext cx="304152" cy="379734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1165131</xdr:colOff>
      <xdr:row>4</xdr:row>
      <xdr:rowOff>2906391</xdr:rowOff>
    </xdr:from>
    <xdr:to>
      <xdr:col>38</xdr:col>
      <xdr:colOff>1469283</xdr:colOff>
      <xdr:row>4</xdr:row>
      <xdr:rowOff>3286125</xdr:rowOff>
    </xdr:to>
    <xdr:sp macro="" textlink="">
      <xdr:nvSpPr>
        <xdr:cNvPr id="139" name="Rectangle 138"/>
        <xdr:cNvSpPr/>
      </xdr:nvSpPr>
      <xdr:spPr>
        <a:xfrm>
          <a:off x="48980631" y="4049391"/>
          <a:ext cx="304152" cy="379734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78875</xdr:colOff>
      <xdr:row>4</xdr:row>
      <xdr:rowOff>2908291</xdr:rowOff>
    </xdr:from>
    <xdr:to>
      <xdr:col>38</xdr:col>
      <xdr:colOff>2609852</xdr:colOff>
      <xdr:row>4</xdr:row>
      <xdr:rowOff>2953858</xdr:rowOff>
    </xdr:to>
    <xdr:sp macro="" textlink="">
      <xdr:nvSpPr>
        <xdr:cNvPr id="140" name="Rectangle 139"/>
        <xdr:cNvSpPr/>
      </xdr:nvSpPr>
      <xdr:spPr>
        <a:xfrm>
          <a:off x="47894375" y="4051291"/>
          <a:ext cx="2530977" cy="45567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2538773</xdr:rowOff>
    </xdr:from>
    <xdr:to>
      <xdr:col>38</xdr:col>
      <xdr:colOff>950744</xdr:colOff>
      <xdr:row>4</xdr:row>
      <xdr:rowOff>2876765</xdr:rowOff>
    </xdr:to>
    <xdr:sp macro="" textlink="">
      <xdr:nvSpPr>
        <xdr:cNvPr id="134" name="Rectangle 133"/>
        <xdr:cNvSpPr/>
      </xdr:nvSpPr>
      <xdr:spPr>
        <a:xfrm>
          <a:off x="48020134" y="3681773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2538773</xdr:rowOff>
    </xdr:from>
    <xdr:to>
      <xdr:col>38</xdr:col>
      <xdr:colOff>1721526</xdr:colOff>
      <xdr:row>4</xdr:row>
      <xdr:rowOff>2876765</xdr:rowOff>
    </xdr:to>
    <xdr:sp macro="" textlink="">
      <xdr:nvSpPr>
        <xdr:cNvPr id="135" name="Rectangle 134"/>
        <xdr:cNvSpPr/>
      </xdr:nvSpPr>
      <xdr:spPr>
        <a:xfrm>
          <a:off x="48790916" y="3681773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2538773</xdr:rowOff>
    </xdr:from>
    <xdr:to>
      <xdr:col>38</xdr:col>
      <xdr:colOff>2502962</xdr:colOff>
      <xdr:row>4</xdr:row>
      <xdr:rowOff>2876765</xdr:rowOff>
    </xdr:to>
    <xdr:sp macro="" textlink="">
      <xdr:nvSpPr>
        <xdr:cNvPr id="136" name="Rectangle 135"/>
        <xdr:cNvSpPr/>
      </xdr:nvSpPr>
      <xdr:spPr>
        <a:xfrm>
          <a:off x="49572352" y="3681773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2190847</xdr:rowOff>
    </xdr:from>
    <xdr:to>
      <xdr:col>38</xdr:col>
      <xdr:colOff>948047</xdr:colOff>
      <xdr:row>4</xdr:row>
      <xdr:rowOff>2528839</xdr:rowOff>
    </xdr:to>
    <xdr:sp macro="" textlink="">
      <xdr:nvSpPr>
        <xdr:cNvPr id="131" name="Rectangle 130"/>
        <xdr:cNvSpPr/>
      </xdr:nvSpPr>
      <xdr:spPr>
        <a:xfrm>
          <a:off x="48020134" y="3333847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2190847</xdr:rowOff>
    </xdr:from>
    <xdr:to>
      <xdr:col>38</xdr:col>
      <xdr:colOff>1718829</xdr:colOff>
      <xdr:row>4</xdr:row>
      <xdr:rowOff>2528839</xdr:rowOff>
    </xdr:to>
    <xdr:sp macro="" textlink="">
      <xdr:nvSpPr>
        <xdr:cNvPr id="132" name="Rectangle 131"/>
        <xdr:cNvSpPr/>
      </xdr:nvSpPr>
      <xdr:spPr>
        <a:xfrm>
          <a:off x="48790916" y="3333847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1759549</xdr:colOff>
      <xdr:row>4</xdr:row>
      <xdr:rowOff>2190847</xdr:rowOff>
    </xdr:from>
    <xdr:to>
      <xdr:col>38</xdr:col>
      <xdr:colOff>2502962</xdr:colOff>
      <xdr:row>4</xdr:row>
      <xdr:rowOff>2528839</xdr:rowOff>
    </xdr:to>
    <xdr:sp macro="" textlink="">
      <xdr:nvSpPr>
        <xdr:cNvPr id="133" name="Rectangle 132"/>
        <xdr:cNvSpPr/>
      </xdr:nvSpPr>
      <xdr:spPr>
        <a:xfrm>
          <a:off x="49575049" y="3333847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1843416</xdr:rowOff>
    </xdr:from>
    <xdr:to>
      <xdr:col>38</xdr:col>
      <xdr:colOff>950744</xdr:colOff>
      <xdr:row>4</xdr:row>
      <xdr:rowOff>2181408</xdr:rowOff>
    </xdr:to>
    <xdr:sp macro="" textlink="">
      <xdr:nvSpPr>
        <xdr:cNvPr id="126" name="Rectangle 125"/>
        <xdr:cNvSpPr/>
      </xdr:nvSpPr>
      <xdr:spPr>
        <a:xfrm>
          <a:off x="48020134" y="2986416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1843416</xdr:rowOff>
    </xdr:from>
    <xdr:to>
      <xdr:col>38</xdr:col>
      <xdr:colOff>1721526</xdr:colOff>
      <xdr:row>4</xdr:row>
      <xdr:rowOff>2181408</xdr:rowOff>
    </xdr:to>
    <xdr:sp macro="" textlink="">
      <xdr:nvSpPr>
        <xdr:cNvPr id="127" name="Rectangle 126"/>
        <xdr:cNvSpPr/>
      </xdr:nvSpPr>
      <xdr:spPr>
        <a:xfrm>
          <a:off x="48790916" y="2986416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1843416</xdr:rowOff>
    </xdr:from>
    <xdr:to>
      <xdr:col>38</xdr:col>
      <xdr:colOff>2502962</xdr:colOff>
      <xdr:row>4</xdr:row>
      <xdr:rowOff>2181408</xdr:rowOff>
    </xdr:to>
    <xdr:sp macro="" textlink="">
      <xdr:nvSpPr>
        <xdr:cNvPr id="128" name="Rectangle 127"/>
        <xdr:cNvSpPr/>
      </xdr:nvSpPr>
      <xdr:spPr>
        <a:xfrm>
          <a:off x="49572352" y="2986416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1495490</xdr:rowOff>
    </xdr:from>
    <xdr:to>
      <xdr:col>38</xdr:col>
      <xdr:colOff>948046</xdr:colOff>
      <xdr:row>4</xdr:row>
      <xdr:rowOff>1833482</xdr:rowOff>
    </xdr:to>
    <xdr:sp macro="" textlink="">
      <xdr:nvSpPr>
        <xdr:cNvPr id="123" name="Rectangle 122"/>
        <xdr:cNvSpPr/>
      </xdr:nvSpPr>
      <xdr:spPr>
        <a:xfrm>
          <a:off x="48020134" y="2638490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1495490</xdr:rowOff>
    </xdr:from>
    <xdr:to>
      <xdr:col>38</xdr:col>
      <xdr:colOff>1718828</xdr:colOff>
      <xdr:row>4</xdr:row>
      <xdr:rowOff>1833482</xdr:rowOff>
    </xdr:to>
    <xdr:sp macro="" textlink="">
      <xdr:nvSpPr>
        <xdr:cNvPr id="124" name="Rectangle 123"/>
        <xdr:cNvSpPr/>
      </xdr:nvSpPr>
      <xdr:spPr>
        <a:xfrm>
          <a:off x="48790916" y="2638490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1759550</xdr:colOff>
      <xdr:row>4</xdr:row>
      <xdr:rowOff>1495490</xdr:rowOff>
    </xdr:from>
    <xdr:to>
      <xdr:col>38</xdr:col>
      <xdr:colOff>2502962</xdr:colOff>
      <xdr:row>4</xdr:row>
      <xdr:rowOff>1833482</xdr:rowOff>
    </xdr:to>
    <xdr:sp macro="" textlink="">
      <xdr:nvSpPr>
        <xdr:cNvPr id="125" name="Rectangle 124"/>
        <xdr:cNvSpPr/>
      </xdr:nvSpPr>
      <xdr:spPr>
        <a:xfrm>
          <a:off x="49575050" y="2638490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1148058</xdr:rowOff>
    </xdr:from>
    <xdr:to>
      <xdr:col>38</xdr:col>
      <xdr:colOff>950744</xdr:colOff>
      <xdr:row>4</xdr:row>
      <xdr:rowOff>1486050</xdr:rowOff>
    </xdr:to>
    <xdr:sp macro="" textlink="">
      <xdr:nvSpPr>
        <xdr:cNvPr id="116" name="Rectangle 115"/>
        <xdr:cNvSpPr/>
      </xdr:nvSpPr>
      <xdr:spPr>
        <a:xfrm>
          <a:off x="48020134" y="2291058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1148058</xdr:rowOff>
    </xdr:from>
    <xdr:to>
      <xdr:col>38</xdr:col>
      <xdr:colOff>1721526</xdr:colOff>
      <xdr:row>4</xdr:row>
      <xdr:rowOff>1486050</xdr:rowOff>
    </xdr:to>
    <xdr:sp macro="" textlink="">
      <xdr:nvSpPr>
        <xdr:cNvPr id="117" name="Rectangle 116"/>
        <xdr:cNvSpPr/>
      </xdr:nvSpPr>
      <xdr:spPr>
        <a:xfrm>
          <a:off x="48790916" y="2291058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1148058</xdr:rowOff>
    </xdr:from>
    <xdr:to>
      <xdr:col>38</xdr:col>
      <xdr:colOff>2502962</xdr:colOff>
      <xdr:row>4</xdr:row>
      <xdr:rowOff>1486050</xdr:rowOff>
    </xdr:to>
    <xdr:sp macro="" textlink="">
      <xdr:nvSpPr>
        <xdr:cNvPr id="118" name="Rectangle 117"/>
        <xdr:cNvSpPr/>
      </xdr:nvSpPr>
      <xdr:spPr>
        <a:xfrm>
          <a:off x="49572352" y="2291058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800132</xdr:rowOff>
    </xdr:from>
    <xdr:to>
      <xdr:col>38</xdr:col>
      <xdr:colOff>948046</xdr:colOff>
      <xdr:row>4</xdr:row>
      <xdr:rowOff>1138124</xdr:rowOff>
    </xdr:to>
    <xdr:sp macro="" textlink="">
      <xdr:nvSpPr>
        <xdr:cNvPr id="113" name="Rectangle 112"/>
        <xdr:cNvSpPr/>
      </xdr:nvSpPr>
      <xdr:spPr>
        <a:xfrm>
          <a:off x="48020134" y="1943132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800132</xdr:rowOff>
    </xdr:from>
    <xdr:to>
      <xdr:col>38</xdr:col>
      <xdr:colOff>1718828</xdr:colOff>
      <xdr:row>4</xdr:row>
      <xdr:rowOff>1138124</xdr:rowOff>
    </xdr:to>
    <xdr:sp macro="" textlink="">
      <xdr:nvSpPr>
        <xdr:cNvPr id="114" name="Rectangle 113"/>
        <xdr:cNvSpPr/>
      </xdr:nvSpPr>
      <xdr:spPr>
        <a:xfrm>
          <a:off x="48790916" y="1943132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1759550</xdr:colOff>
      <xdr:row>4</xdr:row>
      <xdr:rowOff>800132</xdr:rowOff>
    </xdr:from>
    <xdr:to>
      <xdr:col>38</xdr:col>
      <xdr:colOff>2502962</xdr:colOff>
      <xdr:row>4</xdr:row>
      <xdr:rowOff>1138124</xdr:rowOff>
    </xdr:to>
    <xdr:sp macro="" textlink="">
      <xdr:nvSpPr>
        <xdr:cNvPr id="115" name="Rectangle 114"/>
        <xdr:cNvSpPr/>
      </xdr:nvSpPr>
      <xdr:spPr>
        <a:xfrm>
          <a:off x="49575050" y="1943132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452701</xdr:rowOff>
    </xdr:from>
    <xdr:to>
      <xdr:col>38</xdr:col>
      <xdr:colOff>950744</xdr:colOff>
      <xdr:row>4</xdr:row>
      <xdr:rowOff>790693</xdr:rowOff>
    </xdr:to>
    <xdr:sp macro="" textlink="">
      <xdr:nvSpPr>
        <xdr:cNvPr id="108" name="Rectangle 107"/>
        <xdr:cNvSpPr/>
      </xdr:nvSpPr>
      <xdr:spPr>
        <a:xfrm>
          <a:off x="48020134" y="1595701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452701</xdr:rowOff>
    </xdr:from>
    <xdr:to>
      <xdr:col>38</xdr:col>
      <xdr:colOff>1721526</xdr:colOff>
      <xdr:row>4</xdr:row>
      <xdr:rowOff>790693</xdr:rowOff>
    </xdr:to>
    <xdr:sp macro="" textlink="">
      <xdr:nvSpPr>
        <xdr:cNvPr id="109" name="Rectangle 108"/>
        <xdr:cNvSpPr/>
      </xdr:nvSpPr>
      <xdr:spPr>
        <a:xfrm>
          <a:off x="48790916" y="1595701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452701</xdr:rowOff>
    </xdr:from>
    <xdr:to>
      <xdr:col>38</xdr:col>
      <xdr:colOff>2502962</xdr:colOff>
      <xdr:row>4</xdr:row>
      <xdr:rowOff>790693</xdr:rowOff>
    </xdr:to>
    <xdr:sp macro="" textlink="">
      <xdr:nvSpPr>
        <xdr:cNvPr id="110" name="Rectangle 109"/>
        <xdr:cNvSpPr/>
      </xdr:nvSpPr>
      <xdr:spPr>
        <a:xfrm>
          <a:off x="49572352" y="1595701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104775</xdr:rowOff>
    </xdr:from>
    <xdr:to>
      <xdr:col>38</xdr:col>
      <xdr:colOff>948047</xdr:colOff>
      <xdr:row>4</xdr:row>
      <xdr:rowOff>442767</xdr:rowOff>
    </xdr:to>
    <xdr:sp macro="" textlink="">
      <xdr:nvSpPr>
        <xdr:cNvPr id="105" name="Rectangle 104"/>
        <xdr:cNvSpPr/>
      </xdr:nvSpPr>
      <xdr:spPr>
        <a:xfrm>
          <a:off x="48020134" y="1247775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104775</xdr:rowOff>
    </xdr:from>
    <xdr:to>
      <xdr:col>38</xdr:col>
      <xdr:colOff>1718829</xdr:colOff>
      <xdr:row>4</xdr:row>
      <xdr:rowOff>442767</xdr:rowOff>
    </xdr:to>
    <xdr:sp macro="" textlink="">
      <xdr:nvSpPr>
        <xdr:cNvPr id="106" name="Rectangle 105"/>
        <xdr:cNvSpPr/>
      </xdr:nvSpPr>
      <xdr:spPr>
        <a:xfrm>
          <a:off x="48790916" y="1247775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104775</xdr:rowOff>
    </xdr:from>
    <xdr:to>
      <xdr:col>38</xdr:col>
      <xdr:colOff>2500265</xdr:colOff>
      <xdr:row>4</xdr:row>
      <xdr:rowOff>442767</xdr:rowOff>
    </xdr:to>
    <xdr:sp macro="" textlink="">
      <xdr:nvSpPr>
        <xdr:cNvPr id="107" name="Rectangle 106"/>
        <xdr:cNvSpPr/>
      </xdr:nvSpPr>
      <xdr:spPr>
        <a:xfrm>
          <a:off x="49572352" y="1247775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142875</xdr:colOff>
      <xdr:row>4</xdr:row>
      <xdr:rowOff>76200</xdr:rowOff>
    </xdr:from>
    <xdr:to>
      <xdr:col>39</xdr:col>
      <xdr:colOff>3448050</xdr:colOff>
      <xdr:row>4</xdr:row>
      <xdr:rowOff>3255644</xdr:rowOff>
    </xdr:to>
    <xdr:grpSp>
      <xdr:nvGrpSpPr>
        <xdr:cNvPr id="141" name="Groupe 140"/>
        <xdr:cNvGrpSpPr/>
      </xdr:nvGrpSpPr>
      <xdr:grpSpPr>
        <a:xfrm>
          <a:off x="51117500" y="1219200"/>
          <a:ext cx="3305175" cy="3179444"/>
          <a:chOff x="5876925" y="11268075"/>
          <a:chExt cx="3305175" cy="3179444"/>
        </a:xfrm>
      </xdr:grpSpPr>
      <xdr:cxnSp macro="">
        <xdr:nvCxnSpPr>
          <xdr:cNvPr id="142" name="Connecteur droit avec flèche 141"/>
          <xdr:cNvCxnSpPr/>
        </xdr:nvCxnSpPr>
        <xdr:spPr>
          <a:xfrm>
            <a:off x="5876925" y="11268075"/>
            <a:ext cx="2" cy="3171825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143" name="Groupe 142"/>
          <xdr:cNvGrpSpPr/>
        </xdr:nvGrpSpPr>
        <xdr:grpSpPr>
          <a:xfrm>
            <a:off x="6134100" y="11268075"/>
            <a:ext cx="3048000" cy="3179444"/>
            <a:chOff x="4772025" y="10363200"/>
            <a:chExt cx="3124200" cy="3179444"/>
          </a:xfrm>
        </xdr:grpSpPr>
        <xdr:grpSp>
          <xdr:nvGrpSpPr>
            <xdr:cNvPr id="144" name="Groupe 143"/>
            <xdr:cNvGrpSpPr/>
          </xdr:nvGrpSpPr>
          <xdr:grpSpPr>
            <a:xfrm>
              <a:off x="4772025" y="13163550"/>
              <a:ext cx="3124200" cy="379094"/>
              <a:chOff x="5048250" y="10572750"/>
              <a:chExt cx="3276600" cy="379094"/>
            </a:xfrm>
          </xdr:grpSpPr>
          <xdr:sp macro="" textlink="">
            <xdr:nvSpPr>
              <xdr:cNvPr id="230" name="Rectangle 229"/>
              <xdr:cNvSpPr/>
            </xdr:nvSpPr>
            <xdr:spPr>
              <a:xfrm>
                <a:off x="5048250" y="10572750"/>
                <a:ext cx="3276599" cy="45719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1" name="Rectangle 230"/>
              <xdr:cNvSpPr/>
            </xdr:nvSpPr>
            <xdr:spPr>
              <a:xfrm>
                <a:off x="5048250" y="10906125"/>
                <a:ext cx="3276599" cy="45719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2" name="Rectangle 231"/>
              <xdr:cNvSpPr/>
            </xdr:nvSpPr>
            <xdr:spPr>
              <a:xfrm>
                <a:off x="5048251" y="10610850"/>
                <a:ext cx="266700" cy="304800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3" name="Rectangle 232"/>
              <xdr:cNvSpPr/>
            </xdr:nvSpPr>
            <xdr:spPr>
              <a:xfrm>
                <a:off x="6553200" y="10610850"/>
                <a:ext cx="266700" cy="304800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4" name="Rectangle 233"/>
              <xdr:cNvSpPr/>
            </xdr:nvSpPr>
            <xdr:spPr>
              <a:xfrm>
                <a:off x="8058150" y="10601325"/>
                <a:ext cx="266700" cy="304800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145" name="Groupe 144"/>
            <xdr:cNvGrpSpPr/>
          </xdr:nvGrpSpPr>
          <xdr:grpSpPr>
            <a:xfrm>
              <a:off x="4848225" y="10363200"/>
              <a:ext cx="2943226" cy="2790825"/>
              <a:chOff x="8648700" y="9392192"/>
              <a:chExt cx="2943226" cy="3266533"/>
            </a:xfrm>
          </xdr:grpSpPr>
          <xdr:grpSp>
            <xdr:nvGrpSpPr>
              <xdr:cNvPr id="146" name="Groupe 145"/>
              <xdr:cNvGrpSpPr/>
            </xdr:nvGrpSpPr>
            <xdr:grpSpPr>
              <a:xfrm>
                <a:off x="8648700" y="11439525"/>
                <a:ext cx="2943226" cy="1219200"/>
                <a:chOff x="4962525" y="7096125"/>
                <a:chExt cx="2838452" cy="1971675"/>
              </a:xfrm>
            </xdr:grpSpPr>
            <xdr:grpSp>
              <xdr:nvGrpSpPr>
                <xdr:cNvPr id="200" name="Groupe 199"/>
                <xdr:cNvGrpSpPr/>
              </xdr:nvGrpSpPr>
              <xdr:grpSpPr>
                <a:xfrm>
                  <a:off x="6867528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221" name="Groupe 220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228" name="Rectangle 227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9" name="Rectangle 228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22" name="Groupe 221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226" name="Rectangle 22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7" name="Rectangle 226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23" name="Groupe 222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224" name="Rectangle 223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5" name="Rectangle 224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201" name="Groupe 200"/>
                <xdr:cNvGrpSpPr/>
              </xdr:nvGrpSpPr>
              <xdr:grpSpPr>
                <a:xfrm>
                  <a:off x="5915026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212" name="Groupe 211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219" name="Rectangle 218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0" name="Rectangle 219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13" name="Groupe 212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217" name="Rectangle 216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18" name="Rectangle 217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14" name="Groupe 213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215" name="Rectangle 214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16" name="Rectangle 215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202" name="Groupe 201"/>
                <xdr:cNvGrpSpPr/>
              </xdr:nvGrpSpPr>
              <xdr:grpSpPr>
                <a:xfrm>
                  <a:off x="4962525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203" name="Groupe 202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210" name="Rectangle 209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11" name="Rectangle 210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04" name="Groupe 203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208" name="Rectangle 207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09" name="Rectangle 208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05" name="Groupe 204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206" name="Rectangle 20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07" name="Rectangle 206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</xdr:grpSp>
          <xdr:grpSp>
            <xdr:nvGrpSpPr>
              <xdr:cNvPr id="147" name="Groupe 146"/>
              <xdr:cNvGrpSpPr/>
            </xdr:nvGrpSpPr>
            <xdr:grpSpPr>
              <a:xfrm>
                <a:off x="8648700" y="10210800"/>
                <a:ext cx="2943226" cy="1219200"/>
                <a:chOff x="4962525" y="7096125"/>
                <a:chExt cx="2838452" cy="1971675"/>
              </a:xfrm>
            </xdr:grpSpPr>
            <xdr:grpSp>
              <xdr:nvGrpSpPr>
                <xdr:cNvPr id="170" name="Groupe 169"/>
                <xdr:cNvGrpSpPr/>
              </xdr:nvGrpSpPr>
              <xdr:grpSpPr>
                <a:xfrm>
                  <a:off x="6867528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191" name="Groupe 190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198" name="Rectangle 197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9" name="Rectangle 198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92" name="Groupe 191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96" name="Rectangle 19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7" name="Rectangle 196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93" name="Groupe 192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94" name="Rectangle 193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5" name="Rectangle 194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71" name="Groupe 170"/>
                <xdr:cNvGrpSpPr/>
              </xdr:nvGrpSpPr>
              <xdr:grpSpPr>
                <a:xfrm>
                  <a:off x="5915026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182" name="Groupe 181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189" name="Rectangle 188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0" name="Rectangle 189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83" name="Groupe 182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87" name="Rectangle 186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88" name="Rectangle 187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84" name="Groupe 183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85" name="Rectangle 184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86" name="Rectangle 185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72" name="Groupe 171"/>
                <xdr:cNvGrpSpPr/>
              </xdr:nvGrpSpPr>
              <xdr:grpSpPr>
                <a:xfrm>
                  <a:off x="4962525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173" name="Groupe 172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180" name="Rectangle 179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81" name="Rectangle 180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74" name="Groupe 173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78" name="Rectangle 177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79" name="Rectangle 178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75" name="Groupe 174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76" name="Rectangle 17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77" name="Rectangle 176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</xdr:grpSp>
          <xdr:grpSp>
            <xdr:nvGrpSpPr>
              <xdr:cNvPr id="148" name="Groupe 147"/>
              <xdr:cNvGrpSpPr/>
            </xdr:nvGrpSpPr>
            <xdr:grpSpPr>
              <a:xfrm>
                <a:off x="8648700" y="9392192"/>
                <a:ext cx="2943223" cy="809088"/>
                <a:chOff x="4962525" y="7759355"/>
                <a:chExt cx="2838449" cy="1308446"/>
              </a:xfrm>
            </xdr:grpSpPr>
            <xdr:grpSp>
              <xdr:nvGrpSpPr>
                <xdr:cNvPr id="149" name="Groupe 148"/>
                <xdr:cNvGrpSpPr/>
              </xdr:nvGrpSpPr>
              <xdr:grpSpPr>
                <a:xfrm>
                  <a:off x="6867528" y="7759355"/>
                  <a:ext cx="933446" cy="1308446"/>
                  <a:chOff x="13201648" y="7896224"/>
                  <a:chExt cx="1219198" cy="2067042"/>
                </a:xfrm>
              </xdr:grpSpPr>
              <xdr:grpSp>
                <xdr:nvGrpSpPr>
                  <xdr:cNvPr id="164" name="Groupe 163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68" name="Rectangle 167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9" name="Rectangle 168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65" name="Groupe 164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66" name="Rectangle 16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7" name="Rectangle 166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50" name="Groupe 149"/>
                <xdr:cNvGrpSpPr/>
              </xdr:nvGrpSpPr>
              <xdr:grpSpPr>
                <a:xfrm>
                  <a:off x="5915026" y="7759355"/>
                  <a:ext cx="933446" cy="1308446"/>
                  <a:chOff x="13201648" y="7896224"/>
                  <a:chExt cx="1219198" cy="2067042"/>
                </a:xfrm>
              </xdr:grpSpPr>
              <xdr:grpSp>
                <xdr:nvGrpSpPr>
                  <xdr:cNvPr id="158" name="Groupe 157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62" name="Rectangle 161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3" name="Rectangle 162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59" name="Groupe 158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60" name="Rectangle 159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1" name="Rectangle 160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51" name="Groupe 150"/>
                <xdr:cNvGrpSpPr/>
              </xdr:nvGrpSpPr>
              <xdr:grpSpPr>
                <a:xfrm>
                  <a:off x="4962525" y="7759355"/>
                  <a:ext cx="933446" cy="1308446"/>
                  <a:chOff x="13201648" y="7896224"/>
                  <a:chExt cx="1219198" cy="2067042"/>
                </a:xfrm>
              </xdr:grpSpPr>
              <xdr:grpSp>
                <xdr:nvGrpSpPr>
                  <xdr:cNvPr id="152" name="Groupe 151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56" name="Rectangle 15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57" name="Rectangle 156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53" name="Groupe 152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54" name="Rectangle 153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55" name="Rectangle 154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</xdr:grpSp>
        </xdr:grpSp>
      </xdr:grpSp>
    </xdr:grpSp>
    <xdr:clientData/>
  </xdr:twoCellAnchor>
  <xdr:twoCellAnchor>
    <xdr:from>
      <xdr:col>36</xdr:col>
      <xdr:colOff>947740</xdr:colOff>
      <xdr:row>5</xdr:row>
      <xdr:rowOff>1519238</xdr:rowOff>
    </xdr:from>
    <xdr:to>
      <xdr:col>36</xdr:col>
      <xdr:colOff>1396594</xdr:colOff>
      <xdr:row>5</xdr:row>
      <xdr:rowOff>2138075</xdr:rowOff>
    </xdr:to>
    <xdr:grpSp>
      <xdr:nvGrpSpPr>
        <xdr:cNvPr id="236" name="Groupe 235"/>
        <xdr:cNvGrpSpPr/>
      </xdr:nvGrpSpPr>
      <xdr:grpSpPr>
        <a:xfrm>
          <a:off x="39889115" y="5980113"/>
          <a:ext cx="448854" cy="618837"/>
          <a:chOff x="5124450" y="2390775"/>
          <a:chExt cx="523875" cy="609600"/>
        </a:xfrm>
      </xdr:grpSpPr>
      <xdr:sp macro="" textlink="">
        <xdr:nvSpPr>
          <xdr:cNvPr id="242" name="Cylindre 241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43" name="Cylindre 242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44" name="Cylindre 243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38</xdr:col>
      <xdr:colOff>255058</xdr:colOff>
      <xdr:row>5</xdr:row>
      <xdr:rowOff>440261</xdr:rowOff>
    </xdr:from>
    <xdr:to>
      <xdr:col>38</xdr:col>
      <xdr:colOff>2807760</xdr:colOff>
      <xdr:row>5</xdr:row>
      <xdr:rowOff>3491441</xdr:rowOff>
    </xdr:to>
    <xdr:grpSp>
      <xdr:nvGrpSpPr>
        <xdr:cNvPr id="57" name="Groupe 56"/>
        <xdr:cNvGrpSpPr/>
      </xdr:nvGrpSpPr>
      <xdr:grpSpPr>
        <a:xfrm>
          <a:off x="48197558" y="4901136"/>
          <a:ext cx="2552702" cy="3051180"/>
          <a:chOff x="48070558" y="4907486"/>
          <a:chExt cx="2552702" cy="3051180"/>
        </a:xfrm>
      </xdr:grpSpPr>
      <xdr:grpSp>
        <xdr:nvGrpSpPr>
          <xdr:cNvPr id="297" name="Groupe 296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337" name="Rectangle 336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38" name="Rectangle 337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39" name="Rectangle 338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40" name="Rectangle 339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6" name="Groupe 55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55" name="Groupe 54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41" name="Rectangle 34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42" name="Rectangle 34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43" name="Rectangle 34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60" name="Groupe 359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61" name="Rectangle 36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2" name="Rectangle 36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3" name="Rectangle 36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64" name="Groupe 363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65" name="Rectangle 364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6" name="Rectangle 365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7" name="Rectangle 366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68" name="Groupe 367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69" name="Rectangle 36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0" name="Rectangle 36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1" name="Rectangle 37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72" name="Groupe 371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73" name="Rectangle 372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4" name="Rectangle 373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5" name="Rectangle 374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37</xdr:col>
      <xdr:colOff>1504950</xdr:colOff>
      <xdr:row>5</xdr:row>
      <xdr:rowOff>228600</xdr:rowOff>
    </xdr:from>
    <xdr:to>
      <xdr:col>37</xdr:col>
      <xdr:colOff>4917388</xdr:colOff>
      <xdr:row>5</xdr:row>
      <xdr:rowOff>2383308</xdr:rowOff>
    </xdr:to>
    <xdr:grpSp>
      <xdr:nvGrpSpPr>
        <xdr:cNvPr id="62" name="Groupe 61"/>
        <xdr:cNvGrpSpPr/>
      </xdr:nvGrpSpPr>
      <xdr:grpSpPr>
        <a:xfrm>
          <a:off x="42843450" y="4689475"/>
          <a:ext cx="3412438" cy="2154708"/>
          <a:chOff x="42719625" y="4695825"/>
          <a:chExt cx="3412438" cy="2154708"/>
        </a:xfrm>
      </xdr:grpSpPr>
      <xdr:sp macro="" textlink="">
        <xdr:nvSpPr>
          <xdr:cNvPr id="246" name="Rectangle 245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48" name="Connecteur droit avec flèche 247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49" name="Connecteur droit avec flèche 248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50" name="Connecteur droit avec flèche 249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51" name="Connecteur droit avec flèche 250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52" name="Groupe 51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263" name="Rectangle 262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83" name="Rectangle 282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8" name="Groupe 57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259" name="Rectangle 258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6" name="Rectangle 375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377" name="Rectangle 376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378" name="Groupe 377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379" name="Rectangle 37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80" name="Rectangle 37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381" name="Groupe 380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382" name="Rectangle 381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83" name="Rectangle 382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384" name="Groupe 383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385" name="Rectangle 384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86" name="Rectangle 385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39</xdr:col>
      <xdr:colOff>571500</xdr:colOff>
      <xdr:row>5</xdr:row>
      <xdr:rowOff>571500</xdr:rowOff>
    </xdr:from>
    <xdr:to>
      <xdr:col>39</xdr:col>
      <xdr:colOff>3810000</xdr:colOff>
      <xdr:row>5</xdr:row>
      <xdr:rowOff>3465194</xdr:rowOff>
    </xdr:to>
    <xdr:grpSp>
      <xdr:nvGrpSpPr>
        <xdr:cNvPr id="61" name="Groupe 60"/>
        <xdr:cNvGrpSpPr/>
      </xdr:nvGrpSpPr>
      <xdr:grpSpPr>
        <a:xfrm>
          <a:off x="51546125" y="5032375"/>
          <a:ext cx="3238500" cy="2893694"/>
          <a:chOff x="51415950" y="5038725"/>
          <a:chExt cx="3238500" cy="2893694"/>
        </a:xfrm>
      </xdr:grpSpPr>
      <xdr:cxnSp macro="">
        <xdr:nvCxnSpPr>
          <xdr:cNvPr id="388" name="Connecteur droit avec flèche 387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390" name="Groupe 389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476" name="Rectangle 475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77" name="Rectangle 476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78" name="Rectangle 477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79" name="Rectangle 478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80" name="Rectangle 479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0" name="Groupe 59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59" name="Groupe 58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481" name="Rectangle 480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3" name="Rectangle 482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6" name="Rectangle 485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7" name="Rectangle 486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8" name="Rectangle 487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489" name="Rectangle 488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0" name="Rectangle 489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1" name="Rectangle 490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92" name="Groupe 491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493" name="Groupe 492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497" name="Rectangle 496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98" name="Rectangle 497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99" name="Rectangle 498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500" name="Rectangle 499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501" name="Rectangle 500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494" name="Rectangle 493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5" name="Rectangle 494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6" name="Rectangle 495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16" name="Groupe 515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520" name="Rectangle 519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1" name="Rectangle 520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2" name="Rectangle 521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3" name="Rectangle 522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4" name="Rectangle 523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36</xdr:col>
      <xdr:colOff>1023938</xdr:colOff>
      <xdr:row>6</xdr:row>
      <xdr:rowOff>1285875</xdr:rowOff>
    </xdr:from>
    <xdr:to>
      <xdr:col>36</xdr:col>
      <xdr:colOff>1472792</xdr:colOff>
      <xdr:row>6</xdr:row>
      <xdr:rowOff>1904712</xdr:rowOff>
    </xdr:to>
    <xdr:grpSp>
      <xdr:nvGrpSpPr>
        <xdr:cNvPr id="527" name="Groupe 526"/>
        <xdr:cNvGrpSpPr/>
      </xdr:nvGrpSpPr>
      <xdr:grpSpPr>
        <a:xfrm>
          <a:off x="39965313" y="9477375"/>
          <a:ext cx="448854" cy="618837"/>
          <a:chOff x="5124450" y="2390775"/>
          <a:chExt cx="523875" cy="609600"/>
        </a:xfrm>
      </xdr:grpSpPr>
      <xdr:sp macro="" textlink="">
        <xdr:nvSpPr>
          <xdr:cNvPr id="528" name="Cylindre 527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29" name="Cylindre 528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0" name="Cylindre 529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36</xdr:col>
      <xdr:colOff>976312</xdr:colOff>
      <xdr:row>7</xdr:row>
      <xdr:rowOff>1285875</xdr:rowOff>
    </xdr:from>
    <xdr:to>
      <xdr:col>36</xdr:col>
      <xdr:colOff>1425166</xdr:colOff>
      <xdr:row>7</xdr:row>
      <xdr:rowOff>1904712</xdr:rowOff>
    </xdr:to>
    <xdr:grpSp>
      <xdr:nvGrpSpPr>
        <xdr:cNvPr id="531" name="Groupe 530"/>
        <xdr:cNvGrpSpPr/>
      </xdr:nvGrpSpPr>
      <xdr:grpSpPr>
        <a:xfrm>
          <a:off x="39917687" y="13081000"/>
          <a:ext cx="448854" cy="618837"/>
          <a:chOff x="5124450" y="2390775"/>
          <a:chExt cx="523875" cy="609600"/>
        </a:xfrm>
      </xdr:grpSpPr>
      <xdr:sp macro="" textlink="">
        <xdr:nvSpPr>
          <xdr:cNvPr id="532" name="Cylindre 531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3" name="Cylindre 532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4" name="Cylindre 533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36</xdr:col>
      <xdr:colOff>1071563</xdr:colOff>
      <xdr:row>8</xdr:row>
      <xdr:rowOff>1524000</xdr:rowOff>
    </xdr:from>
    <xdr:to>
      <xdr:col>36</xdr:col>
      <xdr:colOff>1520417</xdr:colOff>
      <xdr:row>8</xdr:row>
      <xdr:rowOff>2142837</xdr:rowOff>
    </xdr:to>
    <xdr:grpSp>
      <xdr:nvGrpSpPr>
        <xdr:cNvPr id="535" name="Groupe 534"/>
        <xdr:cNvGrpSpPr/>
      </xdr:nvGrpSpPr>
      <xdr:grpSpPr>
        <a:xfrm>
          <a:off x="40012938" y="16875125"/>
          <a:ext cx="448854" cy="618837"/>
          <a:chOff x="5124450" y="2390775"/>
          <a:chExt cx="523875" cy="609600"/>
        </a:xfrm>
      </xdr:grpSpPr>
      <xdr:sp macro="" textlink="">
        <xdr:nvSpPr>
          <xdr:cNvPr id="536" name="Cylindre 535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7" name="Cylindre 536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8" name="Cylindre 537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36</xdr:col>
      <xdr:colOff>881063</xdr:colOff>
      <xdr:row>9</xdr:row>
      <xdr:rowOff>2071687</xdr:rowOff>
    </xdr:from>
    <xdr:to>
      <xdr:col>36</xdr:col>
      <xdr:colOff>1329917</xdr:colOff>
      <xdr:row>9</xdr:row>
      <xdr:rowOff>2690524</xdr:rowOff>
    </xdr:to>
    <xdr:grpSp>
      <xdr:nvGrpSpPr>
        <xdr:cNvPr id="539" name="Groupe 538"/>
        <xdr:cNvGrpSpPr/>
      </xdr:nvGrpSpPr>
      <xdr:grpSpPr>
        <a:xfrm>
          <a:off x="39822438" y="21788437"/>
          <a:ext cx="448854" cy="618837"/>
          <a:chOff x="5124450" y="2390775"/>
          <a:chExt cx="523875" cy="609600"/>
        </a:xfrm>
      </xdr:grpSpPr>
      <xdr:sp macro="" textlink="">
        <xdr:nvSpPr>
          <xdr:cNvPr id="540" name="Cylindre 539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41" name="Cylindre 540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42" name="Cylindre 541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37</xdr:col>
      <xdr:colOff>1809750</xdr:colOff>
      <xdr:row>7</xdr:row>
      <xdr:rowOff>666750</xdr:rowOff>
    </xdr:from>
    <xdr:to>
      <xdr:col>37</xdr:col>
      <xdr:colOff>5222188</xdr:colOff>
      <xdr:row>7</xdr:row>
      <xdr:rowOff>2821458</xdr:rowOff>
    </xdr:to>
    <xdr:grpSp>
      <xdr:nvGrpSpPr>
        <xdr:cNvPr id="565" name="Groupe 564"/>
        <xdr:cNvGrpSpPr/>
      </xdr:nvGrpSpPr>
      <xdr:grpSpPr>
        <a:xfrm>
          <a:off x="43148250" y="12461875"/>
          <a:ext cx="3412438" cy="2154708"/>
          <a:chOff x="42719625" y="4695825"/>
          <a:chExt cx="3412438" cy="2154708"/>
        </a:xfrm>
      </xdr:grpSpPr>
      <xdr:sp macro="" textlink="">
        <xdr:nvSpPr>
          <xdr:cNvPr id="566" name="Rectangle 565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567" name="Connecteur droit avec flèche 566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68" name="Connecteur droit avec flèche 567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69" name="Connecteur droit avec flèche 568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70" name="Connecteur droit avec flèche 569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571" name="Groupe 570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585" name="Rectangle 584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6" name="Rectangle 585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72" name="Groupe 571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583" name="Rectangle 582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4" name="Rectangle 583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573" name="Rectangle 572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574" name="Groupe 573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581" name="Rectangle 580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2" name="Rectangle 581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75" name="Groupe 574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579" name="Rectangle 57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0" name="Rectangle 57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76" name="Groupe 575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577" name="Rectangle 576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78" name="Rectangle 577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37</xdr:col>
      <xdr:colOff>2095500</xdr:colOff>
      <xdr:row>8</xdr:row>
      <xdr:rowOff>857250</xdr:rowOff>
    </xdr:from>
    <xdr:to>
      <xdr:col>37</xdr:col>
      <xdr:colOff>5507938</xdr:colOff>
      <xdr:row>8</xdr:row>
      <xdr:rowOff>3011958</xdr:rowOff>
    </xdr:to>
    <xdr:grpSp>
      <xdr:nvGrpSpPr>
        <xdr:cNvPr id="587" name="Groupe 586"/>
        <xdr:cNvGrpSpPr/>
      </xdr:nvGrpSpPr>
      <xdr:grpSpPr>
        <a:xfrm>
          <a:off x="43434000" y="16208375"/>
          <a:ext cx="3412438" cy="2154708"/>
          <a:chOff x="42719625" y="4695825"/>
          <a:chExt cx="3412438" cy="2154708"/>
        </a:xfrm>
      </xdr:grpSpPr>
      <xdr:sp macro="" textlink="">
        <xdr:nvSpPr>
          <xdr:cNvPr id="588" name="Rectangle 587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589" name="Connecteur droit avec flèche 588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90" name="Connecteur droit avec flèche 589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91" name="Connecteur droit avec flèche 590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92" name="Connecteur droit avec flèche 591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593" name="Groupe 592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07" name="Rectangle 606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8" name="Rectangle 607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94" name="Groupe 593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605" name="Rectangle 604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6" name="Rectangle 605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595" name="Rectangle 594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596" name="Groupe 595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03" name="Rectangle 602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4" name="Rectangle 603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97" name="Groupe 596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601" name="Rectangle 600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2" name="Rectangle 601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98" name="Groupe 597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599" name="Rectangle 598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0" name="Rectangle 599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37</xdr:col>
      <xdr:colOff>1524000</xdr:colOff>
      <xdr:row>9</xdr:row>
      <xdr:rowOff>1452563</xdr:rowOff>
    </xdr:from>
    <xdr:to>
      <xdr:col>37</xdr:col>
      <xdr:colOff>4936438</xdr:colOff>
      <xdr:row>9</xdr:row>
      <xdr:rowOff>3607271</xdr:rowOff>
    </xdr:to>
    <xdr:grpSp>
      <xdr:nvGrpSpPr>
        <xdr:cNvPr id="609" name="Groupe 608"/>
        <xdr:cNvGrpSpPr/>
      </xdr:nvGrpSpPr>
      <xdr:grpSpPr>
        <a:xfrm>
          <a:off x="42862500" y="21169313"/>
          <a:ext cx="3412438" cy="2154708"/>
          <a:chOff x="42719625" y="4695825"/>
          <a:chExt cx="3412438" cy="2154708"/>
        </a:xfrm>
      </xdr:grpSpPr>
      <xdr:sp macro="" textlink="">
        <xdr:nvSpPr>
          <xdr:cNvPr id="610" name="Rectangle 609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611" name="Connecteur droit avec flèche 610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12" name="Connecteur droit avec flèche 611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13" name="Connecteur droit avec flèche 612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14" name="Connecteur droit avec flèche 613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615" name="Groupe 614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29" name="Rectangle 62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30" name="Rectangle 62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16" name="Groupe 615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627" name="Rectangle 626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8" name="Rectangle 627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617" name="Rectangle 616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618" name="Groupe 617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25" name="Rectangle 624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6" name="Rectangle 625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19" name="Groupe 618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623" name="Rectangle 622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4" name="Rectangle 623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20" name="Groupe 619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621" name="Rectangle 620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2" name="Rectangle 621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309563</xdr:colOff>
      <xdr:row>6</xdr:row>
      <xdr:rowOff>381000</xdr:rowOff>
    </xdr:from>
    <xdr:to>
      <xdr:col>38</xdr:col>
      <xdr:colOff>2862265</xdr:colOff>
      <xdr:row>6</xdr:row>
      <xdr:rowOff>3432180</xdr:rowOff>
    </xdr:to>
    <xdr:grpSp>
      <xdr:nvGrpSpPr>
        <xdr:cNvPr id="658" name="Groupe 657"/>
        <xdr:cNvGrpSpPr/>
      </xdr:nvGrpSpPr>
      <xdr:grpSpPr>
        <a:xfrm>
          <a:off x="48252063" y="8572500"/>
          <a:ext cx="2552702" cy="3051180"/>
          <a:chOff x="48070558" y="4907486"/>
          <a:chExt cx="2552702" cy="3051180"/>
        </a:xfrm>
      </xdr:grpSpPr>
      <xdr:grpSp>
        <xdr:nvGrpSpPr>
          <xdr:cNvPr id="659" name="Groupe 658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681" name="Rectangle 680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2" name="Rectangle 681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3" name="Rectangle 682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4" name="Rectangle 683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60" name="Groupe 659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661" name="Groupe 660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78" name="Rectangle 677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9" name="Rectangle 678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80" name="Rectangle 679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2" name="Groupe 661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75" name="Rectangle 674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6" name="Rectangle 675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7" name="Rectangle 676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3" name="Groupe 662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72" name="Rectangle 671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3" name="Rectangle 672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4" name="Rectangle 673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4" name="Groupe 663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69" name="Rectangle 66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0" name="Rectangle 66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1" name="Rectangle 67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5" name="Groupe 664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66" name="Rectangle 665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67" name="Rectangle 666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68" name="Rectangle 667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428625</xdr:colOff>
      <xdr:row>6</xdr:row>
      <xdr:rowOff>404813</xdr:rowOff>
    </xdr:from>
    <xdr:to>
      <xdr:col>39</xdr:col>
      <xdr:colOff>3667125</xdr:colOff>
      <xdr:row>6</xdr:row>
      <xdr:rowOff>3298507</xdr:rowOff>
    </xdr:to>
    <xdr:grpSp>
      <xdr:nvGrpSpPr>
        <xdr:cNvPr id="685" name="Groupe 684"/>
        <xdr:cNvGrpSpPr/>
      </xdr:nvGrpSpPr>
      <xdr:grpSpPr>
        <a:xfrm>
          <a:off x="51403250" y="8596313"/>
          <a:ext cx="3238500" cy="2893694"/>
          <a:chOff x="51415950" y="5038725"/>
          <a:chExt cx="3238500" cy="2893694"/>
        </a:xfrm>
      </xdr:grpSpPr>
      <xdr:cxnSp macro="">
        <xdr:nvCxnSpPr>
          <xdr:cNvPr id="686" name="Connecteur droit avec flèche 685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687" name="Groupe 686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714" name="Rectangle 713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5" name="Rectangle 714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6" name="Rectangle 715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7" name="Rectangle 716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8" name="Rectangle 717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88" name="Groupe 687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705" name="Groupe 704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09" name="Rectangle 708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0" name="Rectangle 709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1" name="Rectangle 710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2" name="Rectangle 711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3" name="Rectangle 712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706" name="Rectangle 705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07" name="Rectangle 706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08" name="Rectangle 707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89" name="Groupe 688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696" name="Groupe 695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00" name="Rectangle 699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1" name="Rectangle 700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2" name="Rectangle 701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3" name="Rectangle 702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4" name="Rectangle 703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697" name="Rectangle 696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8" name="Rectangle 697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9" name="Rectangle 698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90" name="Groupe 689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691" name="Rectangle 690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2" name="Rectangle 691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3" name="Rectangle 692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4" name="Rectangle 693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5" name="Rectangle 694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380999</xdr:colOff>
      <xdr:row>7</xdr:row>
      <xdr:rowOff>381000</xdr:rowOff>
    </xdr:from>
    <xdr:to>
      <xdr:col>38</xdr:col>
      <xdr:colOff>2933701</xdr:colOff>
      <xdr:row>7</xdr:row>
      <xdr:rowOff>3432180</xdr:rowOff>
    </xdr:to>
    <xdr:grpSp>
      <xdr:nvGrpSpPr>
        <xdr:cNvPr id="719" name="Groupe 718"/>
        <xdr:cNvGrpSpPr/>
      </xdr:nvGrpSpPr>
      <xdr:grpSpPr>
        <a:xfrm>
          <a:off x="48323499" y="12176125"/>
          <a:ext cx="2552702" cy="3051180"/>
          <a:chOff x="48070558" y="4907486"/>
          <a:chExt cx="2552702" cy="3051180"/>
        </a:xfrm>
      </xdr:grpSpPr>
      <xdr:grpSp>
        <xdr:nvGrpSpPr>
          <xdr:cNvPr id="720" name="Groupe 719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742" name="Rectangle 741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43" name="Rectangle 742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44" name="Rectangle 743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45" name="Rectangle 744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21" name="Groupe 720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722" name="Groupe 721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9" name="Rectangle 73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40" name="Rectangle 73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41" name="Rectangle 74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3" name="Groupe 722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6" name="Rectangle 735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7" name="Rectangle 736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8" name="Rectangle 737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4" name="Groupe 723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3" name="Rectangle 732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4" name="Rectangle 733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5" name="Rectangle 734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5" name="Groupe 724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0" name="Rectangle 729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1" name="Rectangle 730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2" name="Rectangle 731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6" name="Groupe 725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27" name="Rectangle 726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28" name="Rectangle 727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29" name="Rectangle 728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533400</xdr:colOff>
      <xdr:row>7</xdr:row>
      <xdr:rowOff>485775</xdr:rowOff>
    </xdr:from>
    <xdr:to>
      <xdr:col>39</xdr:col>
      <xdr:colOff>3771900</xdr:colOff>
      <xdr:row>7</xdr:row>
      <xdr:rowOff>3379469</xdr:rowOff>
    </xdr:to>
    <xdr:grpSp>
      <xdr:nvGrpSpPr>
        <xdr:cNvPr id="746" name="Groupe 745"/>
        <xdr:cNvGrpSpPr/>
      </xdr:nvGrpSpPr>
      <xdr:grpSpPr>
        <a:xfrm>
          <a:off x="51508025" y="12280900"/>
          <a:ext cx="3238500" cy="2893694"/>
          <a:chOff x="51415950" y="5038725"/>
          <a:chExt cx="3238500" cy="2893694"/>
        </a:xfrm>
      </xdr:grpSpPr>
      <xdr:cxnSp macro="">
        <xdr:nvCxnSpPr>
          <xdr:cNvPr id="747" name="Connecteur droit avec flèche 746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748" name="Groupe 747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775" name="Rectangle 774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6" name="Rectangle 775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7" name="Rectangle 776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8" name="Rectangle 777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9" name="Rectangle 778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49" name="Groupe 748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766" name="Groupe 765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70" name="Rectangle 769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1" name="Rectangle 770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2" name="Rectangle 771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3" name="Rectangle 772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4" name="Rectangle 773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767" name="Rectangle 766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8" name="Rectangle 767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9" name="Rectangle 768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50" name="Groupe 749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757" name="Groupe 756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61" name="Rectangle 760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2" name="Rectangle 761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3" name="Rectangle 762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4" name="Rectangle 763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5" name="Rectangle 764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758" name="Rectangle 757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9" name="Rectangle 758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0" name="Rectangle 759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51" name="Groupe 750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752" name="Rectangle 751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3" name="Rectangle 752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4" name="Rectangle 753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5" name="Rectangle 754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6" name="Rectangle 755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404813</xdr:colOff>
      <xdr:row>8</xdr:row>
      <xdr:rowOff>738187</xdr:rowOff>
    </xdr:from>
    <xdr:to>
      <xdr:col>38</xdr:col>
      <xdr:colOff>2957515</xdr:colOff>
      <xdr:row>8</xdr:row>
      <xdr:rowOff>3789367</xdr:rowOff>
    </xdr:to>
    <xdr:grpSp>
      <xdr:nvGrpSpPr>
        <xdr:cNvPr id="780" name="Groupe 779"/>
        <xdr:cNvGrpSpPr/>
      </xdr:nvGrpSpPr>
      <xdr:grpSpPr>
        <a:xfrm>
          <a:off x="48347313" y="16089312"/>
          <a:ext cx="2552702" cy="3051180"/>
          <a:chOff x="48070558" y="4907486"/>
          <a:chExt cx="2552702" cy="3051180"/>
        </a:xfrm>
      </xdr:grpSpPr>
      <xdr:grpSp>
        <xdr:nvGrpSpPr>
          <xdr:cNvPr id="781" name="Groupe 780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803" name="Rectangle 802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04" name="Rectangle 803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05" name="Rectangle 804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06" name="Rectangle 805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82" name="Groupe 781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783" name="Groupe 782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00" name="Rectangle 799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01" name="Rectangle 800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02" name="Rectangle 801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4" name="Groupe 783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97" name="Rectangle 796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8" name="Rectangle 797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9" name="Rectangle 798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5" name="Groupe 784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94" name="Rectangle 793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5" name="Rectangle 794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6" name="Rectangle 795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6" name="Groupe 785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91" name="Rectangle 79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2" name="Rectangle 79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3" name="Rectangle 79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7" name="Groupe 786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88" name="Rectangle 787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89" name="Rectangle 788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0" name="Rectangle 789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380999</xdr:colOff>
      <xdr:row>9</xdr:row>
      <xdr:rowOff>1262063</xdr:rowOff>
    </xdr:from>
    <xdr:to>
      <xdr:col>39</xdr:col>
      <xdr:colOff>3619499</xdr:colOff>
      <xdr:row>9</xdr:row>
      <xdr:rowOff>4155757</xdr:rowOff>
    </xdr:to>
    <xdr:grpSp>
      <xdr:nvGrpSpPr>
        <xdr:cNvPr id="807" name="Groupe 806"/>
        <xdr:cNvGrpSpPr/>
      </xdr:nvGrpSpPr>
      <xdr:grpSpPr>
        <a:xfrm>
          <a:off x="51355624" y="20978813"/>
          <a:ext cx="3238500" cy="2893694"/>
          <a:chOff x="51415950" y="5038725"/>
          <a:chExt cx="3238500" cy="2893694"/>
        </a:xfrm>
      </xdr:grpSpPr>
      <xdr:cxnSp macro="">
        <xdr:nvCxnSpPr>
          <xdr:cNvPr id="808" name="Connecteur droit avec flèche 807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809" name="Groupe 808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836" name="Rectangle 835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7" name="Rectangle 836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8" name="Rectangle 837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9" name="Rectangle 838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40" name="Rectangle 839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10" name="Groupe 809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827" name="Groupe 826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31" name="Rectangle 830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2" name="Rectangle 831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3" name="Rectangle 832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4" name="Rectangle 833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5" name="Rectangle 834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28" name="Rectangle 827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29" name="Rectangle 828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0" name="Rectangle 829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11" name="Groupe 810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818" name="Groupe 817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22" name="Rectangle 821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3" name="Rectangle 822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4" name="Rectangle 823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5" name="Rectangle 824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6" name="Rectangle 825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19" name="Rectangle 818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20" name="Rectangle 819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21" name="Rectangle 820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12" name="Groupe 811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813" name="Rectangle 812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4" name="Rectangle 813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5" name="Rectangle 814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6" name="Rectangle 815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7" name="Rectangle 816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357188</xdr:colOff>
      <xdr:row>9</xdr:row>
      <xdr:rowOff>1119187</xdr:rowOff>
    </xdr:from>
    <xdr:to>
      <xdr:col>38</xdr:col>
      <xdr:colOff>2909890</xdr:colOff>
      <xdr:row>9</xdr:row>
      <xdr:rowOff>4170367</xdr:rowOff>
    </xdr:to>
    <xdr:grpSp>
      <xdr:nvGrpSpPr>
        <xdr:cNvPr id="841" name="Groupe 840"/>
        <xdr:cNvGrpSpPr/>
      </xdr:nvGrpSpPr>
      <xdr:grpSpPr>
        <a:xfrm>
          <a:off x="48299688" y="20835937"/>
          <a:ext cx="2552702" cy="3051180"/>
          <a:chOff x="48070558" y="4907486"/>
          <a:chExt cx="2552702" cy="3051180"/>
        </a:xfrm>
      </xdr:grpSpPr>
      <xdr:grpSp>
        <xdr:nvGrpSpPr>
          <xdr:cNvPr id="842" name="Groupe 841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864" name="Rectangle 863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65" name="Rectangle 864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66" name="Rectangle 865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67" name="Rectangle 866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43" name="Groupe 842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844" name="Groupe 843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61" name="Rectangle 86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62" name="Rectangle 86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63" name="Rectangle 86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5" name="Groupe 844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58" name="Rectangle 857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9" name="Rectangle 858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60" name="Rectangle 859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6" name="Groupe 845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55" name="Rectangle 854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6" name="Rectangle 855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7" name="Rectangle 856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7" name="Groupe 846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52" name="Rectangle 851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3" name="Rectangle 852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4" name="Rectangle 853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8" name="Groupe 847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49" name="Rectangle 84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0" name="Rectangle 84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1" name="Rectangle 85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628649</xdr:colOff>
      <xdr:row>8</xdr:row>
      <xdr:rowOff>1319212</xdr:rowOff>
    </xdr:from>
    <xdr:to>
      <xdr:col>39</xdr:col>
      <xdr:colOff>3867149</xdr:colOff>
      <xdr:row>8</xdr:row>
      <xdr:rowOff>4212906</xdr:rowOff>
    </xdr:to>
    <xdr:grpSp>
      <xdr:nvGrpSpPr>
        <xdr:cNvPr id="868" name="Groupe 867"/>
        <xdr:cNvGrpSpPr/>
      </xdr:nvGrpSpPr>
      <xdr:grpSpPr>
        <a:xfrm>
          <a:off x="51603274" y="16670337"/>
          <a:ext cx="3238500" cy="2893694"/>
          <a:chOff x="51415950" y="5038725"/>
          <a:chExt cx="3238500" cy="2893694"/>
        </a:xfrm>
      </xdr:grpSpPr>
      <xdr:cxnSp macro="">
        <xdr:nvCxnSpPr>
          <xdr:cNvPr id="869" name="Connecteur droit avec flèche 868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870" name="Groupe 869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897" name="Rectangle 896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8" name="Rectangle 897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9" name="Rectangle 898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900" name="Rectangle 899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901" name="Rectangle 900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71" name="Groupe 870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888" name="Groupe 887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92" name="Rectangle 891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3" name="Rectangle 892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4" name="Rectangle 893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5" name="Rectangle 894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6" name="Rectangle 895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89" name="Rectangle 888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0" name="Rectangle 889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1" name="Rectangle 890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72" name="Groupe 871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879" name="Groupe 878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83" name="Rectangle 882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4" name="Rectangle 883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5" name="Rectangle 884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6" name="Rectangle 885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7" name="Rectangle 886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80" name="Rectangle 879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81" name="Rectangle 880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82" name="Rectangle 881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73" name="Groupe 872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874" name="Rectangle 873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5" name="Rectangle 874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6" name="Rectangle 875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7" name="Rectangle 876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8" name="Rectangle 877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37</xdr:col>
      <xdr:colOff>1254125</xdr:colOff>
      <xdr:row>6</xdr:row>
      <xdr:rowOff>635000</xdr:rowOff>
    </xdr:from>
    <xdr:to>
      <xdr:col>37</xdr:col>
      <xdr:colOff>4666563</xdr:colOff>
      <xdr:row>6</xdr:row>
      <xdr:rowOff>2795000</xdr:rowOff>
    </xdr:to>
    <xdr:grpSp>
      <xdr:nvGrpSpPr>
        <xdr:cNvPr id="631" name="Groupe 630"/>
        <xdr:cNvGrpSpPr/>
      </xdr:nvGrpSpPr>
      <xdr:grpSpPr>
        <a:xfrm>
          <a:off x="42592625" y="8826500"/>
          <a:ext cx="3412438" cy="2160000"/>
          <a:chOff x="42567225" y="1323975"/>
          <a:chExt cx="3412438" cy="2160000"/>
        </a:xfrm>
      </xdr:grpSpPr>
      <xdr:sp macro="" textlink="">
        <xdr:nvSpPr>
          <xdr:cNvPr id="632" name="Rectangle 631"/>
          <xdr:cNvSpPr/>
        </xdr:nvSpPr>
        <xdr:spPr>
          <a:xfrm>
            <a:off x="42839494" y="140565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633" name="Connecteur droit avec flèche 632"/>
          <xdr:cNvCxnSpPr/>
        </xdr:nvCxnSpPr>
        <xdr:spPr>
          <a:xfrm>
            <a:off x="42567225" y="139658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34" name="Connecteur droit avec flèche 633"/>
          <xdr:cNvCxnSpPr/>
        </xdr:nvCxnSpPr>
        <xdr:spPr>
          <a:xfrm flipV="1">
            <a:off x="42830418" y="132397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35" name="Connecteur droit avec flèche 634"/>
          <xdr:cNvCxnSpPr/>
        </xdr:nvCxnSpPr>
        <xdr:spPr>
          <a:xfrm flipH="1">
            <a:off x="45979662" y="1496412"/>
            <a:ext cx="1" cy="1815126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36" name="Connecteur droit avec flèche 635"/>
          <xdr:cNvCxnSpPr/>
        </xdr:nvCxnSpPr>
        <xdr:spPr>
          <a:xfrm>
            <a:off x="42921175" y="3483975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637" name="Rectangle 636"/>
          <xdr:cNvSpPr/>
        </xdr:nvSpPr>
        <xdr:spPr>
          <a:xfrm rot="16200000">
            <a:off x="44668271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8" name="Rectangle 637"/>
          <xdr:cNvSpPr/>
        </xdr:nvSpPr>
        <xdr:spPr>
          <a:xfrm rot="16200000">
            <a:off x="45124470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9" name="Rectangle 638"/>
          <xdr:cNvSpPr/>
        </xdr:nvSpPr>
        <xdr:spPr>
          <a:xfrm rot="16200000">
            <a:off x="44668271" y="216928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0" name="Rectangle 639"/>
          <xdr:cNvSpPr/>
        </xdr:nvSpPr>
        <xdr:spPr>
          <a:xfrm rot="16200000">
            <a:off x="45124472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1" name="Rectangle 640"/>
          <xdr:cNvSpPr/>
        </xdr:nvSpPr>
        <xdr:spPr>
          <a:xfrm rot="16200000">
            <a:off x="44668270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2" name="Rectangle 641"/>
          <xdr:cNvSpPr/>
        </xdr:nvSpPr>
        <xdr:spPr>
          <a:xfrm rot="16200000">
            <a:off x="45124471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3" name="Rectangle 642"/>
          <xdr:cNvSpPr/>
        </xdr:nvSpPr>
        <xdr:spPr>
          <a:xfrm rot="16200000">
            <a:off x="43751569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4" name="Rectangle 643"/>
          <xdr:cNvSpPr/>
        </xdr:nvSpPr>
        <xdr:spPr>
          <a:xfrm rot="16200000">
            <a:off x="44207768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5" name="Rectangle 644"/>
          <xdr:cNvSpPr/>
        </xdr:nvSpPr>
        <xdr:spPr>
          <a:xfrm rot="16200000">
            <a:off x="43751570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6" name="Rectangle 645"/>
          <xdr:cNvSpPr/>
        </xdr:nvSpPr>
        <xdr:spPr>
          <a:xfrm rot="16200000">
            <a:off x="44207767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7" name="Rectangle 646"/>
          <xdr:cNvSpPr/>
        </xdr:nvSpPr>
        <xdr:spPr>
          <a:xfrm rot="16200000">
            <a:off x="43751568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8" name="Rectangle 647"/>
          <xdr:cNvSpPr/>
        </xdr:nvSpPr>
        <xdr:spPr>
          <a:xfrm rot="16200000">
            <a:off x="44207766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9" name="Rectangle 648"/>
          <xdr:cNvSpPr/>
        </xdr:nvSpPr>
        <xdr:spPr>
          <a:xfrm rot="16200000">
            <a:off x="42834865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0" name="Rectangle 649"/>
          <xdr:cNvSpPr/>
        </xdr:nvSpPr>
        <xdr:spPr>
          <a:xfrm rot="16200000">
            <a:off x="43291067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1" name="Rectangle 650"/>
          <xdr:cNvSpPr/>
        </xdr:nvSpPr>
        <xdr:spPr>
          <a:xfrm rot="16200000">
            <a:off x="42834865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2" name="Rectangle 651"/>
          <xdr:cNvSpPr/>
        </xdr:nvSpPr>
        <xdr:spPr>
          <a:xfrm rot="16200000">
            <a:off x="43291065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3" name="Rectangle 652"/>
          <xdr:cNvSpPr/>
        </xdr:nvSpPr>
        <xdr:spPr>
          <a:xfrm rot="16200000">
            <a:off x="42834864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4" name="Rectangle 653"/>
          <xdr:cNvSpPr/>
        </xdr:nvSpPr>
        <xdr:spPr>
          <a:xfrm rot="16200000">
            <a:off x="43291065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émence DEFRENNE" refreshedDate="43565.361718171298" createdVersion="4" refreshedVersion="4" minRefreshableVersion="3" recordCount="7">
  <cacheSource type="worksheet">
    <worksheetSource ref="A4:F500" sheet="BASE"/>
  </cacheSource>
  <cacheFields count="6">
    <cacheField name="Index" numFmtId="0">
      <sharedItems containsBlank="1"/>
    </cacheField>
    <cacheField name="Référence" numFmtId="0">
      <sharedItems containsNonDate="0" containsString="0" containsBlank="1"/>
    </cacheField>
    <cacheField name="Dénomination" numFmtId="0">
      <sharedItems containsBlank="1" count="7">
        <s v="Vinaig et Balsa"/>
        <s v="150+"/>
        <s v="120+"/>
        <s v="80+"/>
        <s v="60+ "/>
        <s v="40+ "/>
        <m/>
      </sharedItems>
    </cacheField>
    <cacheField name="Détenteur de Marque" numFmtId="0">
      <sharedItems containsNonDate="0" containsString="0" containsBlank="1" count="1">
        <m/>
      </sharedItems>
    </cacheField>
    <cacheField name="Marque" numFmtId="0">
      <sharedItems containsBlank="1" count="4">
        <s v="x"/>
        <s v="y"/>
        <m/>
        <s v="Jardin d' Orante" u="1"/>
      </sharedItems>
    </cacheField>
    <cacheField name="GTIN UVC" numFmtId="1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émence DEFRENNE" refreshedDate="43565.36171863426" createdVersion="4" refreshedVersion="4" minRefreshableVersion="3" recordCount="7">
  <cacheSource type="worksheet">
    <worksheetSource ref="A4:AO503" sheet="BASE"/>
  </cacheSource>
  <cacheFields count="41">
    <cacheField name="Index" numFmtId="0">
      <sharedItems containsBlank="1"/>
    </cacheField>
    <cacheField name="Référence" numFmtId="0">
      <sharedItems containsNonDate="0" containsString="0" containsBlank="1"/>
    </cacheField>
    <cacheField name="Dénomination" numFmtId="0">
      <sharedItems containsBlank="1" count="7">
        <s v="Vinaig et Balsa"/>
        <s v="150+"/>
        <s v="120+"/>
        <s v="80+"/>
        <s v="60+ "/>
        <s v="40+ "/>
        <m/>
      </sharedItems>
    </cacheField>
    <cacheField name="Détenteur de Marque" numFmtId="0">
      <sharedItems containsNonDate="0" containsString="0" containsBlank="1"/>
    </cacheField>
    <cacheField name="Marque" numFmtId="0">
      <sharedItems containsBlank="1" count="3">
        <s v="x"/>
        <s v="y"/>
        <m/>
      </sharedItems>
    </cacheField>
    <cacheField name="GTIN UVC" numFmtId="1">
      <sharedItems containsNonDate="0" containsString="0" containsBlank="1"/>
    </cacheField>
    <cacheField name="Type bocal" numFmtId="0">
      <sharedItems containsBlank="1"/>
    </cacheField>
    <cacheField name="Poids brut (g)" numFmtId="0">
      <sharedItems containsString="0" containsBlank="1" containsNumber="1" containsInteger="1" minValue="1010" maxValue="4550"/>
    </cacheField>
    <cacheField name="Poids net (g)" numFmtId="0">
      <sharedItems containsString="0" containsBlank="1" containsNumber="1" containsInteger="1" minValue="660" maxValue="4000"/>
    </cacheField>
    <cacheField name="Poids net égoutté (g)" numFmtId="0">
      <sharedItems containsString="0" containsBlank="1" containsNumber="1" containsInteger="1" minValue="360" maxValue="2120"/>
    </cacheField>
    <cacheField name="Hauteur (cm)" numFmtId="0">
      <sharedItems containsString="0" containsBlank="1" containsNumber="1" minValue="15" maxValue="24.6"/>
    </cacheField>
    <cacheField name="Diamètre (cm)" numFmtId="0">
      <sharedItems containsString="0" containsBlank="1" containsNumber="1" minValue="8.73" maxValue="15.3"/>
    </cacheField>
    <cacheField name="DLUO" numFmtId="0">
      <sharedItems containsBlank="1"/>
    </cacheField>
    <cacheField name="Code douanier" numFmtId="0">
      <sharedItems containsBlank="1"/>
    </cacheField>
    <cacheField name="GTIN colis" numFmtId="1">
      <sharedItems containsNonDate="0" containsString="0" containsBlank="1"/>
    </cacheField>
    <cacheField name="Type de colis" numFmtId="0">
      <sharedItems containsBlank="1"/>
    </cacheField>
    <cacheField name="Nb UVC par colis" numFmtId="0">
      <sharedItems containsString="0" containsBlank="1" containsNumber="1" containsInteger="1" minValue="3" maxValue="6"/>
    </cacheField>
    <cacheField name="Hauteur colis (cm)" numFmtId="0">
      <sharedItems containsString="0" containsBlank="1" containsNumber="1" minValue="15.2" maxValue="25"/>
    </cacheField>
    <cacheField name="Largeur colis (cm)" numFmtId="0">
      <sharedItems containsString="0" containsBlank="1" containsNumber="1" minValue="16.5" maxValue="17.46"/>
    </cacheField>
    <cacheField name="Longueur colis (cm)" numFmtId="0">
      <sharedItems containsString="0" containsBlank="1" containsNumber="1" minValue="26.19" maxValue="47.5"/>
    </cacheField>
    <cacheField name="Volume colis (cm3)" numFmtId="0">
      <sharedItems containsString="0" containsBlank="1" containsNumber="1" minValue="6950.6164800000006" maxValue="19593.75"/>
    </cacheField>
    <cacheField name="Poids brut colis (kg)" numFmtId="0">
      <sharedItems containsString="0" containsBlank="1" containsNumber="1" minValue="6.0600050000000003" maxValue="13.650004999999998"/>
    </cacheField>
    <cacheField name="GTIN palette" numFmtId="1">
      <sharedItems containsNonDate="0" containsString="0" containsBlank="1"/>
    </cacheField>
    <cacheField name="Type palette" numFmtId="0">
      <sharedItems containsBlank="1"/>
    </cacheField>
    <cacheField name="Nombre de colis par couche" numFmtId="0">
      <sharedItems containsString="0" containsBlank="1" containsNumber="1" containsInteger="1" minValue="11" maxValue="18"/>
    </cacheField>
    <cacheField name="Nombre de Couche par Palette" numFmtId="0">
      <sharedItems containsString="0" containsBlank="1" containsNumber="1" containsInteger="1" minValue="5" maxValue="8"/>
    </cacheField>
    <cacheField name="Nombre UVC par Palette" numFmtId="0">
      <sharedItems containsString="0" containsBlank="1" containsNumber="1" containsInteger="1" minValue="165" maxValue="864"/>
    </cacheField>
    <cacheField name="Hauteur totale palette (cm)" numFmtId="0">
      <sharedItems containsString="0" containsBlank="1" containsNumber="1" minValue="136.6" maxValue="140"/>
    </cacheField>
    <cacheField name="Largeur palette (cm)" numFmtId="0">
      <sharedItems containsString="0" containsBlank="1" containsNumber="1" containsInteger="1" minValue="80" maxValue="80"/>
    </cacheField>
    <cacheField name="Longueur palette (cm)" numFmtId="0">
      <sharedItems containsString="0" containsBlank="1" containsNumber="1" containsInteger="1" minValue="120" maxValue="120"/>
    </cacheField>
    <cacheField name="Poids brut palette (kg)" numFmtId="0">
      <sharedItems containsString="0" containsBlank="1" containsNumber="1" minValue="772.75027499999987" maxValue="894.6407200000001"/>
    </cacheField>
    <cacheField name="Hauteur couche (cm)" numFmtId="0">
      <sharedItems containsString="0" containsBlank="1" containsNumber="1" minValue="15.2" maxValue="25"/>
    </cacheField>
    <cacheField name="Largeur couche (cm)" numFmtId="0">
      <sharedItems containsString="0" containsBlank="1" containsNumber="1" minValue="78.570000000000007" maxValue="80.5"/>
    </cacheField>
    <cacheField name="Longueur couche (cm)" numFmtId="0">
      <sharedItems containsString="0" containsBlank="1" containsNumber="1" minValue="104.76" maxValue="111.5"/>
    </cacheField>
    <cacheField name="Palette gerbable" numFmtId="0">
      <sharedItems containsBlank="1"/>
    </cacheField>
    <cacheField name="Schéma bocal" numFmtId="0">
      <sharedItems containsNonDate="0" containsString="0" containsBlank="1"/>
    </cacheField>
    <cacheField name="Schéma nombre d'UVC" numFmtId="0">
      <sharedItems containsNonDate="0" containsString="0" containsBlank="1"/>
    </cacheField>
    <cacheField name="Visualisation couche" numFmtId="0">
      <sharedItems containsNonDate="0" containsString="0" containsBlank="1"/>
    </cacheField>
    <cacheField name="Visualisation palette (côté)" numFmtId="0">
      <sharedItems containsNonDate="0" containsString="0" containsBlank="1"/>
    </cacheField>
    <cacheField name="Visualisation palette (face)" numFmtId="0">
      <sharedItems containsNonDate="0" containsString="0" containsBlank="1"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345"/>
    <m/>
    <x v="0"/>
    <x v="0"/>
    <x v="0"/>
    <m/>
  </r>
  <r>
    <s v="214"/>
    <m/>
    <x v="1"/>
    <x v="0"/>
    <x v="1"/>
    <m/>
  </r>
  <r>
    <s v="217"/>
    <m/>
    <x v="2"/>
    <x v="0"/>
    <x v="1"/>
    <m/>
  </r>
  <r>
    <s v="219"/>
    <m/>
    <x v="3"/>
    <x v="0"/>
    <x v="1"/>
    <m/>
  </r>
  <r>
    <s v="222"/>
    <m/>
    <x v="4"/>
    <x v="0"/>
    <x v="1"/>
    <m/>
  </r>
  <r>
    <s v="225"/>
    <m/>
    <x v="5"/>
    <x v="0"/>
    <x v="1"/>
    <m/>
  </r>
  <r>
    <m/>
    <m/>
    <x v="6"/>
    <x v="0"/>
    <x v="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">
  <r>
    <s v="345"/>
    <m/>
    <x v="0"/>
    <m/>
    <x v="0"/>
    <m/>
    <s v="72cl Std RE TO82"/>
    <n v="1010"/>
    <n v="660"/>
    <n v="360"/>
    <n v="15"/>
    <n v="8.73"/>
    <s v="3 ans"/>
    <s v="-"/>
    <m/>
    <s v="Plaque carton + film plastique rétractable"/>
    <n v="6"/>
    <n v="15.2"/>
    <n v="17.46"/>
    <n v="26.19"/>
    <n v="6950.6164800000006"/>
    <n v="6.0600050000000003"/>
    <m/>
    <s v="Palette EUR"/>
    <n v="18"/>
    <n v="8"/>
    <n v="864"/>
    <n v="136.6"/>
    <n v="80"/>
    <n v="120"/>
    <n v="894.6407200000001"/>
    <n v="15.2"/>
    <n v="78.570000000000007"/>
    <n v="104.76"/>
    <s v="oui"/>
    <m/>
    <m/>
    <m/>
    <m/>
    <m/>
    <m/>
  </r>
  <r>
    <s v="214"/>
    <m/>
    <x v="1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17"/>
    <m/>
    <x v="2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19"/>
    <m/>
    <x v="3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22"/>
    <m/>
    <x v="4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25"/>
    <m/>
    <x v="5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m/>
    <m/>
    <x v="6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3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4" firstHeaderRow="1" firstDataRow="1" firstDataCol="1"/>
  <pivotFields count="6">
    <pivotField showAll="0"/>
    <pivotField showAll="0"/>
    <pivotField showAll="0">
      <items count="8">
        <item x="2"/>
        <item x="1"/>
        <item x="5"/>
        <item x="4"/>
        <item x="3"/>
        <item x="0"/>
        <item x="6"/>
        <item t="default"/>
      </items>
    </pivotField>
    <pivotField showAll="0"/>
    <pivotField axis="axisRow" showAll="0">
      <items count="5">
        <item m="1" x="3"/>
        <item x="0"/>
        <item x="1"/>
        <item x="2"/>
        <item t="default"/>
      </items>
    </pivotField>
    <pivotField showAll="0"/>
  </pivotFields>
  <rowFields count="1">
    <field x="4"/>
  </rowFields>
  <rowItems count="3">
    <i>
      <x v="1"/>
    </i>
    <i>
      <x v="2"/>
    </i>
    <i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3" firstHeaderRow="1" firstDataRow="1" firstDataCol="1"/>
  <pivotFields count="41">
    <pivotField showAll="0"/>
    <pivotField showAll="0"/>
    <pivotField axis="axisRow" showAll="0">
      <items count="8">
        <item x="2"/>
        <item x="1"/>
        <item x="5"/>
        <item x="4"/>
        <item x="3"/>
        <item x="0"/>
        <item x="6"/>
        <item t="default"/>
      </items>
    </pivotField>
    <pivotField showAll="0"/>
    <pivotField axis="axisRow" showAll="0">
      <items count="4">
        <item x="0"/>
        <item h="1"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2">
    <i>
      <x/>
    </i>
    <i r="1"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7" firstHeaderRow="1" firstDataRow="1" firstDataCol="1"/>
  <pivotFields count="41">
    <pivotField showAll="0"/>
    <pivotField showAll="0"/>
    <pivotField axis="axisRow" showAll="0">
      <items count="8">
        <item x="2"/>
        <item x="1"/>
        <item x="5"/>
        <item x="4"/>
        <item x="3"/>
        <item x="0"/>
        <item x="6"/>
        <item t="default"/>
      </items>
    </pivotField>
    <pivotField showAll="0"/>
    <pivotField axis="axisRow" showAll="0">
      <items count="4">
        <item h="1"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6">
    <i>
      <x v="1"/>
    </i>
    <i r="1">
      <x/>
    </i>
    <i r="1">
      <x v="1"/>
    </i>
    <i r="1">
      <x v="2"/>
    </i>
    <i r="1">
      <x v="3"/>
    </i>
    <i r="1"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8:J70"/>
  <sheetViews>
    <sheetView tabSelected="1" view="pageBreakPreview" zoomScaleNormal="100" zoomScaleSheetLayoutView="100" workbookViewId="0">
      <selection activeCell="L5" sqref="L5"/>
    </sheetView>
  </sheetViews>
  <sheetFormatPr baseColWidth="10" defaultRowHeight="15" x14ac:dyDescent="0.25"/>
  <cols>
    <col min="1" max="1" width="30.85546875" customWidth="1"/>
    <col min="2" max="2" width="38.140625" bestFit="1" customWidth="1"/>
    <col min="3" max="3" width="11.42578125" customWidth="1"/>
  </cols>
  <sheetData>
    <row r="8" spans="1:10" ht="51" x14ac:dyDescent="0.75">
      <c r="A8" s="1"/>
      <c r="B8" s="1"/>
      <c r="C8" s="1"/>
      <c r="D8" s="1"/>
      <c r="E8" s="1"/>
      <c r="F8" s="1"/>
      <c r="G8" s="1"/>
      <c r="H8" s="1"/>
      <c r="I8" s="1"/>
      <c r="J8" s="2"/>
    </row>
    <row r="9" spans="1:10" ht="51" x14ac:dyDescent="0.75">
      <c r="A9" s="34" t="s">
        <v>81</v>
      </c>
      <c r="B9" s="41" t="s">
        <v>96</v>
      </c>
      <c r="C9" s="42" t="s">
        <v>97</v>
      </c>
      <c r="D9" s="17"/>
      <c r="E9" s="17"/>
      <c r="F9" s="17"/>
      <c r="G9" s="17"/>
      <c r="H9" s="17"/>
      <c r="I9" s="1"/>
      <c r="J9" s="2"/>
    </row>
    <row r="10" spans="1:10" x14ac:dyDescent="0.25">
      <c r="A10" s="3"/>
      <c r="B10" s="4"/>
    </row>
    <row r="11" spans="1:10" ht="18.75" x14ac:dyDescent="0.3">
      <c r="A11" s="5" t="s">
        <v>10</v>
      </c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t="s">
        <v>11</v>
      </c>
      <c r="B12" s="11"/>
    </row>
    <row r="13" spans="1:10" x14ac:dyDescent="0.25">
      <c r="A13" t="s">
        <v>12</v>
      </c>
      <c r="B13" s="6" t="s">
        <v>87</v>
      </c>
    </row>
    <row r="14" spans="1:10" x14ac:dyDescent="0.25">
      <c r="A14" t="s">
        <v>13</v>
      </c>
      <c r="B14" s="16">
        <v>4550</v>
      </c>
    </row>
    <row r="15" spans="1:10" x14ac:dyDescent="0.25">
      <c r="A15" t="s">
        <v>14</v>
      </c>
      <c r="B15" s="6">
        <v>4000</v>
      </c>
    </row>
    <row r="16" spans="1:10" x14ac:dyDescent="0.25">
      <c r="A16" t="s">
        <v>15</v>
      </c>
      <c r="B16" s="6">
        <v>2120</v>
      </c>
    </row>
    <row r="17" spans="1:10" x14ac:dyDescent="0.25">
      <c r="A17" t="s">
        <v>16</v>
      </c>
      <c r="B17" s="13">
        <v>24.6</v>
      </c>
    </row>
    <row r="18" spans="1:10" x14ac:dyDescent="0.25">
      <c r="A18" t="s">
        <v>17</v>
      </c>
      <c r="B18" s="13">
        <v>15.3</v>
      </c>
    </row>
    <row r="19" spans="1:10" x14ac:dyDescent="0.25">
      <c r="A19" t="s">
        <v>18</v>
      </c>
      <c r="B19" s="6" t="s">
        <v>88</v>
      </c>
    </row>
    <row r="20" spans="1:10" x14ac:dyDescent="0.25">
      <c r="A20" t="s">
        <v>19</v>
      </c>
      <c r="B20" s="6" t="s">
        <v>0</v>
      </c>
    </row>
    <row r="22" spans="1:10" ht="18.75" x14ac:dyDescent="0.3">
      <c r="A22" s="5" t="s">
        <v>20</v>
      </c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t="s">
        <v>11</v>
      </c>
      <c r="B23" s="32"/>
    </row>
    <row r="24" spans="1:10" x14ac:dyDescent="0.25">
      <c r="A24" t="s">
        <v>12</v>
      </c>
      <c r="B24" s="6" t="s">
        <v>89</v>
      </c>
    </row>
    <row r="25" spans="1:10" x14ac:dyDescent="0.25">
      <c r="A25" t="s">
        <v>21</v>
      </c>
      <c r="B25" s="6">
        <v>3</v>
      </c>
    </row>
    <row r="26" spans="1:10" x14ac:dyDescent="0.25">
      <c r="A26" t="s">
        <v>22</v>
      </c>
      <c r="B26" s="14">
        <v>25</v>
      </c>
    </row>
    <row r="27" spans="1:10" x14ac:dyDescent="0.25">
      <c r="A27" t="s">
        <v>23</v>
      </c>
      <c r="B27" s="14">
        <v>16.5</v>
      </c>
    </row>
    <row r="28" spans="1:10" x14ac:dyDescent="0.25">
      <c r="A28" t="s">
        <v>24</v>
      </c>
      <c r="B28" s="14">
        <v>47.5</v>
      </c>
    </row>
    <row r="29" spans="1:10" ht="17.25" x14ac:dyDescent="0.25">
      <c r="A29" t="s">
        <v>25</v>
      </c>
      <c r="B29" s="15">
        <v>19593.75</v>
      </c>
    </row>
    <row r="30" spans="1:10" x14ac:dyDescent="0.25">
      <c r="A30" t="s">
        <v>26</v>
      </c>
      <c r="B30" s="14">
        <v>13.650004999999998</v>
      </c>
    </row>
    <row r="32" spans="1:10" ht="18.75" x14ac:dyDescent="0.3">
      <c r="A32" s="5" t="s">
        <v>27</v>
      </c>
      <c r="B32" s="7"/>
      <c r="C32" s="7"/>
      <c r="D32" s="7"/>
      <c r="E32" s="7"/>
      <c r="F32" s="7"/>
      <c r="G32" s="7"/>
      <c r="H32" s="7"/>
      <c r="I32" s="7"/>
      <c r="J32" s="7"/>
    </row>
    <row r="33" spans="1:10" x14ac:dyDescent="0.25">
      <c r="A33" t="s">
        <v>11</v>
      </c>
      <c r="B33" s="33"/>
      <c r="C33" s="8"/>
    </row>
    <row r="34" spans="1:10" x14ac:dyDescent="0.25">
      <c r="A34" t="s">
        <v>12</v>
      </c>
      <c r="B34" s="12" t="s">
        <v>28</v>
      </c>
      <c r="E34" s="9" t="s">
        <v>29</v>
      </c>
      <c r="F34" s="10"/>
      <c r="G34" s="10"/>
      <c r="H34" s="10"/>
      <c r="I34" s="10"/>
      <c r="J34" s="10"/>
    </row>
    <row r="35" spans="1:10" x14ac:dyDescent="0.25">
      <c r="A35" t="s">
        <v>30</v>
      </c>
      <c r="B35" s="12">
        <v>11</v>
      </c>
      <c r="E35" s="44"/>
      <c r="F35" s="44"/>
      <c r="G35" s="44"/>
      <c r="H35" s="44"/>
    </row>
    <row r="36" spans="1:10" x14ac:dyDescent="0.25">
      <c r="A36" t="s">
        <v>31</v>
      </c>
      <c r="B36" s="6">
        <v>5</v>
      </c>
      <c r="E36" s="44"/>
      <c r="F36" s="44"/>
      <c r="G36" s="44"/>
      <c r="H36" s="44"/>
    </row>
    <row r="37" spans="1:10" x14ac:dyDescent="0.25">
      <c r="A37" t="s">
        <v>32</v>
      </c>
      <c r="B37" s="6">
        <v>165</v>
      </c>
      <c r="D37" s="43"/>
      <c r="I37" s="45"/>
    </row>
    <row r="38" spans="1:10" x14ac:dyDescent="0.25">
      <c r="A38" t="s">
        <v>33</v>
      </c>
      <c r="B38" s="14">
        <v>140</v>
      </c>
      <c r="D38" s="43"/>
      <c r="I38" s="45"/>
    </row>
    <row r="39" spans="1:10" x14ac:dyDescent="0.25">
      <c r="A39" t="s">
        <v>34</v>
      </c>
      <c r="B39" s="6">
        <v>80</v>
      </c>
      <c r="D39" s="43"/>
      <c r="I39" s="45"/>
    </row>
    <row r="40" spans="1:10" x14ac:dyDescent="0.25">
      <c r="A40" t="s">
        <v>35</v>
      </c>
      <c r="B40" s="6">
        <v>120</v>
      </c>
      <c r="D40" s="43"/>
      <c r="I40" s="45"/>
    </row>
    <row r="41" spans="1:10" x14ac:dyDescent="0.25">
      <c r="A41" t="s">
        <v>36</v>
      </c>
      <c r="B41" s="13">
        <v>772.75027499999987</v>
      </c>
      <c r="D41" s="43"/>
      <c r="I41" s="45"/>
    </row>
    <row r="42" spans="1:10" x14ac:dyDescent="0.25">
      <c r="A42" t="s">
        <v>37</v>
      </c>
      <c r="B42" s="13">
        <v>25</v>
      </c>
      <c r="D42" s="43"/>
      <c r="I42" s="45"/>
    </row>
    <row r="43" spans="1:10" x14ac:dyDescent="0.25">
      <c r="A43" t="s">
        <v>38</v>
      </c>
      <c r="B43" s="14">
        <v>80.5</v>
      </c>
      <c r="D43" s="43"/>
      <c r="I43" s="45"/>
    </row>
    <row r="44" spans="1:10" x14ac:dyDescent="0.25">
      <c r="A44" t="s">
        <v>39</v>
      </c>
      <c r="B44" s="14">
        <v>111.5</v>
      </c>
      <c r="D44" s="43"/>
      <c r="I44" s="45"/>
    </row>
    <row r="45" spans="1:10" x14ac:dyDescent="0.25">
      <c r="A45" t="s">
        <v>40</v>
      </c>
      <c r="B45" t="s">
        <v>72</v>
      </c>
      <c r="D45" s="43"/>
      <c r="I45" s="45"/>
    </row>
    <row r="46" spans="1:10" x14ac:dyDescent="0.25">
      <c r="D46" s="43"/>
      <c r="I46" s="45"/>
    </row>
    <row r="47" spans="1:10" x14ac:dyDescent="0.25">
      <c r="D47" s="43"/>
      <c r="I47" s="45"/>
    </row>
    <row r="48" spans="1:10" x14ac:dyDescent="0.25">
      <c r="E48" s="44"/>
      <c r="F48" s="44"/>
      <c r="G48" s="44"/>
      <c r="H48" s="44"/>
    </row>
    <row r="49" spans="1:10" x14ac:dyDescent="0.25">
      <c r="E49" s="44"/>
      <c r="F49" s="44"/>
      <c r="G49" s="44"/>
      <c r="H49" s="44"/>
    </row>
    <row r="50" spans="1:10" x14ac:dyDescent="0.25">
      <c r="A50" s="10" t="s">
        <v>41</v>
      </c>
      <c r="B50" s="10"/>
      <c r="C50" s="10"/>
      <c r="D50" s="10"/>
      <c r="E50" s="10"/>
      <c r="F50" s="10"/>
      <c r="G50" s="10"/>
      <c r="H50" s="10"/>
      <c r="I50" s="10"/>
      <c r="J50" s="10"/>
    </row>
    <row r="51" spans="1:10" ht="17.25" x14ac:dyDescent="0.25">
      <c r="A51" t="s">
        <v>47</v>
      </c>
    </row>
    <row r="52" spans="1:10" x14ac:dyDescent="0.25">
      <c r="A52" t="s">
        <v>42</v>
      </c>
    </row>
    <row r="54" spans="1:10" x14ac:dyDescent="0.25">
      <c r="D54" s="43"/>
    </row>
    <row r="55" spans="1:10" x14ac:dyDescent="0.25">
      <c r="D55" s="43"/>
    </row>
    <row r="56" spans="1:10" x14ac:dyDescent="0.25">
      <c r="D56" s="43"/>
    </row>
    <row r="57" spans="1:10" x14ac:dyDescent="0.25">
      <c r="D57" s="43"/>
    </row>
    <row r="58" spans="1:10" x14ac:dyDescent="0.25">
      <c r="D58" s="43"/>
    </row>
    <row r="59" spans="1:10" x14ac:dyDescent="0.25">
      <c r="D59" s="43"/>
    </row>
    <row r="60" spans="1:10" x14ac:dyDescent="0.25">
      <c r="D60" s="43"/>
    </row>
    <row r="61" spans="1:10" x14ac:dyDescent="0.25">
      <c r="D61" s="43"/>
    </row>
    <row r="62" spans="1:10" x14ac:dyDescent="0.25">
      <c r="D62" s="43"/>
    </row>
    <row r="63" spans="1:10" x14ac:dyDescent="0.25">
      <c r="D63" s="43"/>
    </row>
    <row r="64" spans="1:10" x14ac:dyDescent="0.25">
      <c r="D64" s="43"/>
    </row>
    <row r="65" spans="4:4" x14ac:dyDescent="0.25">
      <c r="D65" s="43"/>
    </row>
    <row r="66" spans="4:4" x14ac:dyDescent="0.25">
      <c r="D66" s="43"/>
    </row>
    <row r="67" spans="4:4" x14ac:dyDescent="0.25">
      <c r="D67" s="43"/>
    </row>
    <row r="68" spans="4:4" x14ac:dyDescent="0.25">
      <c r="D68" s="43"/>
    </row>
    <row r="69" spans="4:4" x14ac:dyDescent="0.25">
      <c r="D69" s="43"/>
    </row>
    <row r="70" spans="4:4" x14ac:dyDescent="0.25">
      <c r="D70" s="43"/>
    </row>
  </sheetData>
  <dataConsolidate/>
  <mergeCells count="5">
    <mergeCell ref="D54:D70"/>
    <mergeCell ref="E35:H36"/>
    <mergeCell ref="D37:D47"/>
    <mergeCell ref="I37:I47"/>
    <mergeCell ref="E48:H49"/>
  </mergeCells>
  <dataValidations count="2">
    <dataValidation type="list" allowBlank="1" showInputMessage="1" showErrorMessage="1" sqref="B9">
      <formula1>Marque</formula1>
    </dataValidation>
    <dataValidation type="list" allowBlank="1" showInputMessage="1" showErrorMessage="1" sqref="C9">
      <formula1>INDIRECT($B$9)</formula1>
    </dataValidation>
  </dataValidations>
  <pageMargins left="0.7" right="0.7" top="0.75" bottom="0.75" header="0.3" footer="0.3"/>
  <pageSetup paperSize="9" scale="5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O10"/>
  <sheetViews>
    <sheetView zoomScale="60" zoomScaleNormal="60" workbookViewId="0">
      <selection activeCell="E7" sqref="E7"/>
    </sheetView>
  </sheetViews>
  <sheetFormatPr baseColWidth="10" defaultRowHeight="15" x14ac:dyDescent="0.25"/>
  <cols>
    <col min="2" max="2" width="17.7109375" bestFit="1" customWidth="1"/>
    <col min="3" max="3" width="54.140625" bestFit="1" customWidth="1"/>
    <col min="4" max="4" width="22" customWidth="1"/>
    <col min="5" max="5" width="14.85546875" bestFit="1" customWidth="1"/>
    <col min="6" max="6" width="18" style="36" customWidth="1"/>
    <col min="7" max="7" width="19.7109375" bestFit="1" customWidth="1"/>
    <col min="8" max="8" width="12.85546875" bestFit="1" customWidth="1"/>
    <col min="9" max="9" width="12.140625" bestFit="1" customWidth="1"/>
    <col min="10" max="10" width="19.7109375" bestFit="1" customWidth="1"/>
    <col min="11" max="14" width="19.7109375" customWidth="1"/>
    <col min="15" max="15" width="19.7109375" style="36" customWidth="1"/>
    <col min="16" max="16" width="24.28515625" bestFit="1" customWidth="1"/>
    <col min="21" max="21" width="12.42578125" bestFit="1" customWidth="1"/>
    <col min="23" max="23" width="16.7109375" style="36" bestFit="1" customWidth="1"/>
    <col min="28" max="28" width="14" customWidth="1"/>
    <col min="31" max="31" width="12.85546875" customWidth="1"/>
    <col min="32" max="32" width="12.5703125" customWidth="1"/>
    <col min="33" max="33" width="12.7109375" customWidth="1"/>
    <col min="36" max="36" width="28.7109375" customWidth="1"/>
    <col min="37" max="37" width="35.85546875" customWidth="1"/>
    <col min="38" max="38" width="99" customWidth="1"/>
    <col min="39" max="39" width="45.42578125" customWidth="1"/>
    <col min="40" max="40" width="59.7109375" customWidth="1"/>
    <col min="41" max="41" width="19.85546875" bestFit="1" customWidth="1"/>
  </cols>
  <sheetData>
    <row r="1" spans="1:41" x14ac:dyDescent="0.25">
      <c r="A1" s="18">
        <v>1</v>
      </c>
      <c r="B1" s="18">
        <v>2</v>
      </c>
      <c r="C1" s="18">
        <v>3</v>
      </c>
      <c r="D1" s="18">
        <v>4</v>
      </c>
      <c r="E1" s="18">
        <v>5</v>
      </c>
      <c r="F1" s="18">
        <v>6</v>
      </c>
      <c r="G1" s="18">
        <v>7</v>
      </c>
      <c r="H1" s="18">
        <v>8</v>
      </c>
      <c r="I1" s="18">
        <v>9</v>
      </c>
      <c r="J1" s="18">
        <v>10</v>
      </c>
      <c r="K1" s="18">
        <v>11</v>
      </c>
      <c r="L1" s="18">
        <v>12</v>
      </c>
      <c r="M1" s="18">
        <v>13</v>
      </c>
      <c r="N1" s="18">
        <v>14</v>
      </c>
      <c r="O1" s="18">
        <v>15</v>
      </c>
      <c r="P1" s="18">
        <v>16</v>
      </c>
      <c r="Q1" s="18">
        <v>17</v>
      </c>
      <c r="R1" s="18">
        <v>18</v>
      </c>
      <c r="S1" s="18">
        <v>19</v>
      </c>
      <c r="T1" s="18">
        <v>20</v>
      </c>
      <c r="U1" s="18">
        <v>21</v>
      </c>
      <c r="V1" s="18">
        <v>22</v>
      </c>
      <c r="W1" s="18">
        <v>23</v>
      </c>
      <c r="X1" s="18">
        <v>24</v>
      </c>
      <c r="Y1" s="18">
        <v>25</v>
      </c>
      <c r="Z1" s="18">
        <v>26</v>
      </c>
      <c r="AA1" s="18">
        <v>27</v>
      </c>
      <c r="AB1" s="18">
        <v>28</v>
      </c>
      <c r="AC1" s="18">
        <v>29</v>
      </c>
      <c r="AD1" s="18">
        <v>30</v>
      </c>
      <c r="AE1" s="18">
        <v>31</v>
      </c>
      <c r="AF1" s="18">
        <v>32</v>
      </c>
      <c r="AG1" s="18">
        <v>33</v>
      </c>
      <c r="AH1" s="18">
        <v>34</v>
      </c>
      <c r="AI1" s="18">
        <v>35</v>
      </c>
      <c r="AJ1" s="18">
        <v>36</v>
      </c>
      <c r="AK1" s="18">
        <v>37</v>
      </c>
      <c r="AL1" s="18">
        <v>38</v>
      </c>
      <c r="AM1" s="18">
        <v>39</v>
      </c>
      <c r="AN1" s="18">
        <v>40</v>
      </c>
    </row>
    <row r="2" spans="1:41" x14ac:dyDescent="0.25">
      <c r="F2"/>
      <c r="O2"/>
      <c r="W2"/>
    </row>
    <row r="3" spans="1:41" x14ac:dyDescent="0.25">
      <c r="F3" s="19" t="s">
        <v>73</v>
      </c>
      <c r="G3" s="19" t="s">
        <v>73</v>
      </c>
      <c r="H3" s="19" t="s">
        <v>73</v>
      </c>
      <c r="I3" s="19" t="s">
        <v>73</v>
      </c>
      <c r="J3" s="19" t="s">
        <v>73</v>
      </c>
      <c r="K3" s="19" t="s">
        <v>73</v>
      </c>
      <c r="L3" s="19" t="s">
        <v>73</v>
      </c>
      <c r="M3" s="19" t="s">
        <v>73</v>
      </c>
      <c r="N3" s="19" t="s">
        <v>73</v>
      </c>
      <c r="O3" s="20" t="s">
        <v>74</v>
      </c>
      <c r="P3" s="20" t="s">
        <v>74</v>
      </c>
      <c r="Q3" s="20" t="s">
        <v>74</v>
      </c>
      <c r="R3" s="20" t="s">
        <v>74</v>
      </c>
      <c r="S3" s="20" t="s">
        <v>74</v>
      </c>
      <c r="T3" s="20" t="s">
        <v>74</v>
      </c>
      <c r="U3" s="20" t="s">
        <v>74</v>
      </c>
      <c r="V3" s="20" t="s">
        <v>74</v>
      </c>
      <c r="W3" s="21" t="s">
        <v>75</v>
      </c>
      <c r="X3" s="21" t="s">
        <v>75</v>
      </c>
      <c r="Y3" s="21" t="s">
        <v>75</v>
      </c>
      <c r="Z3" s="21" t="s">
        <v>75</v>
      </c>
      <c r="AA3" s="21" t="s">
        <v>75</v>
      </c>
      <c r="AB3" s="21" t="s">
        <v>75</v>
      </c>
      <c r="AC3" s="21" t="s">
        <v>75</v>
      </c>
      <c r="AD3" s="21" t="s">
        <v>75</v>
      </c>
      <c r="AE3" s="21" t="s">
        <v>75</v>
      </c>
      <c r="AF3" s="21" t="s">
        <v>75</v>
      </c>
      <c r="AG3" s="21" t="s">
        <v>75</v>
      </c>
      <c r="AH3" s="21" t="s">
        <v>75</v>
      </c>
      <c r="AI3" s="21" t="s">
        <v>75</v>
      </c>
    </row>
    <row r="4" spans="1:41" ht="45" x14ac:dyDescent="0.25">
      <c r="A4" s="27" t="s">
        <v>1</v>
      </c>
      <c r="B4" s="27" t="s">
        <v>93</v>
      </c>
      <c r="C4" s="27" t="s">
        <v>94</v>
      </c>
      <c r="D4" s="27" t="s">
        <v>2</v>
      </c>
      <c r="E4" s="27" t="s">
        <v>3</v>
      </c>
      <c r="F4" s="28" t="s">
        <v>48</v>
      </c>
      <c r="G4" s="28" t="s">
        <v>5</v>
      </c>
      <c r="H4" s="28" t="s">
        <v>9</v>
      </c>
      <c r="I4" s="28" t="s">
        <v>8</v>
      </c>
      <c r="J4" s="28" t="s">
        <v>7</v>
      </c>
      <c r="K4" s="28" t="s">
        <v>49</v>
      </c>
      <c r="L4" s="28" t="s">
        <v>50</v>
      </c>
      <c r="M4" s="28" t="s">
        <v>51</v>
      </c>
      <c r="N4" s="28" t="s">
        <v>52</v>
      </c>
      <c r="O4" s="29" t="s">
        <v>53</v>
      </c>
      <c r="P4" s="29" t="s">
        <v>4</v>
      </c>
      <c r="Q4" s="30" t="s">
        <v>6</v>
      </c>
      <c r="R4" s="30" t="s">
        <v>54</v>
      </c>
      <c r="S4" s="30" t="s">
        <v>55</v>
      </c>
      <c r="T4" s="30" t="s">
        <v>56</v>
      </c>
      <c r="U4" s="30" t="s">
        <v>57</v>
      </c>
      <c r="V4" s="30" t="s">
        <v>58</v>
      </c>
      <c r="W4" s="31" t="s">
        <v>59</v>
      </c>
      <c r="X4" s="31" t="s">
        <v>60</v>
      </c>
      <c r="Y4" s="31" t="s">
        <v>61</v>
      </c>
      <c r="Z4" s="31" t="s">
        <v>62</v>
      </c>
      <c r="AA4" s="31" t="s">
        <v>63</v>
      </c>
      <c r="AB4" s="31" t="s">
        <v>64</v>
      </c>
      <c r="AC4" s="31" t="s">
        <v>66</v>
      </c>
      <c r="AD4" s="31" t="s">
        <v>67</v>
      </c>
      <c r="AE4" s="31" t="s">
        <v>68</v>
      </c>
      <c r="AF4" s="31" t="s">
        <v>69</v>
      </c>
      <c r="AG4" s="31" t="s">
        <v>70</v>
      </c>
      <c r="AH4" s="31" t="s">
        <v>65</v>
      </c>
      <c r="AI4" s="31" t="s">
        <v>71</v>
      </c>
      <c r="AJ4" s="27" t="s">
        <v>76</v>
      </c>
      <c r="AK4" s="27" t="s">
        <v>77</v>
      </c>
      <c r="AL4" s="27" t="s">
        <v>78</v>
      </c>
      <c r="AM4" s="27" t="s">
        <v>80</v>
      </c>
      <c r="AN4" s="27" t="s">
        <v>79</v>
      </c>
      <c r="AO4" s="38" t="s">
        <v>90</v>
      </c>
    </row>
    <row r="5" spans="1:41" ht="261.75" customHeight="1" x14ac:dyDescent="0.25">
      <c r="A5" s="23" t="s">
        <v>45</v>
      </c>
      <c r="B5" s="23"/>
      <c r="C5" s="23" t="s">
        <v>102</v>
      </c>
      <c r="D5" s="23"/>
      <c r="E5" s="23" t="s">
        <v>95</v>
      </c>
      <c r="F5" s="35"/>
      <c r="G5" s="23" t="s">
        <v>44</v>
      </c>
      <c r="H5" s="23">
        <v>1010</v>
      </c>
      <c r="I5" s="23">
        <v>660</v>
      </c>
      <c r="J5" s="23">
        <v>360</v>
      </c>
      <c r="K5" s="24">
        <v>15</v>
      </c>
      <c r="L5" s="23">
        <v>8.73</v>
      </c>
      <c r="M5" s="23" t="s">
        <v>43</v>
      </c>
      <c r="N5" s="25" t="s">
        <v>0</v>
      </c>
      <c r="O5" s="37"/>
      <c r="P5" s="26" t="s">
        <v>46</v>
      </c>
      <c r="Q5" s="23">
        <v>6</v>
      </c>
      <c r="R5" s="24">
        <v>15.2</v>
      </c>
      <c r="S5" s="23">
        <f>2*L5</f>
        <v>17.46</v>
      </c>
      <c r="T5" s="23">
        <f>3*L5</f>
        <v>26.19</v>
      </c>
      <c r="U5" s="24">
        <f>R5*S5*T5</f>
        <v>6950.6164800000006</v>
      </c>
      <c r="V5" s="24">
        <f>((6*H5)+0.005)/1000</f>
        <v>6.0600050000000003</v>
      </c>
      <c r="W5" s="35"/>
      <c r="X5" s="23" t="s">
        <v>28</v>
      </c>
      <c r="Y5" s="23">
        <v>18</v>
      </c>
      <c r="Z5" s="23">
        <v>8</v>
      </c>
      <c r="AA5" s="23">
        <f>Q5*Y5*Z5</f>
        <v>864</v>
      </c>
      <c r="AB5" s="24">
        <f>15+(R5*Z5)</f>
        <v>136.6</v>
      </c>
      <c r="AC5" s="23">
        <v>80</v>
      </c>
      <c r="AD5" s="23">
        <v>120</v>
      </c>
      <c r="AE5" s="24">
        <f>(V5*Y5*Z5)+22</f>
        <v>894.6407200000001</v>
      </c>
      <c r="AF5" s="24">
        <f>R5</f>
        <v>15.2</v>
      </c>
      <c r="AG5" s="23">
        <f>3*T5</f>
        <v>78.570000000000007</v>
      </c>
      <c r="AH5" s="23">
        <f>6*S5</f>
        <v>104.76</v>
      </c>
      <c r="AI5" s="23" t="s">
        <v>72</v>
      </c>
      <c r="AJ5" s="22"/>
      <c r="AK5" s="22"/>
      <c r="AL5" s="22"/>
      <c r="AM5" s="22"/>
      <c r="AN5" s="22"/>
    </row>
    <row r="6" spans="1:41" ht="293.25" customHeight="1" x14ac:dyDescent="0.25">
      <c r="A6" s="23" t="s">
        <v>82</v>
      </c>
      <c r="B6" s="23"/>
      <c r="C6" s="23" t="s">
        <v>97</v>
      </c>
      <c r="D6" s="23"/>
      <c r="E6" s="23" t="s">
        <v>96</v>
      </c>
      <c r="F6" s="35"/>
      <c r="G6" s="23" t="s">
        <v>87</v>
      </c>
      <c r="H6" s="23">
        <v>4550</v>
      </c>
      <c r="I6" s="46">
        <v>4000</v>
      </c>
      <c r="J6" s="46">
        <v>2120</v>
      </c>
      <c r="K6" s="46">
        <v>24.6</v>
      </c>
      <c r="L6" s="46">
        <v>15.3</v>
      </c>
      <c r="M6" s="46" t="s">
        <v>88</v>
      </c>
      <c r="N6" s="47" t="s">
        <v>0</v>
      </c>
      <c r="O6" s="48"/>
      <c r="P6" s="49" t="s">
        <v>89</v>
      </c>
      <c r="Q6" s="46">
        <v>3</v>
      </c>
      <c r="R6" s="46">
        <v>25</v>
      </c>
      <c r="S6" s="46">
        <v>16.5</v>
      </c>
      <c r="T6" s="46">
        <v>47.5</v>
      </c>
      <c r="U6" s="24">
        <f>R6*S6*T6</f>
        <v>19593.75</v>
      </c>
      <c r="V6" s="24">
        <f>((3*H6)+0.005)/1000</f>
        <v>13.650004999999998</v>
      </c>
      <c r="W6" s="35"/>
      <c r="X6" s="23" t="s">
        <v>28</v>
      </c>
      <c r="Y6" s="23">
        <v>11</v>
      </c>
      <c r="Z6" s="23">
        <v>5</v>
      </c>
      <c r="AA6" s="23">
        <f>Q6*Y6*Z6</f>
        <v>165</v>
      </c>
      <c r="AB6" s="50">
        <f>15+(R6*Z6)</f>
        <v>140</v>
      </c>
      <c r="AC6" s="46">
        <v>80</v>
      </c>
      <c r="AD6" s="23">
        <v>120</v>
      </c>
      <c r="AE6" s="24">
        <f>(V6*Y6*Z6)+22</f>
        <v>772.75027499999987</v>
      </c>
      <c r="AF6" s="24">
        <f>R6</f>
        <v>25</v>
      </c>
      <c r="AG6" s="23">
        <f>(2*S6)+T6</f>
        <v>80.5</v>
      </c>
      <c r="AH6" s="23">
        <f>(2*T6)+S6</f>
        <v>111.5</v>
      </c>
      <c r="AI6" s="23" t="s">
        <v>72</v>
      </c>
      <c r="AJ6" s="23"/>
      <c r="AK6" s="22"/>
      <c r="AL6" s="22"/>
      <c r="AM6" s="22"/>
      <c r="AN6" s="22"/>
    </row>
    <row r="7" spans="1:41" ht="284.25" customHeight="1" x14ac:dyDescent="0.25">
      <c r="A7" s="23" t="s">
        <v>83</v>
      </c>
      <c r="B7" s="23"/>
      <c r="C7" s="23" t="s">
        <v>98</v>
      </c>
      <c r="D7" s="23"/>
      <c r="E7" s="23" t="s">
        <v>96</v>
      </c>
      <c r="F7" s="35"/>
      <c r="G7" s="23" t="s">
        <v>87</v>
      </c>
      <c r="H7" s="23">
        <v>4550</v>
      </c>
      <c r="I7" s="46">
        <v>4000</v>
      </c>
      <c r="J7" s="46">
        <v>2120</v>
      </c>
      <c r="K7" s="46">
        <v>24.6</v>
      </c>
      <c r="L7" s="46">
        <v>15.3</v>
      </c>
      <c r="M7" s="46" t="s">
        <v>88</v>
      </c>
      <c r="N7" s="47" t="s">
        <v>0</v>
      </c>
      <c r="O7" s="48"/>
      <c r="P7" s="49" t="s">
        <v>89</v>
      </c>
      <c r="Q7" s="46">
        <v>3</v>
      </c>
      <c r="R7" s="46">
        <v>25</v>
      </c>
      <c r="S7" s="46">
        <v>16.5</v>
      </c>
      <c r="T7" s="46">
        <v>47.5</v>
      </c>
      <c r="U7" s="24">
        <f>R7*S7*T7</f>
        <v>19593.75</v>
      </c>
      <c r="V7" s="24">
        <f>((3*H7)+0.005)/1000</f>
        <v>13.650004999999998</v>
      </c>
      <c r="W7" s="35"/>
      <c r="X7" s="23" t="s">
        <v>28</v>
      </c>
      <c r="Y7" s="23">
        <v>11</v>
      </c>
      <c r="Z7" s="23">
        <v>5</v>
      </c>
      <c r="AA7" s="23">
        <f t="shared" ref="AA7:AA10" si="0">Q7*Y7*Z7</f>
        <v>165</v>
      </c>
      <c r="AB7" s="50">
        <f t="shared" ref="AB7:AB10" si="1">15+(R7*Z7)</f>
        <v>140</v>
      </c>
      <c r="AC7" s="46">
        <v>80</v>
      </c>
      <c r="AD7" s="23">
        <v>120</v>
      </c>
      <c r="AE7" s="24">
        <f t="shared" ref="AE7:AE10" si="2">(V7*Y7*Z7)+22</f>
        <v>772.75027499999987</v>
      </c>
      <c r="AF7" s="24">
        <f t="shared" ref="AF7:AF10" si="3">R7</f>
        <v>25</v>
      </c>
      <c r="AG7" s="23">
        <f t="shared" ref="AG7:AG10" si="4">(2*S7)+T7</f>
        <v>80.5</v>
      </c>
      <c r="AH7" s="23">
        <f t="shared" ref="AH7:AH10" si="5">(2*T7)+S7</f>
        <v>111.5</v>
      </c>
      <c r="AI7" s="23" t="s">
        <v>72</v>
      </c>
      <c r="AJ7" s="22"/>
      <c r="AK7" s="22"/>
      <c r="AL7" s="22"/>
      <c r="AM7" s="22"/>
      <c r="AN7" s="22"/>
    </row>
    <row r="8" spans="1:41" ht="279.75" customHeight="1" x14ac:dyDescent="0.25">
      <c r="A8" s="23" t="s">
        <v>84</v>
      </c>
      <c r="B8" s="23"/>
      <c r="C8" s="23" t="s">
        <v>99</v>
      </c>
      <c r="D8" s="23"/>
      <c r="E8" s="23" t="s">
        <v>96</v>
      </c>
      <c r="F8" s="35"/>
      <c r="G8" s="23" t="s">
        <v>87</v>
      </c>
      <c r="H8" s="23">
        <v>4550</v>
      </c>
      <c r="I8" s="46">
        <v>4000</v>
      </c>
      <c r="J8" s="46">
        <v>2120</v>
      </c>
      <c r="K8" s="46">
        <v>24.6</v>
      </c>
      <c r="L8" s="46">
        <v>15.3</v>
      </c>
      <c r="M8" s="46" t="s">
        <v>88</v>
      </c>
      <c r="N8" s="47" t="s">
        <v>0</v>
      </c>
      <c r="O8" s="48"/>
      <c r="P8" s="49" t="s">
        <v>89</v>
      </c>
      <c r="Q8" s="46">
        <v>3</v>
      </c>
      <c r="R8" s="46">
        <v>25</v>
      </c>
      <c r="S8" s="46">
        <v>16.5</v>
      </c>
      <c r="T8" s="46">
        <v>47.5</v>
      </c>
      <c r="U8" s="24">
        <f t="shared" ref="U8:U10" si="6">R8*S8*T8</f>
        <v>19593.75</v>
      </c>
      <c r="V8" s="24">
        <f t="shared" ref="V8:V10" si="7">((3*H8)+0.005)/1000</f>
        <v>13.650004999999998</v>
      </c>
      <c r="W8" s="35"/>
      <c r="X8" s="23" t="s">
        <v>28</v>
      </c>
      <c r="Y8" s="23">
        <v>11</v>
      </c>
      <c r="Z8" s="23">
        <v>5</v>
      </c>
      <c r="AA8" s="23">
        <f t="shared" si="0"/>
        <v>165</v>
      </c>
      <c r="AB8" s="50">
        <f t="shared" si="1"/>
        <v>140</v>
      </c>
      <c r="AC8" s="46">
        <v>80</v>
      </c>
      <c r="AD8" s="23">
        <v>120</v>
      </c>
      <c r="AE8" s="24">
        <f t="shared" si="2"/>
        <v>772.75027499999987</v>
      </c>
      <c r="AF8" s="24">
        <f t="shared" si="3"/>
        <v>25</v>
      </c>
      <c r="AG8" s="23">
        <f t="shared" si="4"/>
        <v>80.5</v>
      </c>
      <c r="AH8" s="23">
        <f t="shared" si="5"/>
        <v>111.5</v>
      </c>
      <c r="AI8" s="23" t="s">
        <v>72</v>
      </c>
      <c r="AJ8" s="22"/>
      <c r="AK8" s="22"/>
      <c r="AL8" s="22"/>
      <c r="AM8" s="22"/>
      <c r="AN8" s="22"/>
    </row>
    <row r="9" spans="1:41" ht="343.5" customHeight="1" x14ac:dyDescent="0.25">
      <c r="A9" s="23" t="s">
        <v>85</v>
      </c>
      <c r="B9" s="23"/>
      <c r="C9" s="23" t="s">
        <v>100</v>
      </c>
      <c r="D9" s="23"/>
      <c r="E9" s="23" t="s">
        <v>96</v>
      </c>
      <c r="F9" s="35"/>
      <c r="G9" s="23" t="s">
        <v>87</v>
      </c>
      <c r="H9" s="23">
        <v>4550</v>
      </c>
      <c r="I9" s="46">
        <v>4000</v>
      </c>
      <c r="J9" s="46">
        <v>2120</v>
      </c>
      <c r="K9" s="46">
        <v>24.6</v>
      </c>
      <c r="L9" s="46">
        <v>15.3</v>
      </c>
      <c r="M9" s="46" t="s">
        <v>88</v>
      </c>
      <c r="N9" s="47" t="s">
        <v>0</v>
      </c>
      <c r="O9" s="48"/>
      <c r="P9" s="49" t="s">
        <v>89</v>
      </c>
      <c r="Q9" s="46">
        <v>3</v>
      </c>
      <c r="R9" s="46">
        <v>25</v>
      </c>
      <c r="S9" s="46">
        <v>16.5</v>
      </c>
      <c r="T9" s="46">
        <v>47.5</v>
      </c>
      <c r="U9" s="24">
        <f t="shared" si="6"/>
        <v>19593.75</v>
      </c>
      <c r="V9" s="24">
        <f t="shared" si="7"/>
        <v>13.650004999999998</v>
      </c>
      <c r="W9" s="35"/>
      <c r="X9" s="23" t="s">
        <v>28</v>
      </c>
      <c r="Y9" s="23">
        <v>11</v>
      </c>
      <c r="Z9" s="23">
        <v>5</v>
      </c>
      <c r="AA9" s="23">
        <f t="shared" si="0"/>
        <v>165</v>
      </c>
      <c r="AB9" s="50">
        <f t="shared" si="1"/>
        <v>140</v>
      </c>
      <c r="AC9" s="46">
        <v>80</v>
      </c>
      <c r="AD9" s="23">
        <v>120</v>
      </c>
      <c r="AE9" s="24">
        <f t="shared" si="2"/>
        <v>772.75027499999987</v>
      </c>
      <c r="AF9" s="24">
        <f t="shared" si="3"/>
        <v>25</v>
      </c>
      <c r="AG9" s="23">
        <f t="shared" si="4"/>
        <v>80.5</v>
      </c>
      <c r="AH9" s="23">
        <f t="shared" si="5"/>
        <v>111.5</v>
      </c>
      <c r="AI9" s="23" t="s">
        <v>72</v>
      </c>
      <c r="AJ9" s="22"/>
      <c r="AK9" s="22"/>
      <c r="AL9" s="22"/>
      <c r="AM9" s="22"/>
      <c r="AN9" s="22"/>
    </row>
    <row r="10" spans="1:41" ht="408.75" customHeight="1" x14ac:dyDescent="0.25">
      <c r="A10" s="23" t="s">
        <v>86</v>
      </c>
      <c r="B10" s="23"/>
      <c r="C10" s="23" t="s">
        <v>101</v>
      </c>
      <c r="D10" s="23"/>
      <c r="E10" s="23" t="s">
        <v>96</v>
      </c>
      <c r="F10" s="35"/>
      <c r="G10" s="23" t="s">
        <v>87</v>
      </c>
      <c r="H10" s="23">
        <v>4550</v>
      </c>
      <c r="I10" s="46">
        <v>4000</v>
      </c>
      <c r="J10" s="46">
        <v>2120</v>
      </c>
      <c r="K10" s="46">
        <v>24.6</v>
      </c>
      <c r="L10" s="46">
        <v>15.3</v>
      </c>
      <c r="M10" s="46" t="s">
        <v>88</v>
      </c>
      <c r="N10" s="47" t="s">
        <v>0</v>
      </c>
      <c r="O10" s="48"/>
      <c r="P10" s="49" t="s">
        <v>89</v>
      </c>
      <c r="Q10" s="46">
        <v>3</v>
      </c>
      <c r="R10" s="46">
        <v>25</v>
      </c>
      <c r="S10" s="46">
        <v>16.5</v>
      </c>
      <c r="T10" s="46">
        <v>47.5</v>
      </c>
      <c r="U10" s="24">
        <f t="shared" si="6"/>
        <v>19593.75</v>
      </c>
      <c r="V10" s="24">
        <f t="shared" si="7"/>
        <v>13.650004999999998</v>
      </c>
      <c r="W10" s="35"/>
      <c r="X10" s="23" t="s">
        <v>28</v>
      </c>
      <c r="Y10" s="23">
        <v>11</v>
      </c>
      <c r="Z10" s="23">
        <v>5</v>
      </c>
      <c r="AA10" s="23">
        <f t="shared" si="0"/>
        <v>165</v>
      </c>
      <c r="AB10" s="50">
        <f t="shared" si="1"/>
        <v>140</v>
      </c>
      <c r="AC10" s="46">
        <v>80</v>
      </c>
      <c r="AD10" s="23">
        <v>120</v>
      </c>
      <c r="AE10" s="24">
        <f t="shared" si="2"/>
        <v>772.75027499999987</v>
      </c>
      <c r="AF10" s="24">
        <f t="shared" si="3"/>
        <v>25</v>
      </c>
      <c r="AG10" s="23">
        <f t="shared" si="4"/>
        <v>80.5</v>
      </c>
      <c r="AH10" s="23">
        <f t="shared" si="5"/>
        <v>111.5</v>
      </c>
      <c r="AI10" s="23" t="s">
        <v>72</v>
      </c>
      <c r="AJ10" s="22"/>
      <c r="AK10" s="22"/>
      <c r="AL10" s="22"/>
      <c r="AM10" s="22"/>
      <c r="AN10" s="22"/>
    </row>
  </sheetData>
  <autoFilter ref="A4:AO4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/>
  </sheetViews>
  <sheetFormatPr baseColWidth="10" defaultRowHeight="15" x14ac:dyDescent="0.25"/>
  <cols>
    <col min="1" max="1" width="20.85546875" bestFit="1" customWidth="1"/>
  </cols>
  <sheetData>
    <row r="1" spans="1:1" x14ac:dyDescent="0.25">
      <c r="A1" s="39" t="s">
        <v>91</v>
      </c>
    </row>
    <row r="2" spans="1:1" x14ac:dyDescent="0.25">
      <c r="A2" s="6" t="s">
        <v>95</v>
      </c>
    </row>
    <row r="3" spans="1:1" x14ac:dyDescent="0.25">
      <c r="A3" s="6" t="s">
        <v>96</v>
      </c>
    </row>
    <row r="4" spans="1:1" x14ac:dyDescent="0.25">
      <c r="A4" s="6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/>
  </sheetViews>
  <sheetFormatPr baseColWidth="10" defaultRowHeight="15" x14ac:dyDescent="0.25"/>
  <cols>
    <col min="1" max="1" width="20.85546875" customWidth="1"/>
  </cols>
  <sheetData>
    <row r="1" spans="1:1" x14ac:dyDescent="0.25">
      <c r="A1" s="39" t="s">
        <v>91</v>
      </c>
    </row>
    <row r="2" spans="1:1" x14ac:dyDescent="0.25">
      <c r="A2" s="6" t="s">
        <v>95</v>
      </c>
    </row>
    <row r="3" spans="1:1" x14ac:dyDescent="0.25">
      <c r="A3" s="4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7"/>
  <sheetViews>
    <sheetView workbookViewId="0">
      <selection activeCell="A21" sqref="A21"/>
    </sheetView>
  </sheetViews>
  <sheetFormatPr baseColWidth="10" defaultRowHeight="15" x14ac:dyDescent="0.25"/>
  <cols>
    <col min="1" max="1" width="20.85546875" customWidth="1"/>
  </cols>
  <sheetData>
    <row r="1" spans="1:1" x14ac:dyDescent="0.25">
      <c r="A1" s="39" t="s">
        <v>91</v>
      </c>
    </row>
    <row r="2" spans="1:1" x14ac:dyDescent="0.25">
      <c r="A2" s="6" t="s">
        <v>96</v>
      </c>
    </row>
    <row r="3" spans="1:1" x14ac:dyDescent="0.25">
      <c r="A3" s="40" t="s">
        <v>98</v>
      </c>
    </row>
    <row r="4" spans="1:1" x14ac:dyDescent="0.25">
      <c r="A4" s="40" t="s">
        <v>97</v>
      </c>
    </row>
    <row r="5" spans="1:1" x14ac:dyDescent="0.25">
      <c r="A5" s="40" t="s">
        <v>101</v>
      </c>
    </row>
    <row r="6" spans="1:1" x14ac:dyDescent="0.25">
      <c r="A6" s="40" t="s">
        <v>100</v>
      </c>
    </row>
    <row r="7" spans="1:1" x14ac:dyDescent="0.25">
      <c r="A7" s="40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Fiche logistique</vt:lpstr>
      <vt:lpstr>BASE</vt:lpstr>
      <vt:lpstr>Marque</vt:lpstr>
      <vt:lpstr>x</vt:lpstr>
      <vt:lpstr>y</vt:lpstr>
      <vt:lpstr>x</vt:lpstr>
      <vt:lpstr>y</vt:lpstr>
      <vt:lpstr>'Fiche logistique'!Zone_d_impression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DEFRENNE</dc:creator>
  <cp:lastModifiedBy>Clémence DEFRENNE</cp:lastModifiedBy>
  <cp:lastPrinted>2019-04-09T08:40:37Z</cp:lastPrinted>
  <dcterms:created xsi:type="dcterms:W3CDTF">2019-04-08T08:35:28Z</dcterms:created>
  <dcterms:modified xsi:type="dcterms:W3CDTF">2019-04-10T06:52:57Z</dcterms:modified>
</cp:coreProperties>
</file>