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fo\Desktop\"/>
    </mc:Choice>
  </mc:AlternateContent>
  <bookViews>
    <workbookView xWindow="-15" yWindow="-15" windowWidth="20520" windowHeight="8745" tabRatio="827" activeTab="1"/>
  </bookViews>
  <sheets>
    <sheet name="Réservation" sheetId="1" r:id="rId1"/>
    <sheet name="Pro Forma" sheetId="10" r:id="rId2"/>
    <sheet name="Facture" sheetId="11" r:id="rId3"/>
    <sheet name="Planning" sheetId="13" r:id="rId4"/>
    <sheet name="Données" sheetId="2" r:id="rId5"/>
    <sheet name="Résa" sheetId="16" r:id="rId6"/>
    <sheet name="Tarifs" sheetId="17" r:id="rId7"/>
  </sheets>
  <functionGroups builtInGroupCount="19"/>
  <definedNames>
    <definedName name="_xlnm.Print_Area" localSheetId="2">Facture!$A$1:$M$67</definedName>
    <definedName name="_xlnm.Print_Area" localSheetId="1">'Pro Forma'!$A$1:$F$39</definedName>
  </definedNames>
  <calcPr calcId="162913"/>
</workbook>
</file>

<file path=xl/calcChain.xml><?xml version="1.0" encoding="utf-8"?>
<calcChain xmlns="http://schemas.openxmlformats.org/spreadsheetml/2006/main">
  <c r="B6" i="16" l="1"/>
  <c r="B4" i="16"/>
  <c r="A4" i="16"/>
  <c r="A391" i="17" l="1"/>
  <c r="A392" i="17" s="1"/>
  <c r="A393" i="17" s="1"/>
  <c r="A374" i="17"/>
  <c r="A375" i="17" s="1"/>
  <c r="A376" i="17" s="1"/>
  <c r="A377" i="17" s="1"/>
  <c r="A378" i="17" s="1"/>
  <c r="A379" i="17" s="1"/>
  <c r="A380" i="17" s="1"/>
  <c r="A381" i="17" s="1"/>
  <c r="A382" i="17" s="1"/>
  <c r="A383" i="17" s="1"/>
  <c r="A384" i="17" s="1"/>
  <c r="A385" i="17" s="1"/>
  <c r="A386" i="17" s="1"/>
  <c r="A387" i="17" s="1"/>
  <c r="A388" i="17" s="1"/>
  <c r="A389" i="17" s="1"/>
  <c r="A390" i="17" s="1"/>
  <c r="O7" i="16" l="1"/>
  <c r="K7" i="16"/>
  <c r="G7" i="16"/>
  <c r="B1" i="16"/>
  <c r="J6" i="16" s="1"/>
  <c r="N6" i="16" l="1"/>
  <c r="F6" i="16"/>
  <c r="A11" i="16"/>
  <c r="E37" i="10"/>
  <c r="F9" i="10"/>
  <c r="D9" i="10"/>
  <c r="D3" i="10"/>
  <c r="J26" i="10"/>
  <c r="J25" i="10"/>
  <c r="J24" i="10"/>
  <c r="J16" i="10"/>
  <c r="J19" i="10"/>
  <c r="J20" i="10"/>
  <c r="M14" i="10"/>
  <c r="L14" i="10"/>
  <c r="K14" i="10"/>
  <c r="J14" i="10"/>
  <c r="B9" i="10"/>
  <c r="D5" i="10"/>
  <c r="B5" i="10"/>
  <c r="A11" i="17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308" i="17" s="1"/>
  <c r="A309" i="17" s="1"/>
  <c r="A310" i="17" s="1"/>
  <c r="A311" i="17" s="1"/>
  <c r="A312" i="17" s="1"/>
  <c r="A313" i="17" s="1"/>
  <c r="A314" i="17" s="1"/>
  <c r="A315" i="17" s="1"/>
  <c r="A316" i="17" s="1"/>
  <c r="A317" i="17" s="1"/>
  <c r="A318" i="17" s="1"/>
  <c r="A319" i="17" s="1"/>
  <c r="A320" i="17" s="1"/>
  <c r="A321" i="17" s="1"/>
  <c r="A322" i="17" s="1"/>
  <c r="A323" i="17" s="1"/>
  <c r="A324" i="17" s="1"/>
  <c r="A325" i="17" s="1"/>
  <c r="A326" i="17" s="1"/>
  <c r="A327" i="17" s="1"/>
  <c r="A328" i="17" s="1"/>
  <c r="A329" i="17" s="1"/>
  <c r="A330" i="17" s="1"/>
  <c r="A331" i="17" s="1"/>
  <c r="A332" i="17" s="1"/>
  <c r="A333" i="17" s="1"/>
  <c r="A334" i="17" s="1"/>
  <c r="A335" i="17" s="1"/>
  <c r="A336" i="17" s="1"/>
  <c r="A337" i="17" s="1"/>
  <c r="A338" i="17" s="1"/>
  <c r="A339" i="17" s="1"/>
  <c r="A340" i="17" s="1"/>
  <c r="A341" i="17" s="1"/>
  <c r="A342" i="17" s="1"/>
  <c r="A343" i="17" s="1"/>
  <c r="A344" i="17" s="1"/>
  <c r="A345" i="17" s="1"/>
  <c r="A346" i="17" s="1"/>
  <c r="A347" i="17" s="1"/>
  <c r="A348" i="17" s="1"/>
  <c r="A349" i="17" s="1"/>
  <c r="A350" i="17" s="1"/>
  <c r="A351" i="17" s="1"/>
  <c r="A352" i="17" s="1"/>
  <c r="A353" i="17" s="1"/>
  <c r="A354" i="17" s="1"/>
  <c r="A355" i="17" s="1"/>
  <c r="A356" i="17" s="1"/>
  <c r="A357" i="17" s="1"/>
  <c r="A358" i="17" s="1"/>
  <c r="A359" i="17" s="1"/>
  <c r="A360" i="17" s="1"/>
  <c r="A361" i="17" s="1"/>
  <c r="A362" i="17" s="1"/>
  <c r="A363" i="17" s="1"/>
  <c r="A364" i="17" s="1"/>
  <c r="A365" i="17" s="1"/>
  <c r="A366" i="17" s="1"/>
  <c r="A367" i="17" s="1"/>
  <c r="A368" i="17" s="1"/>
  <c r="A369" i="17" s="1"/>
  <c r="A370" i="17" s="1"/>
  <c r="A371" i="17" s="1"/>
  <c r="A372" i="17" s="1"/>
  <c r="A373" i="17" s="1"/>
  <c r="A9" i="17"/>
  <c r="A10" i="17" s="1"/>
  <c r="I11" i="16" l="1"/>
  <c r="I12" i="16" s="1"/>
  <c r="I13" i="16" s="1"/>
  <c r="I14" i="16" s="1"/>
  <c r="I15" i="16" s="1"/>
  <c r="I16" i="16" s="1"/>
  <c r="I17" i="16" s="1"/>
  <c r="I18" i="16" s="1"/>
  <c r="I19" i="16" s="1"/>
  <c r="I20" i="16" s="1"/>
  <c r="I21" i="16" s="1"/>
  <c r="I22" i="16" s="1"/>
  <c r="I23" i="16" s="1"/>
  <c r="I24" i="16" s="1"/>
  <c r="I25" i="16" s="1"/>
  <c r="I26" i="16" s="1"/>
  <c r="I27" i="16" s="1"/>
  <c r="I28" i="16" s="1"/>
  <c r="I29" i="16" s="1"/>
  <c r="I30" i="16" s="1"/>
  <c r="I31" i="16" s="1"/>
  <c r="I32" i="16" s="1"/>
  <c r="I33" i="16" s="1"/>
  <c r="I34" i="16" s="1"/>
  <c r="I35" i="16" s="1"/>
  <c r="I36" i="16" s="1"/>
  <c r="I37" i="16" s="1"/>
  <c r="I38" i="16" s="1"/>
  <c r="I39" i="16" s="1"/>
  <c r="I40" i="16" s="1"/>
  <c r="I41" i="16" s="1"/>
  <c r="I42" i="16" s="1"/>
  <c r="I43" i="16" s="1"/>
  <c r="I44" i="16" s="1"/>
  <c r="I45" i="16" s="1"/>
  <c r="I46" i="16" s="1"/>
  <c r="I47" i="16" s="1"/>
  <c r="I48" i="16" s="1"/>
  <c r="I49" i="16" s="1"/>
  <c r="I50" i="16" s="1"/>
  <c r="I51" i="16" s="1"/>
  <c r="I52" i="16" s="1"/>
  <c r="I53" i="16" s="1"/>
  <c r="I54" i="16" s="1"/>
  <c r="I55" i="16" s="1"/>
  <c r="I56" i="16" s="1"/>
  <c r="I57" i="16" s="1"/>
  <c r="I58" i="16" s="1"/>
  <c r="I59" i="16" s="1"/>
  <c r="I60" i="16" s="1"/>
  <c r="M11" i="16"/>
  <c r="M12" i="16" s="1"/>
  <c r="M13" i="16" s="1"/>
  <c r="M14" i="16" s="1"/>
  <c r="M15" i="16" s="1"/>
  <c r="M16" i="16" s="1"/>
  <c r="M17" i="16" s="1"/>
  <c r="M18" i="16" s="1"/>
  <c r="M19" i="16" s="1"/>
  <c r="M20" i="16" s="1"/>
  <c r="M21" i="16" s="1"/>
  <c r="M22" i="16" s="1"/>
  <c r="M23" i="16" s="1"/>
  <c r="M24" i="16" s="1"/>
  <c r="M25" i="16" s="1"/>
  <c r="M26" i="16" s="1"/>
  <c r="M27" i="16" s="1"/>
  <c r="M28" i="16" s="1"/>
  <c r="M29" i="16" s="1"/>
  <c r="M30" i="16" s="1"/>
  <c r="M31" i="16" s="1"/>
  <c r="M32" i="16" s="1"/>
  <c r="M33" i="16" s="1"/>
  <c r="M34" i="16" s="1"/>
  <c r="M35" i="16" s="1"/>
  <c r="M36" i="16" s="1"/>
  <c r="M37" i="16" s="1"/>
  <c r="M38" i="16" s="1"/>
  <c r="M39" i="16" s="1"/>
  <c r="M40" i="16" s="1"/>
  <c r="M41" i="16" s="1"/>
  <c r="M42" i="16" s="1"/>
  <c r="M43" i="16" s="1"/>
  <c r="M44" i="16" s="1"/>
  <c r="M45" i="16" s="1"/>
  <c r="M46" i="16" s="1"/>
  <c r="M47" i="16" s="1"/>
  <c r="M48" i="16" s="1"/>
  <c r="M49" i="16" s="1"/>
  <c r="M50" i="16" s="1"/>
  <c r="M51" i="16" s="1"/>
  <c r="M52" i="16" s="1"/>
  <c r="M53" i="16" s="1"/>
  <c r="M54" i="16" s="1"/>
  <c r="M55" i="16" s="1"/>
  <c r="M56" i="16" s="1"/>
  <c r="M57" i="16" s="1"/>
  <c r="M58" i="16" s="1"/>
  <c r="M59" i="16" s="1"/>
  <c r="M60" i="16" s="1"/>
  <c r="E11" i="16"/>
  <c r="E12" i="16" s="1"/>
  <c r="E13" i="16" s="1"/>
  <c r="E14" i="16" s="1"/>
  <c r="E15" i="16" s="1"/>
  <c r="E16" i="16" s="1"/>
  <c r="E17" i="16" s="1"/>
  <c r="E18" i="16" s="1"/>
  <c r="E19" i="16" s="1"/>
  <c r="E20" i="16" s="1"/>
  <c r="E21" i="16" s="1"/>
  <c r="E22" i="16" s="1"/>
  <c r="E23" i="16" s="1"/>
  <c r="E24" i="16" s="1"/>
  <c r="E25" i="16" s="1"/>
  <c r="E26" i="16" s="1"/>
  <c r="E27" i="16" s="1"/>
  <c r="E28" i="16" s="1"/>
  <c r="E29" i="16" s="1"/>
  <c r="E30" i="16" s="1"/>
  <c r="E31" i="16" s="1"/>
  <c r="E32" i="16" s="1"/>
  <c r="E33" i="16" s="1"/>
  <c r="E34" i="16" s="1"/>
  <c r="E35" i="16" s="1"/>
  <c r="E36" i="16" s="1"/>
  <c r="E37" i="16" s="1"/>
  <c r="E38" i="16" s="1"/>
  <c r="E39" i="16" s="1"/>
  <c r="E40" i="16" s="1"/>
  <c r="E41" i="16" s="1"/>
  <c r="E42" i="16" s="1"/>
  <c r="E43" i="16" s="1"/>
  <c r="E44" i="16" s="1"/>
  <c r="E45" i="16" s="1"/>
  <c r="E46" i="16" s="1"/>
  <c r="E47" i="16" s="1"/>
  <c r="E48" i="16" s="1"/>
  <c r="E49" i="16" s="1"/>
  <c r="E50" i="16" s="1"/>
  <c r="E51" i="16" s="1"/>
  <c r="E52" i="16" s="1"/>
  <c r="E53" i="16" s="1"/>
  <c r="E54" i="16" s="1"/>
  <c r="E55" i="16" s="1"/>
  <c r="E56" i="16" s="1"/>
  <c r="E57" i="16" s="1"/>
  <c r="E58" i="16" s="1"/>
  <c r="E59" i="16" s="1"/>
  <c r="E60" i="16" s="1"/>
  <c r="B7" i="16"/>
  <c r="C11" i="16"/>
  <c r="C7" i="16" s="1"/>
  <c r="A12" i="16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Z12" i="1"/>
  <c r="W8" i="1" l="1"/>
  <c r="W6" i="1" l="1"/>
  <c r="W4" i="1"/>
  <c r="W7" i="1" l="1"/>
  <c r="F37" i="10" l="1"/>
  <c r="W5" i="1"/>
  <c r="W3" i="1" l="1"/>
  <c r="P3" i="2" l="1"/>
  <c r="B3" i="13" l="1"/>
  <c r="C3" i="13" s="1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F3" i="13" s="1"/>
  <c r="BG3" i="13" s="1"/>
  <c r="BH3" i="13" s="1"/>
  <c r="BI3" i="13" s="1"/>
  <c r="BJ3" i="13" s="1"/>
  <c r="BK3" i="13" s="1"/>
  <c r="BL3" i="13" s="1"/>
  <c r="BM3" i="13" s="1"/>
  <c r="BN3" i="13" s="1"/>
  <c r="BO3" i="13" s="1"/>
  <c r="BP3" i="13" s="1"/>
  <c r="BQ3" i="13" s="1"/>
  <c r="BR3" i="13" s="1"/>
  <c r="BS3" i="13" s="1"/>
  <c r="BT3" i="13" s="1"/>
  <c r="BU3" i="13" s="1"/>
  <c r="BV3" i="13" s="1"/>
  <c r="BW3" i="13" s="1"/>
  <c r="BX3" i="13" s="1"/>
  <c r="BY3" i="13" s="1"/>
  <c r="BZ3" i="13" s="1"/>
  <c r="CA3" i="13" s="1"/>
  <c r="CB3" i="13" s="1"/>
  <c r="CC3" i="13" s="1"/>
  <c r="CD3" i="13" s="1"/>
  <c r="CE3" i="13" s="1"/>
  <c r="CF3" i="13" s="1"/>
  <c r="CG3" i="13" s="1"/>
  <c r="CH3" i="13" s="1"/>
  <c r="CI3" i="13" s="1"/>
  <c r="CJ3" i="13" s="1"/>
  <c r="CK3" i="13" s="1"/>
  <c r="CL3" i="13" s="1"/>
  <c r="CM3" i="13" s="1"/>
  <c r="CN3" i="13" s="1"/>
  <c r="CO3" i="13" s="1"/>
  <c r="CP3" i="13" s="1"/>
  <c r="CQ3" i="13" s="1"/>
  <c r="CR3" i="13" s="1"/>
  <c r="CS3" i="13" s="1"/>
  <c r="CT3" i="13" s="1"/>
  <c r="CU3" i="13" s="1"/>
  <c r="CV3" i="13" s="1"/>
  <c r="CW3" i="13" s="1"/>
  <c r="CX3" i="13" s="1"/>
  <c r="CY3" i="13" s="1"/>
  <c r="CZ3" i="13" s="1"/>
  <c r="DA3" i="13" s="1"/>
  <c r="DB3" i="13" s="1"/>
  <c r="DC3" i="13" s="1"/>
  <c r="DD3" i="13" s="1"/>
  <c r="DE3" i="13" s="1"/>
  <c r="DF3" i="13" s="1"/>
  <c r="DG3" i="13" s="1"/>
  <c r="DH3" i="13" s="1"/>
  <c r="DI3" i="13" s="1"/>
  <c r="DJ3" i="13" s="1"/>
  <c r="DK3" i="13" s="1"/>
  <c r="DL3" i="13" s="1"/>
  <c r="DM3" i="13" s="1"/>
  <c r="DN3" i="13" s="1"/>
  <c r="DO3" i="13" s="1"/>
  <c r="DP3" i="13" s="1"/>
  <c r="DQ3" i="13" s="1"/>
  <c r="DR3" i="13" s="1"/>
  <c r="DS3" i="13" s="1"/>
  <c r="DT3" i="13" s="1"/>
  <c r="DU3" i="13" s="1"/>
  <c r="DV3" i="13" s="1"/>
  <c r="DW3" i="13" s="1"/>
  <c r="DX3" i="13" s="1"/>
  <c r="DY3" i="13" s="1"/>
  <c r="DZ3" i="13" s="1"/>
  <c r="EA3" i="13" s="1"/>
  <c r="EB3" i="13" s="1"/>
  <c r="EC3" i="13" s="1"/>
  <c r="ED3" i="13" s="1"/>
  <c r="EE3" i="13" s="1"/>
  <c r="EF3" i="13" s="1"/>
  <c r="EG3" i="13" s="1"/>
  <c r="EH3" i="13" s="1"/>
  <c r="EI3" i="13" s="1"/>
  <c r="EJ3" i="13" s="1"/>
  <c r="EK3" i="13" s="1"/>
  <c r="EL3" i="13" s="1"/>
  <c r="EM3" i="13" s="1"/>
  <c r="EN3" i="13" s="1"/>
  <c r="EO3" i="13" s="1"/>
  <c r="EP3" i="13" s="1"/>
  <c r="EQ3" i="13" s="1"/>
  <c r="ER3" i="13" s="1"/>
  <c r="ES3" i="13" s="1"/>
  <c r="ET3" i="13" s="1"/>
  <c r="EU3" i="13" s="1"/>
  <c r="EV3" i="13" s="1"/>
  <c r="EW3" i="13" s="1"/>
  <c r="EX3" i="13" s="1"/>
  <c r="EY3" i="13" s="1"/>
  <c r="EZ3" i="13" s="1"/>
  <c r="FA3" i="13" s="1"/>
  <c r="FB3" i="13" s="1"/>
  <c r="FC3" i="13" s="1"/>
  <c r="FD3" i="13" s="1"/>
  <c r="FE3" i="13" s="1"/>
  <c r="FF3" i="13" s="1"/>
  <c r="FG3" i="13" s="1"/>
  <c r="FH3" i="13" s="1"/>
  <c r="FI3" i="13" s="1"/>
  <c r="FJ3" i="13" s="1"/>
  <c r="FK3" i="13" s="1"/>
  <c r="FL3" i="13" s="1"/>
  <c r="FM3" i="13" s="1"/>
  <c r="FN3" i="13" s="1"/>
  <c r="FO3" i="13" s="1"/>
  <c r="FP3" i="13" s="1"/>
  <c r="FQ3" i="13" s="1"/>
  <c r="FR3" i="13" s="1"/>
  <c r="FS3" i="13" s="1"/>
  <c r="FT3" i="13" s="1"/>
  <c r="FU3" i="13" s="1"/>
  <c r="FV3" i="13" s="1"/>
  <c r="FW3" i="13" s="1"/>
  <c r="FX3" i="13" s="1"/>
  <c r="FY3" i="13" s="1"/>
  <c r="FZ3" i="13" s="1"/>
  <c r="GA3" i="13" s="1"/>
  <c r="GB3" i="13" s="1"/>
  <c r="GC3" i="13" s="1"/>
  <c r="GD3" i="13" s="1"/>
  <c r="GE3" i="13" s="1"/>
  <c r="GF3" i="13" s="1"/>
  <c r="GG3" i="13" s="1"/>
  <c r="GH3" i="13" s="1"/>
  <c r="GI3" i="13" s="1"/>
  <c r="GJ3" i="13" s="1"/>
  <c r="GK3" i="13" s="1"/>
  <c r="GL3" i="13" s="1"/>
  <c r="GM3" i="13" s="1"/>
  <c r="GN3" i="13" s="1"/>
  <c r="GO3" i="13" s="1"/>
  <c r="GP3" i="13" s="1"/>
  <c r="GQ3" i="13" s="1"/>
  <c r="GR3" i="13" s="1"/>
  <c r="GS3" i="13" s="1"/>
  <c r="GT3" i="13" s="1"/>
  <c r="GU3" i="13" s="1"/>
  <c r="GV3" i="13" s="1"/>
  <c r="GW3" i="13" s="1"/>
  <c r="GX3" i="13" s="1"/>
  <c r="GY3" i="13" s="1"/>
  <c r="GZ3" i="13" s="1"/>
  <c r="HA3" i="13" s="1"/>
  <c r="HB3" i="13" s="1"/>
  <c r="HC3" i="13" s="1"/>
  <c r="HD3" i="13" s="1"/>
  <c r="HE3" i="13" s="1"/>
  <c r="HF3" i="13" s="1"/>
  <c r="HG3" i="13" s="1"/>
  <c r="HH3" i="13" s="1"/>
  <c r="HI3" i="13" s="1"/>
  <c r="HJ3" i="13" s="1"/>
  <c r="HK3" i="13" s="1"/>
  <c r="HL3" i="13" s="1"/>
  <c r="HM3" i="13" s="1"/>
  <c r="HN3" i="13" s="1"/>
  <c r="HO3" i="13" s="1"/>
  <c r="HP3" i="13" s="1"/>
  <c r="HQ3" i="13" s="1"/>
  <c r="HR3" i="13" s="1"/>
  <c r="HS3" i="13" s="1"/>
  <c r="HT3" i="13" s="1"/>
  <c r="HU3" i="13" s="1"/>
  <c r="HV3" i="13" s="1"/>
  <c r="HW3" i="13" s="1"/>
  <c r="HX3" i="13" s="1"/>
  <c r="HY3" i="13" s="1"/>
  <c r="HZ3" i="13" s="1"/>
  <c r="IA3" i="13" s="1"/>
  <c r="IB3" i="13" s="1"/>
  <c r="IC3" i="13" s="1"/>
  <c r="ID3" i="13" s="1"/>
  <c r="IE3" i="13" s="1"/>
  <c r="IF3" i="13" s="1"/>
  <c r="IG3" i="13" s="1"/>
  <c r="IH3" i="13" s="1"/>
  <c r="II3" i="13" s="1"/>
  <c r="IJ3" i="13" s="1"/>
  <c r="IK3" i="13" s="1"/>
  <c r="IL3" i="13" s="1"/>
  <c r="IM3" i="13" s="1"/>
  <c r="IN3" i="13" s="1"/>
  <c r="IO3" i="13" s="1"/>
  <c r="IP3" i="13" s="1"/>
  <c r="IQ3" i="13" s="1"/>
  <c r="IR3" i="13" s="1"/>
  <c r="IS3" i="13" s="1"/>
  <c r="IT3" i="13" s="1"/>
  <c r="IU3" i="13" s="1"/>
  <c r="IV3" i="13" s="1"/>
  <c r="IW3" i="13" s="1"/>
  <c r="IX3" i="13" s="1"/>
  <c r="IY3" i="13" s="1"/>
  <c r="IZ3" i="13" s="1"/>
  <c r="JA3" i="13" s="1"/>
  <c r="JB3" i="13" s="1"/>
  <c r="JC3" i="13" s="1"/>
  <c r="JD3" i="13" s="1"/>
  <c r="JE3" i="13" s="1"/>
  <c r="JF3" i="13" s="1"/>
  <c r="JG3" i="13" s="1"/>
  <c r="JH3" i="13" s="1"/>
  <c r="JI3" i="13" s="1"/>
  <c r="JJ3" i="13" s="1"/>
  <c r="JK3" i="13" s="1"/>
  <c r="JL3" i="13" s="1"/>
  <c r="JM3" i="13" s="1"/>
  <c r="JN3" i="13" s="1"/>
  <c r="JO3" i="13" s="1"/>
  <c r="JP3" i="13" s="1"/>
  <c r="JQ3" i="13" s="1"/>
  <c r="JR3" i="13" s="1"/>
  <c r="JS3" i="13" s="1"/>
  <c r="JT3" i="13" s="1"/>
  <c r="JU3" i="13" s="1"/>
  <c r="JV3" i="13" s="1"/>
  <c r="JW3" i="13" s="1"/>
  <c r="JX3" i="13" s="1"/>
  <c r="JY3" i="13" s="1"/>
  <c r="JZ3" i="13" s="1"/>
  <c r="KA3" i="13" s="1"/>
  <c r="KB3" i="13" s="1"/>
  <c r="KC3" i="13" s="1"/>
  <c r="KD3" i="13" s="1"/>
  <c r="KE3" i="13" s="1"/>
  <c r="KF3" i="13" s="1"/>
  <c r="KG3" i="13" s="1"/>
  <c r="KH3" i="13" s="1"/>
  <c r="KI3" i="13" s="1"/>
  <c r="KJ3" i="13" s="1"/>
  <c r="KK3" i="13" s="1"/>
  <c r="KL3" i="13" s="1"/>
  <c r="KM3" i="13" s="1"/>
  <c r="KN3" i="13" s="1"/>
  <c r="KO3" i="13" s="1"/>
  <c r="KP3" i="13" s="1"/>
  <c r="KQ3" i="13" s="1"/>
  <c r="KR3" i="13" s="1"/>
  <c r="KS3" i="13" s="1"/>
  <c r="KT3" i="13" s="1"/>
  <c r="KU3" i="13" s="1"/>
  <c r="KV3" i="13" s="1"/>
  <c r="KW3" i="13" s="1"/>
  <c r="KX3" i="13" s="1"/>
  <c r="KY3" i="13" s="1"/>
  <c r="KZ3" i="13" s="1"/>
  <c r="LA3" i="13" s="1"/>
  <c r="LB3" i="13" s="1"/>
  <c r="LC3" i="13" s="1"/>
  <c r="LD3" i="13" s="1"/>
  <c r="LE3" i="13" s="1"/>
  <c r="LF3" i="13" s="1"/>
  <c r="LG3" i="13" s="1"/>
  <c r="LH3" i="13" s="1"/>
  <c r="LI3" i="13" s="1"/>
  <c r="LJ3" i="13" s="1"/>
  <c r="LK3" i="13" s="1"/>
  <c r="LL3" i="13" s="1"/>
  <c r="LM3" i="13" s="1"/>
  <c r="LN3" i="13" s="1"/>
  <c r="LO3" i="13" s="1"/>
  <c r="LP3" i="13" s="1"/>
  <c r="LQ3" i="13" s="1"/>
  <c r="LR3" i="13" s="1"/>
  <c r="LS3" i="13" s="1"/>
  <c r="LT3" i="13" s="1"/>
  <c r="LU3" i="13" s="1"/>
  <c r="LV3" i="13" s="1"/>
  <c r="LW3" i="13" s="1"/>
  <c r="LX3" i="13" s="1"/>
  <c r="LY3" i="13" s="1"/>
  <c r="LZ3" i="13" s="1"/>
  <c r="MA3" i="13" s="1"/>
  <c r="MB3" i="13" s="1"/>
  <c r="MC3" i="13" s="1"/>
  <c r="MD3" i="13" s="1"/>
  <c r="ME3" i="13" s="1"/>
  <c r="MF3" i="13" s="1"/>
  <c r="MG3" i="13" s="1"/>
  <c r="MH3" i="13" s="1"/>
  <c r="MI3" i="13" s="1"/>
  <c r="MJ3" i="13" s="1"/>
  <c r="MK3" i="13" s="1"/>
  <c r="ML3" i="13" s="1"/>
  <c r="MM3" i="13" s="1"/>
  <c r="MN3" i="13" s="1"/>
  <c r="MO3" i="13" s="1"/>
  <c r="MP3" i="13" s="1"/>
  <c r="MQ3" i="13" s="1"/>
  <c r="MR3" i="13" s="1"/>
  <c r="MS3" i="13" s="1"/>
  <c r="MT3" i="13" s="1"/>
  <c r="MU3" i="13" s="1"/>
  <c r="MV3" i="13" s="1"/>
  <c r="MW3" i="13" s="1"/>
  <c r="MX3" i="13" s="1"/>
  <c r="MY3" i="13" s="1"/>
  <c r="MZ3" i="13" s="1"/>
  <c r="NA3" i="13" s="1"/>
  <c r="NB3" i="13" s="1"/>
  <c r="B4" i="13" l="1"/>
  <c r="Q4" i="2" s="1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Q32" i="2" s="1"/>
  <c r="Q33" i="2" s="1"/>
  <c r="Q34" i="2" s="1"/>
  <c r="Q35" i="2" s="1"/>
  <c r="Q36" i="2" s="1"/>
  <c r="Q37" i="2" s="1"/>
  <c r="Q38" i="2" s="1"/>
  <c r="Q39" i="2" s="1"/>
  <c r="Q40" i="2" s="1"/>
  <c r="Q41" i="2" s="1"/>
  <c r="Q42" i="2" s="1"/>
  <c r="Q43" i="2" s="1"/>
  <c r="Q44" i="2" s="1"/>
  <c r="Q45" i="2" s="1"/>
  <c r="Q46" i="2" s="1"/>
  <c r="Q47" i="2" s="1"/>
  <c r="Q48" i="2" s="1"/>
  <c r="Q49" i="2" s="1"/>
  <c r="Q50" i="2" s="1"/>
  <c r="Q51" i="2" s="1"/>
  <c r="Q52" i="2" s="1"/>
  <c r="Q53" i="2" s="1"/>
  <c r="Q54" i="2" s="1"/>
  <c r="Q55" i="2" s="1"/>
  <c r="Q56" i="2" s="1"/>
  <c r="C4" i="13" l="1"/>
  <c r="D4" i="13" s="1"/>
  <c r="E4" i="13" s="1"/>
  <c r="F4" i="13" s="1"/>
  <c r="F6" i="13"/>
  <c r="G4" i="13" l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H4" i="13" s="1"/>
  <c r="AI4" i="13" s="1"/>
  <c r="AJ4" i="13" s="1"/>
  <c r="AK4" i="13" s="1"/>
  <c r="AL4" i="13" s="1"/>
  <c r="AM4" i="13" s="1"/>
  <c r="AN4" i="13" s="1"/>
  <c r="AO4" i="13" s="1"/>
  <c r="AP4" i="13" s="1"/>
  <c r="AQ4" i="13" s="1"/>
  <c r="AR4" i="13" s="1"/>
  <c r="AS4" i="13" s="1"/>
  <c r="AT4" i="13" s="1"/>
  <c r="AU4" i="13" s="1"/>
  <c r="AV4" i="13" s="1"/>
  <c r="AW4" i="13" s="1"/>
  <c r="AX4" i="13" s="1"/>
  <c r="AY4" i="13" s="1"/>
  <c r="AZ4" i="13" s="1"/>
  <c r="BA4" i="13" s="1"/>
  <c r="BB4" i="13" s="1"/>
  <c r="BC4" i="13" s="1"/>
  <c r="BD4" i="13" s="1"/>
  <c r="BE4" i="13" s="1"/>
  <c r="BF4" i="13" s="1"/>
  <c r="BG4" i="13" s="1"/>
  <c r="BH4" i="13" s="1"/>
  <c r="BI4" i="13" s="1"/>
  <c r="BJ4" i="13" s="1"/>
  <c r="BK4" i="13" s="1"/>
  <c r="BL4" i="13" s="1"/>
  <c r="BM4" i="13" s="1"/>
  <c r="BN4" i="13" s="1"/>
  <c r="BO4" i="13" s="1"/>
  <c r="BP4" i="13" s="1"/>
  <c r="BQ4" i="13" s="1"/>
  <c r="BR4" i="13" s="1"/>
  <c r="BS4" i="13" s="1"/>
  <c r="BT4" i="13" s="1"/>
  <c r="BU4" i="13" s="1"/>
  <c r="BV4" i="13" s="1"/>
  <c r="BW4" i="13" s="1"/>
  <c r="BX4" i="13" s="1"/>
  <c r="BY4" i="13" s="1"/>
  <c r="BZ4" i="13" s="1"/>
  <c r="CA4" i="13" s="1"/>
  <c r="CB4" i="13" s="1"/>
  <c r="CC4" i="13" s="1"/>
  <c r="CD4" i="13" s="1"/>
  <c r="CE4" i="13" s="1"/>
  <c r="CF4" i="13" s="1"/>
  <c r="CG4" i="13" s="1"/>
  <c r="CH4" i="13" s="1"/>
  <c r="CI4" i="13" s="1"/>
  <c r="CJ4" i="13" s="1"/>
  <c r="CK4" i="13" s="1"/>
  <c r="CL4" i="13" s="1"/>
  <c r="CM4" i="13" s="1"/>
  <c r="CN4" i="13" s="1"/>
  <c r="CO4" i="13" s="1"/>
  <c r="CP4" i="13" s="1"/>
  <c r="CQ4" i="13" s="1"/>
  <c r="CR4" i="13" s="1"/>
  <c r="CS4" i="13" s="1"/>
  <c r="CT4" i="13" s="1"/>
  <c r="CU4" i="13" s="1"/>
  <c r="CV4" i="13" s="1"/>
  <c r="CW4" i="13" s="1"/>
  <c r="CX4" i="13" s="1"/>
  <c r="CY4" i="13" s="1"/>
  <c r="CZ4" i="13" s="1"/>
  <c r="DA4" i="13" s="1"/>
  <c r="DB4" i="13" s="1"/>
  <c r="DC4" i="13" s="1"/>
  <c r="DD4" i="13" s="1"/>
  <c r="DE4" i="13" s="1"/>
  <c r="DF4" i="13" s="1"/>
  <c r="DG4" i="13" s="1"/>
  <c r="DH4" i="13" s="1"/>
  <c r="DI4" i="13" s="1"/>
  <c r="DJ4" i="13" s="1"/>
  <c r="DK4" i="13" s="1"/>
  <c r="DL4" i="13" s="1"/>
  <c r="DM4" i="13" s="1"/>
  <c r="DN4" i="13" s="1"/>
  <c r="DO4" i="13" s="1"/>
  <c r="DP4" i="13" s="1"/>
  <c r="DQ4" i="13" s="1"/>
  <c r="DR4" i="13" s="1"/>
  <c r="DS4" i="13" s="1"/>
  <c r="DT4" i="13" s="1"/>
  <c r="DU4" i="13" s="1"/>
  <c r="DV4" i="13" s="1"/>
  <c r="DW4" i="13" s="1"/>
  <c r="DX4" i="13" s="1"/>
  <c r="DY4" i="13" s="1"/>
  <c r="DZ4" i="13" s="1"/>
  <c r="EA4" i="13" s="1"/>
  <c r="EB4" i="13" s="1"/>
  <c r="EC4" i="13" s="1"/>
  <c r="ED4" i="13" s="1"/>
  <c r="EE4" i="13" s="1"/>
  <c r="EF4" i="13" s="1"/>
  <c r="EG4" i="13" s="1"/>
  <c r="EH4" i="13" s="1"/>
  <c r="EI4" i="13" s="1"/>
  <c r="EJ4" i="13" s="1"/>
  <c r="EK4" i="13" s="1"/>
  <c r="EL4" i="13" s="1"/>
  <c r="EM4" i="13" s="1"/>
  <c r="EN4" i="13" s="1"/>
  <c r="EO4" i="13" s="1"/>
  <c r="EP4" i="13" s="1"/>
  <c r="EQ4" i="13" s="1"/>
  <c r="ER4" i="13" s="1"/>
  <c r="ES4" i="13" s="1"/>
  <c r="ET4" i="13" s="1"/>
  <c r="EU4" i="13" s="1"/>
  <c r="EV4" i="13" s="1"/>
  <c r="EW4" i="13" s="1"/>
  <c r="EX4" i="13" s="1"/>
  <c r="EY4" i="13" s="1"/>
  <c r="EZ4" i="13" s="1"/>
  <c r="FA4" i="13" s="1"/>
  <c r="FB4" i="13" s="1"/>
  <c r="FC4" i="13" s="1"/>
  <c r="FD4" i="13" s="1"/>
  <c r="FE4" i="13" s="1"/>
  <c r="FF4" i="13" s="1"/>
  <c r="FG4" i="13" s="1"/>
  <c r="FH4" i="13" s="1"/>
  <c r="FI4" i="13" s="1"/>
  <c r="FJ4" i="13" s="1"/>
  <c r="FK4" i="13" s="1"/>
  <c r="FL4" i="13" s="1"/>
  <c r="FM4" i="13" s="1"/>
  <c r="FN4" i="13" s="1"/>
  <c r="FO4" i="13" s="1"/>
  <c r="FP4" i="13" s="1"/>
  <c r="FQ4" i="13" s="1"/>
  <c r="FR4" i="13" s="1"/>
  <c r="FS4" i="13" s="1"/>
  <c r="FT4" i="13" s="1"/>
  <c r="FU4" i="13" s="1"/>
  <c r="FV4" i="13" s="1"/>
  <c r="FW4" i="13" s="1"/>
  <c r="FX4" i="13" s="1"/>
  <c r="FY4" i="13" s="1"/>
  <c r="FZ4" i="13" s="1"/>
  <c r="GA4" i="13" s="1"/>
  <c r="GB4" i="13" s="1"/>
  <c r="GC4" i="13" s="1"/>
  <c r="GD4" i="13" s="1"/>
  <c r="GE4" i="13" s="1"/>
  <c r="GF4" i="13" s="1"/>
  <c r="GG4" i="13" s="1"/>
  <c r="GH4" i="13" s="1"/>
  <c r="GI4" i="13" s="1"/>
  <c r="GJ4" i="13" s="1"/>
  <c r="GK4" i="13" s="1"/>
  <c r="GL4" i="13" s="1"/>
  <c r="GM4" i="13" s="1"/>
  <c r="GN4" i="13" s="1"/>
  <c r="GO4" i="13" s="1"/>
  <c r="GP4" i="13" s="1"/>
  <c r="GQ4" i="13" s="1"/>
  <c r="GR4" i="13" s="1"/>
  <c r="GS4" i="13" s="1"/>
  <c r="GT4" i="13" s="1"/>
  <c r="GU4" i="13" s="1"/>
  <c r="GV4" i="13" s="1"/>
  <c r="GW4" i="13" s="1"/>
  <c r="GX4" i="13" s="1"/>
  <c r="GY4" i="13" s="1"/>
  <c r="GZ4" i="13" s="1"/>
  <c r="HA4" i="13" s="1"/>
  <c r="HB4" i="13" s="1"/>
  <c r="HC4" i="13" s="1"/>
  <c r="HD4" i="13" s="1"/>
  <c r="HE4" i="13" s="1"/>
  <c r="HF4" i="13" s="1"/>
  <c r="HG4" i="13" s="1"/>
  <c r="HH4" i="13" s="1"/>
  <c r="HI4" i="13" s="1"/>
  <c r="HJ4" i="13" s="1"/>
  <c r="HK4" i="13" s="1"/>
  <c r="HL4" i="13" s="1"/>
  <c r="HM4" i="13" s="1"/>
  <c r="HN4" i="13" s="1"/>
  <c r="HO4" i="13" s="1"/>
  <c r="HP4" i="13" s="1"/>
  <c r="HQ4" i="13" s="1"/>
  <c r="HR4" i="13" s="1"/>
  <c r="HS4" i="13" s="1"/>
  <c r="HT4" i="13" s="1"/>
  <c r="HU4" i="13" s="1"/>
  <c r="HV4" i="13" s="1"/>
  <c r="HW4" i="13" s="1"/>
  <c r="HX4" i="13" s="1"/>
  <c r="HY4" i="13" s="1"/>
  <c r="HZ4" i="13" s="1"/>
  <c r="IA4" i="13" s="1"/>
  <c r="IB4" i="13" s="1"/>
  <c r="IC4" i="13" s="1"/>
  <c r="ID4" i="13" s="1"/>
  <c r="IE4" i="13" s="1"/>
  <c r="IF4" i="13" s="1"/>
  <c r="IG4" i="13" s="1"/>
  <c r="IH4" i="13" s="1"/>
  <c r="II4" i="13" s="1"/>
  <c r="IJ4" i="13" s="1"/>
  <c r="IK4" i="13" s="1"/>
  <c r="IL4" i="13" s="1"/>
  <c r="IM4" i="13" s="1"/>
  <c r="IN4" i="13" s="1"/>
  <c r="IO4" i="13" s="1"/>
  <c r="IP4" i="13" s="1"/>
  <c r="IQ4" i="13" s="1"/>
  <c r="IR4" i="13" s="1"/>
  <c r="IS4" i="13" s="1"/>
  <c r="IT4" i="13" s="1"/>
  <c r="IU4" i="13" s="1"/>
  <c r="IV4" i="13" s="1"/>
  <c r="IW4" i="13" s="1"/>
  <c r="IX4" i="13" s="1"/>
  <c r="IY4" i="13" s="1"/>
  <c r="IZ4" i="13" s="1"/>
  <c r="JA4" i="13" s="1"/>
  <c r="JB4" i="13" s="1"/>
  <c r="JC4" i="13" s="1"/>
  <c r="JD4" i="13" s="1"/>
  <c r="JE4" i="13" s="1"/>
  <c r="JF4" i="13" s="1"/>
  <c r="JG4" i="13" s="1"/>
  <c r="JH4" i="13" s="1"/>
  <c r="JI4" i="13" s="1"/>
  <c r="JJ4" i="13" s="1"/>
  <c r="JK4" i="13" s="1"/>
  <c r="JL4" i="13" s="1"/>
  <c r="JM4" i="13" s="1"/>
  <c r="JN4" i="13" s="1"/>
  <c r="JO4" i="13" s="1"/>
  <c r="JP4" i="13" s="1"/>
  <c r="JQ4" i="13" s="1"/>
  <c r="JR4" i="13" s="1"/>
  <c r="JS4" i="13" s="1"/>
  <c r="JT4" i="13" s="1"/>
  <c r="JU4" i="13" s="1"/>
  <c r="JV4" i="13" s="1"/>
  <c r="JW4" i="13" s="1"/>
  <c r="JX4" i="13" s="1"/>
  <c r="JY4" i="13" s="1"/>
  <c r="JZ4" i="13" s="1"/>
  <c r="KA4" i="13" s="1"/>
  <c r="KB4" i="13" s="1"/>
  <c r="KC4" i="13" s="1"/>
  <c r="KD4" i="13" s="1"/>
  <c r="KE4" i="13" s="1"/>
  <c r="KF4" i="13" s="1"/>
  <c r="KG4" i="13" s="1"/>
  <c r="KH4" i="13" s="1"/>
  <c r="KI4" i="13" s="1"/>
  <c r="KJ4" i="13" s="1"/>
  <c r="KK4" i="13" s="1"/>
  <c r="KL4" i="13" s="1"/>
  <c r="KM4" i="13" s="1"/>
  <c r="KN4" i="13" s="1"/>
  <c r="KO4" i="13" s="1"/>
  <c r="KP4" i="13" s="1"/>
  <c r="KQ4" i="13" s="1"/>
  <c r="KR4" i="13" s="1"/>
  <c r="KS4" i="13" s="1"/>
  <c r="KT4" i="13" s="1"/>
  <c r="KU4" i="13" s="1"/>
  <c r="KV4" i="13" s="1"/>
  <c r="KW4" i="13" s="1"/>
  <c r="KX4" i="13" s="1"/>
  <c r="KY4" i="13" s="1"/>
  <c r="KZ4" i="13" s="1"/>
  <c r="LA4" i="13" s="1"/>
  <c r="LB4" i="13" s="1"/>
  <c r="LC4" i="13" s="1"/>
  <c r="LD4" i="13" s="1"/>
  <c r="LE4" i="13" s="1"/>
  <c r="LF4" i="13" s="1"/>
  <c r="LG4" i="13" s="1"/>
  <c r="LH4" i="13" s="1"/>
  <c r="LI4" i="13" s="1"/>
  <c r="LJ4" i="13" s="1"/>
  <c r="LK4" i="13" s="1"/>
  <c r="LL4" i="13" s="1"/>
  <c r="LM4" i="13" s="1"/>
  <c r="LN4" i="13" s="1"/>
  <c r="LO4" i="13" s="1"/>
  <c r="LP4" i="13" s="1"/>
  <c r="LQ4" i="13" s="1"/>
  <c r="LR4" i="13" s="1"/>
  <c r="LS4" i="13" s="1"/>
  <c r="LT4" i="13" s="1"/>
  <c r="LU4" i="13" s="1"/>
  <c r="LV4" i="13" s="1"/>
  <c r="LW4" i="13" s="1"/>
  <c r="LX4" i="13" s="1"/>
  <c r="LY4" i="13" s="1"/>
  <c r="LZ4" i="13" s="1"/>
  <c r="MA4" i="13" s="1"/>
  <c r="MB4" i="13" s="1"/>
  <c r="MC4" i="13" s="1"/>
  <c r="MD4" i="13" s="1"/>
  <c r="ME4" i="13" s="1"/>
  <c r="MF4" i="13" s="1"/>
  <c r="MG4" i="13" s="1"/>
  <c r="MH4" i="13" s="1"/>
  <c r="MI4" i="13" s="1"/>
  <c r="MJ4" i="13" s="1"/>
  <c r="MK4" i="13" s="1"/>
  <c r="ML4" i="13" s="1"/>
  <c r="MM4" i="13" s="1"/>
  <c r="MN4" i="13" s="1"/>
  <c r="MO4" i="13" s="1"/>
  <c r="MP4" i="13" s="1"/>
  <c r="MQ4" i="13" s="1"/>
  <c r="MR4" i="13" s="1"/>
  <c r="MS4" i="13" s="1"/>
  <c r="MT4" i="13" s="1"/>
  <c r="MU4" i="13" s="1"/>
  <c r="MV4" i="13" s="1"/>
  <c r="MW4" i="13" s="1"/>
  <c r="MX4" i="13" s="1"/>
  <c r="MY4" i="13" s="1"/>
  <c r="MZ4" i="13" s="1"/>
  <c r="NA4" i="13" s="1"/>
  <c r="NB4" i="13" s="1"/>
  <c r="C12" i="11" l="1"/>
  <c r="J12" i="11" s="1"/>
  <c r="C11" i="11"/>
  <c r="J11" i="11" s="1"/>
  <c r="B12" i="11"/>
  <c r="I12" i="11" s="1"/>
  <c r="B11" i="11"/>
  <c r="I11" i="11" s="1"/>
  <c r="H37" i="11" l="1"/>
  <c r="P3" i="11" l="1"/>
  <c r="B3" i="11"/>
  <c r="E63" i="11" s="1"/>
  <c r="H80" i="11"/>
  <c r="M60" i="11"/>
  <c r="H60" i="11"/>
  <c r="M59" i="11"/>
  <c r="H59" i="11"/>
  <c r="M58" i="11"/>
  <c r="H58" i="11"/>
  <c r="M57" i="11"/>
  <c r="H57" i="11"/>
  <c r="M56" i="11"/>
  <c r="H56" i="11"/>
  <c r="M55" i="11"/>
  <c r="H55" i="11"/>
  <c r="M54" i="11"/>
  <c r="H54" i="11"/>
  <c r="M53" i="11"/>
  <c r="H53" i="11"/>
  <c r="M52" i="11"/>
  <c r="H52" i="11"/>
  <c r="M51" i="11"/>
  <c r="H51" i="11"/>
  <c r="M50" i="11"/>
  <c r="H50" i="11"/>
  <c r="M49" i="11"/>
  <c r="H49" i="11"/>
  <c r="M48" i="11"/>
  <c r="H48" i="11"/>
  <c r="M47" i="11"/>
  <c r="H47" i="11"/>
  <c r="M46" i="11"/>
  <c r="H46" i="11"/>
  <c r="M45" i="11"/>
  <c r="H45" i="11"/>
  <c r="M44" i="11"/>
  <c r="H44" i="11"/>
  <c r="M43" i="11"/>
  <c r="H43" i="11"/>
  <c r="M42" i="11"/>
  <c r="H42" i="11"/>
  <c r="M41" i="11"/>
  <c r="H41" i="11"/>
  <c r="M40" i="11"/>
  <c r="H40" i="11"/>
  <c r="M39" i="11"/>
  <c r="H39" i="11"/>
  <c r="M38" i="11"/>
  <c r="H38" i="11"/>
  <c r="M37" i="11"/>
  <c r="I63" i="11" s="1"/>
  <c r="H36" i="11"/>
  <c r="H35" i="11"/>
  <c r="E1" i="11"/>
  <c r="E3" i="11" s="1"/>
  <c r="N60" i="11" l="1"/>
  <c r="I3" i="11"/>
  <c r="L63" i="11"/>
  <c r="F63" i="11"/>
  <c r="E60" i="11"/>
  <c r="L60" i="11" s="1"/>
  <c r="L1" i="11"/>
  <c r="L3" i="11" s="1"/>
  <c r="E37" i="11"/>
  <c r="E38" i="11"/>
  <c r="L38" i="11" s="1"/>
  <c r="E39" i="11"/>
  <c r="L39" i="11" s="1"/>
  <c r="E40" i="11"/>
  <c r="L40" i="11" s="1"/>
  <c r="E41" i="11"/>
  <c r="L41" i="11" s="1"/>
  <c r="E42" i="11"/>
  <c r="L42" i="11" s="1"/>
  <c r="E43" i="11"/>
  <c r="L43" i="11" s="1"/>
  <c r="E44" i="11"/>
  <c r="L44" i="11" s="1"/>
  <c r="E45" i="11"/>
  <c r="L45" i="11" s="1"/>
  <c r="E46" i="11"/>
  <c r="L46" i="11" s="1"/>
  <c r="E47" i="11"/>
  <c r="L47" i="11" s="1"/>
  <c r="E48" i="11"/>
  <c r="L48" i="11" s="1"/>
  <c r="E49" i="11"/>
  <c r="L49" i="11" s="1"/>
  <c r="E50" i="11"/>
  <c r="L50" i="11" s="1"/>
  <c r="E51" i="11"/>
  <c r="L51" i="11" s="1"/>
  <c r="E52" i="11"/>
  <c r="L52" i="11" s="1"/>
  <c r="E53" i="11"/>
  <c r="L53" i="11" s="1"/>
  <c r="E54" i="11"/>
  <c r="L54" i="11" s="1"/>
  <c r="E55" i="11"/>
  <c r="L55" i="11" s="1"/>
  <c r="E56" i="11"/>
  <c r="L56" i="11" s="1"/>
  <c r="E57" i="11"/>
  <c r="L57" i="11" s="1"/>
  <c r="E58" i="11"/>
  <c r="L58" i="11" s="1"/>
  <c r="E59" i="11"/>
  <c r="L59" i="11" s="1"/>
  <c r="L37" i="11" l="1"/>
  <c r="M63" i="11"/>
  <c r="C13" i="11" l="1"/>
  <c r="J13" i="11" s="1"/>
  <c r="B13" i="11"/>
  <c r="I13" i="11" s="1"/>
  <c r="W2" i="1" l="1"/>
  <c r="B31" i="10" l="1"/>
  <c r="E31" i="10" l="1"/>
  <c r="A31" i="10"/>
  <c r="A32" i="10" s="1"/>
  <c r="B28" i="11"/>
  <c r="I28" i="11" s="1"/>
  <c r="B32" i="10"/>
  <c r="B29" i="11" s="1"/>
  <c r="I29" i="11" s="1"/>
  <c r="B29" i="10"/>
  <c r="B30" i="10" s="1"/>
  <c r="K24" i="10"/>
  <c r="B20" i="10"/>
  <c r="B22" i="10"/>
  <c r="F31" i="10" l="1"/>
  <c r="E28" i="11"/>
  <c r="A18" i="10"/>
  <c r="A19" i="10" s="1"/>
  <c r="B21" i="11"/>
  <c r="I21" i="11" s="1"/>
  <c r="A22" i="10"/>
  <c r="B23" i="11"/>
  <c r="I23" i="11" s="1"/>
  <c r="B16" i="10"/>
  <c r="B21" i="10"/>
  <c r="B22" i="11" s="1"/>
  <c r="I22" i="11" s="1"/>
  <c r="K25" i="10"/>
  <c r="A16" i="10"/>
  <c r="J21" i="10"/>
  <c r="B23" i="10"/>
  <c r="B24" i="11" s="1"/>
  <c r="I24" i="11" s="1"/>
  <c r="A20" i="10"/>
  <c r="A11" i="11" s="1"/>
  <c r="H11" i="11" s="1"/>
  <c r="J22" i="10"/>
  <c r="E22" i="10" s="1"/>
  <c r="J23" i="10"/>
  <c r="B18" i="11" l="1"/>
  <c r="I18" i="11" s="1"/>
  <c r="A18" i="11"/>
  <c r="H18" i="11" s="1"/>
  <c r="A17" i="10"/>
  <c r="A19" i="11" s="1"/>
  <c r="H19" i="11" s="1"/>
  <c r="F22" i="10"/>
  <c r="E23" i="11"/>
  <c r="L28" i="11"/>
  <c r="F28" i="11"/>
  <c r="M28" i="11" s="1"/>
  <c r="A21" i="10"/>
  <c r="A21" i="11"/>
  <c r="H21" i="11" s="1"/>
  <c r="A23" i="10"/>
  <c r="A24" i="11" s="1"/>
  <c r="H24" i="11" s="1"/>
  <c r="A23" i="11"/>
  <c r="H23" i="11" s="1"/>
  <c r="B24" i="10"/>
  <c r="M13" i="10"/>
  <c r="L13" i="10"/>
  <c r="K13" i="10"/>
  <c r="J13" i="10"/>
  <c r="A13" i="11" l="1"/>
  <c r="H13" i="11" s="1"/>
  <c r="A22" i="11"/>
  <c r="H22" i="11" s="1"/>
  <c r="A12" i="11"/>
  <c r="H12" i="11" s="1"/>
  <c r="B5" i="11"/>
  <c r="I5" i="11" s="1"/>
  <c r="E5" i="11"/>
  <c r="L5" i="11" s="1"/>
  <c r="F23" i="11"/>
  <c r="M23" i="11" s="1"/>
  <c r="L23" i="11"/>
  <c r="B25" i="10"/>
  <c r="B26" i="11" s="1"/>
  <c r="I26" i="11" s="1"/>
  <c r="B25" i="11"/>
  <c r="I25" i="11" s="1"/>
  <c r="E29" i="10"/>
  <c r="K15" i="10"/>
  <c r="L15" i="10"/>
  <c r="M15" i="10"/>
  <c r="J15" i="10"/>
  <c r="B14" i="10"/>
  <c r="A24" i="10"/>
  <c r="F1" i="10"/>
  <c r="F3" i="10" s="1"/>
  <c r="B16" i="11" l="1"/>
  <c r="I16" i="11" s="1"/>
  <c r="A25" i="10"/>
  <c r="A26" i="11" s="1"/>
  <c r="H26" i="11" s="1"/>
  <c r="A25" i="11"/>
  <c r="H25" i="11" s="1"/>
  <c r="F29" i="10"/>
  <c r="E33" i="11"/>
  <c r="F5" i="10"/>
  <c r="W9" i="1"/>
  <c r="W10" i="1"/>
  <c r="W11" i="1"/>
  <c r="W12" i="1"/>
  <c r="B1" i="10"/>
  <c r="E20" i="10" l="1"/>
  <c r="B8" i="11"/>
  <c r="I8" i="11" s="1"/>
  <c r="F33" i="11"/>
  <c r="M33" i="11" s="1"/>
  <c r="L33" i="11"/>
  <c r="E14" i="10"/>
  <c r="E16" i="10"/>
  <c r="E27" i="10"/>
  <c r="E24" i="10"/>
  <c r="F27" i="10" l="1"/>
  <c r="E31" i="11"/>
  <c r="F24" i="10"/>
  <c r="E25" i="11"/>
  <c r="F25" i="11" s="1"/>
  <c r="F16" i="10"/>
  <c r="E18" i="11"/>
  <c r="F18" i="11" s="1"/>
  <c r="F14" i="10"/>
  <c r="E16" i="11"/>
  <c r="F20" i="10"/>
  <c r="E21" i="11"/>
  <c r="F21" i="11" s="1"/>
  <c r="E35" i="10"/>
  <c r="R33" i="11" l="1"/>
  <c r="F16" i="11"/>
  <c r="M16" i="11" s="1"/>
  <c r="L16" i="11"/>
  <c r="E61" i="11"/>
  <c r="L25" i="11"/>
  <c r="M25" i="11"/>
  <c r="M18" i="11"/>
  <c r="L18" i="11"/>
  <c r="F31" i="11"/>
  <c r="M31" i="11" s="1"/>
  <c r="I65" i="11" s="1"/>
  <c r="L31" i="11"/>
  <c r="L21" i="11"/>
  <c r="M21" i="11"/>
  <c r="F35" i="10"/>
  <c r="E39" i="10"/>
  <c r="I62" i="11" l="1"/>
  <c r="I61" i="11"/>
  <c r="F39" i="10"/>
  <c r="E65" i="11"/>
  <c r="L61" i="11"/>
  <c r="F61" i="11"/>
  <c r="M61" i="11" s="1"/>
  <c r="F65" i="11" l="1"/>
  <c r="M65" i="11" s="1"/>
  <c r="L65" i="11"/>
  <c r="HM6" i="13"/>
  <c r="GR7" i="13"/>
  <c r="HI8" i="13"/>
  <c r="GZ7" i="13"/>
  <c r="DE8" i="13"/>
  <c r="KB7" i="13"/>
  <c r="JI5" i="13"/>
  <c r="FY7" i="13"/>
  <c r="V6" i="13"/>
  <c r="DK8" i="13"/>
  <c r="DV8" i="13"/>
  <c r="LG7" i="13"/>
  <c r="JB8" i="13"/>
  <c r="HF5" i="13"/>
  <c r="FZ5" i="13"/>
  <c r="BH8" i="13"/>
  <c r="FH5" i="13"/>
  <c r="MS5" i="13"/>
  <c r="JT7" i="13"/>
  <c r="BD7" i="13"/>
  <c r="MT5" i="13"/>
  <c r="KC8" i="13"/>
  <c r="EX8" i="13"/>
  <c r="EV8" i="13"/>
  <c r="C7" i="13"/>
  <c r="IS6" i="13"/>
  <c r="CE7" i="13"/>
  <c r="FS8" i="13"/>
  <c r="G6" i="13"/>
  <c r="JP5" i="13"/>
  <c r="GL5" i="13"/>
  <c r="FB8" i="13"/>
  <c r="LO8" i="13"/>
  <c r="FN6" i="13"/>
  <c r="MO5" i="13"/>
  <c r="AA7" i="13"/>
  <c r="HT5" i="13"/>
  <c r="FO8" i="13"/>
  <c r="LM7" i="13"/>
  <c r="FA5" i="13"/>
  <c r="KQ8" i="13"/>
  <c r="MC6" i="13"/>
  <c r="LD6" i="13"/>
  <c r="EI6" i="13"/>
  <c r="KI8" i="13"/>
  <c r="FD6" i="13"/>
  <c r="MY6" i="13"/>
  <c r="JK8" i="13"/>
  <c r="HC6" i="13"/>
  <c r="O6" i="13"/>
  <c r="IV5" i="13"/>
  <c r="DZ7" i="13"/>
  <c r="MP6" i="13"/>
  <c r="ER8" i="13"/>
  <c r="MN8" i="13"/>
  <c r="IO6" i="13"/>
  <c r="IP6" i="13"/>
  <c r="BA8" i="13"/>
  <c r="FE8" i="13"/>
  <c r="EO6" i="13"/>
  <c r="EP5" i="13"/>
  <c r="L7" i="13"/>
  <c r="AO8" i="13"/>
  <c r="BQ5" i="13"/>
  <c r="DC6" i="13"/>
  <c r="H5" i="13"/>
  <c r="HK7" i="13"/>
  <c r="IB6" i="13"/>
  <c r="BV5" i="13"/>
  <c r="F7" i="13"/>
  <c r="HQ7" i="13"/>
  <c r="EA6" i="13"/>
  <c r="BO7" i="13"/>
  <c r="AP7" i="13"/>
  <c r="FT7" i="13"/>
  <c r="DL7" i="13"/>
  <c r="CN7" i="13"/>
  <c r="CD5" i="13"/>
  <c r="BM6" i="13"/>
  <c r="LH5" i="13"/>
  <c r="MF7" i="13"/>
  <c r="IM6" i="13"/>
  <c r="JX8" i="13"/>
  <c r="EB7" i="13"/>
  <c r="MR8" i="13"/>
  <c r="KE7" i="13"/>
  <c r="JH7" i="13"/>
  <c r="BT7" i="13"/>
  <c r="HR8" i="13"/>
  <c r="HW5" i="13"/>
  <c r="EI8" i="13"/>
  <c r="FW7" i="13"/>
  <c r="KW5" i="13"/>
  <c r="DC7" i="13"/>
  <c r="MH6" i="13"/>
  <c r="N6" i="13"/>
  <c r="FD5" i="13"/>
  <c r="KC5" i="13"/>
  <c r="JF7" i="13"/>
  <c r="MB8" i="13"/>
  <c r="CG5" i="13"/>
  <c r="EW6" i="13"/>
  <c r="IH8" i="13"/>
  <c r="GA8" i="13"/>
  <c r="KE5" i="13"/>
  <c r="JW7" i="13"/>
  <c r="BB5" i="13"/>
  <c r="FA8" i="13"/>
  <c r="X6" i="13"/>
  <c r="DG5" i="13"/>
  <c r="FQ8" i="13"/>
  <c r="KR7" i="13"/>
  <c r="BW7" i="13"/>
  <c r="GF7" i="13"/>
  <c r="AD6" i="13"/>
  <c r="EZ5" i="13"/>
  <c r="LT8" i="13"/>
  <c r="T8" i="13"/>
  <c r="EQ8" i="13"/>
  <c r="CR5" i="13"/>
  <c r="LR6" i="13"/>
  <c r="DR6" i="13"/>
  <c r="KX8" i="13"/>
  <c r="IC8" i="13"/>
  <c r="GH5" i="13"/>
  <c r="CQ6" i="13"/>
  <c r="KC6" i="13"/>
  <c r="FY5" i="13"/>
  <c r="CY5" i="13"/>
  <c r="EQ6" i="13"/>
  <c r="HH7" i="13"/>
  <c r="FM7" i="13"/>
  <c r="G8" i="13"/>
  <c r="KJ8" i="13"/>
  <c r="LY6" i="13"/>
  <c r="DF6" i="13"/>
  <c r="GR5" i="13"/>
  <c r="KO5" i="13"/>
  <c r="NA8" i="13"/>
  <c r="IK8" i="13"/>
  <c r="DJ8" i="13"/>
  <c r="IT7" i="13"/>
  <c r="BE6" i="13"/>
  <c r="I8" i="13"/>
  <c r="LM5" i="13"/>
  <c r="MR6" i="13"/>
  <c r="P7" i="13"/>
  <c r="AB7" i="13"/>
  <c r="JY5" i="13"/>
  <c r="BK5" i="13"/>
  <c r="EG6" i="13"/>
  <c r="KH7" i="13"/>
  <c r="DQ6" i="13"/>
  <c r="AM5" i="13"/>
  <c r="DZ5" i="13"/>
  <c r="EV7" i="13"/>
  <c r="EA5" i="13"/>
  <c r="MI8" i="13"/>
  <c r="AE6" i="13"/>
  <c r="BX5" i="13"/>
  <c r="MW5" i="13"/>
  <c r="HY7" i="13"/>
  <c r="LG5" i="13"/>
  <c r="CZ6" i="13"/>
  <c r="CM5" i="13"/>
  <c r="FH7" i="13"/>
  <c r="BD5" i="13"/>
  <c r="FB7" i="13"/>
  <c r="BK7" i="13"/>
  <c r="KJ6" i="13"/>
  <c r="FO6" i="13"/>
  <c r="FG6" i="13"/>
  <c r="GC6" i="13"/>
  <c r="HM7" i="13"/>
  <c r="BI6" i="13"/>
  <c r="AF5" i="13"/>
  <c r="DT8" i="13"/>
  <c r="IH6" i="13"/>
  <c r="FE5" i="13"/>
  <c r="CA8" i="13"/>
  <c r="CU5" i="13"/>
  <c r="CH6" i="13"/>
  <c r="BM8" i="13"/>
  <c r="GG6" i="13"/>
  <c r="CI5" i="13"/>
  <c r="GT8" i="13"/>
  <c r="GI8" i="13"/>
  <c r="FL8" i="13"/>
  <c r="GP8" i="13"/>
  <c r="FU6" i="13"/>
  <c r="JN7" i="13"/>
  <c r="LC7" i="13"/>
  <c r="LW5" i="13"/>
  <c r="FT5" i="13"/>
  <c r="AX7" i="13"/>
  <c r="JU8" i="13"/>
  <c r="X5" i="13"/>
  <c r="DH6" i="13"/>
  <c r="GI5" i="13"/>
  <c r="MJ6" i="13"/>
  <c r="FL6" i="13"/>
  <c r="IR5" i="13"/>
  <c r="AK6" i="13"/>
  <c r="KF7" i="13"/>
  <c r="IQ5" i="13"/>
  <c r="IL8" i="13"/>
  <c r="IG7" i="13"/>
  <c r="CU6" i="13"/>
  <c r="JC7" i="13"/>
  <c r="IL6" i="13"/>
  <c r="KV5" i="13"/>
  <c r="CC8" i="13"/>
  <c r="K5" i="13"/>
  <c r="BR6" i="13"/>
  <c r="AL7" i="13"/>
  <c r="KB8" i="13"/>
  <c r="IS7" i="13"/>
  <c r="MM6" i="13"/>
  <c r="AM7" i="13"/>
  <c r="BH7" i="13"/>
  <c r="HE6" i="13"/>
  <c r="FG8" i="13"/>
  <c r="FV8" i="13"/>
  <c r="LI6" i="13"/>
  <c r="JN6" i="13"/>
  <c r="LK8" i="13"/>
  <c r="KP6" i="13"/>
  <c r="I7" i="13"/>
  <c r="KP7" i="13"/>
  <c r="AF6" i="13"/>
  <c r="MX8" i="13"/>
  <c r="FX5" i="13"/>
  <c r="KY5" i="13"/>
  <c r="FP7" i="13"/>
  <c r="HS6" i="13"/>
  <c r="MF6" i="13"/>
  <c r="LZ8" i="13"/>
  <c r="LI8" i="13"/>
  <c r="IX7" i="13"/>
  <c r="KX6" i="13"/>
  <c r="FA6" i="13"/>
  <c r="DY8" i="13"/>
  <c r="AA8" i="13"/>
  <c r="BJ5" i="13"/>
  <c r="IE5" i="13"/>
  <c r="CZ8" i="13"/>
  <c r="BJ6" i="13"/>
  <c r="MG8" i="13"/>
  <c r="CT5" i="13"/>
  <c r="BL6" i="13"/>
  <c r="EH6" i="13"/>
  <c r="KD5" i="13"/>
  <c r="LB5" i="13"/>
  <c r="EX5" i="13"/>
  <c r="DT5" i="13"/>
  <c r="IY6" i="13"/>
  <c r="BC7" i="13"/>
  <c r="DW5" i="13"/>
  <c r="IB8" i="13"/>
  <c r="R8" i="13"/>
  <c r="KT6" i="13"/>
  <c r="DI6" i="13"/>
  <c r="MC7" i="13"/>
  <c r="U8" i="13"/>
  <c r="DJ7" i="13"/>
  <c r="IN6" i="13"/>
  <c r="DU7" i="13"/>
  <c r="BL8" i="13"/>
  <c r="FD8" i="13"/>
  <c r="BC8" i="13"/>
  <c r="AP5" i="13"/>
  <c r="E6" i="13"/>
  <c r="DA8" i="13"/>
  <c r="BT6" i="13"/>
  <c r="GM7" i="13"/>
  <c r="AE5" i="13"/>
  <c r="HE5" i="13"/>
  <c r="HT7" i="13"/>
  <c r="BD6" i="13"/>
  <c r="Y5" i="13"/>
  <c r="MN7" i="13"/>
  <c r="KG8" i="13"/>
  <c r="LF8" i="13"/>
  <c r="EN8" i="13"/>
  <c r="DC8" i="13"/>
  <c r="HA5" i="13"/>
  <c r="FW6" i="13"/>
  <c r="GX5" i="13"/>
  <c r="HV5" i="13"/>
  <c r="CR8" i="13"/>
  <c r="LB6" i="13"/>
  <c r="HH5" i="13"/>
  <c r="LX5" i="13"/>
  <c r="BZ7" i="13"/>
  <c r="BZ6" i="13"/>
  <c r="FW8" i="13"/>
  <c r="MP8" i="13"/>
  <c r="HH6" i="13"/>
  <c r="IF5" i="13"/>
  <c r="DZ8" i="13"/>
  <c r="BU5" i="13"/>
  <c r="IP5" i="13"/>
  <c r="FF5" i="13"/>
  <c r="LY8" i="13"/>
  <c r="GS5" i="13"/>
  <c r="MD8" i="13"/>
  <c r="CP6" i="13"/>
  <c r="IU8" i="13"/>
  <c r="KI7" i="13"/>
  <c r="EK5" i="13"/>
  <c r="KU6" i="13"/>
  <c r="MO7" i="13"/>
  <c r="KM7" i="13"/>
  <c r="DV7" i="13"/>
  <c r="FE6" i="13"/>
  <c r="H7" i="13"/>
  <c r="BO5" i="13"/>
  <c r="BW6" i="13"/>
  <c r="JS6" i="13"/>
  <c r="T6" i="13"/>
  <c r="AY7" i="13"/>
  <c r="E5" i="13"/>
  <c r="DB7" i="13"/>
  <c r="EK7" i="13"/>
  <c r="KU7" i="13"/>
  <c r="MN6" i="13"/>
  <c r="EC8" i="13"/>
  <c r="MK6" i="13"/>
  <c r="DO8" i="13"/>
  <c r="NB5" i="13"/>
  <c r="CL7" i="13"/>
  <c r="AZ5" i="13"/>
  <c r="FV7" i="13"/>
  <c r="DJ5" i="13"/>
  <c r="LK7" i="13"/>
  <c r="KN5" i="13"/>
  <c r="DE7" i="13"/>
  <c r="BF7" i="13"/>
  <c r="CW6" i="13"/>
  <c r="JX6" i="13"/>
  <c r="JP7" i="13"/>
  <c r="CV8" i="13"/>
  <c r="LK6" i="13"/>
  <c r="CY8" i="13"/>
  <c r="GK6" i="13"/>
  <c r="FH6" i="13"/>
  <c r="MS6" i="13"/>
  <c r="KI6" i="13"/>
  <c r="DY7" i="13"/>
  <c r="GL8" i="13"/>
  <c r="BB6" i="13"/>
  <c r="IA7" i="13"/>
  <c r="FS7" i="13"/>
  <c r="FJ6" i="13"/>
  <c r="EP7" i="13"/>
  <c r="JP6" i="13"/>
  <c r="CW7" i="13"/>
  <c r="HD7" i="13"/>
  <c r="IF7" i="13"/>
  <c r="LO6" i="13"/>
  <c r="AH5" i="13"/>
  <c r="IB5" i="13"/>
  <c r="CE6" i="13"/>
  <c r="GK8" i="13"/>
  <c r="I5" i="13"/>
  <c r="IZ8" i="13"/>
  <c r="LY7" i="13"/>
  <c r="IK6" i="13"/>
  <c r="K8" i="13"/>
  <c r="AQ8" i="13"/>
  <c r="HN6" i="13"/>
  <c r="LM8" i="13"/>
  <c r="EW7" i="13"/>
  <c r="DT7" i="13"/>
  <c r="ES7" i="13"/>
  <c r="GN6" i="13"/>
  <c r="LX6" i="13"/>
  <c r="KW8" i="13"/>
  <c r="BY7" i="13"/>
  <c r="MW8" i="13"/>
  <c r="LF7" i="13"/>
  <c r="HC7" i="13"/>
  <c r="BE5" i="13"/>
  <c r="HF8" i="13"/>
  <c r="GA6" i="13"/>
  <c r="DN8" i="13"/>
  <c r="GJ8" i="13"/>
  <c r="EY6" i="13"/>
  <c r="GY8" i="13"/>
  <c r="JK6" i="13"/>
  <c r="GT6" i="13"/>
  <c r="DS8" i="13"/>
  <c r="AH7" i="13"/>
  <c r="LW8" i="13"/>
  <c r="GV7" i="13"/>
  <c r="KU5" i="13"/>
  <c r="HW6" i="13"/>
  <c r="Y7" i="13"/>
  <c r="BH6" i="13"/>
  <c r="JO8" i="13"/>
  <c r="AM6" i="13"/>
  <c r="MQ6" i="13"/>
  <c r="NA6" i="13"/>
  <c r="ID5" i="13"/>
  <c r="IY8" i="13"/>
  <c r="G5" i="13"/>
  <c r="GS6" i="13"/>
  <c r="HI5" i="13"/>
  <c r="GR6" i="13"/>
  <c r="EU8" i="13"/>
  <c r="AZ6" i="13"/>
  <c r="CQ8" i="13"/>
  <c r="CF5" i="13"/>
  <c r="KT8" i="13"/>
  <c r="AP6" i="13"/>
  <c r="IX5" i="13"/>
  <c r="CH8" i="13"/>
  <c r="KK6" i="13"/>
  <c r="KQ7" i="13"/>
  <c r="AZ8" i="13"/>
  <c r="GD8" i="13"/>
  <c r="LL7" i="13"/>
  <c r="AN6" i="13"/>
  <c r="LC6" i="13"/>
  <c r="JE8" i="13"/>
  <c r="IA5" i="13"/>
  <c r="IY5" i="13"/>
  <c r="MT7" i="13"/>
  <c r="LE8" i="13"/>
  <c r="LJ8" i="13"/>
  <c r="BP8" i="13"/>
  <c r="KH8" i="13"/>
  <c r="KG6" i="13"/>
  <c r="KZ5" i="13"/>
  <c r="HK5" i="13"/>
  <c r="BN8" i="13"/>
  <c r="HO5" i="13"/>
  <c r="EC6" i="13"/>
  <c r="FJ8" i="13"/>
  <c r="CS5" i="13"/>
  <c r="JV7" i="13"/>
  <c r="AV5" i="13"/>
  <c r="MK5" i="13"/>
  <c r="BI8" i="13"/>
  <c r="LT7" i="13"/>
  <c r="LX8" i="13"/>
  <c r="AV6" i="13"/>
  <c r="AG7" i="13"/>
  <c r="ML5" i="13"/>
  <c r="W6" i="13"/>
  <c r="LO7" i="13"/>
  <c r="MU5" i="13"/>
  <c r="ME5" i="13"/>
  <c r="EF8" i="13"/>
  <c r="AX5" i="13"/>
  <c r="LN7" i="13"/>
  <c r="F8" i="13"/>
  <c r="AK7" i="13"/>
  <c r="JJ8" i="13"/>
  <c r="JA5" i="13"/>
  <c r="MX7" i="13"/>
  <c r="FF7" i="13"/>
  <c r="GU5" i="13"/>
  <c r="HE8" i="13"/>
  <c r="IW6" i="13"/>
  <c r="MK8" i="13"/>
  <c r="BX7" i="13"/>
  <c r="KZ7" i="13"/>
  <c r="IS8" i="13"/>
  <c r="AS5" i="13"/>
  <c r="GX8" i="13"/>
  <c r="EG8" i="13"/>
  <c r="HB8" i="13"/>
  <c r="IK5" i="13"/>
  <c r="AO6" i="13"/>
  <c r="GY7" i="13"/>
  <c r="JV8" i="13"/>
  <c r="GY5" i="13"/>
  <c r="HF6" i="13"/>
  <c r="AY5" i="13"/>
  <c r="FT8" i="13"/>
  <c r="FC7" i="13"/>
  <c r="MI5" i="13"/>
  <c r="ES5" i="13"/>
  <c r="MA8" i="13"/>
  <c r="JM5" i="13"/>
  <c r="FN8" i="13"/>
  <c r="ET6" i="13"/>
  <c r="D5" i="13"/>
  <c r="LZ6" i="13"/>
  <c r="GC8" i="13"/>
  <c r="W7" i="13"/>
  <c r="IG8" i="13"/>
  <c r="LB7" i="13"/>
  <c r="DP8" i="13"/>
  <c r="GW6" i="13"/>
  <c r="LD7" i="13"/>
  <c r="EK8" i="13"/>
  <c r="EU5" i="13"/>
  <c r="IS5" i="13"/>
  <c r="IH5" i="13"/>
  <c r="MY5" i="13"/>
  <c r="HN8" i="13"/>
  <c r="ED7" i="13"/>
  <c r="LF6" i="13"/>
  <c r="BF6" i="13"/>
  <c r="N7" i="13"/>
  <c r="DU8" i="13"/>
  <c r="GX6" i="13"/>
  <c r="II6" i="13"/>
  <c r="DR5" i="13"/>
  <c r="FQ5" i="13"/>
  <c r="BI7" i="13"/>
  <c r="BB7" i="13"/>
  <c r="DM7" i="13"/>
  <c r="CF7" i="13"/>
  <c r="D7" i="13"/>
  <c r="MW6" i="13"/>
  <c r="LL6" i="13"/>
  <c r="BQ7" i="13"/>
  <c r="ML7" i="13"/>
  <c r="NA7" i="13"/>
  <c r="HL6" i="13"/>
  <c r="EJ6" i="13"/>
  <c r="DZ6" i="13"/>
  <c r="KA7" i="13"/>
  <c r="EZ7" i="13"/>
  <c r="AC8" i="13"/>
  <c r="GH7" i="13"/>
  <c r="LR5" i="13"/>
  <c r="CM6" i="13"/>
  <c r="II5" i="13"/>
  <c r="LK5" i="13"/>
  <c r="IP7" i="13"/>
  <c r="AT7" i="13"/>
  <c r="BS5" i="13"/>
  <c r="HG6" i="13"/>
  <c r="GH6" i="13"/>
  <c r="M7" i="13"/>
  <c r="MX6" i="13"/>
  <c r="MQ8" i="13"/>
  <c r="IR6" i="13"/>
  <c r="FP8" i="13"/>
  <c r="EU6" i="13"/>
  <c r="DE5" i="13"/>
  <c r="CU8" i="13"/>
  <c r="HL5" i="13"/>
  <c r="ME6" i="13"/>
  <c r="KE8" i="13"/>
  <c r="AE7" i="13"/>
  <c r="FI7" i="13"/>
  <c r="KY6" i="13"/>
  <c r="GA7" i="13"/>
  <c r="AA5" i="13"/>
  <c r="EA8" i="13"/>
  <c r="CC6" i="13"/>
  <c r="HR5" i="13"/>
  <c r="AO5" i="13"/>
  <c r="LQ5" i="13"/>
  <c r="GK5" i="13"/>
  <c r="X8" i="13"/>
  <c r="S5" i="13"/>
  <c r="CT7" i="13"/>
  <c r="IW7" i="13"/>
  <c r="BY8" i="13"/>
  <c r="HU5" i="13"/>
  <c r="BK6" i="13"/>
  <c r="EF7" i="13"/>
  <c r="DJ6" i="13"/>
  <c r="BV8" i="13"/>
  <c r="DV5" i="13"/>
  <c r="GM6" i="13"/>
  <c r="DI8" i="13"/>
  <c r="LV6" i="13"/>
  <c r="HM8" i="13"/>
  <c r="LC8" i="13"/>
  <c r="KD7" i="13"/>
  <c r="AI7" i="13"/>
  <c r="HP6" i="13"/>
  <c r="IJ7" i="13"/>
  <c r="MA7" i="13"/>
  <c r="U5" i="13"/>
  <c r="GB8" i="13"/>
  <c r="FP6" i="13"/>
  <c r="BG7" i="13"/>
  <c r="CP7" i="13"/>
  <c r="J6" i="13"/>
  <c r="BR7" i="13"/>
  <c r="AR7" i="13"/>
  <c r="HO8" i="13"/>
  <c r="AX6" i="13"/>
  <c r="N8" i="13"/>
  <c r="Z8" i="13"/>
  <c r="LE7" i="13"/>
  <c r="IT5" i="13"/>
  <c r="LW6" i="13"/>
  <c r="JF5" i="13"/>
  <c r="ED5" i="13"/>
  <c r="Y6" i="13"/>
  <c r="AV7" i="13"/>
  <c r="DF7" i="13"/>
  <c r="CN5" i="13"/>
  <c r="MV8" i="13"/>
  <c r="EF5" i="13"/>
  <c r="GW8" i="13"/>
  <c r="KD8" i="13"/>
  <c r="LT5" i="13"/>
  <c r="FF6" i="13"/>
  <c r="L8" i="13"/>
  <c r="HA7" i="13"/>
  <c r="HN5" i="13"/>
  <c r="IG6" i="13"/>
  <c r="IC6" i="13"/>
  <c r="BJ7" i="13"/>
  <c r="DF8" i="13"/>
  <c r="LL8" i="13"/>
  <c r="LA8" i="13"/>
  <c r="ER7" i="13"/>
  <c r="BC5" i="13"/>
  <c r="GX7" i="13"/>
  <c r="BD8" i="13"/>
  <c r="E7" i="13"/>
  <c r="EK6" i="13"/>
  <c r="HX7" i="13"/>
  <c r="IX8" i="13"/>
  <c r="BY6" i="13"/>
  <c r="CE5" i="13"/>
  <c r="GG8" i="13"/>
  <c r="EO5" i="13"/>
  <c r="IV8" i="13"/>
  <c r="CX8" i="13"/>
  <c r="EJ5" i="13"/>
  <c r="EO8" i="13"/>
  <c r="T5" i="13"/>
  <c r="BH5" i="13"/>
  <c r="GE8" i="13"/>
  <c r="JA8" i="13"/>
  <c r="CA7" i="13"/>
  <c r="W8" i="13"/>
  <c r="AZ7" i="13"/>
  <c r="IZ5" i="13"/>
  <c r="AB6" i="13"/>
  <c r="B6" i="13"/>
  <c r="CZ7" i="13"/>
  <c r="GE6" i="13"/>
  <c r="R6" i="13"/>
  <c r="FV6" i="13"/>
  <c r="ME8" i="13"/>
  <c r="IJ6" i="13"/>
  <c r="IC5" i="13"/>
  <c r="KK8" i="13"/>
  <c r="KK7" i="13"/>
  <c r="DX5" i="13"/>
  <c r="KW6" i="13"/>
  <c r="T7" i="13"/>
  <c r="BV6" i="13"/>
  <c r="AG6" i="13"/>
  <c r="IV7" i="13"/>
  <c r="JI6" i="13"/>
  <c r="CB8" i="13"/>
  <c r="LR7" i="13"/>
  <c r="JS5" i="13"/>
  <c r="KH5" i="13"/>
  <c r="MK7" i="13"/>
  <c r="CB6" i="13"/>
  <c r="EQ7" i="13"/>
  <c r="HR7" i="13"/>
  <c r="HD8" i="13"/>
  <c r="HZ5" i="13"/>
  <c r="JG8" i="13"/>
  <c r="JY8" i="13"/>
  <c r="IU5" i="13"/>
  <c r="KL7" i="13"/>
  <c r="JQ7" i="13"/>
  <c r="BO6" i="13"/>
  <c r="MZ8" i="13"/>
  <c r="EZ8" i="13"/>
  <c r="CI7" i="13"/>
  <c r="KO8" i="13"/>
  <c r="FF8" i="13"/>
  <c r="LP5" i="13"/>
  <c r="CT6" i="13"/>
  <c r="FX7" i="13"/>
  <c r="DH8" i="13"/>
  <c r="MU7" i="13"/>
  <c r="AP8" i="13"/>
  <c r="IN5" i="13"/>
  <c r="LI7" i="13"/>
  <c r="GF5" i="13"/>
  <c r="MU8" i="13"/>
  <c r="BX6" i="13"/>
  <c r="DO7" i="13"/>
  <c r="M5" i="13"/>
  <c r="HX8" i="13"/>
  <c r="CK6" i="13"/>
  <c r="EW5" i="13"/>
  <c r="JT5" i="13"/>
  <c r="DK6" i="13"/>
  <c r="JO6" i="13"/>
  <c r="MR5" i="13"/>
  <c r="EE6" i="13"/>
  <c r="IV6" i="13"/>
  <c r="CI6" i="13"/>
  <c r="FK7" i="13"/>
  <c r="DN7" i="13"/>
  <c r="FB6" i="13"/>
  <c r="KR8" i="13"/>
  <c r="JR5" i="13"/>
  <c r="LJ6" i="13"/>
  <c r="ES6" i="13"/>
  <c r="AH8" i="13"/>
  <c r="CJ5" i="13"/>
  <c r="LS5" i="13"/>
  <c r="CJ6" i="13"/>
  <c r="GN7" i="13"/>
  <c r="CM8" i="13"/>
  <c r="BP6" i="13"/>
  <c r="IQ6" i="13"/>
  <c r="AU7" i="13"/>
  <c r="EH5" i="13"/>
  <c r="BK8" i="13"/>
  <c r="AU6" i="13"/>
  <c r="X7" i="13"/>
  <c r="CC7" i="13"/>
  <c r="HI6" i="13"/>
  <c r="J8" i="13"/>
  <c r="FM5" i="13"/>
  <c r="KS8" i="13"/>
  <c r="GE5" i="13"/>
  <c r="JW5" i="13"/>
  <c r="HB6" i="13"/>
  <c r="HQ8" i="13"/>
  <c r="AB5" i="13"/>
  <c r="EE7" i="13"/>
  <c r="JR6" i="13"/>
  <c r="Q5" i="13"/>
  <c r="KL8" i="13"/>
  <c r="JC8" i="13"/>
  <c r="KR5" i="13"/>
  <c r="AD5" i="13"/>
  <c r="DX6" i="13"/>
  <c r="IM8" i="13"/>
  <c r="BW8" i="13"/>
  <c r="HQ5" i="13"/>
  <c r="GI6" i="13"/>
  <c r="AI5" i="13"/>
  <c r="K7" i="13"/>
  <c r="LI5" i="13"/>
  <c r="LU7" i="13"/>
  <c r="R5" i="13"/>
  <c r="CT8" i="13"/>
  <c r="DW6" i="13"/>
  <c r="AQ6" i="13"/>
  <c r="HJ5" i="13"/>
  <c r="HG5" i="13"/>
  <c r="BL5" i="13"/>
  <c r="MV6" i="13"/>
  <c r="FU5" i="13"/>
  <c r="MC8" i="13"/>
  <c r="CN6" i="13"/>
  <c r="JR8" i="13"/>
  <c r="CC5" i="13"/>
  <c r="GP6" i="13"/>
  <c r="J7" i="13"/>
  <c r="JD6" i="13"/>
  <c r="IN7" i="13"/>
  <c r="AQ5" i="13"/>
  <c r="ET7" i="13"/>
  <c r="JL8" i="13"/>
  <c r="CD8" i="13"/>
  <c r="MJ8" i="13"/>
  <c r="KA5" i="13"/>
  <c r="EG7" i="13"/>
  <c r="AN5" i="13"/>
  <c r="JY6" i="13"/>
  <c r="DP5" i="13"/>
  <c r="AC6" i="13"/>
  <c r="LU5" i="13"/>
  <c r="MV7" i="13"/>
  <c r="IQ7" i="13"/>
  <c r="IO8" i="13"/>
  <c r="AV8" i="13"/>
  <c r="HU7" i="13"/>
  <c r="FY6" i="13"/>
  <c r="EL8" i="13"/>
  <c r="AW7" i="13"/>
  <c r="HA8" i="13"/>
  <c r="LZ5" i="13"/>
  <c r="NB6" i="13"/>
  <c r="C5" i="13"/>
  <c r="FH8" i="13"/>
  <c r="S8" i="13"/>
  <c r="HB7" i="13"/>
  <c r="FR5" i="13"/>
  <c r="CE8" i="13"/>
  <c r="AH6" i="13"/>
  <c r="DR7" i="13"/>
  <c r="EA7" i="13"/>
  <c r="AA6" i="13"/>
  <c r="AD8" i="13"/>
  <c r="HP7" i="13"/>
  <c r="FU8" i="13"/>
  <c r="HA6" i="13"/>
  <c r="MA5" i="13"/>
  <c r="DA5" i="13"/>
  <c r="GV6" i="13"/>
  <c r="FG5" i="13"/>
  <c r="KQ6" i="13"/>
  <c r="FE7" i="13"/>
  <c r="LQ8" i="13"/>
  <c r="MP7" i="13"/>
  <c r="CZ5" i="13"/>
  <c r="P6" i="13"/>
  <c r="AB8" i="13"/>
  <c r="HW8" i="13"/>
  <c r="II8" i="13"/>
  <c r="CQ5" i="13"/>
  <c r="GQ6" i="13"/>
  <c r="GP5" i="13"/>
  <c r="GH8" i="13"/>
  <c r="AY8" i="13"/>
  <c r="JH5" i="13"/>
  <c r="DM8" i="13"/>
  <c r="CH5" i="13"/>
  <c r="BV7" i="13"/>
  <c r="FK8" i="13"/>
  <c r="EE5" i="13"/>
  <c r="AL6" i="13"/>
  <c r="JK7" i="13"/>
  <c r="DI5" i="13"/>
  <c r="GW5" i="13"/>
  <c r="DB8" i="13"/>
  <c r="DO6" i="13"/>
  <c r="KG5" i="13"/>
  <c r="IM7" i="13"/>
  <c r="HJ6" i="13"/>
  <c r="KA8" i="13"/>
  <c r="GL6" i="13"/>
  <c r="Z7" i="13"/>
  <c r="KL5" i="13"/>
  <c r="FU7" i="13"/>
  <c r="FR6" i="13"/>
  <c r="GU6" i="13"/>
  <c r="IT8" i="13"/>
  <c r="IL5" i="13"/>
  <c r="LS8" i="13"/>
  <c r="DQ7" i="13"/>
  <c r="J5" i="13"/>
  <c r="DP7" i="13"/>
  <c r="ED8" i="13"/>
  <c r="AM8" i="13"/>
  <c r="BS7" i="13"/>
  <c r="FS5" i="13"/>
  <c r="BG8" i="13"/>
  <c r="KB5" i="13"/>
  <c r="B5" i="13"/>
  <c r="FQ7" i="13"/>
  <c r="HT6" i="13"/>
  <c r="LL5" i="13"/>
  <c r="IA6" i="13"/>
  <c r="MH7" i="13"/>
  <c r="EI7" i="13"/>
  <c r="HY8" i="13"/>
  <c r="EM6" i="13"/>
  <c r="CS6" i="13"/>
  <c r="EQ5" i="13"/>
  <c r="EL5" i="13"/>
  <c r="FM8" i="13"/>
  <c r="FQ6" i="13"/>
  <c r="JZ5" i="13"/>
  <c r="JE5" i="13"/>
  <c r="BR8" i="13"/>
  <c r="KT7" i="13"/>
  <c r="JN8" i="13"/>
  <c r="BI5" i="13"/>
  <c r="ET5" i="13"/>
  <c r="GW7" i="13"/>
  <c r="GJ7" i="13"/>
  <c r="CO6" i="13"/>
  <c r="GC5" i="13"/>
  <c r="AJ7" i="13"/>
  <c r="JB7" i="13"/>
  <c r="KZ8" i="13"/>
  <c r="GZ8" i="13"/>
  <c r="CL8" i="13"/>
  <c r="ET8" i="13"/>
  <c r="IF6" i="13"/>
  <c r="MS7" i="13"/>
  <c r="LC5" i="13"/>
  <c r="DS6" i="13"/>
  <c r="GL7" i="13"/>
  <c r="FI6" i="13"/>
  <c r="MB6" i="13"/>
  <c r="HK6" i="13"/>
  <c r="FC5" i="13"/>
  <c r="LZ7" i="13"/>
  <c r="JD8" i="13"/>
  <c r="LM6" i="13"/>
  <c r="JW8" i="13"/>
  <c r="EV5" i="13"/>
  <c r="EY8" i="13"/>
  <c r="DM5" i="13"/>
  <c r="MY7" i="13"/>
  <c r="MR7" i="13"/>
  <c r="O7" i="13"/>
  <c r="FI8" i="13"/>
  <c r="HJ8" i="13"/>
  <c r="FO5" i="13"/>
  <c r="FZ8" i="13"/>
  <c r="MW7" i="13"/>
  <c r="IF8" i="13"/>
  <c r="KC7" i="13"/>
  <c r="HI7" i="13"/>
  <c r="EB8" i="13"/>
  <c r="I6" i="13"/>
  <c r="MD6" i="13"/>
  <c r="CX5" i="13"/>
  <c r="CG8" i="13"/>
  <c r="KN8" i="13"/>
  <c r="LV8" i="13"/>
  <c r="EC5" i="13"/>
  <c r="BU6" i="13"/>
  <c r="IT6" i="13"/>
  <c r="ER5" i="13"/>
  <c r="LR8" i="13"/>
  <c r="GQ5" i="13"/>
  <c r="IP8" i="13"/>
  <c r="JG7" i="13"/>
  <c r="BJ8" i="13"/>
  <c r="KB6" i="13"/>
  <c r="GB6" i="13"/>
  <c r="AG8" i="13"/>
  <c r="D8" i="13"/>
  <c r="IE8" i="13"/>
  <c r="JA6" i="13"/>
  <c r="FI5" i="13"/>
  <c r="GZ6" i="13"/>
  <c r="GV8" i="13"/>
  <c r="MF8" i="13"/>
  <c r="GG5" i="13"/>
  <c r="GT7" i="13"/>
  <c r="JE6" i="13"/>
  <c r="BF8" i="13"/>
  <c r="EN5" i="13"/>
  <c r="HZ8" i="13"/>
  <c r="AS6" i="13"/>
  <c r="KJ7" i="13"/>
  <c r="N5" i="13"/>
  <c r="DG7" i="13"/>
  <c r="C6" i="13"/>
  <c r="KV7" i="13"/>
  <c r="Y8" i="13"/>
  <c r="GQ8" i="13"/>
  <c r="FK6" i="13"/>
  <c r="DL5" i="13"/>
  <c r="EE8" i="13"/>
  <c r="JJ6" i="13"/>
  <c r="GV5" i="13"/>
  <c r="LQ6" i="13"/>
  <c r="HK8" i="13"/>
  <c r="AK5" i="13"/>
  <c r="KQ5" i="13"/>
  <c r="FJ7" i="13"/>
  <c r="FZ6" i="13"/>
  <c r="HX5" i="13"/>
  <c r="KO6" i="13"/>
  <c r="JB6" i="13"/>
  <c r="JE7" i="13"/>
  <c r="P5" i="13"/>
  <c r="BZ8" i="13"/>
  <c r="FG7" i="13"/>
  <c r="CR6" i="13"/>
  <c r="H8" i="13"/>
  <c r="JZ7" i="13"/>
  <c r="KM8" i="13"/>
  <c r="EB6" i="13"/>
  <c r="BO8" i="13"/>
  <c r="HZ7" i="13"/>
  <c r="AX8" i="13"/>
  <c r="FM6" i="13"/>
  <c r="LF5" i="13"/>
  <c r="KS5" i="13"/>
  <c r="IC7" i="13"/>
  <c r="DI7" i="13"/>
  <c r="LP7" i="13"/>
  <c r="AT8" i="13"/>
  <c r="JL7" i="13"/>
  <c r="MH8" i="13"/>
  <c r="CK5" i="13"/>
  <c r="JV6" i="13"/>
  <c r="IK7" i="13"/>
  <c r="KF5" i="13"/>
  <c r="IJ5" i="13"/>
  <c r="IG5" i="13"/>
  <c r="FT6" i="13"/>
  <c r="GD5" i="13"/>
  <c r="LN6" i="13"/>
  <c r="MO6" i="13"/>
  <c r="MZ5" i="13"/>
  <c r="JO7" i="13"/>
  <c r="LH6" i="13"/>
  <c r="CM7" i="13"/>
  <c r="AI8" i="13"/>
  <c r="JM7" i="13"/>
  <c r="FB5" i="13"/>
  <c r="JJ7" i="13"/>
  <c r="Z6" i="13"/>
  <c r="JM8" i="13"/>
  <c r="AG5" i="13"/>
  <c r="DW8" i="13"/>
  <c r="HQ6" i="13"/>
  <c r="IQ8" i="13"/>
  <c r="HY6" i="13"/>
  <c r="IX6" i="13"/>
  <c r="CW5" i="13"/>
  <c r="DD6" i="13"/>
  <c r="KK5" i="13"/>
  <c r="Q8" i="13"/>
  <c r="LS6" i="13"/>
  <c r="FZ7" i="13"/>
  <c r="MG5" i="13"/>
  <c r="GZ5" i="13"/>
  <c r="LA5" i="13"/>
  <c r="AU8" i="13"/>
  <c r="CD7" i="13"/>
  <c r="AD7" i="13"/>
  <c r="D6" i="13"/>
  <c r="MG7" i="13"/>
  <c r="JS8" i="13"/>
  <c r="AJ6" i="13"/>
  <c r="DG6" i="13"/>
  <c r="MY8" i="13"/>
  <c r="CV6" i="13"/>
  <c r="JR7" i="13"/>
  <c r="JV5" i="13"/>
  <c r="HU6" i="13"/>
  <c r="CF6" i="13"/>
  <c r="JT6" i="13"/>
  <c r="BY5" i="13"/>
  <c r="EC7" i="13"/>
  <c r="MB7" i="13"/>
  <c r="HR6" i="13"/>
  <c r="CW8" i="13"/>
  <c r="CA5" i="13"/>
  <c r="GJ6" i="13"/>
  <c r="LJ7" i="13"/>
  <c r="LP6" i="13"/>
  <c r="JP8" i="13"/>
  <c r="FW5" i="13"/>
  <c r="DS7" i="13"/>
  <c r="DE6" i="13"/>
  <c r="EY5" i="13"/>
  <c r="HC8" i="13"/>
  <c r="O5" i="13"/>
  <c r="EL6" i="13"/>
  <c r="CB7" i="13"/>
  <c r="AC5" i="13"/>
  <c r="ID8" i="13"/>
  <c r="EN6" i="13"/>
  <c r="EM5" i="13"/>
  <c r="IR7" i="13"/>
  <c r="AQ7" i="13"/>
  <c r="HV6" i="13"/>
  <c r="CB5" i="13"/>
  <c r="IA8" i="13"/>
  <c r="U6" i="13"/>
  <c r="DF5" i="13"/>
  <c r="KX5" i="13"/>
  <c r="LN5" i="13"/>
  <c r="MD5" i="13"/>
  <c r="HV7" i="13"/>
  <c r="BN7" i="13"/>
  <c r="AS7" i="13"/>
  <c r="JU7" i="13"/>
  <c r="EN7" i="13"/>
  <c r="JZ8" i="13"/>
  <c r="KV8" i="13"/>
  <c r="JD5" i="13"/>
  <c r="AN8" i="13"/>
  <c r="AS8" i="13"/>
  <c r="GO8" i="13"/>
  <c r="IB7" i="13"/>
  <c r="E8" i="13"/>
  <c r="GF8" i="13"/>
  <c r="GS7" i="13"/>
  <c r="JD7" i="13"/>
  <c r="KL6" i="13"/>
  <c r="P8" i="13"/>
  <c r="DY6" i="13"/>
  <c r="JQ8" i="13"/>
  <c r="KV6" i="13"/>
  <c r="NB8" i="13"/>
  <c r="DN6" i="13"/>
  <c r="DA6" i="13"/>
  <c r="GN8" i="13"/>
  <c r="GG7" i="13"/>
  <c r="EX6" i="13"/>
  <c r="S7" i="13"/>
  <c r="IZ7" i="13"/>
  <c r="JF6" i="13"/>
  <c r="Q7" i="13"/>
  <c r="KR6" i="13"/>
  <c r="EI5" i="13"/>
  <c r="M8" i="13"/>
  <c r="BP7" i="13"/>
  <c r="EF6" i="13"/>
  <c r="HB5" i="13"/>
  <c r="B7" i="13"/>
  <c r="CA6" i="13"/>
  <c r="LA6" i="13"/>
  <c r="HT8" i="13"/>
  <c r="KM6" i="13"/>
  <c r="AJ8" i="13"/>
  <c r="DW7" i="13"/>
  <c r="CG6" i="13"/>
  <c r="II7" i="13"/>
  <c r="EG5" i="13"/>
  <c r="AN7" i="13"/>
  <c r="H6" i="13"/>
  <c r="CJ7" i="13"/>
  <c r="MV5" i="13"/>
  <c r="KY7" i="13"/>
  <c r="EO7" i="13"/>
  <c r="Q6" i="13"/>
  <c r="EX7" i="13"/>
  <c r="BS8" i="13"/>
  <c r="MZ7" i="13"/>
  <c r="BE7" i="13"/>
  <c r="DR8" i="13"/>
  <c r="CG7" i="13"/>
  <c r="LQ7" i="13"/>
  <c r="BM5" i="13"/>
  <c r="BG6" i="13"/>
  <c r="CQ7" i="13"/>
  <c r="GD6" i="13"/>
  <c r="MX5" i="13"/>
  <c r="CY6" i="13"/>
  <c r="JX7" i="13"/>
  <c r="HP8" i="13"/>
  <c r="AE8" i="13"/>
  <c r="K6" i="13"/>
  <c r="DX7" i="13"/>
  <c r="EP8" i="13"/>
  <c r="LA7" i="13"/>
  <c r="HL7" i="13"/>
  <c r="HE7" i="13"/>
  <c r="L5" i="13"/>
  <c r="DB5" i="13"/>
  <c r="FK5" i="13"/>
  <c r="GR8" i="13"/>
  <c r="DL8" i="13"/>
  <c r="BE8" i="13"/>
  <c r="EU7" i="13"/>
  <c r="DO5" i="13"/>
  <c r="IL7" i="13"/>
  <c r="LJ5" i="13"/>
  <c r="MQ7" i="13"/>
  <c r="AW8" i="13"/>
  <c r="HG8" i="13"/>
  <c r="DH5" i="13"/>
  <c r="BT8" i="13"/>
  <c r="LD8" i="13"/>
  <c r="GU7" i="13"/>
  <c r="GF6" i="13"/>
  <c r="LV7" i="13"/>
  <c r="EM8" i="13"/>
  <c r="MP5" i="13"/>
  <c r="KF6" i="13"/>
  <c r="GS8" i="13"/>
  <c r="MJ5" i="13"/>
  <c r="KN7" i="13"/>
  <c r="JQ5" i="13"/>
  <c r="AU5" i="13"/>
  <c r="AL8" i="13"/>
  <c r="JC6" i="13"/>
  <c r="EW8" i="13"/>
  <c r="GB7" i="13"/>
  <c r="IJ8" i="13"/>
  <c r="ML8" i="13"/>
  <c r="JU6" i="13"/>
  <c r="KG7" i="13"/>
  <c r="CY7" i="13"/>
  <c r="DY5" i="13"/>
  <c r="CL5" i="13"/>
  <c r="GC7" i="13"/>
  <c r="HS5" i="13"/>
  <c r="CU7" i="13"/>
  <c r="IM5" i="13"/>
  <c r="V8" i="13"/>
  <c r="CO7" i="13"/>
  <c r="IY7" i="13"/>
  <c r="EL7" i="13"/>
  <c r="GK7" i="13"/>
  <c r="LH8" i="13"/>
  <c r="IO5" i="13"/>
  <c r="KX7" i="13"/>
  <c r="AR8" i="13"/>
  <c r="BS6" i="13"/>
  <c r="AF7" i="13"/>
  <c r="L6" i="13"/>
  <c r="AY6" i="13"/>
  <c r="LT6" i="13"/>
  <c r="FD7" i="13"/>
  <c r="AW5" i="13"/>
  <c r="LB8" i="13"/>
  <c r="NB7" i="13"/>
  <c r="GO5" i="13"/>
  <c r="FY8" i="13"/>
  <c r="MU6" i="13"/>
  <c r="BL7" i="13"/>
  <c r="JH6" i="13"/>
  <c r="BB8" i="13"/>
  <c r="MQ5" i="13"/>
  <c r="KA6" i="13"/>
  <c r="FC8" i="13"/>
  <c r="JL6" i="13"/>
  <c r="CX6" i="13"/>
  <c r="HW7" i="13"/>
  <c r="FS6" i="13"/>
  <c r="FJ5" i="13"/>
  <c r="BF5" i="13"/>
  <c r="DC5" i="13"/>
  <c r="CS8" i="13"/>
  <c r="KI5" i="13"/>
  <c r="BZ5" i="13"/>
  <c r="MM8" i="13"/>
  <c r="FR8" i="13"/>
  <c r="EH7" i="13"/>
  <c r="ER6" i="13"/>
  <c r="JN5" i="13"/>
  <c r="HP5" i="13"/>
  <c r="LN8" i="13"/>
  <c r="MH5" i="13"/>
  <c r="EM7" i="13"/>
  <c r="MZ6" i="13"/>
  <c r="DV6" i="13"/>
  <c r="DL6" i="13"/>
  <c r="KW7" i="13"/>
  <c r="LP8" i="13"/>
  <c r="AF8" i="13"/>
  <c r="BA7" i="13"/>
  <c r="JU5" i="13"/>
  <c r="DU5" i="13"/>
  <c r="C8" i="13"/>
  <c r="FL5" i="13"/>
  <c r="JW6" i="13"/>
  <c r="DD8" i="13"/>
  <c r="FO7" i="13"/>
  <c r="LX7" i="13"/>
  <c r="CR7" i="13"/>
  <c r="CP5" i="13"/>
  <c r="LE5" i="13"/>
  <c r="JB5" i="13"/>
  <c r="FC6" i="13"/>
  <c r="AK8" i="13"/>
  <c r="GT5" i="13"/>
  <c r="CO8" i="13"/>
  <c r="AO7" i="13"/>
  <c r="ES8" i="13"/>
  <c r="JZ6" i="13"/>
  <c r="JI8" i="13"/>
  <c r="CV5" i="13"/>
  <c r="W5" i="13"/>
  <c r="HM5" i="13"/>
  <c r="JA7" i="13"/>
  <c r="AT6" i="13"/>
  <c r="JS7" i="13"/>
  <c r="EZ6" i="13"/>
  <c r="JT8" i="13"/>
  <c r="LE6" i="13"/>
  <c r="GB5" i="13"/>
  <c r="KE6" i="13"/>
  <c r="LU8" i="13"/>
  <c r="KD6" i="13"/>
  <c r="HC5" i="13"/>
  <c r="GM5" i="13"/>
  <c r="JY7" i="13"/>
  <c r="BG5" i="13"/>
  <c r="KJ5" i="13"/>
  <c r="GA5" i="13"/>
  <c r="LV5" i="13"/>
  <c r="BC6" i="13"/>
  <c r="CS7" i="13"/>
  <c r="EP6" i="13"/>
  <c r="JG5" i="13"/>
  <c r="MF5" i="13"/>
  <c r="FR7" i="13"/>
  <c r="BM7" i="13"/>
  <c r="KZ6" i="13"/>
  <c r="BQ6" i="13"/>
  <c r="ID7" i="13"/>
  <c r="EV6" i="13"/>
  <c r="HD5" i="13"/>
  <c r="IW8" i="13"/>
  <c r="KH6" i="13"/>
  <c r="FX8" i="13"/>
  <c r="BU7" i="13"/>
  <c r="DQ5" i="13"/>
  <c r="JM6" i="13"/>
  <c r="BA5" i="13"/>
  <c r="DQ8" i="13"/>
  <c r="CD6" i="13"/>
  <c r="MJ7" i="13"/>
  <c r="AT5" i="13"/>
  <c r="BN6" i="13"/>
  <c r="LH7" i="13"/>
  <c r="DD7" i="13"/>
  <c r="S6" i="13"/>
  <c r="KO7" i="13"/>
  <c r="GM8" i="13"/>
  <c r="FL7" i="13"/>
  <c r="EB5" i="13"/>
  <c r="AI6" i="13"/>
  <c r="DP6" i="13"/>
  <c r="EY7" i="13"/>
  <c r="ML6" i="13"/>
  <c r="DG8" i="13"/>
  <c r="HU8" i="13"/>
  <c r="ID6" i="13"/>
  <c r="V7" i="13"/>
  <c r="AR5" i="13"/>
  <c r="MI6" i="13"/>
  <c r="HV8" i="13"/>
  <c r="GJ5" i="13"/>
  <c r="DT6" i="13"/>
  <c r="KU8" i="13"/>
  <c r="DX8" i="13"/>
  <c r="FN5" i="13"/>
  <c r="BA6" i="13"/>
  <c r="EJ7" i="13"/>
  <c r="JJ5" i="13"/>
  <c r="DA7" i="13"/>
  <c r="GQ7" i="13"/>
  <c r="FV5" i="13"/>
  <c r="BR5" i="13"/>
  <c r="FA7" i="13"/>
  <c r="KS7" i="13"/>
  <c r="HX6" i="13"/>
  <c r="O8" i="13"/>
  <c r="MB5" i="13"/>
  <c r="DM6" i="13"/>
  <c r="MD7" i="13"/>
  <c r="HG7" i="13"/>
  <c r="KN6" i="13"/>
  <c r="IN8" i="13"/>
  <c r="JL5" i="13"/>
  <c r="JC5" i="13"/>
  <c r="KM5" i="13"/>
  <c r="F5" i="13"/>
  <c r="MS8" i="13"/>
  <c r="MO8" i="13"/>
  <c r="M6" i="13"/>
  <c r="CJ8" i="13"/>
  <c r="GP7" i="13"/>
  <c r="JO5" i="13"/>
  <c r="BT5" i="13"/>
  <c r="LY5" i="13"/>
  <c r="IU6" i="13"/>
  <c r="HY5" i="13"/>
  <c r="DU6" i="13"/>
  <c r="HS8" i="13"/>
  <c r="IH7" i="13"/>
  <c r="GD7" i="13"/>
  <c r="FN7" i="13"/>
  <c r="GU8" i="13"/>
  <c r="ED6" i="13"/>
  <c r="FX6" i="13"/>
  <c r="GE7" i="13"/>
  <c r="JX5" i="13"/>
  <c r="KS6" i="13"/>
  <c r="BQ8" i="13"/>
  <c r="IE7" i="13"/>
  <c r="DK7" i="13"/>
  <c r="JI7" i="13"/>
  <c r="BN5" i="13"/>
  <c r="CF8" i="13"/>
  <c r="G7" i="13"/>
  <c r="MT8" i="13"/>
  <c r="Z5" i="13"/>
  <c r="EJ8" i="13"/>
  <c r="AC7" i="13"/>
  <c r="DH7" i="13"/>
  <c r="NA5" i="13"/>
  <c r="HF7" i="13"/>
  <c r="AL5" i="13"/>
  <c r="EH8" i="13"/>
  <c r="LD5" i="13"/>
  <c r="BW5" i="13"/>
  <c r="BX8" i="13"/>
  <c r="MM7" i="13"/>
  <c r="GI7" i="13"/>
  <c r="ME7" i="13"/>
  <c r="BP5" i="13"/>
  <c r="V5" i="13"/>
  <c r="MM5" i="13"/>
  <c r="B8" i="13"/>
  <c r="HO7" i="13"/>
  <c r="MC5" i="13"/>
  <c r="CO5" i="13"/>
  <c r="HD6" i="13"/>
  <c r="LG6" i="13"/>
  <c r="DK5" i="13"/>
  <c r="HZ6" i="13"/>
  <c r="KF8" i="13"/>
  <c r="CK7" i="13"/>
  <c r="JK5" i="13"/>
  <c r="GY6" i="13"/>
  <c r="IR8" i="13"/>
  <c r="DD5" i="13"/>
  <c r="KY8" i="13"/>
  <c r="HJ7" i="13"/>
  <c r="CV7" i="13"/>
  <c r="MA6" i="13"/>
  <c r="MI7" i="13"/>
  <c r="IZ6" i="13"/>
  <c r="CI8" i="13"/>
  <c r="DN5" i="13"/>
  <c r="HN7" i="13"/>
  <c r="MN5" i="13"/>
  <c r="FP5" i="13"/>
  <c r="JH8" i="13"/>
  <c r="HS7" i="13"/>
  <c r="HL8" i="13"/>
  <c r="CL6" i="13"/>
  <c r="IW5" i="13"/>
  <c r="IU7" i="13"/>
  <c r="IO7" i="13"/>
  <c r="LS7" i="13"/>
  <c r="DS5" i="13"/>
  <c r="AJ5" i="13"/>
  <c r="LG8" i="13"/>
  <c r="HH8" i="13"/>
  <c r="CK8" i="13"/>
  <c r="HO6" i="13"/>
  <c r="LO5" i="13"/>
  <c r="JF8" i="13"/>
  <c r="CP8" i="13"/>
  <c r="KP8" i="13"/>
  <c r="KP5" i="13"/>
  <c r="MT6" i="13"/>
  <c r="CN8" i="13"/>
  <c r="KT5" i="13"/>
  <c r="CX7" i="13"/>
  <c r="GO7" i="13"/>
  <c r="BU8" i="13"/>
  <c r="GN5" i="13"/>
  <c r="R7" i="13"/>
  <c r="AR6" i="13"/>
  <c r="JQ6" i="13"/>
  <c r="U7" i="13"/>
  <c r="LW7" i="13"/>
  <c r="JG6" i="13"/>
  <c r="DB6" i="13"/>
  <c r="LU6" i="13"/>
  <c r="CH7" i="13"/>
  <c r="IE6" i="13"/>
  <c r="GO6" i="13"/>
  <c r="MG6" i="13"/>
  <c r="AW6" i="13"/>
</calcChain>
</file>

<file path=xl/sharedStrings.xml><?xml version="1.0" encoding="utf-8"?>
<sst xmlns="http://schemas.openxmlformats.org/spreadsheetml/2006/main" count="442" uniqueCount="199">
  <si>
    <t>Origine</t>
  </si>
  <si>
    <t>Nom</t>
  </si>
  <si>
    <t>Prénom</t>
  </si>
  <si>
    <t>Date Arrivée</t>
  </si>
  <si>
    <t>Date Départ</t>
  </si>
  <si>
    <t>Nombre Adulte</t>
  </si>
  <si>
    <t>Hébergement</t>
  </si>
  <si>
    <t>Lit Sup</t>
  </si>
  <si>
    <t>Formule Adulte</t>
  </si>
  <si>
    <t>Transfert</t>
  </si>
  <si>
    <t>Taxe Séjour</t>
  </si>
  <si>
    <t>Bar/Resto</t>
  </si>
  <si>
    <t>Vignettes</t>
  </si>
  <si>
    <t>Taxes</t>
  </si>
  <si>
    <t>Booking</t>
  </si>
  <si>
    <t>Oui</t>
  </si>
  <si>
    <t>Passage</t>
  </si>
  <si>
    <t>Bateau</t>
  </si>
  <si>
    <t>Aéroport</t>
  </si>
  <si>
    <t>Ancien Client</t>
  </si>
  <si>
    <t>Vignette</t>
  </si>
  <si>
    <t>Adulte</t>
  </si>
  <si>
    <t>Taxe</t>
  </si>
  <si>
    <t>Acompte</t>
  </si>
  <si>
    <t>AirBnB</t>
  </si>
  <si>
    <t>Abritel HomeAway</t>
  </si>
  <si>
    <t>Idylle Beach</t>
  </si>
  <si>
    <t>Tripadvisor</t>
  </si>
  <si>
    <t>Expedia</t>
  </si>
  <si>
    <t>PRIX</t>
  </si>
  <si>
    <t>Village</t>
  </si>
  <si>
    <t>Océan</t>
  </si>
  <si>
    <t>City</t>
  </si>
  <si>
    <t>Petit Déjeuner - 12 Ans</t>
  </si>
  <si>
    <t>Vignette Touristique</t>
  </si>
  <si>
    <t>Taxe Touristique</t>
  </si>
  <si>
    <t>DESIGNATION</t>
  </si>
  <si>
    <t>Mer</t>
  </si>
  <si>
    <t>Sans Transfert</t>
  </si>
  <si>
    <t>Sans Pension</t>
  </si>
  <si>
    <t>OFFERT</t>
  </si>
  <si>
    <t>Demi Pension -12 Ans</t>
  </si>
  <si>
    <t>Sans Lit Sup</t>
  </si>
  <si>
    <t>Petit Déjeuner - 3 Ans</t>
  </si>
  <si>
    <t>Demi Pension - 3 Ans</t>
  </si>
  <si>
    <t>Non</t>
  </si>
  <si>
    <t>Nom:</t>
  </si>
  <si>
    <t>Name</t>
  </si>
  <si>
    <t>Check-in:</t>
  </si>
  <si>
    <t>12H00</t>
  </si>
  <si>
    <t>Nombre Adulte:</t>
  </si>
  <si>
    <t>Number Adult</t>
  </si>
  <si>
    <t>Date Arrivée:</t>
  </si>
  <si>
    <t>Arrival</t>
  </si>
  <si>
    <t>Accommodation</t>
  </si>
  <si>
    <t>Last name</t>
  </si>
  <si>
    <t>Prénom:</t>
  </si>
  <si>
    <t>Date Départ:</t>
  </si>
  <si>
    <t>Departure Dates</t>
  </si>
  <si>
    <t>Numéro Facture:</t>
  </si>
  <si>
    <t>Invoice number</t>
  </si>
  <si>
    <t>Nombre Nuitées:</t>
  </si>
  <si>
    <t>Number of nights</t>
  </si>
  <si>
    <t>Nombre Enf -3 ans:</t>
  </si>
  <si>
    <t>Number child -12 years</t>
  </si>
  <si>
    <t>Number child - 3 Years</t>
  </si>
  <si>
    <t>Nombre Enf -12 ans:</t>
  </si>
  <si>
    <t>Sainte-Marie le:</t>
  </si>
  <si>
    <t>Réservation par:</t>
  </si>
  <si>
    <t>Ariary</t>
  </si>
  <si>
    <t>Euros</t>
  </si>
  <si>
    <t>Taux Change:</t>
  </si>
  <si>
    <t>Enfant - 3 Ans</t>
  </si>
  <si>
    <t>Enfant - 12 Ans</t>
  </si>
  <si>
    <t>Adultes</t>
  </si>
  <si>
    <t>Petit Déjeuner</t>
  </si>
  <si>
    <t>Demi Pension</t>
  </si>
  <si>
    <t>restoration</t>
  </si>
  <si>
    <t>Adult</t>
  </si>
  <si>
    <t>Child - 3 Years</t>
  </si>
  <si>
    <t>Child - 12 Years</t>
  </si>
  <si>
    <t>Without Pension</t>
  </si>
  <si>
    <t>Breakfast</t>
  </si>
  <si>
    <t>Half pension</t>
  </si>
  <si>
    <t>Without Transfer</t>
  </si>
  <si>
    <t>Boat</t>
  </si>
  <si>
    <t>Airport</t>
  </si>
  <si>
    <t>Tourist Thumbnail</t>
  </si>
  <si>
    <t>Tourist Tax</t>
  </si>
  <si>
    <t>oui</t>
  </si>
  <si>
    <t/>
  </si>
  <si>
    <t>Tax</t>
  </si>
  <si>
    <t>Transfer</t>
  </si>
  <si>
    <t>Restauration</t>
  </si>
  <si>
    <t>CHRIFA</t>
  </si>
  <si>
    <t>Philippe</t>
  </si>
  <si>
    <t>HOAREAU JM</t>
  </si>
  <si>
    <t>Chambres</t>
  </si>
  <si>
    <t>Tarif</t>
  </si>
  <si>
    <t>PA</t>
  </si>
  <si>
    <t>P-3</t>
  </si>
  <si>
    <t>P-12</t>
  </si>
  <si>
    <t>Jean-Marc</t>
  </si>
  <si>
    <t>HABASQUE</t>
  </si>
  <si>
    <t>Malika</t>
  </si>
  <si>
    <t>ALEXANDRE</t>
  </si>
  <si>
    <t>Jean-Paul</t>
  </si>
  <si>
    <t>GRANGE</t>
  </si>
  <si>
    <t>Claire</t>
  </si>
  <si>
    <t>Hébert 1</t>
  </si>
  <si>
    <t>Hébert 2</t>
  </si>
  <si>
    <t>Hébert 3</t>
  </si>
  <si>
    <t>Hébert 4</t>
  </si>
  <si>
    <t>Tarif A</t>
  </si>
  <si>
    <t>Tarif-12</t>
  </si>
  <si>
    <t>Tarif-3</t>
  </si>
  <si>
    <t>Total</t>
  </si>
  <si>
    <t>Solde</t>
  </si>
  <si>
    <t>Check-Out:</t>
  </si>
  <si>
    <t>10H00</t>
  </si>
  <si>
    <t>Options</t>
  </si>
  <si>
    <t>Designations</t>
  </si>
  <si>
    <t>Facture:</t>
  </si>
  <si>
    <t>Bill</t>
  </si>
  <si>
    <t>N° Facture:</t>
  </si>
  <si>
    <t>Taux de Change:</t>
  </si>
  <si>
    <t>Arrival date</t>
  </si>
  <si>
    <t>Departure dates</t>
  </si>
  <si>
    <t>Nbre Nuitée:</t>
  </si>
  <si>
    <t>Prix Total</t>
  </si>
  <si>
    <t>Total price</t>
  </si>
  <si>
    <r>
      <t xml:space="preserve">Hébergement / </t>
    </r>
    <r>
      <rPr>
        <i/>
        <sz val="8"/>
        <color theme="1"/>
        <rFont val="Calibri"/>
        <family val="2"/>
        <scheme val="minor"/>
      </rPr>
      <t>Accommodation</t>
    </r>
  </si>
  <si>
    <t>Type Logement</t>
  </si>
  <si>
    <t>Accommodation Type</t>
  </si>
  <si>
    <t>Additional bed:</t>
  </si>
  <si>
    <r>
      <t>Restauration / R</t>
    </r>
    <r>
      <rPr>
        <i/>
        <sz val="8"/>
        <color theme="1"/>
        <rFont val="Calibri"/>
        <family val="2"/>
        <scheme val="minor"/>
      </rPr>
      <t>estoration</t>
    </r>
  </si>
  <si>
    <r>
      <t xml:space="preserve">Transfert / </t>
    </r>
    <r>
      <rPr>
        <i/>
        <sz val="8"/>
        <color theme="1"/>
        <rFont val="Calibri"/>
        <family val="2"/>
        <scheme val="minor"/>
      </rPr>
      <t>Transfer</t>
    </r>
  </si>
  <si>
    <r>
      <t>Taxes /</t>
    </r>
    <r>
      <rPr>
        <i/>
        <sz val="8"/>
        <color theme="1"/>
        <rFont val="Calibri"/>
        <family val="2"/>
        <scheme val="minor"/>
      </rPr>
      <t xml:space="preserve"> Tax</t>
    </r>
  </si>
  <si>
    <t>Tourist tax:</t>
  </si>
  <si>
    <t>Prix séjour</t>
  </si>
  <si>
    <t>Tourist Tax:</t>
  </si>
  <si>
    <t>Consomations sur place</t>
  </si>
  <si>
    <t>Consomations on site</t>
  </si>
  <si>
    <t>Total du Séjour:</t>
  </si>
  <si>
    <t>TOTAL stay</t>
  </si>
  <si>
    <t>Acompte:</t>
  </si>
  <si>
    <t>Down payment</t>
  </si>
  <si>
    <t>Balance</t>
  </si>
  <si>
    <t>BP 32 Bis 515 Sainte-Marie MADAGASCAR</t>
  </si>
  <si>
    <t>www.idyllebeach.com       info@idyllebeach.com</t>
  </si>
  <si>
    <t>Tel: 00 261 3 24 86 84 81</t>
  </si>
  <si>
    <t>NIF 1000110413 N°Statistique : 55101 32 1980 0 00521</t>
  </si>
  <si>
    <t>Nombre Enfant     - 12Ans</t>
  </si>
  <si>
    <t>Formule Enfant                      - 12Ans</t>
  </si>
  <si>
    <t>Formule Enfant               - 3Ans</t>
  </si>
  <si>
    <t>JANVIER</t>
  </si>
  <si>
    <t>FEVRIER</t>
  </si>
  <si>
    <t>MARS</t>
  </si>
  <si>
    <t>AVRIL</t>
  </si>
  <si>
    <t>MAI</t>
  </si>
  <si>
    <t>JUIN</t>
  </si>
  <si>
    <t>JUIILLET</t>
  </si>
  <si>
    <t>AOUT</t>
  </si>
  <si>
    <t>SEPTEMBRE</t>
  </si>
  <si>
    <t>OCTOBRE</t>
  </si>
  <si>
    <t>NOVEMBRE</t>
  </si>
  <si>
    <t>DECEMBRE</t>
  </si>
  <si>
    <t>Origine2</t>
  </si>
  <si>
    <t>Nombre Enfant      -3Ans</t>
  </si>
  <si>
    <t>POILE</t>
  </si>
  <si>
    <t>Thierry</t>
  </si>
  <si>
    <t>Deplacement du planning de semaine en semaine</t>
  </si>
  <si>
    <t>Deplacement du planing de mois en mois</t>
  </si>
  <si>
    <t>JOURDAANE</t>
  </si>
  <si>
    <t>Laurent</t>
  </si>
  <si>
    <t>non</t>
  </si>
  <si>
    <t>GALLET</t>
  </si>
  <si>
    <t>Sandra</t>
  </si>
  <si>
    <t>VAESSEN</t>
  </si>
  <si>
    <t>vanessa</t>
  </si>
  <si>
    <t>VAESSEN V</t>
  </si>
  <si>
    <t>Vanessa</t>
  </si>
  <si>
    <t>BOITEUX</t>
  </si>
  <si>
    <t>Resto</t>
  </si>
  <si>
    <t>Chambre et lit:</t>
  </si>
  <si>
    <t>Pension:</t>
  </si>
  <si>
    <t>Conso sur place:</t>
  </si>
  <si>
    <t>Taxes et transfert</t>
  </si>
  <si>
    <t>Agence Voyage</t>
  </si>
  <si>
    <t>Année</t>
  </si>
  <si>
    <t>DatJours</t>
  </si>
  <si>
    <t>Check In</t>
  </si>
  <si>
    <t>Check Out</t>
  </si>
  <si>
    <t>Type de Chambre</t>
  </si>
  <si>
    <t>Nombre de Nuitées</t>
  </si>
  <si>
    <t>Journées de présence</t>
  </si>
  <si>
    <t>Tarif Jour</t>
  </si>
  <si>
    <t>Choisir le client dans la liste</t>
  </si>
  <si>
    <t>Facture automatique après avoir selectionné le client dans Pro 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</si>
</sst>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#,##0.00\ &quot;Ar&quot;"/>
    <numFmt numFmtId="165" formatCode="dd/mm/yy;@"/>
    <numFmt numFmtId="166" formatCode="#,##0\ &quot;Ar&quot;"/>
    <numFmt numFmtId="167" formatCode="#,##0.00\ [$€-40C]"/>
    <numFmt numFmtId="168" formatCode="[$-40C]mmmmm\-yy;@"/>
    <numFmt numFmtId="169" formatCode="dd"/>
    <numFmt numFmtId="170" formatCode="ddd"/>
    <numFmt numFmtId="171" formatCode="d/m;@"/>
    <numFmt numFmtId="172" formatCode="ddd\ dd/mm/yyyy"/>
    <numFmt numFmtId="173" formatCode="[$-F800]dddd\,\ mmmm\ dd\,\ yyyy"/>
  </numFmts>
  <fonts count="20" x14ac:knownFonts="1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382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2" fontId="0" fillId="2" borderId="0" xfId="0" applyNumberFormat="1" applyFill="1" applyAlignment="1">
      <alignment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/>
    <xf numFmtId="0" fontId="4" fillId="0" borderId="4" xfId="0" applyFont="1" applyBorder="1" applyAlignment="1">
      <alignment horizontal="right" vertical="center"/>
    </xf>
    <xf numFmtId="0" fontId="1" fillId="0" borderId="4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3" fontId="0" fillId="4" borderId="0" xfId="0" applyNumberFormat="1" applyFill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Alignment="1">
      <alignment horizontal="right"/>
    </xf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3" fontId="3" fillId="4" borderId="0" xfId="0" applyNumberFormat="1" applyFont="1" applyFill="1"/>
    <xf numFmtId="3" fontId="0" fillId="0" borderId="0" xfId="0" applyNumberFormat="1"/>
    <xf numFmtId="165" fontId="0" fillId="0" borderId="0" xfId="0" applyNumberForma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 vertical="center"/>
    </xf>
    <xf numFmtId="3" fontId="0" fillId="0" borderId="0" xfId="0" applyNumberFormat="1" applyBorder="1" applyAlignment="1">
      <alignment horizontal="right"/>
    </xf>
    <xf numFmtId="0" fontId="0" fillId="6" borderId="9" xfId="0" applyFill="1" applyBorder="1" applyAlignment="1">
      <alignment horizontal="center"/>
    </xf>
    <xf numFmtId="3" fontId="0" fillId="6" borderId="9" xfId="0" applyNumberFormat="1" applyFill="1" applyBorder="1" applyAlignment="1">
      <alignment horizontal="right"/>
    </xf>
    <xf numFmtId="3" fontId="0" fillId="6" borderId="15" xfId="0" applyNumberFormat="1" applyFill="1" applyBorder="1" applyAlignment="1">
      <alignment horizontal="right"/>
    </xf>
    <xf numFmtId="0" fontId="0" fillId="0" borderId="3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3" fontId="0" fillId="6" borderId="9" xfId="0" applyNumberFormat="1" applyFill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6" borderId="0" xfId="0" applyNumberFormat="1" applyFill="1" applyBorder="1" applyAlignment="1">
      <alignment horizontal="center" vertical="center" wrapText="1"/>
    </xf>
    <xf numFmtId="3" fontId="0" fillId="6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2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 wrapText="1"/>
    </xf>
    <xf numFmtId="3" fontId="0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0" fillId="6" borderId="1" xfId="0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8" xfId="0" applyBorder="1"/>
    <xf numFmtId="0" fontId="3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49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4" fontId="6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0" fillId="0" borderId="11" xfId="0" applyNumberFormat="1" applyBorder="1" applyAlignment="1">
      <alignment horizontal="right" vertical="center"/>
    </xf>
    <xf numFmtId="167" fontId="3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6" borderId="9" xfId="0" applyNumberFormat="1" applyFill="1" applyBorder="1" applyAlignment="1">
      <alignment horizontal="center" vertic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4" xfId="0" applyNumberFormat="1" applyFont="1" applyFill="1" applyBorder="1" applyAlignment="1">
      <alignment horizontal="center" vertical="center"/>
    </xf>
    <xf numFmtId="167" fontId="0" fillId="6" borderId="4" xfId="0" applyNumberFormat="1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6" fontId="0" fillId="6" borderId="15" xfId="0" applyNumberFormat="1" applyFill="1" applyBorder="1" applyAlignment="1">
      <alignment horizontal="right" vertical="center" wrapText="1"/>
    </xf>
    <xf numFmtId="166" fontId="0" fillId="6" borderId="15" xfId="0" applyNumberFormat="1" applyFill="1" applyBorder="1" applyAlignment="1">
      <alignment horizontal="center" vertical="center" wrapText="1"/>
    </xf>
    <xf numFmtId="166" fontId="0" fillId="0" borderId="4" xfId="0" applyNumberFormat="1" applyFont="1" applyBorder="1" applyAlignment="1">
      <alignment horizontal="right" vertical="center"/>
    </xf>
    <xf numFmtId="166" fontId="0" fillId="0" borderId="4" xfId="0" applyNumberFormat="1" applyBorder="1" applyAlignment="1">
      <alignment horizontal="right" vertical="center"/>
    </xf>
    <xf numFmtId="166" fontId="0" fillId="0" borderId="4" xfId="0" applyNumberFormat="1" applyBorder="1" applyAlignment="1">
      <alignment horizontal="right"/>
    </xf>
    <xf numFmtId="166" fontId="0" fillId="0" borderId="4" xfId="0" applyNumberFormat="1" applyFont="1" applyBorder="1" applyAlignment="1">
      <alignment horizontal="right" vertical="center" wrapText="1"/>
    </xf>
    <xf numFmtId="166" fontId="0" fillId="0" borderId="4" xfId="0" applyNumberFormat="1" applyBorder="1" applyAlignment="1">
      <alignment horizontal="right" vertical="center" wrapText="1"/>
    </xf>
    <xf numFmtId="166" fontId="0" fillId="0" borderId="11" xfId="0" applyNumberFormat="1" applyBorder="1" applyAlignment="1">
      <alignment horizontal="right" vertical="center" wrapText="1"/>
    </xf>
    <xf numFmtId="167" fontId="0" fillId="6" borderId="4" xfId="0" applyNumberFormat="1" applyFont="1" applyFill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7" fontId="6" fillId="4" borderId="1" xfId="0" applyNumberFormat="1" applyFont="1" applyFill="1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0" fontId="7" fillId="0" borderId="0" xfId="0" applyFont="1"/>
    <xf numFmtId="0" fontId="7" fillId="0" borderId="0" xfId="0" applyFont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2" fontId="6" fillId="0" borderId="1" xfId="0" applyNumberFormat="1" applyFont="1" applyFill="1" applyBorder="1" applyAlignment="1">
      <alignment horizontal="center" vertical="center"/>
    </xf>
    <xf numFmtId="172" fontId="6" fillId="0" borderId="0" xfId="0" applyNumberFormat="1" applyFont="1" applyAlignment="1">
      <alignment horizontal="center" vertical="center"/>
    </xf>
    <xf numFmtId="3" fontId="6" fillId="2" borderId="1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>
      <alignment horizontal="center" vertical="top" wrapText="1"/>
    </xf>
    <xf numFmtId="49" fontId="6" fillId="0" borderId="11" xfId="0" applyNumberFormat="1" applyFont="1" applyBorder="1" applyAlignment="1">
      <alignment horizontal="center" vertical="top" wrapText="1"/>
    </xf>
    <xf numFmtId="167" fontId="6" fillId="3" borderId="11" xfId="0" applyNumberFormat="1" applyFont="1" applyFill="1" applyBorder="1" applyAlignment="1">
      <alignment horizontal="center" vertical="top" wrapText="1"/>
    </xf>
    <xf numFmtId="4" fontId="6" fillId="2" borderId="11" xfId="0" applyNumberFormat="1" applyFont="1" applyFill="1" applyBorder="1" applyAlignment="1">
      <alignment horizontal="center" vertical="top" wrapText="1"/>
    </xf>
    <xf numFmtId="49" fontId="6" fillId="0" borderId="0" xfId="0" applyNumberFormat="1" applyFont="1" applyAlignment="1">
      <alignment horizontal="center" vertical="top" wrapText="1"/>
    </xf>
    <xf numFmtId="49" fontId="0" fillId="2" borderId="11" xfId="0" applyNumberFormat="1" applyFont="1" applyFill="1" applyBorder="1" applyAlignment="1">
      <alignment horizontal="center" vertical="top" wrapText="1"/>
    </xf>
    <xf numFmtId="172" fontId="0" fillId="2" borderId="11" xfId="0" applyNumberFormat="1" applyFont="1" applyFill="1" applyBorder="1" applyAlignment="1">
      <alignment horizontal="center" vertical="top" wrapText="1"/>
    </xf>
    <xf numFmtId="3" fontId="0" fillId="2" borderId="11" xfId="0" applyNumberFormat="1" applyFont="1" applyFill="1" applyBorder="1" applyAlignment="1">
      <alignment horizontal="center" vertical="top" wrapText="1"/>
    </xf>
    <xf numFmtId="170" fontId="0" fillId="9" borderId="16" xfId="0" applyNumberFormat="1" applyFont="1" applyFill="1" applyBorder="1" applyAlignment="1">
      <alignment horizontal="center" vertical="center"/>
    </xf>
    <xf numFmtId="170" fontId="0" fillId="9" borderId="17" xfId="0" applyNumberFormat="1" applyFont="1" applyFill="1" applyBorder="1" applyAlignment="1">
      <alignment horizontal="center" vertical="center"/>
    </xf>
    <xf numFmtId="170" fontId="0" fillId="9" borderId="18" xfId="0" applyNumberFormat="1" applyFont="1" applyFill="1" applyBorder="1" applyAlignment="1">
      <alignment horizontal="center" vertical="center"/>
    </xf>
    <xf numFmtId="171" fontId="0" fillId="9" borderId="19" xfId="0" applyNumberFormat="1" applyFont="1" applyFill="1" applyBorder="1" applyAlignment="1">
      <alignment horizontal="center" vertical="center"/>
    </xf>
    <xf numFmtId="171" fontId="0" fillId="9" borderId="20" xfId="0" applyNumberFormat="1" applyFont="1" applyFill="1" applyBorder="1" applyAlignment="1">
      <alignment horizontal="center" vertical="center"/>
    </xf>
    <xf numFmtId="171" fontId="0" fillId="9" borderId="21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9" fontId="0" fillId="0" borderId="0" xfId="0" applyNumberFormat="1" applyFont="1" applyFill="1"/>
    <xf numFmtId="1" fontId="0" fillId="0" borderId="0" xfId="0" applyNumberFormat="1"/>
    <xf numFmtId="173" fontId="0" fillId="0" borderId="0" xfId="0" applyNumberFormat="1" applyAlignment="1">
      <alignment horizontal="center" vertical="center"/>
    </xf>
    <xf numFmtId="1" fontId="9" fillId="9" borderId="10" xfId="0" applyNumberFormat="1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1" fillId="4" borderId="1" xfId="0" applyFont="1" applyFill="1" applyBorder="1" applyAlignment="1">
      <alignment vertical="center"/>
    </xf>
    <xf numFmtId="0" fontId="11" fillId="0" borderId="1" xfId="0" applyFont="1" applyBorder="1" applyAlignment="1">
      <alignment vertical="center"/>
    </xf>
    <xf numFmtId="49" fontId="14" fillId="0" borderId="1" xfId="0" applyNumberFormat="1" applyFont="1" applyBorder="1" applyAlignment="1">
      <alignment horizontal="center" vertical="center"/>
    </xf>
    <xf numFmtId="172" fontId="14" fillId="0" borderId="1" xfId="0" applyNumberFormat="1" applyFont="1" applyBorder="1" applyAlignment="1">
      <alignment horizontal="center" vertical="center"/>
    </xf>
    <xf numFmtId="3" fontId="14" fillId="0" borderId="1" xfId="0" applyNumberFormat="1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7" fontId="14" fillId="0" borderId="1" xfId="0" applyNumberFormat="1" applyFont="1" applyBorder="1" applyAlignment="1">
      <alignment horizontal="center" vertical="center"/>
    </xf>
    <xf numFmtId="4" fontId="14" fillId="0" borderId="1" xfId="0" applyNumberFormat="1" applyFont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4" fillId="0" borderId="1" xfId="0" applyNumberFormat="1" applyFont="1" applyBorder="1" applyAlignment="1">
      <alignment horizontal="center" vertical="center"/>
    </xf>
    <xf numFmtId="0" fontId="3" fillId="0" borderId="0" xfId="0" applyFont="1"/>
    <xf numFmtId="49" fontId="6" fillId="0" borderId="3" xfId="0" applyNumberFormat="1" applyFont="1" applyFill="1" applyBorder="1" applyAlignment="1">
      <alignment horizontal="center" vertical="center"/>
    </xf>
    <xf numFmtId="172" fontId="6" fillId="0" borderId="3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1" fontId="6" fillId="0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67" fontId="6" fillId="4" borderId="3" xfId="0" applyNumberFormat="1" applyFont="1" applyFill="1" applyBorder="1" applyAlignment="1">
      <alignment horizontal="center" vertical="center"/>
    </xf>
    <xf numFmtId="4" fontId="6" fillId="0" borderId="3" xfId="0" applyNumberFormat="1" applyFont="1" applyFill="1" applyBorder="1" applyAlignment="1">
      <alignment horizontal="center" vertical="center"/>
    </xf>
    <xf numFmtId="49" fontId="6" fillId="7" borderId="1" xfId="0" applyNumberFormat="1" applyFont="1" applyFill="1" applyBorder="1" applyAlignment="1">
      <alignment horizontal="center" vertical="center"/>
    </xf>
    <xf numFmtId="49" fontId="14" fillId="7" borderId="1" xfId="0" applyNumberFormat="1" applyFont="1" applyFill="1" applyBorder="1" applyAlignment="1">
      <alignment horizontal="center" vertical="center"/>
    </xf>
    <xf numFmtId="49" fontId="15" fillId="7" borderId="1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9" fontId="6" fillId="7" borderId="3" xfId="0" applyNumberFormat="1" applyFont="1" applyFill="1" applyBorder="1" applyAlignment="1">
      <alignment horizontal="center" vertical="center"/>
    </xf>
    <xf numFmtId="166" fontId="6" fillId="0" borderId="8" xfId="0" applyNumberFormat="1" applyFont="1" applyBorder="1" applyAlignment="1">
      <alignment horizontal="center" vertical="top" wrapText="1"/>
    </xf>
    <xf numFmtId="166" fontId="14" fillId="0" borderId="0" xfId="0" applyNumberFormat="1" applyFont="1" applyFill="1" applyBorder="1" applyAlignment="1">
      <alignment horizontal="center" vertical="center"/>
    </xf>
    <xf numFmtId="166" fontId="14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49" fontId="12" fillId="5" borderId="1" xfId="0" applyNumberFormat="1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2" fillId="1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7" fillId="17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73" fontId="3" fillId="0" borderId="24" xfId="0" applyNumberFormat="1" applyFont="1" applyBorder="1" applyAlignment="1">
      <alignment horizontal="center" vertical="center"/>
    </xf>
    <xf numFmtId="173" fontId="3" fillId="0" borderId="25" xfId="0" applyNumberFormat="1" applyFont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73" fontId="19" fillId="0" borderId="0" xfId="0" applyNumberFormat="1" applyFont="1"/>
    <xf numFmtId="0" fontId="19" fillId="0" borderId="0" xfId="0" applyFont="1"/>
    <xf numFmtId="0" fontId="8" fillId="2" borderId="1" xfId="0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3" fillId="0" borderId="1" xfId="0" applyFont="1" applyBorder="1"/>
    <xf numFmtId="173" fontId="3" fillId="6" borderId="25" xfId="0" applyNumberFormat="1" applyFont="1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9" borderId="26" xfId="0" applyFill="1" applyBorder="1" applyAlignment="1">
      <alignment horizontal="center" vertical="center"/>
    </xf>
    <xf numFmtId="0" fontId="0" fillId="20" borderId="26" xfId="0" applyFill="1" applyBorder="1" applyAlignment="1">
      <alignment horizontal="center" vertical="center"/>
    </xf>
    <xf numFmtId="0" fontId="0" fillId="16" borderId="26" xfId="0" applyFill="1" applyBorder="1" applyAlignment="1">
      <alignment horizontal="center" vertical="center"/>
    </xf>
    <xf numFmtId="49" fontId="3" fillId="4" borderId="0" xfId="0" applyNumberFormat="1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3" fillId="4" borderId="0" xfId="0" applyFont="1" applyFill="1" applyAlignment="1">
      <alignment horizontal="center" wrapText="1"/>
    </xf>
    <xf numFmtId="14" fontId="0" fillId="0" borderId="0" xfId="0" applyNumberFormat="1" applyAlignment="1">
      <alignment horizontal="center" vertical="top"/>
    </xf>
    <xf numFmtId="3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 vertical="top"/>
    </xf>
    <xf numFmtId="0" fontId="0" fillId="0" borderId="0" xfId="0" applyAlignment="1">
      <alignment horizontal="center"/>
    </xf>
    <xf numFmtId="165" fontId="3" fillId="0" borderId="0" xfId="0" applyNumberFormat="1" applyFont="1" applyAlignment="1">
      <alignment horizontal="center" vertical="top"/>
    </xf>
    <xf numFmtId="0" fontId="1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2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6" borderId="14" xfId="0" applyFill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 wrapText="1"/>
    </xf>
    <xf numFmtId="0" fontId="3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/>
    </xf>
    <xf numFmtId="0" fontId="1" fillId="0" borderId="7" xfId="0" applyFont="1" applyBorder="1" applyAlignment="1">
      <alignment horizontal="center"/>
    </xf>
    <xf numFmtId="166" fontId="0" fillId="0" borderId="4" xfId="0" applyNumberFormat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167" fontId="0" fillId="6" borderId="3" xfId="0" applyNumberFormat="1" applyFill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49" fontId="1" fillId="0" borderId="6" xfId="0" applyNumberFormat="1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center" vertical="center" wrapText="1"/>
    </xf>
    <xf numFmtId="49" fontId="1" fillId="0" borderId="7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ont="1" applyFill="1" applyBorder="1" applyAlignment="1">
      <alignment horizontal="left" vertical="center"/>
    </xf>
    <xf numFmtId="49" fontId="0" fillId="6" borderId="14" xfId="0" applyNumberFormat="1" applyFill="1" applyBorder="1" applyAlignment="1">
      <alignment horizontal="left" vertical="center" wrapText="1"/>
    </xf>
    <xf numFmtId="49" fontId="0" fillId="6" borderId="9" xfId="0" applyNumberFormat="1" applyFill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" fillId="0" borderId="10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 wrapText="1"/>
    </xf>
    <xf numFmtId="0" fontId="0" fillId="6" borderId="9" xfId="0" applyFont="1" applyFill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14" fontId="1" fillId="0" borderId="6" xfId="0" applyNumberFormat="1" applyFont="1" applyBorder="1" applyAlignment="1">
      <alignment horizontal="left" vertical="center"/>
    </xf>
    <xf numFmtId="14" fontId="1" fillId="0" borderId="7" xfId="0" applyNumberFormat="1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14" fontId="0" fillId="0" borderId="10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2" xfId="0" applyBorder="1" applyAlignment="1">
      <alignment horizontal="right"/>
    </xf>
    <xf numFmtId="0" fontId="0" fillId="0" borderId="5" xfId="0" applyBorder="1" applyAlignment="1">
      <alignment horizontal="right"/>
    </xf>
    <xf numFmtId="167" fontId="3" fillId="0" borderId="3" xfId="0" applyNumberFormat="1" applyFont="1" applyBorder="1" applyAlignment="1">
      <alignment horizontal="center" vertical="center"/>
    </xf>
    <xf numFmtId="167" fontId="3" fillId="0" borderId="11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6" fontId="3" fillId="0" borderId="11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0" fontId="3" fillId="0" borderId="12" xfId="0" applyFont="1" applyBorder="1" applyAlignment="1">
      <alignment horizontal="right"/>
    </xf>
    <xf numFmtId="0" fontId="3" fillId="0" borderId="5" xfId="0" applyFont="1" applyBorder="1" applyAlignment="1">
      <alignment horizontal="right"/>
    </xf>
    <xf numFmtId="167" fontId="3" fillId="0" borderId="3" xfId="0" applyNumberFormat="1" applyFont="1" applyBorder="1" applyAlignment="1">
      <alignment horizontal="center" vertical="center" wrapText="1"/>
    </xf>
    <xf numFmtId="167" fontId="3" fillId="0" borderId="11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11" xfId="0" applyNumberFormat="1" applyFon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11" xfId="0" applyNumberFormat="1" applyBorder="1" applyAlignment="1">
      <alignment horizontal="center" vertical="center" wrapText="1"/>
    </xf>
    <xf numFmtId="0" fontId="5" fillId="0" borderId="10" xfId="0" applyFont="1" applyBorder="1" applyAlignment="1">
      <alignment horizontal="right"/>
    </xf>
    <xf numFmtId="0" fontId="5" fillId="0" borderId="13" xfId="0" applyFont="1" applyBorder="1" applyAlignment="1">
      <alignment horizontal="right"/>
    </xf>
    <xf numFmtId="173" fontId="12" fillId="5" borderId="22" xfId="0" applyNumberFormat="1" applyFont="1" applyFill="1" applyBorder="1" applyAlignment="1">
      <alignment horizontal="center" vertical="center"/>
    </xf>
    <xf numFmtId="173" fontId="12" fillId="5" borderId="0" xfId="0" applyNumberFormat="1" applyFont="1" applyFill="1" applyBorder="1" applyAlignment="1">
      <alignment horizontal="center" vertical="center"/>
    </xf>
    <xf numFmtId="168" fontId="8" fillId="0" borderId="23" xfId="0" applyNumberFormat="1" applyFont="1" applyBorder="1" applyAlignment="1">
      <alignment horizontal="center" vertical="center"/>
    </xf>
    <xf numFmtId="168" fontId="8" fillId="10" borderId="23" xfId="0" applyNumberFormat="1" applyFont="1" applyFill="1" applyBorder="1" applyAlignment="1">
      <alignment horizontal="center" vertical="center"/>
    </xf>
    <xf numFmtId="168" fontId="8" fillId="12" borderId="23" xfId="0" applyNumberFormat="1" applyFont="1" applyFill="1" applyBorder="1" applyAlignment="1">
      <alignment horizontal="center" vertical="center"/>
    </xf>
    <xf numFmtId="168" fontId="8" fillId="13" borderId="23" xfId="0" applyNumberFormat="1" applyFont="1" applyFill="1" applyBorder="1" applyAlignment="1">
      <alignment horizontal="center" vertical="center"/>
    </xf>
    <xf numFmtId="168" fontId="8" fillId="15" borderId="23" xfId="0" applyNumberFormat="1" applyFont="1" applyFill="1" applyBorder="1" applyAlignment="1">
      <alignment horizontal="center" vertical="center"/>
    </xf>
    <xf numFmtId="168" fontId="8" fillId="16" borderId="23" xfId="0" applyNumberFormat="1" applyFont="1" applyFill="1" applyBorder="1" applyAlignment="1">
      <alignment horizontal="center" vertical="center"/>
    </xf>
    <xf numFmtId="168" fontId="8" fillId="11" borderId="23" xfId="0" applyNumberFormat="1" applyFont="1" applyFill="1" applyBorder="1" applyAlignment="1">
      <alignment horizontal="center" vertical="center"/>
    </xf>
    <xf numFmtId="168" fontId="8" fillId="14" borderId="23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\ &quot;Ar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#,##0.00\ [$€-40C]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2" formatCode="ddd\ 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2" formatCode="ddd\ 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top" textRotation="0" wrapText="1" indent="0" justifyLastLine="0" shrinkToFit="0" readingOrder="0"/>
    </dxf>
    <dxf>
      <font>
        <color theme="0"/>
      </font>
      <fill>
        <patternFill>
          <bgColor theme="3" tint="-0.2499465926084170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</border>
    </dxf>
  </dxfs>
  <tableStyles count="1" defaultTableStyle="TableStyleMedium2" defaultPivotStyle="PivotStyleLight16">
    <tableStyle name="Style de tableau croisé dynamique 1" table="0" count="1">
      <tableStyleElement type="secondRowStripe" dxfId="44"/>
    </tableStyle>
  </tableStyles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200026</xdr:colOff>
      <xdr:row>2</xdr:row>
      <xdr:rowOff>85726</xdr:rowOff>
    </xdr:from>
    <xdr:to>
      <xdr:col>13</xdr:col>
      <xdr:colOff>695325</xdr:colOff>
      <xdr:row>8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E98DFA0-421B-4973-91D0-7C81398DA312}"/>
            </a:ext>
          </a:extLst>
        </xdr:cNvPr>
        <xdr:cNvCxnSpPr/>
      </xdr:nvCxnSpPr>
      <xdr:spPr>
        <a:xfrm flipH="1" flipV="1">
          <a:off x="2609851" y="466726"/>
          <a:ext cx="6219824" cy="11429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2</xdr:row>
      <xdr:rowOff>95250</xdr:rowOff>
    </xdr:from>
    <xdr:to>
      <xdr:col>13</xdr:col>
      <xdr:colOff>85725</xdr:colOff>
      <xdr:row>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622B48C-B27A-4A25-9E3A-C47FD8639FB0}"/>
            </a:ext>
          </a:extLst>
        </xdr:cNvPr>
        <xdr:cNvCxnSpPr/>
      </xdr:nvCxnSpPr>
      <xdr:spPr>
        <a:xfrm flipH="1" flipV="1">
          <a:off x="2190750" y="476250"/>
          <a:ext cx="8153400" cy="704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57150</xdr:rowOff>
        </xdr:from>
        <xdr:to>
          <xdr:col>0</xdr:col>
          <xdr:colOff>647700</xdr:colOff>
          <xdr:row>2</xdr:row>
          <xdr:rowOff>161925</xdr:rowOff>
        </xdr:to>
        <xdr:sp macro="" textlink="">
          <xdr:nvSpPr>
            <xdr:cNvPr id="2052" name="Spin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197620</xdr:colOff>
      <xdr:row>0</xdr:row>
      <xdr:rowOff>46527</xdr:rowOff>
    </xdr:from>
    <xdr:to>
      <xdr:col>5</xdr:col>
      <xdr:colOff>243339</xdr:colOff>
      <xdr:row>9</xdr:row>
      <xdr:rowOff>28304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15134239" flipV="1">
          <a:off x="401041" y="2071956"/>
          <a:ext cx="4096577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307434</xdr:colOff>
      <xdr:row>2</xdr:row>
      <xdr:rowOff>74143</xdr:rowOff>
    </xdr:from>
    <xdr:to>
      <xdr:col>1</xdr:col>
      <xdr:colOff>356393</xdr:colOff>
      <xdr:row>11</xdr:row>
      <xdr:rowOff>105084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5087660" flipV="1">
          <a:off x="-1059919" y="2536871"/>
          <a:ext cx="4117166" cy="4895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Res" displayName="Res" ref="A1:X12" totalsRowShown="0" headerRowDxfId="43" dataDxfId="41" headerRowBorderDxfId="42" tableBorderDxfId="40">
  <autoFilter ref="A1:X12"/>
  <sortState ref="A2:X12">
    <sortCondition ref="D1:D12"/>
  </sortState>
  <tableColumns count="24">
    <tableColumn id="1" name="Origine" dataDxfId="39"/>
    <tableColumn id="2" name="Nom" dataDxfId="38"/>
    <tableColumn id="3" name="Prénom" dataDxfId="37"/>
    <tableColumn id="4" name="Date Arrivée" dataDxfId="36"/>
    <tableColumn id="5" name="Date Départ" dataDxfId="35"/>
    <tableColumn id="6" name="Nombre Adulte" dataDxfId="34"/>
    <tableColumn id="7" name="Nombre Enfant      -3Ans" dataDxfId="33"/>
    <tableColumn id="8" name="Nombre Enfant     - 12Ans" dataDxfId="32"/>
    <tableColumn id="9" name="Hébert 1" dataDxfId="31"/>
    <tableColumn id="10" name="Hébert 2" dataDxfId="30"/>
    <tableColumn id="11" name="Hébert 3" dataDxfId="29"/>
    <tableColumn id="12" name="Hébert 4" dataDxfId="28"/>
    <tableColumn id="13" name="Lit Sup" dataDxfId="27"/>
    <tableColumn id="14" name="Formule Adulte" dataDxfId="26"/>
    <tableColumn id="15" name="Formule Enfant               - 3Ans" dataDxfId="25"/>
    <tableColumn id="16" name="Formule Enfant                      - 12Ans" dataDxfId="24"/>
    <tableColumn id="17" name="Transfert" dataDxfId="23"/>
    <tableColumn id="18" name="Taxe Séjour" dataDxfId="22"/>
    <tableColumn id="19" name="Vignettes" dataDxfId="21"/>
    <tableColumn id="20" name="Taxes" dataDxfId="20"/>
    <tableColumn id="21" name="Acompte" dataDxfId="19"/>
    <tableColumn id="22" name="Bar/Resto" dataDxfId="18"/>
    <tableColumn id="23" name="Origine2" dataDxfId="17">
      <calculatedColumnFormula>A2</calculatedColumnFormula>
    </tableColumn>
    <tableColumn id="24" name="Resto" dataDxfId="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Z1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" sqref="D2"/>
    </sheetView>
  </sheetViews>
  <sheetFormatPr baseColWidth="10" defaultColWidth="11.42578125" defaultRowHeight="12.75" x14ac:dyDescent="0.25"/>
  <cols>
    <col min="1" max="1" width="12.140625" style="120" bestFit="1" customWidth="1"/>
    <col min="2" max="2" width="18" style="120" customWidth="1"/>
    <col min="3" max="3" width="10.85546875" style="120" customWidth="1"/>
    <col min="4" max="4" width="16.7109375" style="164" bestFit="1" customWidth="1"/>
    <col min="5" max="5" width="16.140625" style="164" bestFit="1" customWidth="1"/>
    <col min="6" max="8" width="7.7109375" style="121" customWidth="1"/>
    <col min="9" max="12" width="6.7109375" style="120" customWidth="1"/>
    <col min="13" max="13" width="4.7109375" style="121" customWidth="1"/>
    <col min="14" max="16" width="11.7109375" style="120" customWidth="1"/>
    <col min="17" max="17" width="12.42578125" style="120" customWidth="1"/>
    <col min="18" max="18" width="4.85546875" style="120" customWidth="1"/>
    <col min="19" max="19" width="10.85546875" style="122" hidden="1" customWidth="1"/>
    <col min="20" max="20" width="10.85546875" style="123" hidden="1" customWidth="1"/>
    <col min="21" max="21" width="8.28515625" style="150" customWidth="1"/>
    <col min="22" max="22" width="10.42578125" style="124" hidden="1" customWidth="1"/>
    <col min="23" max="23" width="12.28515625" style="120" bestFit="1" customWidth="1"/>
    <col min="24" max="24" width="11.42578125" style="218"/>
    <col min="25" max="16384" width="11.42578125" style="123"/>
  </cols>
  <sheetData>
    <row r="1" spans="1:26" s="170" customFormat="1" ht="46.5" customHeight="1" x14ac:dyDescent="0.25">
      <c r="A1" s="171" t="s">
        <v>0</v>
      </c>
      <c r="B1" s="171" t="s">
        <v>1</v>
      </c>
      <c r="C1" s="171" t="s">
        <v>2</v>
      </c>
      <c r="D1" s="172" t="s">
        <v>3</v>
      </c>
      <c r="E1" s="172" t="s">
        <v>4</v>
      </c>
      <c r="F1" s="165" t="s">
        <v>5</v>
      </c>
      <c r="G1" s="165" t="s">
        <v>168</v>
      </c>
      <c r="H1" s="165" t="s">
        <v>152</v>
      </c>
      <c r="I1" s="166" t="s">
        <v>109</v>
      </c>
      <c r="J1" s="166" t="s">
        <v>110</v>
      </c>
      <c r="K1" s="166" t="s">
        <v>111</v>
      </c>
      <c r="L1" s="166" t="s">
        <v>112</v>
      </c>
      <c r="M1" s="173" t="s">
        <v>7</v>
      </c>
      <c r="N1" s="166" t="s">
        <v>8</v>
      </c>
      <c r="O1" s="166" t="s">
        <v>154</v>
      </c>
      <c r="P1" s="166" t="s">
        <v>153</v>
      </c>
      <c r="Q1" s="166" t="s">
        <v>9</v>
      </c>
      <c r="R1" s="166" t="s">
        <v>10</v>
      </c>
      <c r="S1" s="167" t="s">
        <v>12</v>
      </c>
      <c r="T1" s="167" t="s">
        <v>13</v>
      </c>
      <c r="U1" s="168" t="s">
        <v>23</v>
      </c>
      <c r="V1" s="169" t="s">
        <v>11</v>
      </c>
      <c r="W1" s="166" t="s">
        <v>167</v>
      </c>
      <c r="X1" s="215" t="s">
        <v>183</v>
      </c>
    </row>
    <row r="2" spans="1:26" s="118" customFormat="1" x14ac:dyDescent="0.25">
      <c r="A2" s="113" t="s">
        <v>14</v>
      </c>
      <c r="B2" s="209" t="s">
        <v>94</v>
      </c>
      <c r="C2" s="113" t="s">
        <v>95</v>
      </c>
      <c r="D2" s="163">
        <v>43102</v>
      </c>
      <c r="E2" s="163">
        <v>43104</v>
      </c>
      <c r="F2" s="114">
        <v>2</v>
      </c>
      <c r="G2" s="114">
        <v>0</v>
      </c>
      <c r="H2" s="114">
        <v>1</v>
      </c>
      <c r="I2" s="113" t="s">
        <v>30</v>
      </c>
      <c r="J2" s="190" t="s">
        <v>31</v>
      </c>
      <c r="K2" s="113" t="s">
        <v>32</v>
      </c>
      <c r="L2" s="113" t="s">
        <v>37</v>
      </c>
      <c r="M2" s="114">
        <v>1</v>
      </c>
      <c r="N2" s="113" t="s">
        <v>39</v>
      </c>
      <c r="O2" s="113"/>
      <c r="P2" s="113" t="s">
        <v>39</v>
      </c>
      <c r="Q2" s="113" t="s">
        <v>38</v>
      </c>
      <c r="R2" s="113" t="s">
        <v>15</v>
      </c>
      <c r="S2" s="115"/>
      <c r="T2" s="116"/>
      <c r="U2" s="149">
        <v>27</v>
      </c>
      <c r="V2" s="117"/>
      <c r="W2" s="113" t="str">
        <f t="shared" ref="W2:W12" si="0">A2</f>
        <v>Booking</v>
      </c>
      <c r="X2" s="216">
        <v>256500</v>
      </c>
    </row>
    <row r="3" spans="1:26" s="118" customFormat="1" x14ac:dyDescent="0.25">
      <c r="A3" s="190" t="s">
        <v>14</v>
      </c>
      <c r="B3" s="210" t="s">
        <v>169</v>
      </c>
      <c r="C3" s="190" t="s">
        <v>170</v>
      </c>
      <c r="D3" s="191">
        <v>43102</v>
      </c>
      <c r="E3" s="191">
        <v>43103</v>
      </c>
      <c r="F3" s="200">
        <v>2</v>
      </c>
      <c r="G3" s="192">
        <v>0</v>
      </c>
      <c r="H3" s="192">
        <v>0</v>
      </c>
      <c r="I3" s="190" t="s">
        <v>31</v>
      </c>
      <c r="J3" s="190" t="s">
        <v>90</v>
      </c>
      <c r="K3" s="190" t="s">
        <v>90</v>
      </c>
      <c r="L3" s="190" t="s">
        <v>90</v>
      </c>
      <c r="M3" s="192" t="s">
        <v>90</v>
      </c>
      <c r="N3" s="190" t="s">
        <v>39</v>
      </c>
      <c r="O3" s="190" t="s">
        <v>90</v>
      </c>
      <c r="P3" s="113"/>
      <c r="Q3" s="190" t="s">
        <v>38</v>
      </c>
      <c r="R3" s="190" t="s">
        <v>15</v>
      </c>
      <c r="S3" s="193"/>
      <c r="T3" s="194"/>
      <c r="U3" s="195">
        <v>16.5</v>
      </c>
      <c r="V3" s="196"/>
      <c r="W3" s="197" t="str">
        <f t="shared" si="0"/>
        <v>Booking</v>
      </c>
      <c r="X3" s="216"/>
    </row>
    <row r="4" spans="1:26" s="118" customFormat="1" x14ac:dyDescent="0.25">
      <c r="A4" s="190" t="s">
        <v>16</v>
      </c>
      <c r="B4" s="210" t="s">
        <v>178</v>
      </c>
      <c r="C4" s="190" t="s">
        <v>179</v>
      </c>
      <c r="D4" s="191">
        <v>43103</v>
      </c>
      <c r="E4" s="191">
        <v>43104</v>
      </c>
      <c r="F4" s="200">
        <v>2</v>
      </c>
      <c r="G4" s="200">
        <v>0</v>
      </c>
      <c r="H4" s="200">
        <v>0</v>
      </c>
      <c r="I4" s="190" t="s">
        <v>31</v>
      </c>
      <c r="J4" s="190" t="s">
        <v>90</v>
      </c>
      <c r="K4" s="190" t="s">
        <v>90</v>
      </c>
      <c r="L4" s="190" t="s">
        <v>90</v>
      </c>
      <c r="M4" s="192" t="s">
        <v>90</v>
      </c>
      <c r="N4" s="113" t="s">
        <v>39</v>
      </c>
      <c r="O4" s="190" t="s">
        <v>90</v>
      </c>
      <c r="P4" s="190" t="s">
        <v>90</v>
      </c>
      <c r="Q4" s="190" t="s">
        <v>38</v>
      </c>
      <c r="R4" s="190" t="s">
        <v>45</v>
      </c>
      <c r="S4" s="193"/>
      <c r="T4" s="194"/>
      <c r="U4" s="195"/>
      <c r="V4" s="196"/>
      <c r="W4" s="197" t="str">
        <f t="shared" si="0"/>
        <v>Passage</v>
      </c>
      <c r="X4" s="216"/>
    </row>
    <row r="5" spans="1:26" s="118" customFormat="1" x14ac:dyDescent="0.25">
      <c r="A5" s="190" t="s">
        <v>16</v>
      </c>
      <c r="B5" s="210" t="s">
        <v>173</v>
      </c>
      <c r="C5" s="190" t="s">
        <v>174</v>
      </c>
      <c r="D5" s="191">
        <v>43104</v>
      </c>
      <c r="E5" s="191">
        <v>43105</v>
      </c>
      <c r="F5" s="192">
        <v>2</v>
      </c>
      <c r="G5" s="192">
        <v>0</v>
      </c>
      <c r="H5" s="192">
        <v>1</v>
      </c>
      <c r="I5" s="190" t="s">
        <v>31</v>
      </c>
      <c r="J5" s="190"/>
      <c r="K5" s="190"/>
      <c r="L5" s="190"/>
      <c r="M5" s="192"/>
      <c r="N5" s="190" t="s">
        <v>39</v>
      </c>
      <c r="O5" s="190"/>
      <c r="P5" s="190" t="s">
        <v>39</v>
      </c>
      <c r="Q5" s="190" t="s">
        <v>38</v>
      </c>
      <c r="R5" s="190" t="s">
        <v>175</v>
      </c>
      <c r="S5" s="193"/>
      <c r="T5" s="194"/>
      <c r="U5" s="195">
        <v>14.29</v>
      </c>
      <c r="V5" s="196"/>
      <c r="W5" s="197" t="str">
        <f t="shared" si="0"/>
        <v>Passage</v>
      </c>
      <c r="X5" s="216">
        <v>114500</v>
      </c>
    </row>
    <row r="6" spans="1:26" s="118" customFormat="1" x14ac:dyDescent="0.25">
      <c r="A6" s="190" t="s">
        <v>16</v>
      </c>
      <c r="B6" s="210" t="s">
        <v>180</v>
      </c>
      <c r="C6" s="190" t="s">
        <v>181</v>
      </c>
      <c r="D6" s="191">
        <v>43104</v>
      </c>
      <c r="E6" s="191">
        <v>43106</v>
      </c>
      <c r="F6" s="200">
        <v>2</v>
      </c>
      <c r="G6" s="200">
        <v>0</v>
      </c>
      <c r="H6" s="200">
        <v>0</v>
      </c>
      <c r="I6" s="190" t="s">
        <v>30</v>
      </c>
      <c r="J6" s="190" t="s">
        <v>90</v>
      </c>
      <c r="K6" s="190" t="s">
        <v>90</v>
      </c>
      <c r="L6" s="190" t="s">
        <v>90</v>
      </c>
      <c r="M6" s="192" t="s">
        <v>90</v>
      </c>
      <c r="N6" s="113" t="s">
        <v>39</v>
      </c>
      <c r="O6" s="190" t="s">
        <v>90</v>
      </c>
      <c r="P6" s="190" t="s">
        <v>90</v>
      </c>
      <c r="Q6" s="190" t="s">
        <v>38</v>
      </c>
      <c r="R6" s="190" t="s">
        <v>45</v>
      </c>
      <c r="S6" s="193"/>
      <c r="T6" s="194"/>
      <c r="U6" s="195"/>
      <c r="V6" s="196"/>
      <c r="W6" s="197" t="str">
        <f t="shared" si="0"/>
        <v>Passage</v>
      </c>
      <c r="X6" s="216">
        <v>386000</v>
      </c>
    </row>
    <row r="7" spans="1:26" s="118" customFormat="1" x14ac:dyDescent="0.25">
      <c r="A7" s="190" t="s">
        <v>19</v>
      </c>
      <c r="B7" s="210" t="s">
        <v>176</v>
      </c>
      <c r="C7" s="190" t="s">
        <v>177</v>
      </c>
      <c r="D7" s="191">
        <v>43105</v>
      </c>
      <c r="E7" s="191">
        <v>43107</v>
      </c>
      <c r="F7" s="200">
        <v>2</v>
      </c>
      <c r="G7" s="192">
        <v>0</v>
      </c>
      <c r="H7" s="192">
        <v>0</v>
      </c>
      <c r="I7" s="190" t="s">
        <v>31</v>
      </c>
      <c r="J7" s="190" t="s">
        <v>90</v>
      </c>
      <c r="K7" s="190" t="s">
        <v>90</v>
      </c>
      <c r="L7" s="190" t="s">
        <v>90</v>
      </c>
      <c r="M7" s="192" t="s">
        <v>90</v>
      </c>
      <c r="N7" s="113" t="s">
        <v>39</v>
      </c>
      <c r="O7" s="190" t="s">
        <v>90</v>
      </c>
      <c r="P7" s="190" t="s">
        <v>90</v>
      </c>
      <c r="Q7" s="113" t="s">
        <v>38</v>
      </c>
      <c r="R7" s="190" t="s">
        <v>175</v>
      </c>
      <c r="S7" s="193"/>
      <c r="T7" s="194"/>
      <c r="U7" s="195"/>
      <c r="V7" s="196"/>
      <c r="W7" s="197" t="str">
        <f t="shared" si="0"/>
        <v>Ancien Client</v>
      </c>
      <c r="X7" s="216">
        <v>285000</v>
      </c>
    </row>
    <row r="8" spans="1:26" s="118" customFormat="1" x14ac:dyDescent="0.25">
      <c r="A8" s="190" t="s">
        <v>16</v>
      </c>
      <c r="B8" s="211" t="s">
        <v>182</v>
      </c>
      <c r="C8" s="190" t="s">
        <v>95</v>
      </c>
      <c r="D8" s="191">
        <v>43108</v>
      </c>
      <c r="E8" s="191">
        <v>43109</v>
      </c>
      <c r="F8" s="200">
        <v>2</v>
      </c>
      <c r="G8" s="192">
        <v>0</v>
      </c>
      <c r="H8" s="192">
        <v>0</v>
      </c>
      <c r="I8" s="190" t="s">
        <v>30</v>
      </c>
      <c r="J8" s="190" t="s">
        <v>90</v>
      </c>
      <c r="K8" s="190" t="s">
        <v>90</v>
      </c>
      <c r="L8" s="190" t="s">
        <v>90</v>
      </c>
      <c r="M8" s="192" t="s">
        <v>90</v>
      </c>
      <c r="N8" s="113" t="s">
        <v>39</v>
      </c>
      <c r="O8" s="190" t="s">
        <v>90</v>
      </c>
      <c r="P8" s="190" t="s">
        <v>90</v>
      </c>
      <c r="Q8" s="190" t="s">
        <v>38</v>
      </c>
      <c r="R8" s="190" t="s">
        <v>45</v>
      </c>
      <c r="S8" s="193"/>
      <c r="T8" s="194"/>
      <c r="U8" s="195"/>
      <c r="V8" s="196"/>
      <c r="W8" s="197" t="str">
        <f t="shared" si="0"/>
        <v>Passage</v>
      </c>
      <c r="X8" s="216"/>
    </row>
    <row r="9" spans="1:26" x14ac:dyDescent="0.25">
      <c r="A9" s="113" t="s">
        <v>14</v>
      </c>
      <c r="B9" s="209" t="s">
        <v>96</v>
      </c>
      <c r="C9" s="113" t="s">
        <v>102</v>
      </c>
      <c r="D9" s="163">
        <v>43108</v>
      </c>
      <c r="E9" s="163">
        <v>43114</v>
      </c>
      <c r="F9" s="114">
        <v>2</v>
      </c>
      <c r="G9" s="114">
        <v>0</v>
      </c>
      <c r="H9" s="114">
        <v>0</v>
      </c>
      <c r="I9" s="113" t="s">
        <v>31</v>
      </c>
      <c r="J9" s="113" t="s">
        <v>90</v>
      </c>
      <c r="K9" s="113" t="s">
        <v>90</v>
      </c>
      <c r="L9" s="113" t="s">
        <v>90</v>
      </c>
      <c r="M9" s="114" t="s">
        <v>90</v>
      </c>
      <c r="N9" s="113" t="s">
        <v>39</v>
      </c>
      <c r="O9" s="113"/>
      <c r="P9" s="113"/>
      <c r="Q9" s="113" t="s">
        <v>38</v>
      </c>
      <c r="R9" s="113" t="s">
        <v>15</v>
      </c>
      <c r="S9" s="115"/>
      <c r="T9" s="116"/>
      <c r="U9" s="149">
        <v>99</v>
      </c>
      <c r="V9" s="117"/>
      <c r="W9" s="113" t="str">
        <f t="shared" si="0"/>
        <v>Booking</v>
      </c>
      <c r="X9" s="217">
        <v>1347000</v>
      </c>
    </row>
    <row r="10" spans="1:26" x14ac:dyDescent="0.25">
      <c r="A10" s="119" t="s">
        <v>26</v>
      </c>
      <c r="B10" s="209" t="s">
        <v>103</v>
      </c>
      <c r="C10" s="113" t="s">
        <v>104</v>
      </c>
      <c r="D10" s="163">
        <v>43113</v>
      </c>
      <c r="E10" s="163">
        <v>43119</v>
      </c>
      <c r="F10" s="114">
        <v>2</v>
      </c>
      <c r="G10" s="114">
        <v>0</v>
      </c>
      <c r="H10" s="114">
        <v>0</v>
      </c>
      <c r="I10" s="113" t="s">
        <v>30</v>
      </c>
      <c r="J10" s="113" t="s">
        <v>90</v>
      </c>
      <c r="K10" s="113" t="s">
        <v>90</v>
      </c>
      <c r="L10" s="113" t="s">
        <v>90</v>
      </c>
      <c r="M10" s="114" t="s">
        <v>90</v>
      </c>
      <c r="N10" s="113" t="s">
        <v>75</v>
      </c>
      <c r="O10" s="113" t="s">
        <v>90</v>
      </c>
      <c r="P10" s="113"/>
      <c r="Q10" s="113" t="s">
        <v>17</v>
      </c>
      <c r="R10" s="113" t="s">
        <v>15</v>
      </c>
      <c r="S10" s="115"/>
      <c r="T10" s="116"/>
      <c r="U10" s="149">
        <v>93.6</v>
      </c>
      <c r="V10" s="117"/>
      <c r="W10" s="113" t="str">
        <f t="shared" si="0"/>
        <v>Idylle Beach</v>
      </c>
      <c r="X10" s="217">
        <v>273000</v>
      </c>
    </row>
    <row r="11" spans="1:26" x14ac:dyDescent="0.25">
      <c r="A11" s="202" t="s">
        <v>14</v>
      </c>
      <c r="B11" s="214" t="s">
        <v>105</v>
      </c>
      <c r="C11" s="202" t="s">
        <v>106</v>
      </c>
      <c r="D11" s="203">
        <v>43114</v>
      </c>
      <c r="E11" s="203">
        <v>43118</v>
      </c>
      <c r="F11" s="204">
        <v>2</v>
      </c>
      <c r="G11" s="204">
        <v>0</v>
      </c>
      <c r="H11" s="204">
        <v>0</v>
      </c>
      <c r="I11" s="202" t="s">
        <v>31</v>
      </c>
      <c r="J11" s="202" t="s">
        <v>90</v>
      </c>
      <c r="K11" s="202" t="s">
        <v>90</v>
      </c>
      <c r="L11" s="202" t="s">
        <v>90</v>
      </c>
      <c r="M11" s="204" t="s">
        <v>90</v>
      </c>
      <c r="N11" s="113" t="s">
        <v>39</v>
      </c>
      <c r="O11" s="202" t="s">
        <v>90</v>
      </c>
      <c r="P11" s="202"/>
      <c r="Q11" s="113" t="s">
        <v>38</v>
      </c>
      <c r="R11" s="202" t="s">
        <v>15</v>
      </c>
      <c r="S11" s="205"/>
      <c r="T11" s="206"/>
      <c r="U11" s="207">
        <v>66</v>
      </c>
      <c r="V11" s="208"/>
      <c r="W11" s="202" t="str">
        <f t="shared" si="0"/>
        <v>Booking</v>
      </c>
      <c r="X11" s="217">
        <v>631500</v>
      </c>
    </row>
    <row r="12" spans="1:26" x14ac:dyDescent="0.25">
      <c r="A12" s="202" t="s">
        <v>14</v>
      </c>
      <c r="B12" s="214" t="s">
        <v>107</v>
      </c>
      <c r="C12" s="202" t="s">
        <v>108</v>
      </c>
      <c r="D12" s="203">
        <v>43118</v>
      </c>
      <c r="E12" s="203">
        <v>43121</v>
      </c>
      <c r="F12" s="204">
        <v>2</v>
      </c>
      <c r="G12" s="204">
        <v>0</v>
      </c>
      <c r="H12" s="204">
        <v>1</v>
      </c>
      <c r="I12" s="202" t="s">
        <v>31</v>
      </c>
      <c r="J12" s="202" t="s">
        <v>90</v>
      </c>
      <c r="K12" s="202" t="s">
        <v>90</v>
      </c>
      <c r="L12" s="202" t="s">
        <v>90</v>
      </c>
      <c r="M12" s="204">
        <v>1</v>
      </c>
      <c r="N12" s="113" t="s">
        <v>39</v>
      </c>
      <c r="O12" s="202" t="s">
        <v>90</v>
      </c>
      <c r="P12" s="202" t="s">
        <v>39</v>
      </c>
      <c r="Q12" s="202" t="s">
        <v>38</v>
      </c>
      <c r="R12" s="202" t="s">
        <v>15</v>
      </c>
      <c r="S12" s="205"/>
      <c r="T12" s="206"/>
      <c r="U12" s="207">
        <v>58.5</v>
      </c>
      <c r="V12" s="208"/>
      <c r="W12" s="202" t="str">
        <f t="shared" si="0"/>
        <v>Booking</v>
      </c>
      <c r="X12" s="217">
        <v>415000</v>
      </c>
      <c r="Y12" s="218"/>
      <c r="Z12" s="218">
        <f>SUM(X2:X12)</f>
        <v>3708500</v>
      </c>
    </row>
  </sheetData>
  <sortState ref="A2:W8">
    <sortCondition ref="D2:D8"/>
  </sortState>
  <conditionalFormatting sqref="Q1:Q1048576">
    <cfRule type="containsText" dxfId="15" priority="9" operator="containsText" text="Aéroport">
      <formula>NOT(ISERROR(SEARCH("Aéroport",Q1)))</formula>
    </cfRule>
    <cfRule type="containsText" dxfId="14" priority="10" operator="containsText" text="Bateau">
      <formula>NOT(ISERROR(SEARCH("Bateau",Q1)))</formula>
    </cfRule>
  </conditionalFormatting>
  <conditionalFormatting sqref="A1:A1048576">
    <cfRule type="containsText" dxfId="13" priority="4" operator="containsText" text="Passage">
      <formula>NOT(ISERROR(SEARCH("Passage",A1)))</formula>
    </cfRule>
    <cfRule type="containsText" dxfId="12" priority="5" operator="containsText" text="Expédia">
      <formula>NOT(ISERROR(SEARCH("Expédia",A1)))</formula>
    </cfRule>
    <cfRule type="containsText" dxfId="11" priority="6" operator="containsText" text="Idylle Beach">
      <formula>NOT(ISERROR(SEARCH("Idylle Beach",A1)))</formula>
    </cfRule>
    <cfRule type="containsText" dxfId="10" priority="7" operator="containsText" text="Booking">
      <formula>NOT(ISERROR(SEARCH("Booking",A1)))</formula>
    </cfRule>
  </conditionalFormatting>
  <conditionalFormatting sqref="U1:U1048576">
    <cfRule type="cellIs" dxfId="9" priority="3" operator="greaterThan">
      <formula>0</formula>
    </cfRule>
  </conditionalFormatting>
  <conditionalFormatting sqref="N1:N1048576">
    <cfRule type="containsText" dxfId="8" priority="1" operator="containsText" text="Demi Pension">
      <formula>NOT(ISERROR(SEARCH("Demi Pension",N1)))</formula>
    </cfRule>
    <cfRule type="containsText" dxfId="7" priority="2" operator="containsText" text="Petit Déjeuner">
      <formula>NOT(ISERROR(SEARCH("Petit Déjeuner",N1)))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Q39"/>
  <sheetViews>
    <sheetView showZeros="0"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O9" sqref="O9:Q9"/>
    </sheetView>
  </sheetViews>
  <sheetFormatPr baseColWidth="10" defaultColWidth="11.42578125" defaultRowHeight="15" x14ac:dyDescent="0.25"/>
  <cols>
    <col min="1" max="1" width="20.5703125" style="11" bestFit="1" customWidth="1"/>
    <col min="2" max="2" width="15.5703125" style="7" customWidth="1"/>
    <col min="3" max="3" width="17.85546875" style="11" bestFit="1" customWidth="1"/>
    <col min="4" max="4" width="11.42578125" style="7"/>
    <col min="5" max="5" width="18.85546875" style="11" bestFit="1" customWidth="1"/>
    <col min="6" max="6" width="17.7109375" style="7" customWidth="1"/>
    <col min="7" max="7" width="13.140625" style="30" customWidth="1"/>
    <col min="8" max="8" width="6.85546875" style="30" customWidth="1"/>
    <col min="9" max="9" width="11.42578125" style="11" hidden="1" customWidth="1"/>
    <col min="10" max="10" width="20.5703125" style="10" hidden="1" customWidth="1"/>
    <col min="11" max="13" width="11.42578125" style="10" hidden="1" customWidth="1"/>
    <col min="14" max="16384" width="11.42578125" style="10"/>
  </cols>
  <sheetData>
    <row r="1" spans="1:17" x14ac:dyDescent="0.25">
      <c r="A1" s="11" t="s">
        <v>68</v>
      </c>
      <c r="B1" s="10" t="str">
        <f>VLOOKUP(B3,Réservation!B2:W12,22,FALSE)</f>
        <v>Booking</v>
      </c>
      <c r="E1" s="11" t="s">
        <v>67</v>
      </c>
      <c r="F1" s="9">
        <f ca="1">TODAY()</f>
        <v>43162</v>
      </c>
      <c r="G1" s="10" t="s">
        <v>71</v>
      </c>
      <c r="H1" s="47">
        <v>3700</v>
      </c>
    </row>
    <row r="3" spans="1:17" x14ac:dyDescent="0.25">
      <c r="A3" s="11" t="s">
        <v>46</v>
      </c>
      <c r="B3" s="250" t="s">
        <v>94</v>
      </c>
      <c r="C3" s="11" t="s">
        <v>56</v>
      </c>
      <c r="D3" s="89" t="str">
        <f>VLOOKUP(B3,Réservation!B2:C12,2,FALSE)</f>
        <v>Philippe</v>
      </c>
      <c r="E3" s="11" t="s">
        <v>59</v>
      </c>
      <c r="F3" s="14">
        <f ca="1">F1</f>
        <v>43162</v>
      </c>
      <c r="G3" s="14"/>
      <c r="H3" s="14"/>
    </row>
    <row r="4" spans="1:17" ht="14.45" x14ac:dyDescent="0.35">
      <c r="A4" s="12" t="s">
        <v>47</v>
      </c>
      <c r="C4" s="12" t="s">
        <v>55</v>
      </c>
      <c r="E4" s="12" t="s">
        <v>60</v>
      </c>
    </row>
    <row r="5" spans="1:17" x14ac:dyDescent="0.25">
      <c r="A5" s="11" t="s">
        <v>52</v>
      </c>
      <c r="B5" s="213">
        <f>VLOOKUP(B3,Réservation!B2:D12,3,FALSE)</f>
        <v>43102</v>
      </c>
      <c r="C5" s="11" t="s">
        <v>57</v>
      </c>
      <c r="D5" s="213">
        <f>VLOOKUP(B3,Réservation!B2:E12,4,FALSE)</f>
        <v>43104</v>
      </c>
      <c r="E5" s="11" t="s">
        <v>61</v>
      </c>
      <c r="F5" s="46">
        <f>SUM(D5-B5)</f>
        <v>2</v>
      </c>
    </row>
    <row r="6" spans="1:17" ht="14.45" x14ac:dyDescent="0.35">
      <c r="A6" s="13" t="s">
        <v>53</v>
      </c>
      <c r="C6" s="12" t="s">
        <v>58</v>
      </c>
      <c r="E6" s="12" t="s">
        <v>62</v>
      </c>
    </row>
    <row r="7" spans="1:17" x14ac:dyDescent="0.25">
      <c r="A7" s="11" t="s">
        <v>48</v>
      </c>
      <c r="B7" s="46" t="s">
        <v>49</v>
      </c>
      <c r="C7" s="11" t="s">
        <v>118</v>
      </c>
      <c r="D7" s="46" t="s">
        <v>119</v>
      </c>
      <c r="L7" s="15"/>
    </row>
    <row r="9" spans="1:17" x14ac:dyDescent="0.25">
      <c r="A9" s="11" t="s">
        <v>50</v>
      </c>
      <c r="B9" s="212">
        <f>VLOOKUP(B3,Réservation!B2:F12,5,FALSE)</f>
        <v>2</v>
      </c>
      <c r="C9" s="11" t="s">
        <v>63</v>
      </c>
      <c r="D9" s="212">
        <f>IFERROR(VLOOKUP(B3,Réservation!B2:G12,6,FALSE),"")</f>
        <v>0</v>
      </c>
      <c r="E9" s="11" t="s">
        <v>66</v>
      </c>
      <c r="F9" s="212">
        <f>IFERROR(VLOOKUP(B3,Réservation!B2:H12,7,FALSE),"")</f>
        <v>1</v>
      </c>
      <c r="O9" s="380" t="s">
        <v>197</v>
      </c>
      <c r="P9" s="380"/>
      <c r="Q9" s="380"/>
    </row>
    <row r="10" spans="1:17" x14ac:dyDescent="0.25">
      <c r="A10" s="12" t="s">
        <v>51</v>
      </c>
      <c r="C10" s="12" t="s">
        <v>65</v>
      </c>
      <c r="E10" s="12" t="s">
        <v>64</v>
      </c>
    </row>
    <row r="12" spans="1:17" x14ac:dyDescent="0.25">
      <c r="A12" s="264" t="s">
        <v>121</v>
      </c>
      <c r="B12" s="262" t="s">
        <v>120</v>
      </c>
      <c r="C12" s="262"/>
      <c r="D12" s="262"/>
      <c r="E12" s="261" t="s">
        <v>29</v>
      </c>
      <c r="F12" s="261"/>
      <c r="G12" s="35"/>
      <c r="H12" s="35"/>
    </row>
    <row r="13" spans="1:17" x14ac:dyDescent="0.25">
      <c r="A13" s="265"/>
      <c r="B13" s="263"/>
      <c r="C13" s="263"/>
      <c r="D13" s="263"/>
      <c r="E13" s="17" t="s">
        <v>70</v>
      </c>
      <c r="F13" s="17" t="s">
        <v>69</v>
      </c>
      <c r="G13" s="35"/>
      <c r="H13" s="35"/>
      <c r="I13" s="11" t="s">
        <v>20</v>
      </c>
      <c r="J13" s="22">
        <f>VLOOKUP(J14,Données!I8:J11,2,FALSE)</f>
        <v>0.5</v>
      </c>
      <c r="K13" s="22">
        <f>IFERROR(VLOOKUP(K14,Données!I8:J11,2,FALSE),"")</f>
        <v>0.5</v>
      </c>
      <c r="L13" s="22">
        <f>IFERROR(VLOOKUP(L14,Données!I8:J11,2,FALSE),"")</f>
        <v>0.5</v>
      </c>
      <c r="M13" s="22">
        <f>IFERROR(VLOOKUP(M14,Données!I8:J11,2,FALSE),"")</f>
        <v>0.5</v>
      </c>
    </row>
    <row r="14" spans="1:17" x14ac:dyDescent="0.25">
      <c r="A14" s="31" t="s">
        <v>6</v>
      </c>
      <c r="B14" s="256" t="str">
        <f>(IF(J14=0,"",J14)&amp;"    "&amp;IF(K14=0,"",K14)&amp;"    "&amp;IF(L14=0,"",L14)&amp;"    "&amp;IF(M14=0,"",M14))</f>
        <v>Village    Océan    City    Mer</v>
      </c>
      <c r="C14" s="257"/>
      <c r="D14" s="258"/>
      <c r="E14" s="127">
        <f>SUM(J15:M15)*F5</f>
        <v>400</v>
      </c>
      <c r="F14" s="151">
        <f>SUM(E14*$H$1)</f>
        <v>1480000</v>
      </c>
      <c r="G14" s="34"/>
      <c r="H14" s="34"/>
      <c r="I14" s="11" t="s">
        <v>97</v>
      </c>
      <c r="J14" s="22" t="str">
        <f>VLOOKUP(B3,Réservation!B2:I12,8,FALSE)</f>
        <v>Village</v>
      </c>
      <c r="K14" s="22" t="str">
        <f>VLOOKUP(B3,Réservation!B2:J12,9,FALSE)</f>
        <v>Océan</v>
      </c>
      <c r="L14" s="22" t="str">
        <f>VLOOKUP(B3,Réservation!B2:K12,10,FALSE)</f>
        <v>City</v>
      </c>
      <c r="M14" s="22" t="str">
        <f>VLOOKUP(B3,Réservation!B2:L12,11,FALSE)</f>
        <v>Mer</v>
      </c>
    </row>
    <row r="15" spans="1:17" x14ac:dyDescent="0.25">
      <c r="A15" s="29" t="s">
        <v>54</v>
      </c>
      <c r="B15" s="19"/>
      <c r="C15" s="19"/>
      <c r="D15" s="19"/>
      <c r="E15" s="128"/>
      <c r="F15" s="152"/>
      <c r="G15" s="34"/>
      <c r="H15" s="34"/>
      <c r="I15" s="11" t="s">
        <v>98</v>
      </c>
      <c r="J15" s="22">
        <f>VLOOKUP(J14,Données!D2:E5,2,FALSE)</f>
        <v>45</v>
      </c>
      <c r="K15" s="22">
        <f>IFERROR(VLOOKUP(K14,Données!D2:E5,2,FALSE),"")</f>
        <v>55</v>
      </c>
      <c r="L15" s="22">
        <f>IFERROR(VLOOKUP(L14,Données!D2:E5,2,FALSE),"")</f>
        <v>40</v>
      </c>
      <c r="M15" s="22">
        <f>IFERROR(VLOOKUP(M14,Données!D2:E5,2,FALSE),"")</f>
        <v>60</v>
      </c>
    </row>
    <row r="16" spans="1:17" x14ac:dyDescent="0.25">
      <c r="A16" s="18" t="str">
        <f>IFERROR(VLOOKUP(J24,Données!K2:L7,2,FALSE),"")</f>
        <v>Lit Sup</v>
      </c>
      <c r="B16" s="251">
        <f>J24</f>
        <v>1</v>
      </c>
      <c r="C16" s="252"/>
      <c r="D16" s="253"/>
      <c r="E16" s="128">
        <f>IFERROR(SUM(J24*K24)*F5,"")</f>
        <v>20</v>
      </c>
      <c r="F16" s="152">
        <f>IFERROR(SUM(E16*$H$1),"")</f>
        <v>74000</v>
      </c>
      <c r="G16" s="34"/>
      <c r="H16" s="34"/>
      <c r="I16" s="11" t="s">
        <v>99</v>
      </c>
      <c r="J16" s="22" t="str">
        <f>VLOOKUP(B3,Réservation!B2:N12,13,FALSE)</f>
        <v>Sans Pension</v>
      </c>
    </row>
    <row r="17" spans="1:11" x14ac:dyDescent="0.25">
      <c r="A17" s="21" t="str">
        <f>IFERROR(VLOOKUP(A16,Données!I21:J21,2,FALSE),"")</f>
        <v>Additional bed:</v>
      </c>
      <c r="B17" s="54"/>
      <c r="C17" s="54"/>
      <c r="D17" s="54"/>
      <c r="E17" s="128"/>
      <c r="F17" s="152"/>
      <c r="G17" s="34"/>
      <c r="H17" s="34"/>
      <c r="J17" s="22"/>
    </row>
    <row r="18" spans="1:11" x14ac:dyDescent="0.25">
      <c r="A18" s="32" t="str">
        <f>IFERROR(VLOOKUP(B20,Données!B18:C20,2,FALSE),"")</f>
        <v>Restauration</v>
      </c>
      <c r="B18" s="24"/>
      <c r="C18" s="20"/>
      <c r="D18" s="16"/>
      <c r="E18" s="128"/>
      <c r="F18" s="152"/>
      <c r="G18" s="26"/>
      <c r="H18" s="26"/>
      <c r="J18" s="36"/>
    </row>
    <row r="19" spans="1:11" x14ac:dyDescent="0.25">
      <c r="A19" s="29" t="str">
        <f>IFERROR(VLOOKUP(A18,Données!B21:C21,2,FALSE),"")</f>
        <v>restoration</v>
      </c>
      <c r="B19" s="24"/>
      <c r="C19" s="20"/>
      <c r="D19" s="16"/>
      <c r="E19" s="128"/>
      <c r="F19" s="152"/>
      <c r="G19" s="26"/>
      <c r="H19" s="26"/>
      <c r="I19" s="11" t="s">
        <v>100</v>
      </c>
      <c r="J19" s="22">
        <f>VLOOKUP(B3,Réservation!B2:O12,14,FALSE)</f>
        <v>0</v>
      </c>
    </row>
    <row r="20" spans="1:11" x14ac:dyDescent="0.25">
      <c r="A20" s="18" t="str">
        <f>IFERROR(VLOOKUP(B20,Données!G2:H4,2,FALSE),"")</f>
        <v>Adultes</v>
      </c>
      <c r="B20" s="251" t="str">
        <f>J16</f>
        <v>Sans Pension</v>
      </c>
      <c r="C20" s="252"/>
      <c r="D20" s="253"/>
      <c r="E20" s="128">
        <f>IFERROR(SUM(B9*J21)*F5,"")</f>
        <v>0</v>
      </c>
      <c r="F20" s="152">
        <f>IFERROR(SUM(E20*$H$1),"")</f>
        <v>0</v>
      </c>
      <c r="G20" s="34"/>
      <c r="H20" s="34"/>
      <c r="I20" s="11" t="s">
        <v>101</v>
      </c>
      <c r="J20" s="22" t="str">
        <f>VLOOKUP(B3,Réservation!B2:P12,15,FALSE)</f>
        <v>Sans Pension</v>
      </c>
    </row>
    <row r="21" spans="1:11" x14ac:dyDescent="0.25">
      <c r="A21" s="28" t="str">
        <f>IFERROR(VLOOKUP(A20,Données!G12:H12,2,FALSE),"")</f>
        <v>Adult</v>
      </c>
      <c r="B21" s="255" t="str">
        <f>IFERROR(VLOOKUP(B20,Données!G15:H17,2,FALSE),"")</f>
        <v>Without Pension</v>
      </c>
      <c r="C21" s="255"/>
      <c r="D21" s="259"/>
      <c r="E21" s="128"/>
      <c r="F21" s="152"/>
      <c r="G21" s="26"/>
      <c r="H21" s="26"/>
      <c r="I21" s="11" t="s">
        <v>113</v>
      </c>
      <c r="J21" s="22">
        <f>IFERROR(VLOOKUP(J16,Données!D8:E10,2,FALSE),"")</f>
        <v>0</v>
      </c>
    </row>
    <row r="22" spans="1:11" x14ac:dyDescent="0.25">
      <c r="A22" s="18" t="str">
        <f>IFERROR(VLOOKUP(B22,Données!G2:I4,3,FALSE),"")</f>
        <v/>
      </c>
      <c r="B22" s="251">
        <f>J19</f>
        <v>0</v>
      </c>
      <c r="C22" s="252"/>
      <c r="D22" s="253"/>
      <c r="E22" s="126" t="str">
        <f>J22</f>
        <v/>
      </c>
      <c r="F22" s="152" t="str">
        <f>E22</f>
        <v/>
      </c>
      <c r="G22" s="34"/>
      <c r="H22" s="34"/>
      <c r="I22" s="11" t="s">
        <v>115</v>
      </c>
      <c r="J22" s="22" t="str">
        <f>IFERROR(VLOOKUP(J19,Données!D11:E13,2,FALSE),"")</f>
        <v/>
      </c>
    </row>
    <row r="23" spans="1:11" x14ac:dyDescent="0.25">
      <c r="A23" s="21" t="str">
        <f>IFERROR(VLOOKUP(A22,Données!G13:H13,2,FALSE),"")</f>
        <v/>
      </c>
      <c r="B23" s="254" t="str">
        <f>IFERROR(VLOOKUP(B22,Données!G15:H17,2,FALSE),"")</f>
        <v/>
      </c>
      <c r="C23" s="255"/>
      <c r="D23" s="259"/>
      <c r="E23" s="126"/>
      <c r="F23" s="152"/>
      <c r="G23" s="26"/>
      <c r="H23" s="26"/>
      <c r="I23" s="11" t="s">
        <v>114</v>
      </c>
      <c r="J23" s="22">
        <f>IFERROR(VLOOKUP(J20,Données!D14:E16,2,FALSE),"")</f>
        <v>0</v>
      </c>
    </row>
    <row r="24" spans="1:11" x14ac:dyDescent="0.25">
      <c r="A24" s="18" t="str">
        <f>IFERROR(VLOOKUP(B24,Données!G2:J4,4,FALSE),"")</f>
        <v>Enfant - 12 Ans</v>
      </c>
      <c r="B24" s="251" t="str">
        <f>J20</f>
        <v>Sans Pension</v>
      </c>
      <c r="C24" s="252"/>
      <c r="D24" s="253"/>
      <c r="E24" s="128">
        <f>IFERROR(SUM(J23*F5)*F9,"")</f>
        <v>0</v>
      </c>
      <c r="F24" s="152">
        <f>IFERROR(SUM(E24*$H$1),"")</f>
        <v>0</v>
      </c>
      <c r="G24" s="34"/>
      <c r="H24" s="34"/>
      <c r="I24" s="11" t="s">
        <v>7</v>
      </c>
      <c r="J24" s="22">
        <f>VLOOKUP(B3,Réservation!B2:M12,12,FALSE)</f>
        <v>1</v>
      </c>
      <c r="K24" s="10">
        <f>IFERROR(VLOOKUP(J24,Données!K2:M7,3,FALSE),"")</f>
        <v>10</v>
      </c>
    </row>
    <row r="25" spans="1:11" x14ac:dyDescent="0.25">
      <c r="A25" s="21" t="str">
        <f>IFERROR(VLOOKUP(A24,Données!G14:H14,2,FALSE),"")</f>
        <v>Child - 12 Years</v>
      </c>
      <c r="B25" s="255" t="str">
        <f>IFERROR(VLOOKUP(B24,Données!G15:H17,2,FALSE),"")</f>
        <v>Without Pension</v>
      </c>
      <c r="C25" s="255"/>
      <c r="D25" s="259"/>
      <c r="E25" s="128"/>
      <c r="F25" s="152"/>
      <c r="G25" s="34"/>
      <c r="H25" s="34"/>
      <c r="I25" s="11" t="s">
        <v>22</v>
      </c>
      <c r="J25" s="22" t="str">
        <f>VLOOKUP(B3,Réservation!B2:R12,17,FALSE)</f>
        <v>Oui</v>
      </c>
      <c r="K25" s="25">
        <f>IFERROR(VLOOKUP(J25,Données!I12:K13,3,FALSE),"")</f>
        <v>2</v>
      </c>
    </row>
    <row r="26" spans="1:11" x14ac:dyDescent="0.25">
      <c r="A26" s="18"/>
      <c r="B26" s="24"/>
      <c r="C26" s="20"/>
      <c r="D26" s="16"/>
      <c r="E26" s="128"/>
      <c r="F26" s="152"/>
      <c r="G26" s="34"/>
      <c r="H26" s="34"/>
      <c r="I26" s="11" t="s">
        <v>9</v>
      </c>
      <c r="J26" s="22" t="str">
        <f>IFERROR(VLOOKUP(B3,Réservation!B2:Q12,16,FALSE),"")</f>
        <v>Sans Transfert</v>
      </c>
    </row>
    <row r="27" spans="1:11" x14ac:dyDescent="0.25">
      <c r="A27" s="32" t="s">
        <v>13</v>
      </c>
      <c r="B27" s="266" t="s">
        <v>34</v>
      </c>
      <c r="C27" s="266"/>
      <c r="D27" s="266"/>
      <c r="E27" s="128">
        <f>SUM(J13:M13)*F5</f>
        <v>4</v>
      </c>
      <c r="F27" s="152">
        <f>IFERROR(SUM(E27*$H$1),"")</f>
        <v>14800</v>
      </c>
      <c r="G27" s="34"/>
      <c r="H27" s="34"/>
    </row>
    <row r="28" spans="1:11" x14ac:dyDescent="0.25">
      <c r="A28" s="29" t="s">
        <v>91</v>
      </c>
      <c r="B28" s="255" t="s">
        <v>88</v>
      </c>
      <c r="C28" s="255"/>
      <c r="D28" s="255"/>
      <c r="E28" s="128"/>
      <c r="F28" s="152"/>
      <c r="G28" s="34"/>
      <c r="H28" s="34"/>
    </row>
    <row r="29" spans="1:11" x14ac:dyDescent="0.25">
      <c r="A29" s="18"/>
      <c r="B29" s="252" t="str">
        <f>IFERROR(VLOOKUP(J25,Données!I12:J13,2,FALSE),"")</f>
        <v>Taxe Touristique</v>
      </c>
      <c r="C29" s="252"/>
      <c r="D29" s="252"/>
      <c r="E29" s="128">
        <f>SUM(B9+D9+F9)*K25</f>
        <v>6</v>
      </c>
      <c r="F29" s="152">
        <f>IFERROR(SUM(E29*$H$1),"")</f>
        <v>22200</v>
      </c>
      <c r="G29" s="34"/>
      <c r="H29" s="34"/>
    </row>
    <row r="30" spans="1:11" x14ac:dyDescent="0.25">
      <c r="A30" s="18"/>
      <c r="B30" s="254" t="str">
        <f>IFERROR(VLOOKUP(B29,Données!G22:H22,2,FALSE),"")</f>
        <v>Tourist Tax</v>
      </c>
      <c r="C30" s="260"/>
      <c r="D30" s="259"/>
      <c r="E30" s="128"/>
      <c r="F30" s="152"/>
      <c r="G30" s="34"/>
      <c r="H30" s="26"/>
    </row>
    <row r="31" spans="1:11" x14ac:dyDescent="0.25">
      <c r="A31" s="49" t="str">
        <f>IFERROR(VLOOKUP(B31,Données!G18:I20,3,FALSE),"")</f>
        <v>Transfert</v>
      </c>
      <c r="B31" s="251" t="str">
        <f>J26</f>
        <v>Sans Transfert</v>
      </c>
      <c r="C31" s="252"/>
      <c r="D31" s="253"/>
      <c r="E31" s="128">
        <f>IFERROR(VLOOKUP(B31,Données!D17:E19,2,FALSE),"")</f>
        <v>0</v>
      </c>
      <c r="F31" s="152">
        <f>IFERROR(SUM(E31*$H$1),"")</f>
        <v>0</v>
      </c>
      <c r="G31" s="34"/>
      <c r="H31" s="26"/>
    </row>
    <row r="32" spans="1:11" x14ac:dyDescent="0.25">
      <c r="A32" s="29" t="str">
        <f>IFERROR(VLOOKUP(A31,Données!I18:J18,2,FALSE),"")</f>
        <v>Transfer</v>
      </c>
      <c r="B32" s="254" t="str">
        <f>IFERROR(VLOOKUP(B31,Données!G18:H20,2,FALSE),"")</f>
        <v>Without Transfer</v>
      </c>
      <c r="C32" s="255"/>
      <c r="D32" s="255"/>
      <c r="E32" s="129"/>
      <c r="F32" s="152"/>
    </row>
    <row r="33" spans="1:8" x14ac:dyDescent="0.25">
      <c r="A33" s="43"/>
      <c r="B33" s="42"/>
      <c r="C33" s="40"/>
      <c r="D33" s="41"/>
      <c r="E33" s="130"/>
      <c r="F33" s="153"/>
    </row>
    <row r="34" spans="1:8" ht="5.0999999999999996" customHeight="1" x14ac:dyDescent="0.25">
      <c r="A34" s="20"/>
      <c r="B34" s="45"/>
      <c r="C34" s="20"/>
      <c r="D34" s="41"/>
      <c r="E34" s="39"/>
      <c r="F34" s="154"/>
      <c r="G34" s="44"/>
      <c r="H34" s="44"/>
    </row>
    <row r="35" spans="1:8" x14ac:dyDescent="0.25">
      <c r="D35" s="48" t="s">
        <v>116</v>
      </c>
      <c r="E35" s="131">
        <f>SUM(E14:E32)</f>
        <v>430</v>
      </c>
      <c r="F35" s="125">
        <f t="shared" ref="F35:F39" si="0">IFERROR(SUM(E35*$H$1),"")</f>
        <v>1591000</v>
      </c>
    </row>
    <row r="36" spans="1:8" ht="5.0999999999999996" customHeight="1" x14ac:dyDescent="0.25">
      <c r="E36" s="39"/>
      <c r="F36" s="154"/>
    </row>
    <row r="37" spans="1:8" x14ac:dyDescent="0.25">
      <c r="D37" s="37" t="s">
        <v>23</v>
      </c>
      <c r="E37" s="132">
        <f>VLOOKUP(B3,Réservation!B2:V12,20,FALSE)</f>
        <v>27</v>
      </c>
      <c r="F37" s="155">
        <f t="shared" si="0"/>
        <v>99900</v>
      </c>
    </row>
    <row r="38" spans="1:8" ht="5.0999999999999996" customHeight="1" x14ac:dyDescent="0.25">
      <c r="E38" s="39"/>
      <c r="F38" s="154"/>
    </row>
    <row r="39" spans="1:8" x14ac:dyDescent="0.25">
      <c r="D39" s="37" t="s">
        <v>117</v>
      </c>
      <c r="E39" s="132">
        <f>SUM(E35-E37)</f>
        <v>403</v>
      </c>
      <c r="F39" s="155">
        <f t="shared" si="0"/>
        <v>1491100</v>
      </c>
    </row>
  </sheetData>
  <mergeCells count="18">
    <mergeCell ref="O9:Q9"/>
    <mergeCell ref="E12:F12"/>
    <mergeCell ref="B12:D13"/>
    <mergeCell ref="A12:A13"/>
    <mergeCell ref="B27:D27"/>
    <mergeCell ref="B28:D28"/>
    <mergeCell ref="B31:D31"/>
    <mergeCell ref="B32:D32"/>
    <mergeCell ref="B14:D14"/>
    <mergeCell ref="B24:D24"/>
    <mergeCell ref="B25:D25"/>
    <mergeCell ref="B22:D22"/>
    <mergeCell ref="B20:D20"/>
    <mergeCell ref="B21:D21"/>
    <mergeCell ref="B16:D16"/>
    <mergeCell ref="B23:D23"/>
    <mergeCell ref="B29:D29"/>
    <mergeCell ref="B30:D30"/>
  </mergeCells>
  <printOptions horizontalCentered="1"/>
  <pageMargins left="0.70866141732283472" right="0.70866141732283472" top="3.7007874015748032" bottom="0.74803149606299213" header="0.51181102362204722" footer="0.31496062992125984"/>
  <pageSetup paperSize="9" scale="80" orientation="portrait" horizontalDpi="4294967293" verticalDpi="4294967293" r:id="rId1"/>
  <headerFooter>
    <oddHeader>&amp;L&amp;G
Avenue De La Bigorne
BP 32 Bis
Ambodifotratra
515 SAINTE MARIE
MADAGASCAR
Tél: 00 261 3 24 86 84 81</oddHeader>
    <oddFooter>&amp;CNIF:1000 110413 -  Stat: 55101 11 2007 0 1877 -  RCS Toamasina 2016B 00077
www.idyllebeach.com       info@idyllebeach.com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Réservation!$B$2:$B$582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T80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Q23" sqref="Q23"/>
    </sheetView>
  </sheetViews>
  <sheetFormatPr baseColWidth="10" defaultColWidth="11.42578125" defaultRowHeight="15" x14ac:dyDescent="0.25"/>
  <cols>
    <col min="1" max="1" width="16.28515625" customWidth="1"/>
    <col min="2" max="2" width="17.85546875" style="4" bestFit="1" customWidth="1"/>
    <col min="3" max="3" width="8.5703125" style="4" customWidth="1"/>
    <col min="4" max="4" width="10.7109375" style="5" bestFit="1" customWidth="1"/>
    <col min="5" max="5" width="9.42578125" bestFit="1" customWidth="1"/>
    <col min="6" max="6" width="11.28515625" style="56" bestFit="1" customWidth="1"/>
    <col min="7" max="7" width="2.5703125" style="56" customWidth="1"/>
    <col min="8" max="8" width="16.28515625" bestFit="1" customWidth="1"/>
    <col min="9" max="9" width="20.85546875" style="4" bestFit="1" customWidth="1"/>
    <col min="10" max="10" width="8.5703125" style="4" customWidth="1"/>
    <col min="11" max="11" width="10.7109375" style="4" bestFit="1" customWidth="1"/>
    <col min="12" max="12" width="9.42578125" bestFit="1" customWidth="1"/>
    <col min="13" max="13" width="11.28515625" style="56" bestFit="1" customWidth="1"/>
    <col min="14" max="14" width="3.28515625" customWidth="1"/>
    <col min="15" max="15" width="7.28515625" customWidth="1"/>
    <col min="16" max="17" width="7.7109375" customWidth="1"/>
  </cols>
  <sheetData>
    <row r="1" spans="1:18" x14ac:dyDescent="0.25">
      <c r="A1" s="4"/>
      <c r="D1" s="55" t="s">
        <v>122</v>
      </c>
      <c r="E1" s="268">
        <f ca="1">TODAY()</f>
        <v>43162</v>
      </c>
      <c r="F1" s="268"/>
      <c r="H1" s="4"/>
      <c r="K1" s="4" t="s">
        <v>122</v>
      </c>
      <c r="L1" s="268">
        <f ca="1">E1</f>
        <v>43162</v>
      </c>
      <c r="M1" s="268"/>
    </row>
    <row r="2" spans="1:18" x14ac:dyDescent="0.25">
      <c r="D2" s="57" t="s">
        <v>123</v>
      </c>
      <c r="E2" s="268"/>
      <c r="F2" s="268"/>
      <c r="K2" s="58" t="s">
        <v>123</v>
      </c>
      <c r="L2" s="268"/>
      <c r="M2" s="268"/>
      <c r="O2" s="267" t="s">
        <v>125</v>
      </c>
    </row>
    <row r="3" spans="1:18" x14ac:dyDescent="0.25">
      <c r="A3" t="s">
        <v>46</v>
      </c>
      <c r="B3" s="50" t="str">
        <f>'Pro Forma'!B3</f>
        <v>CHRIFA</v>
      </c>
      <c r="C3" s="2"/>
      <c r="D3" s="5" t="s">
        <v>124</v>
      </c>
      <c r="E3" s="269">
        <f ca="1">E1</f>
        <v>43162</v>
      </c>
      <c r="F3" s="269"/>
      <c r="H3" t="s">
        <v>46</v>
      </c>
      <c r="I3" s="50" t="str">
        <f>B3</f>
        <v>CHRIFA</v>
      </c>
      <c r="J3" s="2"/>
      <c r="K3" s="2" t="s">
        <v>124</v>
      </c>
      <c r="L3" s="269">
        <f ca="1">L1</f>
        <v>43162</v>
      </c>
      <c r="M3" s="269"/>
      <c r="O3" s="267"/>
      <c r="P3" s="59">
        <f>'Pro Forma'!H1</f>
        <v>3700</v>
      </c>
    </row>
    <row r="4" spans="1:18" ht="5.0999999999999996" customHeight="1" x14ac:dyDescent="0.25">
      <c r="B4" s="1"/>
      <c r="C4" s="2"/>
      <c r="I4" s="2"/>
      <c r="J4" s="2"/>
      <c r="K4" s="2"/>
      <c r="P4" s="60"/>
    </row>
    <row r="5" spans="1:18" x14ac:dyDescent="0.25">
      <c r="A5" t="s">
        <v>52</v>
      </c>
      <c r="B5" s="270">
        <f>'Pro Forma'!B5</f>
        <v>43102</v>
      </c>
      <c r="C5" s="271" t="s">
        <v>57</v>
      </c>
      <c r="D5" s="271"/>
      <c r="E5" s="272">
        <f>'Pro Forma'!D5</f>
        <v>43104</v>
      </c>
      <c r="F5" s="272"/>
      <c r="G5" s="61"/>
      <c r="H5" t="s">
        <v>52</v>
      </c>
      <c r="I5" s="270">
        <f>B5</f>
        <v>43102</v>
      </c>
      <c r="J5" s="271" t="s">
        <v>57</v>
      </c>
      <c r="K5" s="271"/>
      <c r="L5" s="272">
        <f>E5</f>
        <v>43104</v>
      </c>
      <c r="M5" s="272"/>
    </row>
    <row r="6" spans="1:18" x14ac:dyDescent="0.25">
      <c r="A6" s="62" t="s">
        <v>126</v>
      </c>
      <c r="B6" s="270"/>
      <c r="C6" s="273" t="s">
        <v>127</v>
      </c>
      <c r="D6" s="273"/>
      <c r="E6" s="272"/>
      <c r="F6" s="272"/>
      <c r="G6" s="61"/>
      <c r="H6" s="62" t="s">
        <v>126</v>
      </c>
      <c r="I6" s="270"/>
      <c r="J6" s="273" t="s">
        <v>127</v>
      </c>
      <c r="K6" s="273"/>
      <c r="L6" s="272"/>
      <c r="M6" s="272"/>
    </row>
    <row r="7" spans="1:18" ht="5.0999999999999996" customHeight="1" x14ac:dyDescent="0.25"/>
    <row r="8" spans="1:18" ht="15" customHeight="1" x14ac:dyDescent="0.25">
      <c r="A8" t="s">
        <v>128</v>
      </c>
      <c r="B8" s="297">
        <f>'Pro Forma'!F5</f>
        <v>2</v>
      </c>
      <c r="C8" s="266"/>
      <c r="D8" s="266"/>
      <c r="E8" s="108"/>
      <c r="G8" s="51"/>
      <c r="H8" t="s">
        <v>128</v>
      </c>
      <c r="I8" s="297">
        <f>B8</f>
        <v>2</v>
      </c>
      <c r="J8" s="266"/>
      <c r="K8" s="266"/>
      <c r="L8" s="108"/>
      <c r="O8" s="381" t="s">
        <v>198</v>
      </c>
      <c r="P8" s="381"/>
      <c r="Q8" s="381"/>
      <c r="R8" s="381"/>
    </row>
    <row r="9" spans="1:18" x14ac:dyDescent="0.25">
      <c r="A9" s="63" t="s">
        <v>62</v>
      </c>
      <c r="B9" s="297"/>
      <c r="C9" s="276"/>
      <c r="D9" s="276"/>
      <c r="E9" s="108"/>
      <c r="G9" s="51"/>
      <c r="H9" s="63" t="s">
        <v>62</v>
      </c>
      <c r="I9" s="297"/>
      <c r="J9" s="276"/>
      <c r="K9" s="276"/>
      <c r="L9" s="108"/>
      <c r="O9" s="381"/>
      <c r="P9" s="381"/>
      <c r="Q9" s="381"/>
      <c r="R9" s="381"/>
    </row>
    <row r="10" spans="1:18" ht="5.0999999999999996" customHeight="1" x14ac:dyDescent="0.25">
      <c r="A10" s="63"/>
      <c r="B10" s="104"/>
      <c r="C10" s="102"/>
      <c r="D10" s="102"/>
      <c r="E10" s="109"/>
      <c r="G10" s="100"/>
      <c r="H10" s="63"/>
      <c r="I10" s="104"/>
      <c r="J10" s="102"/>
      <c r="K10" s="102"/>
      <c r="L10" s="109"/>
      <c r="O10" s="381"/>
      <c r="P10" s="381"/>
      <c r="Q10" s="381"/>
      <c r="R10" s="381"/>
    </row>
    <row r="11" spans="1:18" x14ac:dyDescent="0.25">
      <c r="A11" s="52" t="str">
        <f>'Pro Forma'!A20</f>
        <v>Adultes</v>
      </c>
      <c r="B11" s="52" t="str">
        <f>'Pro Forma'!C9</f>
        <v>Nombre Enf -3 ans:</v>
      </c>
      <c r="C11" s="252" t="str">
        <f>'Pro Forma'!E9</f>
        <v>Nombre Enf -12 ans:</v>
      </c>
      <c r="D11" s="253"/>
      <c r="E11" s="274" t="s">
        <v>129</v>
      </c>
      <c r="F11" s="275"/>
      <c r="G11" s="64"/>
      <c r="H11" s="101" t="str">
        <f t="shared" ref="H11:J13" si="0">A11</f>
        <v>Adultes</v>
      </c>
      <c r="I11" s="101" t="str">
        <f t="shared" si="0"/>
        <v>Nombre Enf -3 ans:</v>
      </c>
      <c r="J11" s="266" t="str">
        <f t="shared" si="0"/>
        <v>Nombre Enf -12 ans:</v>
      </c>
      <c r="K11" s="298"/>
      <c r="L11" s="274" t="s">
        <v>129</v>
      </c>
      <c r="M11" s="275"/>
      <c r="O11" s="381"/>
      <c r="P11" s="381"/>
      <c r="Q11" s="381"/>
      <c r="R11" s="381"/>
    </row>
    <row r="12" spans="1:18" x14ac:dyDescent="0.25">
      <c r="A12" s="99" t="str">
        <f>'Pro Forma'!A21</f>
        <v>Adult</v>
      </c>
      <c r="B12" s="99" t="str">
        <f>'Pro Forma'!C10</f>
        <v>Number child - 3 Years</v>
      </c>
      <c r="C12" s="255" t="str">
        <f>'Pro Forma'!E10</f>
        <v>Number child -12 years</v>
      </c>
      <c r="D12" s="259"/>
      <c r="E12" s="277" t="s">
        <v>130</v>
      </c>
      <c r="F12" s="278"/>
      <c r="G12" s="64"/>
      <c r="H12" s="103" t="str">
        <f t="shared" si="0"/>
        <v>Adult</v>
      </c>
      <c r="I12" s="103" t="str">
        <f t="shared" si="0"/>
        <v>Number child - 3 Years</v>
      </c>
      <c r="J12" s="276" t="str">
        <f t="shared" si="0"/>
        <v>Number child -12 years</v>
      </c>
      <c r="K12" s="299"/>
      <c r="L12" s="277" t="s">
        <v>130</v>
      </c>
      <c r="M12" s="278"/>
      <c r="O12" s="381"/>
      <c r="P12" s="381"/>
      <c r="Q12" s="381"/>
      <c r="R12" s="381"/>
    </row>
    <row r="13" spans="1:18" x14ac:dyDescent="0.25">
      <c r="A13" s="46">
        <f>'Pro Forma'!B9</f>
        <v>2</v>
      </c>
      <c r="B13" s="46">
        <f>'Pro Forma'!D9</f>
        <v>0</v>
      </c>
      <c r="C13" s="295">
        <f>'Pro Forma'!F9</f>
        <v>1</v>
      </c>
      <c r="D13" s="296"/>
      <c r="E13" s="95" t="s">
        <v>70</v>
      </c>
      <c r="F13" s="38" t="s">
        <v>69</v>
      </c>
      <c r="G13" s="64"/>
      <c r="H13" s="110">
        <f t="shared" si="0"/>
        <v>2</v>
      </c>
      <c r="I13" s="46">
        <f t="shared" si="0"/>
        <v>0</v>
      </c>
      <c r="J13" s="293">
        <f t="shared" si="0"/>
        <v>1</v>
      </c>
      <c r="K13" s="294"/>
      <c r="L13" s="95" t="s">
        <v>70</v>
      </c>
      <c r="M13" s="38" t="s">
        <v>69</v>
      </c>
      <c r="O13" s="381"/>
      <c r="P13" s="381"/>
      <c r="Q13" s="381"/>
      <c r="R13" s="381"/>
    </row>
    <row r="14" spans="1:18" ht="5.0999999999999996" customHeight="1" x14ac:dyDescent="0.25">
      <c r="C14" s="51"/>
      <c r="D14" s="64"/>
      <c r="E14" s="51"/>
      <c r="F14" s="64"/>
      <c r="G14" s="64"/>
      <c r="J14" s="51"/>
      <c r="K14" s="64"/>
      <c r="L14" s="51"/>
      <c r="M14" s="64"/>
      <c r="O14" s="27"/>
    </row>
    <row r="15" spans="1:18" x14ac:dyDescent="0.25">
      <c r="A15" s="291" t="s">
        <v>131</v>
      </c>
      <c r="B15" s="292"/>
      <c r="C15" s="65"/>
      <c r="D15" s="66"/>
      <c r="E15" s="65"/>
      <c r="F15" s="67"/>
      <c r="H15" s="291" t="s">
        <v>131</v>
      </c>
      <c r="I15" s="292"/>
      <c r="J15" s="65"/>
      <c r="K15" s="66"/>
      <c r="L15" s="65"/>
      <c r="M15" s="67"/>
      <c r="O15" s="27"/>
    </row>
    <row r="16" spans="1:18" s="70" customFormat="1" x14ac:dyDescent="0.25">
      <c r="A16" s="68" t="s">
        <v>132</v>
      </c>
      <c r="B16" s="279" t="str">
        <f>'Pro Forma'!B14:D14</f>
        <v>Village    Océan    City    Mer</v>
      </c>
      <c r="C16" s="280"/>
      <c r="D16" s="281"/>
      <c r="E16" s="304">
        <f>'Pro Forma'!E14</f>
        <v>400</v>
      </c>
      <c r="F16" s="305">
        <f>SUM(E16*$P$3)</f>
        <v>1480000</v>
      </c>
      <c r="G16" s="69"/>
      <c r="H16" s="68" t="s">
        <v>132</v>
      </c>
      <c r="I16" s="279" t="str">
        <f>B16</f>
        <v>Village    Océan    City    Mer</v>
      </c>
      <c r="J16" s="280"/>
      <c r="K16" s="281"/>
      <c r="L16" s="304">
        <f>E16</f>
        <v>400</v>
      </c>
      <c r="M16" s="305">
        <f>F16</f>
        <v>1480000</v>
      </c>
    </row>
    <row r="17" spans="1:20" s="70" customFormat="1" x14ac:dyDescent="0.25">
      <c r="A17" s="105" t="s">
        <v>133</v>
      </c>
      <c r="B17" s="282"/>
      <c r="C17" s="283"/>
      <c r="D17" s="284"/>
      <c r="E17" s="301"/>
      <c r="F17" s="300"/>
      <c r="G17" s="69"/>
      <c r="H17" s="96" t="s">
        <v>133</v>
      </c>
      <c r="I17" s="282"/>
      <c r="J17" s="283"/>
      <c r="K17" s="284"/>
      <c r="L17" s="301"/>
      <c r="M17" s="300"/>
    </row>
    <row r="18" spans="1:20" s="70" customFormat="1" x14ac:dyDescent="0.25">
      <c r="A18" s="106" t="str">
        <f>'Pro Forma'!A16</f>
        <v>Lit Sup</v>
      </c>
      <c r="B18" s="306">
        <f>'Pro Forma'!B16:D16</f>
        <v>1</v>
      </c>
      <c r="C18" s="307"/>
      <c r="D18" s="308"/>
      <c r="E18" s="301">
        <f>'Pro Forma'!E16</f>
        <v>20</v>
      </c>
      <c r="F18" s="300">
        <f>IFERROR(SUM(E18*$P$3),"")</f>
        <v>74000</v>
      </c>
      <c r="G18" s="69"/>
      <c r="H18" s="106" t="str">
        <f>A18</f>
        <v>Lit Sup</v>
      </c>
      <c r="I18" s="282">
        <f>B18</f>
        <v>1</v>
      </c>
      <c r="J18" s="283"/>
      <c r="K18" s="284"/>
      <c r="L18" s="301">
        <f t="shared" ref="L18:M65" si="1">E18</f>
        <v>20</v>
      </c>
      <c r="M18" s="300">
        <f t="shared" si="1"/>
        <v>74000</v>
      </c>
    </row>
    <row r="19" spans="1:20" s="70" customFormat="1" x14ac:dyDescent="0.25">
      <c r="A19" s="71" t="str">
        <f>'Pro Forma'!A17</f>
        <v>Additional bed:</v>
      </c>
      <c r="B19" s="315"/>
      <c r="C19" s="316"/>
      <c r="D19" s="317"/>
      <c r="E19" s="302"/>
      <c r="F19" s="303"/>
      <c r="G19" s="69"/>
      <c r="H19" s="97" t="str">
        <f>A19</f>
        <v>Additional bed:</v>
      </c>
      <c r="I19" s="309"/>
      <c r="J19" s="310"/>
      <c r="K19" s="311"/>
      <c r="L19" s="302"/>
      <c r="M19" s="303"/>
    </row>
    <row r="20" spans="1:20" s="70" customFormat="1" ht="15" customHeight="1" x14ac:dyDescent="0.35">
      <c r="A20" s="73" t="s">
        <v>135</v>
      </c>
      <c r="B20" s="74"/>
      <c r="C20" s="75"/>
      <c r="D20" s="76"/>
      <c r="E20" s="133"/>
      <c r="F20" s="138"/>
      <c r="G20" s="69"/>
      <c r="H20" s="318" t="s">
        <v>135</v>
      </c>
      <c r="I20" s="319"/>
      <c r="J20" s="75"/>
      <c r="K20" s="76"/>
      <c r="L20" s="133"/>
      <c r="M20" s="139"/>
    </row>
    <row r="21" spans="1:20" s="70" customFormat="1" ht="15" customHeight="1" x14ac:dyDescent="0.25">
      <c r="A21" s="72" t="str">
        <f>'Pro Forma'!A20</f>
        <v>Adultes</v>
      </c>
      <c r="B21" s="285" t="str">
        <f>'Pro Forma'!B20:D20</f>
        <v>Sans Pension</v>
      </c>
      <c r="C21" s="286"/>
      <c r="D21" s="287"/>
      <c r="E21" s="304">
        <f>'Pro Forma'!E20</f>
        <v>0</v>
      </c>
      <c r="F21" s="305">
        <f>IFERROR(SUM(E21*$P$3),"")</f>
        <v>0</v>
      </c>
      <c r="G21" s="69"/>
      <c r="H21" s="72" t="str">
        <f t="shared" ref="H21:H26" si="2">A21</f>
        <v>Adultes</v>
      </c>
      <c r="I21" s="279" t="str">
        <f t="shared" ref="I21:I25" si="3">B21</f>
        <v>Sans Pension</v>
      </c>
      <c r="J21" s="280"/>
      <c r="K21" s="281"/>
      <c r="L21" s="304">
        <f t="shared" si="1"/>
        <v>0</v>
      </c>
      <c r="M21" s="305">
        <f t="shared" si="1"/>
        <v>0</v>
      </c>
    </row>
    <row r="22" spans="1:20" s="70" customFormat="1" ht="9.9499999999999993" customHeight="1" x14ac:dyDescent="0.25">
      <c r="A22" s="107" t="str">
        <f>'Pro Forma'!A21</f>
        <v>Adult</v>
      </c>
      <c r="B22" s="288" t="str">
        <f>'Pro Forma'!B21:D21</f>
        <v>Without Pension</v>
      </c>
      <c r="C22" s="289"/>
      <c r="D22" s="290"/>
      <c r="E22" s="301"/>
      <c r="F22" s="300"/>
      <c r="G22" s="69"/>
      <c r="H22" s="107" t="str">
        <f t="shared" si="2"/>
        <v>Adult</v>
      </c>
      <c r="I22" s="288" t="str">
        <f>B22</f>
        <v>Without Pension</v>
      </c>
      <c r="J22" s="289"/>
      <c r="K22" s="290"/>
      <c r="L22" s="301"/>
      <c r="M22" s="300"/>
    </row>
    <row r="23" spans="1:20" s="70" customFormat="1" ht="15" customHeight="1" x14ac:dyDescent="0.25">
      <c r="A23" s="106" t="str">
        <f>'Pro Forma'!A22</f>
        <v/>
      </c>
      <c r="B23" s="306">
        <f>'Pro Forma'!B22:D22</f>
        <v>0</v>
      </c>
      <c r="C23" s="307"/>
      <c r="D23" s="308"/>
      <c r="E23" s="301" t="str">
        <f>'Pro Forma'!E22</f>
        <v/>
      </c>
      <c r="F23" s="300" t="str">
        <f>E23</f>
        <v/>
      </c>
      <c r="G23" s="69"/>
      <c r="H23" s="106" t="str">
        <f t="shared" si="2"/>
        <v/>
      </c>
      <c r="I23" s="282">
        <f t="shared" si="3"/>
        <v>0</v>
      </c>
      <c r="J23" s="283"/>
      <c r="K23" s="284"/>
      <c r="L23" s="301" t="str">
        <f t="shared" si="1"/>
        <v/>
      </c>
      <c r="M23" s="300" t="str">
        <f t="shared" si="1"/>
        <v/>
      </c>
      <c r="T23" s="77"/>
    </row>
    <row r="24" spans="1:20" s="70" customFormat="1" ht="9.9499999999999993" customHeight="1" x14ac:dyDescent="0.25">
      <c r="A24" s="107" t="str">
        <f>'Pro Forma'!A23</f>
        <v/>
      </c>
      <c r="B24" s="306" t="str">
        <f>'Pro Forma'!B23:D23</f>
        <v/>
      </c>
      <c r="C24" s="307"/>
      <c r="D24" s="308"/>
      <c r="E24" s="301"/>
      <c r="F24" s="300"/>
      <c r="G24" s="69"/>
      <c r="H24" s="107" t="str">
        <f t="shared" si="2"/>
        <v/>
      </c>
      <c r="I24" s="312" t="str">
        <f>B24</f>
        <v/>
      </c>
      <c r="J24" s="313"/>
      <c r="K24" s="314"/>
      <c r="L24" s="301"/>
      <c r="M24" s="300"/>
      <c r="T24" s="77"/>
    </row>
    <row r="25" spans="1:20" s="70" customFormat="1" ht="15" customHeight="1" x14ac:dyDescent="0.25">
      <c r="A25" s="106" t="str">
        <f>'Pro Forma'!A24</f>
        <v>Enfant - 12 Ans</v>
      </c>
      <c r="B25" s="306" t="str">
        <f>'Pro Forma'!B24:D24</f>
        <v>Sans Pension</v>
      </c>
      <c r="C25" s="307"/>
      <c r="D25" s="308"/>
      <c r="E25" s="301">
        <f>'Pro Forma'!E24</f>
        <v>0</v>
      </c>
      <c r="F25" s="300">
        <f>IFERROR(SUM(E25*$P$3),"")</f>
        <v>0</v>
      </c>
      <c r="G25" s="69"/>
      <c r="H25" s="106" t="str">
        <f t="shared" si="2"/>
        <v>Enfant - 12 Ans</v>
      </c>
      <c r="I25" s="282" t="str">
        <f t="shared" si="3"/>
        <v>Sans Pension</v>
      </c>
      <c r="J25" s="283"/>
      <c r="K25" s="284"/>
      <c r="L25" s="301">
        <f t="shared" si="1"/>
        <v>0</v>
      </c>
      <c r="M25" s="300">
        <f t="shared" si="1"/>
        <v>0</v>
      </c>
    </row>
    <row r="26" spans="1:20" s="70" customFormat="1" ht="9.9499999999999993" customHeight="1" x14ac:dyDescent="0.25">
      <c r="A26" s="98" t="str">
        <f>'Pro Forma'!A25</f>
        <v>Child - 12 Years</v>
      </c>
      <c r="B26" s="322" t="str">
        <f>'Pro Forma'!B25:D25</f>
        <v>Without Pension</v>
      </c>
      <c r="C26" s="323"/>
      <c r="D26" s="324"/>
      <c r="E26" s="302"/>
      <c r="F26" s="303"/>
      <c r="G26" s="69"/>
      <c r="H26" s="98" t="str">
        <f t="shared" si="2"/>
        <v>Child - 12 Years</v>
      </c>
      <c r="I26" s="325" t="str">
        <f>B26</f>
        <v>Without Pension</v>
      </c>
      <c r="J26" s="326"/>
      <c r="K26" s="327"/>
      <c r="L26" s="302"/>
      <c r="M26" s="303"/>
    </row>
    <row r="27" spans="1:20" s="79" customFormat="1" ht="15" customHeight="1" x14ac:dyDescent="0.25">
      <c r="A27" s="320" t="s">
        <v>136</v>
      </c>
      <c r="B27" s="321"/>
      <c r="C27" s="75"/>
      <c r="D27" s="76"/>
      <c r="E27" s="133"/>
      <c r="F27" s="139"/>
      <c r="G27" s="78"/>
      <c r="H27" s="320" t="s">
        <v>136</v>
      </c>
      <c r="I27" s="321"/>
      <c r="J27" s="75"/>
      <c r="K27" s="76"/>
      <c r="L27" s="133"/>
      <c r="M27" s="139"/>
    </row>
    <row r="28" spans="1:20" s="70" customFormat="1" ht="15" customHeight="1" x14ac:dyDescent="0.25">
      <c r="A28" s="93"/>
      <c r="B28" s="219" t="str">
        <f>'Pro Forma'!B31:D31</f>
        <v>Sans Transfert</v>
      </c>
      <c r="C28" s="219"/>
      <c r="D28" s="220"/>
      <c r="E28" s="304">
        <f>'Pro Forma'!E31</f>
        <v>0</v>
      </c>
      <c r="F28" s="305">
        <f>SUM(E28*$P$3)</f>
        <v>0</v>
      </c>
      <c r="G28" s="69"/>
      <c r="H28" s="91"/>
      <c r="I28" s="221" t="str">
        <f>B28</f>
        <v>Sans Transfert</v>
      </c>
      <c r="J28" s="221"/>
      <c r="K28" s="222"/>
      <c r="L28" s="304">
        <f t="shared" si="1"/>
        <v>0</v>
      </c>
      <c r="M28" s="305">
        <f t="shared" si="1"/>
        <v>0</v>
      </c>
      <c r="Q28" s="1"/>
    </row>
    <row r="29" spans="1:20" s="70" customFormat="1" ht="15" customHeight="1" x14ac:dyDescent="0.25">
      <c r="A29" s="94"/>
      <c r="B29" s="225" t="str">
        <f>'Pro Forma'!B32:D32</f>
        <v>Without Transfer</v>
      </c>
      <c r="C29" s="225"/>
      <c r="D29" s="226"/>
      <c r="E29" s="302"/>
      <c r="F29" s="303"/>
      <c r="G29" s="69"/>
      <c r="H29" s="92"/>
      <c r="I29" s="223" t="str">
        <f>B29</f>
        <v>Without Transfer</v>
      </c>
      <c r="J29" s="223"/>
      <c r="K29" s="224"/>
      <c r="L29" s="302"/>
      <c r="M29" s="303"/>
      <c r="Q29" s="1"/>
    </row>
    <row r="30" spans="1:20" s="79" customFormat="1" ht="15" customHeight="1" x14ac:dyDescent="0.25">
      <c r="A30" s="328" t="s">
        <v>137</v>
      </c>
      <c r="B30" s="329"/>
      <c r="C30" s="80"/>
      <c r="D30" s="81"/>
      <c r="E30" s="134"/>
      <c r="F30" s="139"/>
      <c r="G30" s="78"/>
      <c r="H30" s="328" t="s">
        <v>137</v>
      </c>
      <c r="I30" s="329"/>
      <c r="J30" s="80"/>
      <c r="K30" s="81"/>
      <c r="L30" s="134"/>
      <c r="M30" s="139"/>
      <c r="Q30" s="82"/>
    </row>
    <row r="31" spans="1:20" s="70" customFormat="1" ht="15" customHeight="1" x14ac:dyDescent="0.25">
      <c r="A31" s="285" t="s">
        <v>34</v>
      </c>
      <c r="B31" s="286"/>
      <c r="C31" s="286"/>
      <c r="D31" s="287"/>
      <c r="E31" s="304">
        <f>'Pro Forma'!E27</f>
        <v>4</v>
      </c>
      <c r="F31" s="305">
        <f>SUM(E31*$P$3)</f>
        <v>14800</v>
      </c>
      <c r="G31" s="69"/>
      <c r="H31" s="285" t="s">
        <v>34</v>
      </c>
      <c r="I31" s="286"/>
      <c r="J31" s="286"/>
      <c r="K31" s="287"/>
      <c r="L31" s="304">
        <f t="shared" si="1"/>
        <v>4</v>
      </c>
      <c r="M31" s="305">
        <f t="shared" si="1"/>
        <v>14800</v>
      </c>
    </row>
    <row r="32" spans="1:20" s="70" customFormat="1" ht="9.9499999999999993" customHeight="1" x14ac:dyDescent="0.25">
      <c r="A32" s="330" t="s">
        <v>138</v>
      </c>
      <c r="B32" s="331"/>
      <c r="C32" s="331"/>
      <c r="D32" s="332"/>
      <c r="E32" s="302"/>
      <c r="F32" s="303"/>
      <c r="G32" s="69"/>
      <c r="H32" s="330" t="s">
        <v>138</v>
      </c>
      <c r="I32" s="331"/>
      <c r="J32" s="331"/>
      <c r="K32" s="332"/>
      <c r="L32" s="302"/>
      <c r="M32" s="303"/>
    </row>
    <row r="33" spans="1:18" s="70" customFormat="1" ht="15" customHeight="1" x14ac:dyDescent="0.25">
      <c r="A33" s="285" t="s">
        <v>10</v>
      </c>
      <c r="B33" s="286"/>
      <c r="C33" s="286"/>
      <c r="D33" s="287"/>
      <c r="E33" s="304">
        <f>'Pro Forma'!E29</f>
        <v>6</v>
      </c>
      <c r="F33" s="305">
        <f>SUM(E33*$P$3)</f>
        <v>22200</v>
      </c>
      <c r="G33" s="69"/>
      <c r="H33" s="285" t="s">
        <v>10</v>
      </c>
      <c r="I33" s="286"/>
      <c r="J33" s="286"/>
      <c r="K33" s="287"/>
      <c r="L33" s="304">
        <f t="shared" si="1"/>
        <v>6</v>
      </c>
      <c r="M33" s="305">
        <f t="shared" si="1"/>
        <v>22200</v>
      </c>
      <c r="Q33" s="70" t="s">
        <v>139</v>
      </c>
      <c r="R33" s="83">
        <f>SUM(E16:E33)</f>
        <v>430</v>
      </c>
    </row>
    <row r="34" spans="1:18" s="70" customFormat="1" ht="9.9499999999999993" customHeight="1" x14ac:dyDescent="0.25">
      <c r="A34" s="330" t="s">
        <v>140</v>
      </c>
      <c r="B34" s="331"/>
      <c r="C34" s="331"/>
      <c r="D34" s="332"/>
      <c r="E34" s="302"/>
      <c r="F34" s="303"/>
      <c r="G34" s="69"/>
      <c r="H34" s="330" t="s">
        <v>140</v>
      </c>
      <c r="I34" s="331"/>
      <c r="J34" s="331"/>
      <c r="K34" s="332"/>
      <c r="L34" s="302"/>
      <c r="M34" s="303"/>
      <c r="P34" s="83"/>
    </row>
    <row r="35" spans="1:18" s="89" customFormat="1" ht="15" customHeight="1" x14ac:dyDescent="0.25">
      <c r="A35" s="333" t="s">
        <v>141</v>
      </c>
      <c r="B35" s="334"/>
      <c r="C35" s="84"/>
      <c r="D35" s="85"/>
      <c r="E35" s="135"/>
      <c r="F35" s="140"/>
      <c r="G35" s="86"/>
      <c r="H35" s="333" t="str">
        <f>A35</f>
        <v>Consomations sur place</v>
      </c>
      <c r="I35" s="334"/>
      <c r="J35" s="87"/>
      <c r="K35" s="88"/>
      <c r="L35" s="146"/>
      <c r="M35" s="143"/>
    </row>
    <row r="36" spans="1:18" s="52" customFormat="1" x14ac:dyDescent="0.25">
      <c r="A36" s="335" t="s">
        <v>142</v>
      </c>
      <c r="B36" s="336"/>
      <c r="C36" s="251"/>
      <c r="D36" s="253"/>
      <c r="E36" s="136"/>
      <c r="F36" s="141"/>
      <c r="G36" s="34"/>
      <c r="H36" s="335" t="str">
        <f>A36</f>
        <v>Consomations on site</v>
      </c>
      <c r="I36" s="336"/>
      <c r="J36" s="251"/>
      <c r="K36" s="253"/>
      <c r="L36" s="136"/>
      <c r="M36" s="141"/>
    </row>
    <row r="37" spans="1:18" x14ac:dyDescent="0.25">
      <c r="A37" s="339"/>
      <c r="B37" s="340"/>
      <c r="C37" s="251"/>
      <c r="D37" s="253"/>
      <c r="E37" s="137">
        <f t="shared" ref="E37:E60" si="4">F37/$P$3</f>
        <v>0</v>
      </c>
      <c r="F37" s="141"/>
      <c r="G37" s="64"/>
      <c r="H37" s="339">
        <f t="shared" ref="H37:H60" si="5">A37</f>
        <v>0</v>
      </c>
      <c r="I37" s="340"/>
      <c r="J37" s="251"/>
      <c r="K37" s="253"/>
      <c r="L37" s="147">
        <f>E37</f>
        <v>0</v>
      </c>
      <c r="M37" s="144">
        <f>F37</f>
        <v>0</v>
      </c>
    </row>
    <row r="38" spans="1:18" x14ac:dyDescent="0.25">
      <c r="A38" s="341"/>
      <c r="B38" s="342"/>
      <c r="C38" s="251"/>
      <c r="D38" s="253"/>
      <c r="E38" s="137">
        <f t="shared" si="4"/>
        <v>0</v>
      </c>
      <c r="F38" s="142"/>
      <c r="G38" s="64"/>
      <c r="H38" s="339">
        <f t="shared" si="5"/>
        <v>0</v>
      </c>
      <c r="I38" s="340"/>
      <c r="J38" s="251"/>
      <c r="K38" s="253"/>
      <c r="L38" s="147">
        <f t="shared" si="1"/>
        <v>0</v>
      </c>
      <c r="M38" s="144">
        <f t="shared" si="1"/>
        <v>0</v>
      </c>
    </row>
    <row r="39" spans="1:18" x14ac:dyDescent="0.25">
      <c r="A39" s="341"/>
      <c r="B39" s="342"/>
      <c r="C39" s="251"/>
      <c r="D39" s="253"/>
      <c r="E39" s="137">
        <f t="shared" si="4"/>
        <v>0</v>
      </c>
      <c r="F39" s="142"/>
      <c r="G39" s="64"/>
      <c r="H39" s="339">
        <f t="shared" si="5"/>
        <v>0</v>
      </c>
      <c r="I39" s="340"/>
      <c r="J39" s="251"/>
      <c r="K39" s="253"/>
      <c r="L39" s="147">
        <f t="shared" si="1"/>
        <v>0</v>
      </c>
      <c r="M39" s="144">
        <f t="shared" si="1"/>
        <v>0</v>
      </c>
    </row>
    <row r="40" spans="1:18" x14ac:dyDescent="0.25">
      <c r="A40" s="339"/>
      <c r="B40" s="340"/>
      <c r="C40" s="251"/>
      <c r="D40" s="253"/>
      <c r="E40" s="137">
        <f t="shared" si="4"/>
        <v>0</v>
      </c>
      <c r="F40" s="142"/>
      <c r="G40" s="64"/>
      <c r="H40" s="339">
        <f t="shared" si="5"/>
        <v>0</v>
      </c>
      <c r="I40" s="340"/>
      <c r="J40" s="251"/>
      <c r="K40" s="253"/>
      <c r="L40" s="147">
        <f t="shared" si="1"/>
        <v>0</v>
      </c>
      <c r="M40" s="144">
        <f t="shared" si="1"/>
        <v>0</v>
      </c>
    </row>
    <row r="41" spans="1:18" x14ac:dyDescent="0.25">
      <c r="A41" s="341"/>
      <c r="B41" s="342"/>
      <c r="C41" s="251"/>
      <c r="D41" s="253"/>
      <c r="E41" s="137">
        <f t="shared" si="4"/>
        <v>0</v>
      </c>
      <c r="F41" s="142"/>
      <c r="G41" s="64"/>
      <c r="H41" s="339">
        <f t="shared" si="5"/>
        <v>0</v>
      </c>
      <c r="I41" s="340"/>
      <c r="J41" s="251"/>
      <c r="K41" s="253"/>
      <c r="L41" s="147">
        <f t="shared" si="1"/>
        <v>0</v>
      </c>
      <c r="M41" s="144">
        <f t="shared" si="1"/>
        <v>0</v>
      </c>
    </row>
    <row r="42" spans="1:18" x14ac:dyDescent="0.25">
      <c r="A42" s="341"/>
      <c r="B42" s="342"/>
      <c r="C42" s="251"/>
      <c r="D42" s="253"/>
      <c r="E42" s="137">
        <f t="shared" si="4"/>
        <v>0</v>
      </c>
      <c r="F42" s="142"/>
      <c r="G42" s="64"/>
      <c r="H42" s="339">
        <f t="shared" si="5"/>
        <v>0</v>
      </c>
      <c r="I42" s="340"/>
      <c r="J42" s="251"/>
      <c r="K42" s="253"/>
      <c r="L42" s="147">
        <f t="shared" si="1"/>
        <v>0</v>
      </c>
      <c r="M42" s="144">
        <f t="shared" si="1"/>
        <v>0</v>
      </c>
    </row>
    <row r="43" spans="1:18" x14ac:dyDescent="0.25">
      <c r="A43" s="341"/>
      <c r="B43" s="342"/>
      <c r="C43" s="251"/>
      <c r="D43" s="253"/>
      <c r="E43" s="137">
        <f t="shared" si="4"/>
        <v>0</v>
      </c>
      <c r="F43" s="142"/>
      <c r="G43" s="64"/>
      <c r="H43" s="339">
        <f t="shared" si="5"/>
        <v>0</v>
      </c>
      <c r="I43" s="340"/>
      <c r="J43" s="251"/>
      <c r="K43" s="253"/>
      <c r="L43" s="147">
        <f t="shared" si="1"/>
        <v>0</v>
      </c>
      <c r="M43" s="144">
        <f t="shared" si="1"/>
        <v>0</v>
      </c>
    </row>
    <row r="44" spans="1:18" x14ac:dyDescent="0.25">
      <c r="A44" s="341"/>
      <c r="B44" s="342"/>
      <c r="C44" s="251"/>
      <c r="D44" s="253"/>
      <c r="E44" s="137">
        <f t="shared" si="4"/>
        <v>0</v>
      </c>
      <c r="F44" s="142"/>
      <c r="G44" s="64"/>
      <c r="H44" s="339">
        <f t="shared" si="5"/>
        <v>0</v>
      </c>
      <c r="I44" s="340"/>
      <c r="J44" s="251"/>
      <c r="K44" s="253"/>
      <c r="L44" s="147">
        <f t="shared" si="1"/>
        <v>0</v>
      </c>
      <c r="M44" s="144">
        <f t="shared" si="1"/>
        <v>0</v>
      </c>
    </row>
    <row r="45" spans="1:18" x14ac:dyDescent="0.25">
      <c r="A45" s="341"/>
      <c r="B45" s="342"/>
      <c r="C45" s="251"/>
      <c r="D45" s="253"/>
      <c r="E45" s="137">
        <f t="shared" si="4"/>
        <v>0</v>
      </c>
      <c r="F45" s="142"/>
      <c r="G45" s="64"/>
      <c r="H45" s="339">
        <f t="shared" si="5"/>
        <v>0</v>
      </c>
      <c r="I45" s="340"/>
      <c r="J45" s="251"/>
      <c r="K45" s="253"/>
      <c r="L45" s="147">
        <f t="shared" si="1"/>
        <v>0</v>
      </c>
      <c r="M45" s="144">
        <f t="shared" si="1"/>
        <v>0</v>
      </c>
    </row>
    <row r="46" spans="1:18" x14ac:dyDescent="0.25">
      <c r="A46" s="341"/>
      <c r="B46" s="342"/>
      <c r="C46" s="251"/>
      <c r="D46" s="253"/>
      <c r="E46" s="137">
        <f t="shared" si="4"/>
        <v>0</v>
      </c>
      <c r="F46" s="142"/>
      <c r="G46" s="64"/>
      <c r="H46" s="339">
        <f t="shared" si="5"/>
        <v>0</v>
      </c>
      <c r="I46" s="340"/>
      <c r="J46" s="251"/>
      <c r="K46" s="253"/>
      <c r="L46" s="147">
        <f t="shared" si="1"/>
        <v>0</v>
      </c>
      <c r="M46" s="144">
        <f t="shared" si="1"/>
        <v>0</v>
      </c>
    </row>
    <row r="47" spans="1:18" x14ac:dyDescent="0.25">
      <c r="A47" s="341"/>
      <c r="B47" s="342"/>
      <c r="C47" s="251"/>
      <c r="D47" s="253"/>
      <c r="E47" s="137">
        <f t="shared" si="4"/>
        <v>0</v>
      </c>
      <c r="F47" s="142"/>
      <c r="G47" s="64"/>
      <c r="H47" s="339">
        <f t="shared" si="5"/>
        <v>0</v>
      </c>
      <c r="I47" s="340"/>
      <c r="J47" s="251"/>
      <c r="K47" s="253"/>
      <c r="L47" s="147">
        <f t="shared" si="1"/>
        <v>0</v>
      </c>
      <c r="M47" s="144">
        <f t="shared" si="1"/>
        <v>0</v>
      </c>
    </row>
    <row r="48" spans="1:18" x14ac:dyDescent="0.25">
      <c r="A48" s="341"/>
      <c r="B48" s="342"/>
      <c r="C48" s="251"/>
      <c r="D48" s="253"/>
      <c r="E48" s="137">
        <f t="shared" si="4"/>
        <v>0</v>
      </c>
      <c r="F48" s="142"/>
      <c r="G48" s="64"/>
      <c r="H48" s="339">
        <f t="shared" si="5"/>
        <v>0</v>
      </c>
      <c r="I48" s="340"/>
      <c r="J48" s="251"/>
      <c r="K48" s="253"/>
      <c r="L48" s="147">
        <f t="shared" si="1"/>
        <v>0</v>
      </c>
      <c r="M48" s="144">
        <f t="shared" si="1"/>
        <v>0</v>
      </c>
    </row>
    <row r="49" spans="1:15" x14ac:dyDescent="0.25">
      <c r="A49" s="341"/>
      <c r="B49" s="342"/>
      <c r="C49" s="251"/>
      <c r="D49" s="253"/>
      <c r="E49" s="137">
        <f t="shared" si="4"/>
        <v>0</v>
      </c>
      <c r="F49" s="142"/>
      <c r="G49" s="64"/>
      <c r="H49" s="339">
        <f t="shared" si="5"/>
        <v>0</v>
      </c>
      <c r="I49" s="340"/>
      <c r="J49" s="251"/>
      <c r="K49" s="253"/>
      <c r="L49" s="147">
        <f t="shared" si="1"/>
        <v>0</v>
      </c>
      <c r="M49" s="144">
        <f t="shared" si="1"/>
        <v>0</v>
      </c>
    </row>
    <row r="50" spans="1:15" x14ac:dyDescent="0.25">
      <c r="A50" s="341"/>
      <c r="B50" s="342"/>
      <c r="C50" s="251"/>
      <c r="D50" s="253"/>
      <c r="E50" s="137">
        <f t="shared" si="4"/>
        <v>0</v>
      </c>
      <c r="F50" s="142"/>
      <c r="G50" s="64"/>
      <c r="H50" s="339">
        <f t="shared" si="5"/>
        <v>0</v>
      </c>
      <c r="I50" s="340"/>
      <c r="J50" s="251"/>
      <c r="K50" s="253"/>
      <c r="L50" s="147">
        <f t="shared" si="1"/>
        <v>0</v>
      </c>
      <c r="M50" s="144">
        <f t="shared" si="1"/>
        <v>0</v>
      </c>
    </row>
    <row r="51" spans="1:15" x14ac:dyDescent="0.25">
      <c r="A51" s="341"/>
      <c r="B51" s="342"/>
      <c r="C51" s="251"/>
      <c r="D51" s="253"/>
      <c r="E51" s="137">
        <f t="shared" si="4"/>
        <v>0</v>
      </c>
      <c r="F51" s="142"/>
      <c r="G51" s="64"/>
      <c r="H51" s="339">
        <f t="shared" si="5"/>
        <v>0</v>
      </c>
      <c r="I51" s="340"/>
      <c r="J51" s="251"/>
      <c r="K51" s="253"/>
      <c r="L51" s="147">
        <f t="shared" si="1"/>
        <v>0</v>
      </c>
      <c r="M51" s="144">
        <f t="shared" si="1"/>
        <v>0</v>
      </c>
    </row>
    <row r="52" spans="1:15" x14ac:dyDescent="0.25">
      <c r="A52" s="341"/>
      <c r="B52" s="342"/>
      <c r="C52" s="251"/>
      <c r="D52" s="253"/>
      <c r="E52" s="137">
        <f t="shared" si="4"/>
        <v>0</v>
      </c>
      <c r="F52" s="142"/>
      <c r="G52" s="64"/>
      <c r="H52" s="339">
        <f t="shared" si="5"/>
        <v>0</v>
      </c>
      <c r="I52" s="340"/>
      <c r="J52" s="251"/>
      <c r="K52" s="253"/>
      <c r="L52" s="147">
        <f t="shared" si="1"/>
        <v>0</v>
      </c>
      <c r="M52" s="144">
        <f t="shared" si="1"/>
        <v>0</v>
      </c>
    </row>
    <row r="53" spans="1:15" x14ac:dyDescent="0.25">
      <c r="A53" s="341"/>
      <c r="B53" s="342"/>
      <c r="C53" s="251"/>
      <c r="D53" s="253"/>
      <c r="E53" s="137">
        <f t="shared" si="4"/>
        <v>0</v>
      </c>
      <c r="F53" s="142"/>
      <c r="G53" s="64"/>
      <c r="H53" s="339">
        <f t="shared" si="5"/>
        <v>0</v>
      </c>
      <c r="I53" s="340"/>
      <c r="J53" s="251"/>
      <c r="K53" s="253"/>
      <c r="L53" s="147">
        <f t="shared" si="1"/>
        <v>0</v>
      </c>
      <c r="M53" s="144">
        <f t="shared" si="1"/>
        <v>0</v>
      </c>
    </row>
    <row r="54" spans="1:15" x14ac:dyDescent="0.25">
      <c r="A54" s="341"/>
      <c r="B54" s="342"/>
      <c r="C54" s="251"/>
      <c r="D54" s="253"/>
      <c r="E54" s="137">
        <f t="shared" si="4"/>
        <v>0</v>
      </c>
      <c r="F54" s="142"/>
      <c r="G54" s="64"/>
      <c r="H54" s="339">
        <f t="shared" si="5"/>
        <v>0</v>
      </c>
      <c r="I54" s="340"/>
      <c r="J54" s="251"/>
      <c r="K54" s="253"/>
      <c r="L54" s="147">
        <f t="shared" si="1"/>
        <v>0</v>
      </c>
      <c r="M54" s="144">
        <f t="shared" si="1"/>
        <v>0</v>
      </c>
    </row>
    <row r="55" spans="1:15" x14ac:dyDescent="0.25">
      <c r="A55" s="341"/>
      <c r="B55" s="342"/>
      <c r="C55" s="251"/>
      <c r="D55" s="253"/>
      <c r="E55" s="137">
        <f t="shared" si="4"/>
        <v>0</v>
      </c>
      <c r="F55" s="142"/>
      <c r="G55" s="64"/>
      <c r="H55" s="339">
        <f t="shared" si="5"/>
        <v>0</v>
      </c>
      <c r="I55" s="340"/>
      <c r="J55" s="251"/>
      <c r="K55" s="253"/>
      <c r="L55" s="147">
        <f t="shared" si="1"/>
        <v>0</v>
      </c>
      <c r="M55" s="144">
        <f t="shared" si="1"/>
        <v>0</v>
      </c>
    </row>
    <row r="56" spans="1:15" x14ac:dyDescent="0.25">
      <c r="A56" s="341"/>
      <c r="B56" s="342"/>
      <c r="C56" s="251"/>
      <c r="D56" s="253"/>
      <c r="E56" s="137">
        <f t="shared" si="4"/>
        <v>0</v>
      </c>
      <c r="F56" s="142"/>
      <c r="G56" s="64"/>
      <c r="H56" s="339">
        <f t="shared" si="5"/>
        <v>0</v>
      </c>
      <c r="I56" s="340"/>
      <c r="J56" s="251"/>
      <c r="K56" s="253"/>
      <c r="L56" s="147">
        <f t="shared" si="1"/>
        <v>0</v>
      </c>
      <c r="M56" s="144">
        <f t="shared" si="1"/>
        <v>0</v>
      </c>
    </row>
    <row r="57" spans="1:15" x14ac:dyDescent="0.25">
      <c r="A57" s="341"/>
      <c r="B57" s="342"/>
      <c r="C57" s="251"/>
      <c r="D57" s="253"/>
      <c r="E57" s="137">
        <f t="shared" si="4"/>
        <v>0</v>
      </c>
      <c r="F57" s="142"/>
      <c r="G57" s="64"/>
      <c r="H57" s="339">
        <f t="shared" si="5"/>
        <v>0</v>
      </c>
      <c r="I57" s="340"/>
      <c r="J57" s="251"/>
      <c r="K57" s="253"/>
      <c r="L57" s="147">
        <f t="shared" si="1"/>
        <v>0</v>
      </c>
      <c r="M57" s="144">
        <f t="shared" si="1"/>
        <v>0</v>
      </c>
    </row>
    <row r="58" spans="1:15" x14ac:dyDescent="0.25">
      <c r="A58" s="341"/>
      <c r="B58" s="342"/>
      <c r="C58" s="251"/>
      <c r="D58" s="253"/>
      <c r="E58" s="137">
        <f t="shared" si="4"/>
        <v>0</v>
      </c>
      <c r="F58" s="142"/>
      <c r="G58" s="64"/>
      <c r="H58" s="339">
        <f t="shared" si="5"/>
        <v>0</v>
      </c>
      <c r="I58" s="340"/>
      <c r="J58" s="251"/>
      <c r="K58" s="253"/>
      <c r="L58" s="147">
        <f t="shared" si="1"/>
        <v>0</v>
      </c>
      <c r="M58" s="144">
        <f t="shared" si="1"/>
        <v>0</v>
      </c>
    </row>
    <row r="59" spans="1:15" x14ac:dyDescent="0.25">
      <c r="A59" s="341"/>
      <c r="B59" s="342"/>
      <c r="C59" s="251"/>
      <c r="D59" s="253"/>
      <c r="E59" s="137">
        <f t="shared" si="4"/>
        <v>0</v>
      </c>
      <c r="F59" s="142"/>
      <c r="G59" s="64"/>
      <c r="H59" s="339">
        <f t="shared" si="5"/>
        <v>0</v>
      </c>
      <c r="I59" s="340"/>
      <c r="J59" s="251"/>
      <c r="K59" s="253"/>
      <c r="L59" s="147">
        <f t="shared" si="1"/>
        <v>0</v>
      </c>
      <c r="M59" s="144">
        <f t="shared" si="1"/>
        <v>0</v>
      </c>
    </row>
    <row r="60" spans="1:15" x14ac:dyDescent="0.25">
      <c r="A60" s="343"/>
      <c r="B60" s="344"/>
      <c r="C60" s="337"/>
      <c r="D60" s="338"/>
      <c r="E60" s="137">
        <f t="shared" si="4"/>
        <v>0</v>
      </c>
      <c r="F60" s="142"/>
      <c r="G60" s="64"/>
      <c r="H60" s="345">
        <f t="shared" si="5"/>
        <v>0</v>
      </c>
      <c r="I60" s="346"/>
      <c r="J60" s="337"/>
      <c r="K60" s="338"/>
      <c r="L60" s="148">
        <f t="shared" si="1"/>
        <v>0</v>
      </c>
      <c r="M60" s="145">
        <f t="shared" si="1"/>
        <v>0</v>
      </c>
      <c r="N60" s="157">
        <f>SUM(M37:M60)</f>
        <v>0</v>
      </c>
    </row>
    <row r="61" spans="1:15" x14ac:dyDescent="0.25">
      <c r="C61" s="347" t="s">
        <v>143</v>
      </c>
      <c r="D61" s="348"/>
      <c r="E61" s="349">
        <f>SUM(E16:E60)</f>
        <v>430</v>
      </c>
      <c r="F61" s="351">
        <f>SUM(E61*$P$3)</f>
        <v>1591000</v>
      </c>
      <c r="G61" s="64"/>
      <c r="H61" t="s">
        <v>184</v>
      </c>
      <c r="I61" s="156">
        <f>SUM(M16:M19)</f>
        <v>1554000</v>
      </c>
      <c r="J61" s="347" t="s">
        <v>143</v>
      </c>
      <c r="K61" s="348"/>
      <c r="L61" s="357">
        <f t="shared" si="1"/>
        <v>430</v>
      </c>
      <c r="M61" s="359">
        <f t="shared" si="1"/>
        <v>1591000</v>
      </c>
      <c r="O61" s="90"/>
    </row>
    <row r="62" spans="1:15" x14ac:dyDescent="0.25">
      <c r="C62" s="353" t="s">
        <v>144</v>
      </c>
      <c r="D62" s="354"/>
      <c r="E62" s="350"/>
      <c r="F62" s="352"/>
      <c r="G62" s="64"/>
      <c r="H62" t="s">
        <v>185</v>
      </c>
      <c r="I62" s="156">
        <f>SUM(M21,M25)</f>
        <v>0</v>
      </c>
      <c r="J62" s="353" t="s">
        <v>144</v>
      </c>
      <c r="K62" s="354"/>
      <c r="L62" s="358"/>
      <c r="M62" s="360"/>
    </row>
    <row r="63" spans="1:15" x14ac:dyDescent="0.25">
      <c r="C63" s="347" t="s">
        <v>145</v>
      </c>
      <c r="D63" s="348"/>
      <c r="E63" s="361">
        <f>VLOOKUP(B3,Réservation!B2:U12,20,FALSE)</f>
        <v>27</v>
      </c>
      <c r="F63" s="363">
        <f>SUM(E63*$P$3)</f>
        <v>99900</v>
      </c>
      <c r="G63" s="64"/>
      <c r="H63" t="s">
        <v>186</v>
      </c>
      <c r="I63" s="156">
        <f>SUM(M37:M60)</f>
        <v>0</v>
      </c>
      <c r="J63" s="347" t="s">
        <v>145</v>
      </c>
      <c r="K63" s="348"/>
      <c r="L63" s="365">
        <f>E63</f>
        <v>27</v>
      </c>
      <c r="M63" s="305">
        <f t="shared" si="1"/>
        <v>99900</v>
      </c>
    </row>
    <row r="64" spans="1:15" x14ac:dyDescent="0.25">
      <c r="C64" s="353" t="s">
        <v>146</v>
      </c>
      <c r="D64" s="354"/>
      <c r="E64" s="362"/>
      <c r="F64" s="364"/>
      <c r="G64" s="64"/>
      <c r="I64" s="156"/>
      <c r="J64" s="353" t="s">
        <v>146</v>
      </c>
      <c r="K64" s="354"/>
      <c r="L64" s="366"/>
      <c r="M64" s="303"/>
    </row>
    <row r="65" spans="1:13" x14ac:dyDescent="0.25">
      <c r="C65" s="355" t="s">
        <v>117</v>
      </c>
      <c r="D65" s="356"/>
      <c r="E65" s="349">
        <f>SUM(E61-E63)</f>
        <v>403</v>
      </c>
      <c r="F65" s="351">
        <f>SUM(E65*$P$3)</f>
        <v>1491100</v>
      </c>
      <c r="G65" s="64"/>
      <c r="H65" t="s">
        <v>187</v>
      </c>
      <c r="I65" s="156">
        <f>M31+M33+M28</f>
        <v>37000</v>
      </c>
      <c r="J65" s="355" t="s">
        <v>117</v>
      </c>
      <c r="K65" s="356"/>
      <c r="L65" s="357">
        <f t="shared" si="1"/>
        <v>403</v>
      </c>
      <c r="M65" s="359">
        <f t="shared" si="1"/>
        <v>1491100</v>
      </c>
    </row>
    <row r="66" spans="1:13" x14ac:dyDescent="0.25">
      <c r="C66" s="367" t="s">
        <v>147</v>
      </c>
      <c r="D66" s="368"/>
      <c r="E66" s="350"/>
      <c r="F66" s="352"/>
      <c r="I66" s="156"/>
      <c r="J66" s="367" t="s">
        <v>147</v>
      </c>
      <c r="K66" s="368"/>
      <c r="L66" s="358"/>
      <c r="M66" s="360"/>
    </row>
    <row r="67" spans="1:13" x14ac:dyDescent="0.25">
      <c r="I67" s="156"/>
    </row>
    <row r="76" spans="1:13" x14ac:dyDescent="0.25">
      <c r="A76" s="271" t="s">
        <v>148</v>
      </c>
      <c r="B76" s="271"/>
      <c r="C76" s="271"/>
      <c r="D76" s="271"/>
      <c r="E76" s="271"/>
      <c r="F76" s="271"/>
      <c r="H76" s="271" t="s">
        <v>148</v>
      </c>
      <c r="I76" s="271"/>
      <c r="J76" s="271"/>
      <c r="K76" s="271"/>
      <c r="L76" s="271"/>
      <c r="M76" s="271"/>
    </row>
    <row r="77" spans="1:13" x14ac:dyDescent="0.25">
      <c r="A77" s="271" t="s">
        <v>149</v>
      </c>
      <c r="B77" s="271"/>
      <c r="C77" s="271"/>
      <c r="D77" s="271"/>
      <c r="E77" s="271"/>
      <c r="F77" s="271"/>
      <c r="H77" s="271" t="s">
        <v>149</v>
      </c>
      <c r="I77" s="271"/>
      <c r="J77" s="271"/>
      <c r="K77" s="271"/>
      <c r="L77" s="271"/>
      <c r="M77" s="271"/>
    </row>
    <row r="78" spans="1:13" x14ac:dyDescent="0.25">
      <c r="A78" s="271" t="s">
        <v>150</v>
      </c>
      <c r="B78" s="271"/>
      <c r="C78" s="271"/>
      <c r="D78" s="271"/>
      <c r="E78" s="271"/>
      <c r="F78" s="271"/>
      <c r="H78" s="271" t="s">
        <v>150</v>
      </c>
      <c r="I78" s="271"/>
      <c r="J78" s="271"/>
      <c r="K78" s="271"/>
      <c r="L78" s="271"/>
      <c r="M78" s="271"/>
    </row>
    <row r="80" spans="1:13" x14ac:dyDescent="0.25">
      <c r="A80" s="271" t="s">
        <v>151</v>
      </c>
      <c r="B80" s="271"/>
      <c r="C80" s="271"/>
      <c r="D80" s="271"/>
      <c r="E80" s="271"/>
      <c r="F80" s="271"/>
      <c r="H80" s="271" t="str">
        <f>A80</f>
        <v>NIF 1000110413 N°Statistique : 55101 32 1980 0 00521</v>
      </c>
      <c r="I80" s="271"/>
      <c r="J80" s="271"/>
      <c r="K80" s="271"/>
      <c r="L80" s="271"/>
      <c r="M80" s="271"/>
    </row>
  </sheetData>
  <mergeCells count="179">
    <mergeCell ref="O8:R13"/>
    <mergeCell ref="A77:F77"/>
    <mergeCell ref="H77:M77"/>
    <mergeCell ref="A78:F78"/>
    <mergeCell ref="H78:M78"/>
    <mergeCell ref="A80:F80"/>
    <mergeCell ref="H80:M80"/>
    <mergeCell ref="L65:L66"/>
    <mergeCell ref="M65:M66"/>
    <mergeCell ref="C66:D66"/>
    <mergeCell ref="J66:K66"/>
    <mergeCell ref="A76:F76"/>
    <mergeCell ref="H76:M76"/>
    <mergeCell ref="C64:D64"/>
    <mergeCell ref="J64:K64"/>
    <mergeCell ref="C65:D65"/>
    <mergeCell ref="E65:E66"/>
    <mergeCell ref="F65:F66"/>
    <mergeCell ref="J65:K65"/>
    <mergeCell ref="L61:L62"/>
    <mergeCell ref="M61:M62"/>
    <mergeCell ref="C62:D62"/>
    <mergeCell ref="J62:K62"/>
    <mergeCell ref="C63:D63"/>
    <mergeCell ref="E63:E64"/>
    <mergeCell ref="F63:F64"/>
    <mergeCell ref="J63:K63"/>
    <mergeCell ref="L63:L64"/>
    <mergeCell ref="M63:M64"/>
    <mergeCell ref="A60:B60"/>
    <mergeCell ref="H60:I60"/>
    <mergeCell ref="C61:D61"/>
    <mergeCell ref="E61:E62"/>
    <mergeCell ref="F61:F62"/>
    <mergeCell ref="J61:K61"/>
    <mergeCell ref="A57:B57"/>
    <mergeCell ref="H57:I57"/>
    <mergeCell ref="A58:B58"/>
    <mergeCell ref="H58:I58"/>
    <mergeCell ref="A59:B59"/>
    <mergeCell ref="H59:I59"/>
    <mergeCell ref="A54:B54"/>
    <mergeCell ref="H54:I54"/>
    <mergeCell ref="A55:B55"/>
    <mergeCell ref="H55:I55"/>
    <mergeCell ref="A56:B56"/>
    <mergeCell ref="H56:I56"/>
    <mergeCell ref="A51:B51"/>
    <mergeCell ref="H51:I51"/>
    <mergeCell ref="A52:B52"/>
    <mergeCell ref="H52:I52"/>
    <mergeCell ref="A53:B53"/>
    <mergeCell ref="H53:I53"/>
    <mergeCell ref="A49:B49"/>
    <mergeCell ref="H49:I49"/>
    <mergeCell ref="A50:B50"/>
    <mergeCell ref="H50:I50"/>
    <mergeCell ref="A45:B45"/>
    <mergeCell ref="H45:I45"/>
    <mergeCell ref="A46:B46"/>
    <mergeCell ref="H46:I46"/>
    <mergeCell ref="A47:B47"/>
    <mergeCell ref="H47:I47"/>
    <mergeCell ref="A35:B35"/>
    <mergeCell ref="H35:I35"/>
    <mergeCell ref="A36:B36"/>
    <mergeCell ref="C36:D60"/>
    <mergeCell ref="H36:I36"/>
    <mergeCell ref="J36:K60"/>
    <mergeCell ref="A37:B37"/>
    <mergeCell ref="H37:I37"/>
    <mergeCell ref="A38:B38"/>
    <mergeCell ref="H38:I38"/>
    <mergeCell ref="A42:B42"/>
    <mergeCell ref="H42:I42"/>
    <mergeCell ref="A43:B43"/>
    <mergeCell ref="H43:I43"/>
    <mergeCell ref="A44:B44"/>
    <mergeCell ref="H44:I44"/>
    <mergeCell ref="A39:B39"/>
    <mergeCell ref="H39:I39"/>
    <mergeCell ref="A40:B40"/>
    <mergeCell ref="H40:I40"/>
    <mergeCell ref="A41:B41"/>
    <mergeCell ref="H41:I41"/>
    <mergeCell ref="A48:B48"/>
    <mergeCell ref="H48:I48"/>
    <mergeCell ref="L33:L34"/>
    <mergeCell ref="M33:M34"/>
    <mergeCell ref="E33:E34"/>
    <mergeCell ref="F33:F34"/>
    <mergeCell ref="L31:L32"/>
    <mergeCell ref="M31:M32"/>
    <mergeCell ref="A30:B30"/>
    <mergeCell ref="H30:I30"/>
    <mergeCell ref="E31:E32"/>
    <mergeCell ref="F31:F32"/>
    <mergeCell ref="H31:K31"/>
    <mergeCell ref="H32:K32"/>
    <mergeCell ref="H33:K33"/>
    <mergeCell ref="H34:K34"/>
    <mergeCell ref="A31:D31"/>
    <mergeCell ref="A32:D32"/>
    <mergeCell ref="A33:D33"/>
    <mergeCell ref="A34:D34"/>
    <mergeCell ref="L28:L29"/>
    <mergeCell ref="M28:M29"/>
    <mergeCell ref="E28:E29"/>
    <mergeCell ref="F28:F29"/>
    <mergeCell ref="L25:L26"/>
    <mergeCell ref="M25:M26"/>
    <mergeCell ref="A27:B27"/>
    <mergeCell ref="H27:I27"/>
    <mergeCell ref="B26:D26"/>
    <mergeCell ref="B25:D25"/>
    <mergeCell ref="I25:K25"/>
    <mergeCell ref="I26:K26"/>
    <mergeCell ref="B23:D23"/>
    <mergeCell ref="B24:D24"/>
    <mergeCell ref="I21:K21"/>
    <mergeCell ref="I22:K22"/>
    <mergeCell ref="I23:K23"/>
    <mergeCell ref="I18:K19"/>
    <mergeCell ref="I24:K24"/>
    <mergeCell ref="B18:D19"/>
    <mergeCell ref="L18:L19"/>
    <mergeCell ref="H20:I20"/>
    <mergeCell ref="E21:E22"/>
    <mergeCell ref="L23:L24"/>
    <mergeCell ref="M23:M24"/>
    <mergeCell ref="E25:E26"/>
    <mergeCell ref="F25:F26"/>
    <mergeCell ref="L21:L22"/>
    <mergeCell ref="M21:M22"/>
    <mergeCell ref="E23:E24"/>
    <mergeCell ref="F23:F24"/>
    <mergeCell ref="I16:K17"/>
    <mergeCell ref="M18:M19"/>
    <mergeCell ref="F21:F22"/>
    <mergeCell ref="L16:L17"/>
    <mergeCell ref="M16:M17"/>
    <mergeCell ref="E18:E19"/>
    <mergeCell ref="F18:F19"/>
    <mergeCell ref="E16:E17"/>
    <mergeCell ref="F16:F17"/>
    <mergeCell ref="L11:M11"/>
    <mergeCell ref="C9:D9"/>
    <mergeCell ref="E12:F12"/>
    <mergeCell ref="J9:K9"/>
    <mergeCell ref="L12:M12"/>
    <mergeCell ref="B16:D17"/>
    <mergeCell ref="B21:D21"/>
    <mergeCell ref="B22:D22"/>
    <mergeCell ref="A15:B15"/>
    <mergeCell ref="H15:I15"/>
    <mergeCell ref="J13:K13"/>
    <mergeCell ref="C13:D13"/>
    <mergeCell ref="B8:B9"/>
    <mergeCell ref="I8:I9"/>
    <mergeCell ref="C8:D8"/>
    <mergeCell ref="E11:F11"/>
    <mergeCell ref="J8:K8"/>
    <mergeCell ref="J11:K11"/>
    <mergeCell ref="J12:K12"/>
    <mergeCell ref="C11:D11"/>
    <mergeCell ref="C12:D12"/>
    <mergeCell ref="O2:O3"/>
    <mergeCell ref="E1:F2"/>
    <mergeCell ref="L1:M2"/>
    <mergeCell ref="E3:F3"/>
    <mergeCell ref="L3:M3"/>
    <mergeCell ref="B5:B6"/>
    <mergeCell ref="C5:D5"/>
    <mergeCell ref="E5:F6"/>
    <mergeCell ref="I5:I6"/>
    <mergeCell ref="J5:K5"/>
    <mergeCell ref="L5:M6"/>
    <mergeCell ref="C6:D6"/>
    <mergeCell ref="J6:K6"/>
  </mergeCells>
  <printOptions horizontalCentered="1" verticalCentered="1"/>
  <pageMargins left="0" right="0" top="1.9685039370078741" bottom="0" header="0" footer="0.31496062992125984"/>
  <pageSetup paperSize="9" scale="66" orientation="portrait" horizontalDpi="4294967293" verticalDpi="4294967293" r:id="rId1"/>
  <headerFooter>
    <oddHeader>&amp;L&amp;G
&amp;G
Avenue De La Bigorne
BP 32 Bis
Ambodifotratra
515 SAINTE MARIE
MADAGASCAR
Tél: 00 261 3 24 86 84 81</oddHeader>
    <oddFooter>&amp;LNIF:1000 110413 -  Stat: 55101 11 2007 0 1877 -  RCS Toamasina 2016B 00077
www.idyllebeach.com       info@idyllebeach.com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C00000"/>
  </sheetPr>
  <dimension ref="A1:NB12"/>
  <sheetViews>
    <sheetView showGridLines="0" showZeros="0" zoomScaleNormal="100" zoomScaleSheetLayoutView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T11" sqref="T11"/>
    </sheetView>
  </sheetViews>
  <sheetFormatPr baseColWidth="10" defaultColWidth="8.28515625" defaultRowHeight="15.75" x14ac:dyDescent="0.25"/>
  <cols>
    <col min="1" max="1" width="10" style="158" customWidth="1"/>
    <col min="2" max="366" width="5.85546875" style="159" customWidth="1"/>
    <col min="367" max="16384" width="8.28515625" style="158"/>
  </cols>
  <sheetData>
    <row r="1" spans="1:366" ht="16.5" thickBot="1" x14ac:dyDescent="0.3">
      <c r="A1" s="369">
        <v>43101</v>
      </c>
      <c r="B1" s="370"/>
      <c r="C1" s="370"/>
      <c r="D1" s="370"/>
    </row>
    <row r="2" spans="1:366" s="160" customFormat="1" ht="17.25" thickTop="1" thickBot="1" x14ac:dyDescent="0.3">
      <c r="A2" s="161"/>
      <c r="B2" s="372" t="s">
        <v>155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2"/>
      <c r="N2" s="372"/>
      <c r="O2" s="372"/>
      <c r="P2" s="372"/>
      <c r="Q2" s="372"/>
      <c r="R2" s="372"/>
      <c r="S2" s="372"/>
      <c r="T2" s="372"/>
      <c r="U2" s="372"/>
      <c r="V2" s="372"/>
      <c r="W2" s="372"/>
      <c r="X2" s="372"/>
      <c r="Y2" s="372"/>
      <c r="Z2" s="372"/>
      <c r="AA2" s="372"/>
      <c r="AB2" s="372"/>
      <c r="AC2" s="372"/>
      <c r="AD2" s="372"/>
      <c r="AE2" s="372"/>
      <c r="AF2" s="372"/>
      <c r="AG2" s="373" t="s">
        <v>156</v>
      </c>
      <c r="AH2" s="373"/>
      <c r="AI2" s="373"/>
      <c r="AJ2" s="373"/>
      <c r="AK2" s="373"/>
      <c r="AL2" s="373"/>
      <c r="AM2" s="373"/>
      <c r="AN2" s="373"/>
      <c r="AO2" s="373"/>
      <c r="AP2" s="373"/>
      <c r="AQ2" s="373"/>
      <c r="AR2" s="373"/>
      <c r="AS2" s="373"/>
      <c r="AT2" s="373"/>
      <c r="AU2" s="373"/>
      <c r="AV2" s="373"/>
      <c r="AW2" s="373"/>
      <c r="AX2" s="373"/>
      <c r="AY2" s="373"/>
      <c r="AZ2" s="373"/>
      <c r="BA2" s="373"/>
      <c r="BB2" s="373"/>
      <c r="BC2" s="373"/>
      <c r="BD2" s="373"/>
      <c r="BE2" s="373"/>
      <c r="BF2" s="373"/>
      <c r="BG2" s="373"/>
      <c r="BH2" s="373"/>
      <c r="BI2" s="374" t="s">
        <v>157</v>
      </c>
      <c r="BJ2" s="374"/>
      <c r="BK2" s="374"/>
      <c r="BL2" s="374"/>
      <c r="BM2" s="374"/>
      <c r="BN2" s="374"/>
      <c r="BO2" s="374"/>
      <c r="BP2" s="374"/>
      <c r="BQ2" s="374"/>
      <c r="BR2" s="374"/>
      <c r="BS2" s="374"/>
      <c r="BT2" s="374"/>
      <c r="BU2" s="374"/>
      <c r="BV2" s="374"/>
      <c r="BW2" s="374"/>
      <c r="BX2" s="374"/>
      <c r="BY2" s="374"/>
      <c r="BZ2" s="374"/>
      <c r="CA2" s="374"/>
      <c r="CB2" s="374"/>
      <c r="CC2" s="374"/>
      <c r="CD2" s="374"/>
      <c r="CE2" s="374"/>
      <c r="CF2" s="374"/>
      <c r="CG2" s="374"/>
      <c r="CH2" s="374"/>
      <c r="CI2" s="374"/>
      <c r="CJ2" s="374"/>
      <c r="CK2" s="374"/>
      <c r="CL2" s="374"/>
      <c r="CM2" s="374"/>
      <c r="CN2" s="375" t="s">
        <v>158</v>
      </c>
      <c r="CO2" s="375"/>
      <c r="CP2" s="375"/>
      <c r="CQ2" s="375"/>
      <c r="CR2" s="375"/>
      <c r="CS2" s="375"/>
      <c r="CT2" s="375"/>
      <c r="CU2" s="375"/>
      <c r="CV2" s="375"/>
      <c r="CW2" s="375"/>
      <c r="CX2" s="375"/>
      <c r="CY2" s="375"/>
      <c r="CZ2" s="375"/>
      <c r="DA2" s="375"/>
      <c r="DB2" s="375"/>
      <c r="DC2" s="375"/>
      <c r="DD2" s="375"/>
      <c r="DE2" s="375"/>
      <c r="DF2" s="375"/>
      <c r="DG2" s="375"/>
      <c r="DH2" s="375"/>
      <c r="DI2" s="375"/>
      <c r="DJ2" s="375"/>
      <c r="DK2" s="375"/>
      <c r="DL2" s="375"/>
      <c r="DM2" s="375"/>
      <c r="DN2" s="375"/>
      <c r="DO2" s="375"/>
      <c r="DP2" s="375"/>
      <c r="DQ2" s="375"/>
      <c r="DR2" s="373" t="s">
        <v>159</v>
      </c>
      <c r="DS2" s="373"/>
      <c r="DT2" s="373"/>
      <c r="DU2" s="373"/>
      <c r="DV2" s="373"/>
      <c r="DW2" s="373"/>
      <c r="DX2" s="373"/>
      <c r="DY2" s="373"/>
      <c r="DZ2" s="373"/>
      <c r="EA2" s="373"/>
      <c r="EB2" s="373"/>
      <c r="EC2" s="373"/>
      <c r="ED2" s="373"/>
      <c r="EE2" s="373"/>
      <c r="EF2" s="373"/>
      <c r="EG2" s="373"/>
      <c r="EH2" s="373"/>
      <c r="EI2" s="373"/>
      <c r="EJ2" s="373"/>
      <c r="EK2" s="373"/>
      <c r="EL2" s="373"/>
      <c r="EM2" s="373"/>
      <c r="EN2" s="373"/>
      <c r="EO2" s="373"/>
      <c r="EP2" s="373"/>
      <c r="EQ2" s="373"/>
      <c r="ER2" s="373"/>
      <c r="ES2" s="373"/>
      <c r="ET2" s="373"/>
      <c r="EU2" s="373"/>
      <c r="EV2" s="373"/>
      <c r="EW2" s="372" t="s">
        <v>160</v>
      </c>
      <c r="EX2" s="372"/>
      <c r="EY2" s="372"/>
      <c r="EZ2" s="372"/>
      <c r="FA2" s="372"/>
      <c r="FB2" s="372"/>
      <c r="FC2" s="372"/>
      <c r="FD2" s="372"/>
      <c r="FE2" s="372"/>
      <c r="FF2" s="372"/>
      <c r="FG2" s="372"/>
      <c r="FH2" s="372"/>
      <c r="FI2" s="372"/>
      <c r="FJ2" s="372"/>
      <c r="FK2" s="372"/>
      <c r="FL2" s="372"/>
      <c r="FM2" s="372"/>
      <c r="FN2" s="372"/>
      <c r="FO2" s="372"/>
      <c r="FP2" s="372"/>
      <c r="FQ2" s="372"/>
      <c r="FR2" s="372"/>
      <c r="FS2" s="372"/>
      <c r="FT2" s="372"/>
      <c r="FU2" s="372"/>
      <c r="FV2" s="372"/>
      <c r="FW2" s="372"/>
      <c r="FX2" s="372"/>
      <c r="FY2" s="372"/>
      <c r="FZ2" s="372"/>
      <c r="GA2" s="376" t="s">
        <v>161</v>
      </c>
      <c r="GB2" s="376"/>
      <c r="GC2" s="376"/>
      <c r="GD2" s="376"/>
      <c r="GE2" s="376"/>
      <c r="GF2" s="376"/>
      <c r="GG2" s="376"/>
      <c r="GH2" s="376"/>
      <c r="GI2" s="376"/>
      <c r="GJ2" s="376"/>
      <c r="GK2" s="376"/>
      <c r="GL2" s="376"/>
      <c r="GM2" s="376"/>
      <c r="GN2" s="376"/>
      <c r="GO2" s="376"/>
      <c r="GP2" s="376"/>
      <c r="GQ2" s="376"/>
      <c r="GR2" s="376"/>
      <c r="GS2" s="376"/>
      <c r="GT2" s="376"/>
      <c r="GU2" s="376"/>
      <c r="GV2" s="376"/>
      <c r="GW2" s="376"/>
      <c r="GX2" s="376"/>
      <c r="GY2" s="376"/>
      <c r="GZ2" s="376"/>
      <c r="HA2" s="376"/>
      <c r="HB2" s="376"/>
      <c r="HC2" s="376"/>
      <c r="HD2" s="376"/>
      <c r="HE2" s="376"/>
      <c r="HF2" s="373" t="s">
        <v>162</v>
      </c>
      <c r="HG2" s="373"/>
      <c r="HH2" s="373"/>
      <c r="HI2" s="373"/>
      <c r="HJ2" s="373"/>
      <c r="HK2" s="373"/>
      <c r="HL2" s="373"/>
      <c r="HM2" s="373"/>
      <c r="HN2" s="373"/>
      <c r="HO2" s="373"/>
      <c r="HP2" s="373"/>
      <c r="HQ2" s="373"/>
      <c r="HR2" s="373"/>
      <c r="HS2" s="373"/>
      <c r="HT2" s="373"/>
      <c r="HU2" s="373"/>
      <c r="HV2" s="373"/>
      <c r="HW2" s="373"/>
      <c r="HX2" s="373"/>
      <c r="HY2" s="373"/>
      <c r="HZ2" s="373"/>
      <c r="IA2" s="373"/>
      <c r="IB2" s="373"/>
      <c r="IC2" s="373"/>
      <c r="ID2" s="373"/>
      <c r="IE2" s="373"/>
      <c r="IF2" s="373"/>
      <c r="IG2" s="373"/>
      <c r="IH2" s="373"/>
      <c r="II2" s="373"/>
      <c r="IJ2" s="373"/>
      <c r="IK2" s="374" t="s">
        <v>163</v>
      </c>
      <c r="IL2" s="374"/>
      <c r="IM2" s="374"/>
      <c r="IN2" s="374"/>
      <c r="IO2" s="374"/>
      <c r="IP2" s="374"/>
      <c r="IQ2" s="374"/>
      <c r="IR2" s="374"/>
      <c r="IS2" s="374"/>
      <c r="IT2" s="374"/>
      <c r="IU2" s="374"/>
      <c r="IV2" s="374"/>
      <c r="IW2" s="374"/>
      <c r="IX2" s="374"/>
      <c r="IY2" s="374"/>
      <c r="IZ2" s="374"/>
      <c r="JA2" s="374"/>
      <c r="JB2" s="374"/>
      <c r="JC2" s="374"/>
      <c r="JD2" s="374"/>
      <c r="JE2" s="374"/>
      <c r="JF2" s="374"/>
      <c r="JG2" s="374"/>
      <c r="JH2" s="374"/>
      <c r="JI2" s="374"/>
      <c r="JJ2" s="374"/>
      <c r="JK2" s="374"/>
      <c r="JL2" s="374"/>
      <c r="JM2" s="374"/>
      <c r="JN2" s="374"/>
      <c r="JO2" s="377" t="s">
        <v>164</v>
      </c>
      <c r="JP2" s="377"/>
      <c r="JQ2" s="377"/>
      <c r="JR2" s="377"/>
      <c r="JS2" s="377"/>
      <c r="JT2" s="377"/>
      <c r="JU2" s="377"/>
      <c r="JV2" s="377"/>
      <c r="JW2" s="377"/>
      <c r="JX2" s="377"/>
      <c r="JY2" s="377"/>
      <c r="JZ2" s="377"/>
      <c r="KA2" s="377"/>
      <c r="KB2" s="377"/>
      <c r="KC2" s="377"/>
      <c r="KD2" s="377"/>
      <c r="KE2" s="377"/>
      <c r="KF2" s="377"/>
      <c r="KG2" s="377"/>
      <c r="KH2" s="377"/>
      <c r="KI2" s="377"/>
      <c r="KJ2" s="377"/>
      <c r="KK2" s="377"/>
      <c r="KL2" s="377"/>
      <c r="KM2" s="377"/>
      <c r="KN2" s="377"/>
      <c r="KO2" s="377"/>
      <c r="KP2" s="377"/>
      <c r="KQ2" s="377"/>
      <c r="KR2" s="377"/>
      <c r="KS2" s="377"/>
      <c r="KT2" s="378" t="s">
        <v>165</v>
      </c>
      <c r="KU2" s="378"/>
      <c r="KV2" s="378"/>
      <c r="KW2" s="378"/>
      <c r="KX2" s="378"/>
      <c r="KY2" s="378"/>
      <c r="KZ2" s="378"/>
      <c r="LA2" s="378"/>
      <c r="LB2" s="378"/>
      <c r="LC2" s="378"/>
      <c r="LD2" s="378"/>
      <c r="LE2" s="378"/>
      <c r="LF2" s="378"/>
      <c r="LG2" s="378"/>
      <c r="LH2" s="378"/>
      <c r="LI2" s="378"/>
      <c r="LJ2" s="378"/>
      <c r="LK2" s="378"/>
      <c r="LL2" s="378"/>
      <c r="LM2" s="378"/>
      <c r="LN2" s="378"/>
      <c r="LO2" s="378"/>
      <c r="LP2" s="378"/>
      <c r="LQ2" s="378"/>
      <c r="LR2" s="378"/>
      <c r="LS2" s="378"/>
      <c r="LT2" s="378"/>
      <c r="LU2" s="378"/>
      <c r="LV2" s="378"/>
      <c r="LW2" s="378"/>
      <c r="LX2" s="371" t="s">
        <v>166</v>
      </c>
      <c r="LY2" s="371"/>
      <c r="LZ2" s="371"/>
      <c r="MA2" s="371"/>
      <c r="MB2" s="371"/>
      <c r="MC2" s="371"/>
      <c r="MD2" s="371"/>
      <c r="ME2" s="371"/>
      <c r="MF2" s="371"/>
      <c r="MG2" s="371"/>
      <c r="MH2" s="371"/>
      <c r="MI2" s="371"/>
      <c r="MJ2" s="371"/>
      <c r="MK2" s="371"/>
      <c r="ML2" s="371"/>
      <c r="MM2" s="371"/>
      <c r="MN2" s="371"/>
      <c r="MO2" s="371"/>
      <c r="MP2" s="371"/>
      <c r="MQ2" s="371"/>
      <c r="MR2" s="371"/>
      <c r="MS2" s="371"/>
      <c r="MT2" s="371"/>
      <c r="MU2" s="371"/>
      <c r="MV2" s="371"/>
      <c r="MW2" s="371"/>
      <c r="MX2" s="371"/>
      <c r="MY2" s="371"/>
      <c r="MZ2" s="371"/>
      <c r="NA2" s="371"/>
      <c r="NB2" s="371"/>
    </row>
    <row r="3" spans="1:366" s="180" customFormat="1" ht="15.75" customHeight="1" thickTop="1" x14ac:dyDescent="0.25">
      <c r="B3" s="174">
        <f>DATE($A$4,1,1)</f>
        <v>43101</v>
      </c>
      <c r="C3" s="175">
        <f>B3+1</f>
        <v>43102</v>
      </c>
      <c r="D3" s="175">
        <f t="shared" ref="D3:BO4" si="0">C3+1</f>
        <v>43103</v>
      </c>
      <c r="E3" s="175">
        <f t="shared" si="0"/>
        <v>43104</v>
      </c>
      <c r="F3" s="175">
        <f t="shared" si="0"/>
        <v>43105</v>
      </c>
      <c r="G3" s="175">
        <f t="shared" si="0"/>
        <v>43106</v>
      </c>
      <c r="H3" s="175">
        <f t="shared" si="0"/>
        <v>43107</v>
      </c>
      <c r="I3" s="175">
        <f t="shared" si="0"/>
        <v>43108</v>
      </c>
      <c r="J3" s="175">
        <f t="shared" si="0"/>
        <v>43109</v>
      </c>
      <c r="K3" s="175">
        <f t="shared" si="0"/>
        <v>43110</v>
      </c>
      <c r="L3" s="175">
        <f t="shared" si="0"/>
        <v>43111</v>
      </c>
      <c r="M3" s="175">
        <f t="shared" si="0"/>
        <v>43112</v>
      </c>
      <c r="N3" s="175">
        <f t="shared" si="0"/>
        <v>43113</v>
      </c>
      <c r="O3" s="175">
        <f t="shared" si="0"/>
        <v>43114</v>
      </c>
      <c r="P3" s="175">
        <f t="shared" si="0"/>
        <v>43115</v>
      </c>
      <c r="Q3" s="175">
        <f t="shared" si="0"/>
        <v>43116</v>
      </c>
      <c r="R3" s="175">
        <f t="shared" si="0"/>
        <v>43117</v>
      </c>
      <c r="S3" s="175">
        <f t="shared" si="0"/>
        <v>43118</v>
      </c>
      <c r="T3" s="175">
        <f t="shared" si="0"/>
        <v>43119</v>
      </c>
      <c r="U3" s="175">
        <f t="shared" si="0"/>
        <v>43120</v>
      </c>
      <c r="V3" s="175">
        <f t="shared" si="0"/>
        <v>43121</v>
      </c>
      <c r="W3" s="175">
        <f t="shared" si="0"/>
        <v>43122</v>
      </c>
      <c r="X3" s="175">
        <f t="shared" si="0"/>
        <v>43123</v>
      </c>
      <c r="Y3" s="175">
        <f t="shared" si="0"/>
        <v>43124</v>
      </c>
      <c r="Z3" s="175">
        <f t="shared" si="0"/>
        <v>43125</v>
      </c>
      <c r="AA3" s="175">
        <f t="shared" si="0"/>
        <v>43126</v>
      </c>
      <c r="AB3" s="175">
        <f t="shared" si="0"/>
        <v>43127</v>
      </c>
      <c r="AC3" s="175">
        <f t="shared" si="0"/>
        <v>43128</v>
      </c>
      <c r="AD3" s="175">
        <f t="shared" si="0"/>
        <v>43129</v>
      </c>
      <c r="AE3" s="175">
        <f t="shared" si="0"/>
        <v>43130</v>
      </c>
      <c r="AF3" s="175">
        <f t="shared" si="0"/>
        <v>43131</v>
      </c>
      <c r="AG3" s="175">
        <f t="shared" si="0"/>
        <v>43132</v>
      </c>
      <c r="AH3" s="175">
        <f t="shared" si="0"/>
        <v>43133</v>
      </c>
      <c r="AI3" s="175">
        <f t="shared" si="0"/>
        <v>43134</v>
      </c>
      <c r="AJ3" s="175">
        <f t="shared" si="0"/>
        <v>43135</v>
      </c>
      <c r="AK3" s="175">
        <f t="shared" si="0"/>
        <v>43136</v>
      </c>
      <c r="AL3" s="175">
        <f t="shared" si="0"/>
        <v>43137</v>
      </c>
      <c r="AM3" s="175">
        <f t="shared" si="0"/>
        <v>43138</v>
      </c>
      <c r="AN3" s="175">
        <f t="shared" si="0"/>
        <v>43139</v>
      </c>
      <c r="AO3" s="175">
        <f t="shared" si="0"/>
        <v>43140</v>
      </c>
      <c r="AP3" s="175">
        <f t="shared" si="0"/>
        <v>43141</v>
      </c>
      <c r="AQ3" s="175">
        <f t="shared" si="0"/>
        <v>43142</v>
      </c>
      <c r="AR3" s="175">
        <f t="shared" si="0"/>
        <v>43143</v>
      </c>
      <c r="AS3" s="175">
        <f t="shared" si="0"/>
        <v>43144</v>
      </c>
      <c r="AT3" s="175">
        <f t="shared" si="0"/>
        <v>43145</v>
      </c>
      <c r="AU3" s="175">
        <f t="shared" si="0"/>
        <v>43146</v>
      </c>
      <c r="AV3" s="175">
        <f t="shared" si="0"/>
        <v>43147</v>
      </c>
      <c r="AW3" s="175">
        <f t="shared" si="0"/>
        <v>43148</v>
      </c>
      <c r="AX3" s="175">
        <f t="shared" si="0"/>
        <v>43149</v>
      </c>
      <c r="AY3" s="175">
        <f t="shared" si="0"/>
        <v>43150</v>
      </c>
      <c r="AZ3" s="175">
        <f t="shared" si="0"/>
        <v>43151</v>
      </c>
      <c r="BA3" s="175">
        <f t="shared" si="0"/>
        <v>43152</v>
      </c>
      <c r="BB3" s="175">
        <f t="shared" si="0"/>
        <v>43153</v>
      </c>
      <c r="BC3" s="175">
        <f t="shared" si="0"/>
        <v>43154</v>
      </c>
      <c r="BD3" s="175">
        <f t="shared" si="0"/>
        <v>43155</v>
      </c>
      <c r="BE3" s="175">
        <f t="shared" si="0"/>
        <v>43156</v>
      </c>
      <c r="BF3" s="175">
        <f t="shared" si="0"/>
        <v>43157</v>
      </c>
      <c r="BG3" s="175">
        <f t="shared" si="0"/>
        <v>43158</v>
      </c>
      <c r="BH3" s="175">
        <f t="shared" si="0"/>
        <v>43159</v>
      </c>
      <c r="BI3" s="175">
        <f t="shared" si="0"/>
        <v>43160</v>
      </c>
      <c r="BJ3" s="175">
        <f t="shared" si="0"/>
        <v>43161</v>
      </c>
      <c r="BK3" s="175">
        <f t="shared" si="0"/>
        <v>43162</v>
      </c>
      <c r="BL3" s="175">
        <f t="shared" si="0"/>
        <v>43163</v>
      </c>
      <c r="BM3" s="175">
        <f t="shared" si="0"/>
        <v>43164</v>
      </c>
      <c r="BN3" s="175">
        <f t="shared" si="0"/>
        <v>43165</v>
      </c>
      <c r="BO3" s="175">
        <f t="shared" si="0"/>
        <v>43166</v>
      </c>
      <c r="BP3" s="175">
        <f t="shared" ref="BP3:EA4" si="1">BO3+1</f>
        <v>43167</v>
      </c>
      <c r="BQ3" s="175">
        <f t="shared" si="1"/>
        <v>43168</v>
      </c>
      <c r="BR3" s="175">
        <f t="shared" si="1"/>
        <v>43169</v>
      </c>
      <c r="BS3" s="175">
        <f t="shared" si="1"/>
        <v>43170</v>
      </c>
      <c r="BT3" s="175">
        <f t="shared" si="1"/>
        <v>43171</v>
      </c>
      <c r="BU3" s="175">
        <f t="shared" si="1"/>
        <v>43172</v>
      </c>
      <c r="BV3" s="175">
        <f t="shared" si="1"/>
        <v>43173</v>
      </c>
      <c r="BW3" s="175">
        <f t="shared" si="1"/>
        <v>43174</v>
      </c>
      <c r="BX3" s="175">
        <f t="shared" si="1"/>
        <v>43175</v>
      </c>
      <c r="BY3" s="175">
        <f t="shared" si="1"/>
        <v>43176</v>
      </c>
      <c r="BZ3" s="175">
        <f t="shared" si="1"/>
        <v>43177</v>
      </c>
      <c r="CA3" s="175">
        <f t="shared" si="1"/>
        <v>43178</v>
      </c>
      <c r="CB3" s="175">
        <f t="shared" si="1"/>
        <v>43179</v>
      </c>
      <c r="CC3" s="175">
        <f t="shared" si="1"/>
        <v>43180</v>
      </c>
      <c r="CD3" s="175">
        <f t="shared" si="1"/>
        <v>43181</v>
      </c>
      <c r="CE3" s="175">
        <f t="shared" si="1"/>
        <v>43182</v>
      </c>
      <c r="CF3" s="175">
        <f t="shared" si="1"/>
        <v>43183</v>
      </c>
      <c r="CG3" s="175">
        <f t="shared" si="1"/>
        <v>43184</v>
      </c>
      <c r="CH3" s="175">
        <f t="shared" si="1"/>
        <v>43185</v>
      </c>
      <c r="CI3" s="175">
        <f t="shared" si="1"/>
        <v>43186</v>
      </c>
      <c r="CJ3" s="175">
        <f t="shared" si="1"/>
        <v>43187</v>
      </c>
      <c r="CK3" s="175">
        <f t="shared" si="1"/>
        <v>43188</v>
      </c>
      <c r="CL3" s="175">
        <f t="shared" si="1"/>
        <v>43189</v>
      </c>
      <c r="CM3" s="175">
        <f t="shared" si="1"/>
        <v>43190</v>
      </c>
      <c r="CN3" s="175">
        <f t="shared" si="1"/>
        <v>43191</v>
      </c>
      <c r="CO3" s="175">
        <f t="shared" si="1"/>
        <v>43192</v>
      </c>
      <c r="CP3" s="175">
        <f t="shared" si="1"/>
        <v>43193</v>
      </c>
      <c r="CQ3" s="175">
        <f t="shared" si="1"/>
        <v>43194</v>
      </c>
      <c r="CR3" s="175">
        <f t="shared" si="1"/>
        <v>43195</v>
      </c>
      <c r="CS3" s="175">
        <f t="shared" si="1"/>
        <v>43196</v>
      </c>
      <c r="CT3" s="175">
        <f t="shared" si="1"/>
        <v>43197</v>
      </c>
      <c r="CU3" s="175">
        <f t="shared" si="1"/>
        <v>43198</v>
      </c>
      <c r="CV3" s="175">
        <f t="shared" si="1"/>
        <v>43199</v>
      </c>
      <c r="CW3" s="175">
        <f t="shared" si="1"/>
        <v>43200</v>
      </c>
      <c r="CX3" s="175">
        <f t="shared" si="1"/>
        <v>43201</v>
      </c>
      <c r="CY3" s="175">
        <f t="shared" si="1"/>
        <v>43202</v>
      </c>
      <c r="CZ3" s="175">
        <f t="shared" si="1"/>
        <v>43203</v>
      </c>
      <c r="DA3" s="175">
        <f t="shared" si="1"/>
        <v>43204</v>
      </c>
      <c r="DB3" s="175">
        <f t="shared" si="1"/>
        <v>43205</v>
      </c>
      <c r="DC3" s="175">
        <f t="shared" si="1"/>
        <v>43206</v>
      </c>
      <c r="DD3" s="175">
        <f t="shared" si="1"/>
        <v>43207</v>
      </c>
      <c r="DE3" s="175">
        <f t="shared" si="1"/>
        <v>43208</v>
      </c>
      <c r="DF3" s="175">
        <f t="shared" si="1"/>
        <v>43209</v>
      </c>
      <c r="DG3" s="175">
        <f t="shared" si="1"/>
        <v>43210</v>
      </c>
      <c r="DH3" s="175">
        <f t="shared" si="1"/>
        <v>43211</v>
      </c>
      <c r="DI3" s="175">
        <f t="shared" si="1"/>
        <v>43212</v>
      </c>
      <c r="DJ3" s="175">
        <f t="shared" si="1"/>
        <v>43213</v>
      </c>
      <c r="DK3" s="175">
        <f t="shared" si="1"/>
        <v>43214</v>
      </c>
      <c r="DL3" s="175">
        <f t="shared" si="1"/>
        <v>43215</v>
      </c>
      <c r="DM3" s="175">
        <f t="shared" si="1"/>
        <v>43216</v>
      </c>
      <c r="DN3" s="175">
        <f t="shared" si="1"/>
        <v>43217</v>
      </c>
      <c r="DO3" s="175">
        <f t="shared" si="1"/>
        <v>43218</v>
      </c>
      <c r="DP3" s="175">
        <f t="shared" si="1"/>
        <v>43219</v>
      </c>
      <c r="DQ3" s="175">
        <f t="shared" si="1"/>
        <v>43220</v>
      </c>
      <c r="DR3" s="175">
        <f t="shared" si="1"/>
        <v>43221</v>
      </c>
      <c r="DS3" s="175">
        <f t="shared" si="1"/>
        <v>43222</v>
      </c>
      <c r="DT3" s="175">
        <f t="shared" si="1"/>
        <v>43223</v>
      </c>
      <c r="DU3" s="175">
        <f t="shared" si="1"/>
        <v>43224</v>
      </c>
      <c r="DV3" s="175">
        <f t="shared" si="1"/>
        <v>43225</v>
      </c>
      <c r="DW3" s="175">
        <f t="shared" si="1"/>
        <v>43226</v>
      </c>
      <c r="DX3" s="175">
        <f t="shared" si="1"/>
        <v>43227</v>
      </c>
      <c r="DY3" s="175">
        <f t="shared" si="1"/>
        <v>43228</v>
      </c>
      <c r="DZ3" s="175">
        <f t="shared" si="1"/>
        <v>43229</v>
      </c>
      <c r="EA3" s="175">
        <f t="shared" si="1"/>
        <v>43230</v>
      </c>
      <c r="EB3" s="175">
        <f t="shared" ref="EB3:GM4" si="2">EA3+1</f>
        <v>43231</v>
      </c>
      <c r="EC3" s="175">
        <f t="shared" si="2"/>
        <v>43232</v>
      </c>
      <c r="ED3" s="175">
        <f t="shared" si="2"/>
        <v>43233</v>
      </c>
      <c r="EE3" s="175">
        <f t="shared" si="2"/>
        <v>43234</v>
      </c>
      <c r="EF3" s="175">
        <f t="shared" si="2"/>
        <v>43235</v>
      </c>
      <c r="EG3" s="175">
        <f t="shared" si="2"/>
        <v>43236</v>
      </c>
      <c r="EH3" s="175">
        <f t="shared" si="2"/>
        <v>43237</v>
      </c>
      <c r="EI3" s="175">
        <f t="shared" si="2"/>
        <v>43238</v>
      </c>
      <c r="EJ3" s="175">
        <f t="shared" si="2"/>
        <v>43239</v>
      </c>
      <c r="EK3" s="175">
        <f t="shared" si="2"/>
        <v>43240</v>
      </c>
      <c r="EL3" s="175">
        <f t="shared" si="2"/>
        <v>43241</v>
      </c>
      <c r="EM3" s="175">
        <f t="shared" si="2"/>
        <v>43242</v>
      </c>
      <c r="EN3" s="175">
        <f t="shared" si="2"/>
        <v>43243</v>
      </c>
      <c r="EO3" s="175">
        <f t="shared" si="2"/>
        <v>43244</v>
      </c>
      <c r="EP3" s="175">
        <f t="shared" si="2"/>
        <v>43245</v>
      </c>
      <c r="EQ3" s="175">
        <f t="shared" si="2"/>
        <v>43246</v>
      </c>
      <c r="ER3" s="175">
        <f t="shared" si="2"/>
        <v>43247</v>
      </c>
      <c r="ES3" s="175">
        <f t="shared" si="2"/>
        <v>43248</v>
      </c>
      <c r="ET3" s="175">
        <f t="shared" si="2"/>
        <v>43249</v>
      </c>
      <c r="EU3" s="175">
        <f t="shared" si="2"/>
        <v>43250</v>
      </c>
      <c r="EV3" s="175">
        <f t="shared" si="2"/>
        <v>43251</v>
      </c>
      <c r="EW3" s="175">
        <f t="shared" si="2"/>
        <v>43252</v>
      </c>
      <c r="EX3" s="175">
        <f t="shared" si="2"/>
        <v>43253</v>
      </c>
      <c r="EY3" s="175">
        <f t="shared" si="2"/>
        <v>43254</v>
      </c>
      <c r="EZ3" s="175">
        <f t="shared" si="2"/>
        <v>43255</v>
      </c>
      <c r="FA3" s="175">
        <f t="shared" si="2"/>
        <v>43256</v>
      </c>
      <c r="FB3" s="175">
        <f t="shared" si="2"/>
        <v>43257</v>
      </c>
      <c r="FC3" s="175">
        <f t="shared" si="2"/>
        <v>43258</v>
      </c>
      <c r="FD3" s="175">
        <f t="shared" si="2"/>
        <v>43259</v>
      </c>
      <c r="FE3" s="175">
        <f t="shared" si="2"/>
        <v>43260</v>
      </c>
      <c r="FF3" s="175">
        <f t="shared" si="2"/>
        <v>43261</v>
      </c>
      <c r="FG3" s="175">
        <f t="shared" si="2"/>
        <v>43262</v>
      </c>
      <c r="FH3" s="175">
        <f t="shared" si="2"/>
        <v>43263</v>
      </c>
      <c r="FI3" s="175">
        <f t="shared" si="2"/>
        <v>43264</v>
      </c>
      <c r="FJ3" s="175">
        <f t="shared" si="2"/>
        <v>43265</v>
      </c>
      <c r="FK3" s="175">
        <f t="shared" si="2"/>
        <v>43266</v>
      </c>
      <c r="FL3" s="175">
        <f t="shared" si="2"/>
        <v>43267</v>
      </c>
      <c r="FM3" s="175">
        <f t="shared" si="2"/>
        <v>43268</v>
      </c>
      <c r="FN3" s="175">
        <f t="shared" si="2"/>
        <v>43269</v>
      </c>
      <c r="FO3" s="175">
        <f t="shared" si="2"/>
        <v>43270</v>
      </c>
      <c r="FP3" s="175">
        <f t="shared" si="2"/>
        <v>43271</v>
      </c>
      <c r="FQ3" s="175">
        <f t="shared" si="2"/>
        <v>43272</v>
      </c>
      <c r="FR3" s="175">
        <f t="shared" si="2"/>
        <v>43273</v>
      </c>
      <c r="FS3" s="175">
        <f t="shared" si="2"/>
        <v>43274</v>
      </c>
      <c r="FT3" s="175">
        <f t="shared" si="2"/>
        <v>43275</v>
      </c>
      <c r="FU3" s="175">
        <f t="shared" si="2"/>
        <v>43276</v>
      </c>
      <c r="FV3" s="175">
        <f t="shared" si="2"/>
        <v>43277</v>
      </c>
      <c r="FW3" s="175">
        <f t="shared" si="2"/>
        <v>43278</v>
      </c>
      <c r="FX3" s="175">
        <f t="shared" si="2"/>
        <v>43279</v>
      </c>
      <c r="FY3" s="175">
        <f t="shared" si="2"/>
        <v>43280</v>
      </c>
      <c r="FZ3" s="175">
        <f t="shared" si="2"/>
        <v>43281</v>
      </c>
      <c r="GA3" s="175">
        <f t="shared" si="2"/>
        <v>43282</v>
      </c>
      <c r="GB3" s="175">
        <f t="shared" si="2"/>
        <v>43283</v>
      </c>
      <c r="GC3" s="175">
        <f t="shared" si="2"/>
        <v>43284</v>
      </c>
      <c r="GD3" s="175">
        <f t="shared" si="2"/>
        <v>43285</v>
      </c>
      <c r="GE3" s="175">
        <f t="shared" si="2"/>
        <v>43286</v>
      </c>
      <c r="GF3" s="175">
        <f t="shared" si="2"/>
        <v>43287</v>
      </c>
      <c r="GG3" s="175">
        <f t="shared" si="2"/>
        <v>43288</v>
      </c>
      <c r="GH3" s="175">
        <f t="shared" si="2"/>
        <v>43289</v>
      </c>
      <c r="GI3" s="175">
        <f t="shared" si="2"/>
        <v>43290</v>
      </c>
      <c r="GJ3" s="175">
        <f t="shared" si="2"/>
        <v>43291</v>
      </c>
      <c r="GK3" s="175">
        <f t="shared" si="2"/>
        <v>43292</v>
      </c>
      <c r="GL3" s="175">
        <f t="shared" si="2"/>
        <v>43293</v>
      </c>
      <c r="GM3" s="175">
        <f t="shared" si="2"/>
        <v>43294</v>
      </c>
      <c r="GN3" s="175">
        <f t="shared" ref="GN3:IY4" si="3">GM3+1</f>
        <v>43295</v>
      </c>
      <c r="GO3" s="175">
        <f t="shared" si="3"/>
        <v>43296</v>
      </c>
      <c r="GP3" s="175">
        <f t="shared" si="3"/>
        <v>43297</v>
      </c>
      <c r="GQ3" s="175">
        <f t="shared" si="3"/>
        <v>43298</v>
      </c>
      <c r="GR3" s="175">
        <f t="shared" si="3"/>
        <v>43299</v>
      </c>
      <c r="GS3" s="175">
        <f t="shared" si="3"/>
        <v>43300</v>
      </c>
      <c r="GT3" s="175">
        <f t="shared" si="3"/>
        <v>43301</v>
      </c>
      <c r="GU3" s="175">
        <f t="shared" si="3"/>
        <v>43302</v>
      </c>
      <c r="GV3" s="175">
        <f t="shared" si="3"/>
        <v>43303</v>
      </c>
      <c r="GW3" s="175">
        <f t="shared" si="3"/>
        <v>43304</v>
      </c>
      <c r="GX3" s="175">
        <f t="shared" si="3"/>
        <v>43305</v>
      </c>
      <c r="GY3" s="175">
        <f t="shared" si="3"/>
        <v>43306</v>
      </c>
      <c r="GZ3" s="175">
        <f t="shared" si="3"/>
        <v>43307</v>
      </c>
      <c r="HA3" s="175">
        <f t="shared" si="3"/>
        <v>43308</v>
      </c>
      <c r="HB3" s="175">
        <f t="shared" si="3"/>
        <v>43309</v>
      </c>
      <c r="HC3" s="175">
        <f t="shared" si="3"/>
        <v>43310</v>
      </c>
      <c r="HD3" s="175">
        <f t="shared" si="3"/>
        <v>43311</v>
      </c>
      <c r="HE3" s="175">
        <f t="shared" si="3"/>
        <v>43312</v>
      </c>
      <c r="HF3" s="175">
        <f t="shared" si="3"/>
        <v>43313</v>
      </c>
      <c r="HG3" s="175">
        <f t="shared" si="3"/>
        <v>43314</v>
      </c>
      <c r="HH3" s="175">
        <f t="shared" si="3"/>
        <v>43315</v>
      </c>
      <c r="HI3" s="175">
        <f t="shared" si="3"/>
        <v>43316</v>
      </c>
      <c r="HJ3" s="175">
        <f t="shared" si="3"/>
        <v>43317</v>
      </c>
      <c r="HK3" s="175">
        <f t="shared" si="3"/>
        <v>43318</v>
      </c>
      <c r="HL3" s="175">
        <f t="shared" si="3"/>
        <v>43319</v>
      </c>
      <c r="HM3" s="175">
        <f t="shared" si="3"/>
        <v>43320</v>
      </c>
      <c r="HN3" s="175">
        <f t="shared" si="3"/>
        <v>43321</v>
      </c>
      <c r="HO3" s="175">
        <f t="shared" si="3"/>
        <v>43322</v>
      </c>
      <c r="HP3" s="175">
        <f t="shared" si="3"/>
        <v>43323</v>
      </c>
      <c r="HQ3" s="175">
        <f t="shared" si="3"/>
        <v>43324</v>
      </c>
      <c r="HR3" s="175">
        <f t="shared" si="3"/>
        <v>43325</v>
      </c>
      <c r="HS3" s="175">
        <f t="shared" si="3"/>
        <v>43326</v>
      </c>
      <c r="HT3" s="175">
        <f t="shared" si="3"/>
        <v>43327</v>
      </c>
      <c r="HU3" s="175">
        <f t="shared" si="3"/>
        <v>43328</v>
      </c>
      <c r="HV3" s="175">
        <f t="shared" si="3"/>
        <v>43329</v>
      </c>
      <c r="HW3" s="175">
        <f t="shared" si="3"/>
        <v>43330</v>
      </c>
      <c r="HX3" s="175">
        <f t="shared" si="3"/>
        <v>43331</v>
      </c>
      <c r="HY3" s="175">
        <f t="shared" si="3"/>
        <v>43332</v>
      </c>
      <c r="HZ3" s="175">
        <f t="shared" si="3"/>
        <v>43333</v>
      </c>
      <c r="IA3" s="175">
        <f t="shared" si="3"/>
        <v>43334</v>
      </c>
      <c r="IB3" s="175">
        <f t="shared" si="3"/>
        <v>43335</v>
      </c>
      <c r="IC3" s="175">
        <f t="shared" si="3"/>
        <v>43336</v>
      </c>
      <c r="ID3" s="175">
        <f t="shared" si="3"/>
        <v>43337</v>
      </c>
      <c r="IE3" s="175">
        <f t="shared" si="3"/>
        <v>43338</v>
      </c>
      <c r="IF3" s="175">
        <f t="shared" si="3"/>
        <v>43339</v>
      </c>
      <c r="IG3" s="175">
        <f t="shared" si="3"/>
        <v>43340</v>
      </c>
      <c r="IH3" s="175">
        <f t="shared" si="3"/>
        <v>43341</v>
      </c>
      <c r="II3" s="175">
        <f t="shared" si="3"/>
        <v>43342</v>
      </c>
      <c r="IJ3" s="175">
        <f t="shared" si="3"/>
        <v>43343</v>
      </c>
      <c r="IK3" s="175">
        <f t="shared" si="3"/>
        <v>43344</v>
      </c>
      <c r="IL3" s="175">
        <f t="shared" si="3"/>
        <v>43345</v>
      </c>
      <c r="IM3" s="175">
        <f t="shared" si="3"/>
        <v>43346</v>
      </c>
      <c r="IN3" s="175">
        <f t="shared" si="3"/>
        <v>43347</v>
      </c>
      <c r="IO3" s="175">
        <f t="shared" si="3"/>
        <v>43348</v>
      </c>
      <c r="IP3" s="175">
        <f t="shared" si="3"/>
        <v>43349</v>
      </c>
      <c r="IQ3" s="175">
        <f t="shared" si="3"/>
        <v>43350</v>
      </c>
      <c r="IR3" s="175">
        <f t="shared" si="3"/>
        <v>43351</v>
      </c>
      <c r="IS3" s="175">
        <f t="shared" si="3"/>
        <v>43352</v>
      </c>
      <c r="IT3" s="175">
        <f t="shared" si="3"/>
        <v>43353</v>
      </c>
      <c r="IU3" s="175">
        <f t="shared" si="3"/>
        <v>43354</v>
      </c>
      <c r="IV3" s="175">
        <f t="shared" si="3"/>
        <v>43355</v>
      </c>
      <c r="IW3" s="175">
        <f t="shared" si="3"/>
        <v>43356</v>
      </c>
      <c r="IX3" s="175">
        <f t="shared" si="3"/>
        <v>43357</v>
      </c>
      <c r="IY3" s="175">
        <f t="shared" si="3"/>
        <v>43358</v>
      </c>
      <c r="IZ3" s="175">
        <f t="shared" ref="IZ3:LK4" si="4">IY3+1</f>
        <v>43359</v>
      </c>
      <c r="JA3" s="175">
        <f t="shared" si="4"/>
        <v>43360</v>
      </c>
      <c r="JB3" s="175">
        <f t="shared" si="4"/>
        <v>43361</v>
      </c>
      <c r="JC3" s="175">
        <f t="shared" si="4"/>
        <v>43362</v>
      </c>
      <c r="JD3" s="175">
        <f t="shared" si="4"/>
        <v>43363</v>
      </c>
      <c r="JE3" s="175">
        <f t="shared" si="4"/>
        <v>43364</v>
      </c>
      <c r="JF3" s="175">
        <f t="shared" si="4"/>
        <v>43365</v>
      </c>
      <c r="JG3" s="175">
        <f t="shared" si="4"/>
        <v>43366</v>
      </c>
      <c r="JH3" s="175">
        <f t="shared" si="4"/>
        <v>43367</v>
      </c>
      <c r="JI3" s="175">
        <f t="shared" si="4"/>
        <v>43368</v>
      </c>
      <c r="JJ3" s="175">
        <f t="shared" si="4"/>
        <v>43369</v>
      </c>
      <c r="JK3" s="175">
        <f t="shared" si="4"/>
        <v>43370</v>
      </c>
      <c r="JL3" s="175">
        <f t="shared" si="4"/>
        <v>43371</v>
      </c>
      <c r="JM3" s="175">
        <f t="shared" si="4"/>
        <v>43372</v>
      </c>
      <c r="JN3" s="175">
        <f t="shared" si="4"/>
        <v>43373</v>
      </c>
      <c r="JO3" s="175">
        <f t="shared" si="4"/>
        <v>43374</v>
      </c>
      <c r="JP3" s="175">
        <f t="shared" si="4"/>
        <v>43375</v>
      </c>
      <c r="JQ3" s="175">
        <f t="shared" si="4"/>
        <v>43376</v>
      </c>
      <c r="JR3" s="175">
        <f t="shared" si="4"/>
        <v>43377</v>
      </c>
      <c r="JS3" s="175">
        <f t="shared" si="4"/>
        <v>43378</v>
      </c>
      <c r="JT3" s="175">
        <f t="shared" si="4"/>
        <v>43379</v>
      </c>
      <c r="JU3" s="175">
        <f t="shared" si="4"/>
        <v>43380</v>
      </c>
      <c r="JV3" s="175">
        <f t="shared" si="4"/>
        <v>43381</v>
      </c>
      <c r="JW3" s="175">
        <f t="shared" si="4"/>
        <v>43382</v>
      </c>
      <c r="JX3" s="175">
        <f t="shared" si="4"/>
        <v>43383</v>
      </c>
      <c r="JY3" s="175">
        <f t="shared" si="4"/>
        <v>43384</v>
      </c>
      <c r="JZ3" s="175">
        <f t="shared" si="4"/>
        <v>43385</v>
      </c>
      <c r="KA3" s="175">
        <f t="shared" si="4"/>
        <v>43386</v>
      </c>
      <c r="KB3" s="175">
        <f t="shared" si="4"/>
        <v>43387</v>
      </c>
      <c r="KC3" s="175">
        <f t="shared" si="4"/>
        <v>43388</v>
      </c>
      <c r="KD3" s="175">
        <f t="shared" si="4"/>
        <v>43389</v>
      </c>
      <c r="KE3" s="175">
        <f t="shared" si="4"/>
        <v>43390</v>
      </c>
      <c r="KF3" s="175">
        <f t="shared" si="4"/>
        <v>43391</v>
      </c>
      <c r="KG3" s="175">
        <f t="shared" si="4"/>
        <v>43392</v>
      </c>
      <c r="KH3" s="175">
        <f t="shared" si="4"/>
        <v>43393</v>
      </c>
      <c r="KI3" s="175">
        <f t="shared" si="4"/>
        <v>43394</v>
      </c>
      <c r="KJ3" s="175">
        <f t="shared" si="4"/>
        <v>43395</v>
      </c>
      <c r="KK3" s="175">
        <f t="shared" si="4"/>
        <v>43396</v>
      </c>
      <c r="KL3" s="175">
        <f t="shared" si="4"/>
        <v>43397</v>
      </c>
      <c r="KM3" s="175">
        <f t="shared" si="4"/>
        <v>43398</v>
      </c>
      <c r="KN3" s="175">
        <f t="shared" si="4"/>
        <v>43399</v>
      </c>
      <c r="KO3" s="175">
        <f t="shared" si="4"/>
        <v>43400</v>
      </c>
      <c r="KP3" s="175">
        <f t="shared" si="4"/>
        <v>43401</v>
      </c>
      <c r="KQ3" s="175">
        <f t="shared" si="4"/>
        <v>43402</v>
      </c>
      <c r="KR3" s="175">
        <f t="shared" si="4"/>
        <v>43403</v>
      </c>
      <c r="KS3" s="175">
        <f t="shared" si="4"/>
        <v>43404</v>
      </c>
      <c r="KT3" s="175">
        <f t="shared" si="4"/>
        <v>43405</v>
      </c>
      <c r="KU3" s="175">
        <f t="shared" si="4"/>
        <v>43406</v>
      </c>
      <c r="KV3" s="175">
        <f t="shared" si="4"/>
        <v>43407</v>
      </c>
      <c r="KW3" s="175">
        <f t="shared" si="4"/>
        <v>43408</v>
      </c>
      <c r="KX3" s="175">
        <f t="shared" si="4"/>
        <v>43409</v>
      </c>
      <c r="KY3" s="175">
        <f t="shared" si="4"/>
        <v>43410</v>
      </c>
      <c r="KZ3" s="175">
        <f t="shared" si="4"/>
        <v>43411</v>
      </c>
      <c r="LA3" s="175">
        <f t="shared" si="4"/>
        <v>43412</v>
      </c>
      <c r="LB3" s="175">
        <f t="shared" si="4"/>
        <v>43413</v>
      </c>
      <c r="LC3" s="175">
        <f t="shared" si="4"/>
        <v>43414</v>
      </c>
      <c r="LD3" s="175">
        <f t="shared" si="4"/>
        <v>43415</v>
      </c>
      <c r="LE3" s="175">
        <f t="shared" si="4"/>
        <v>43416</v>
      </c>
      <c r="LF3" s="175">
        <f t="shared" si="4"/>
        <v>43417</v>
      </c>
      <c r="LG3" s="175">
        <f t="shared" si="4"/>
        <v>43418</v>
      </c>
      <c r="LH3" s="175">
        <f t="shared" si="4"/>
        <v>43419</v>
      </c>
      <c r="LI3" s="175">
        <f t="shared" si="4"/>
        <v>43420</v>
      </c>
      <c r="LJ3" s="175">
        <f t="shared" si="4"/>
        <v>43421</v>
      </c>
      <c r="LK3" s="175">
        <f t="shared" si="4"/>
        <v>43422</v>
      </c>
      <c r="LL3" s="175">
        <f t="shared" ref="LL3:NB4" si="5">LK3+1</f>
        <v>43423</v>
      </c>
      <c r="LM3" s="175">
        <f t="shared" si="5"/>
        <v>43424</v>
      </c>
      <c r="LN3" s="175">
        <f t="shared" si="5"/>
        <v>43425</v>
      </c>
      <c r="LO3" s="175">
        <f t="shared" si="5"/>
        <v>43426</v>
      </c>
      <c r="LP3" s="175">
        <f t="shared" si="5"/>
        <v>43427</v>
      </c>
      <c r="LQ3" s="175">
        <f t="shared" si="5"/>
        <v>43428</v>
      </c>
      <c r="LR3" s="175">
        <f t="shared" si="5"/>
        <v>43429</v>
      </c>
      <c r="LS3" s="175">
        <f t="shared" si="5"/>
        <v>43430</v>
      </c>
      <c r="LT3" s="175">
        <f t="shared" si="5"/>
        <v>43431</v>
      </c>
      <c r="LU3" s="175">
        <f t="shared" si="5"/>
        <v>43432</v>
      </c>
      <c r="LV3" s="175">
        <f t="shared" si="5"/>
        <v>43433</v>
      </c>
      <c r="LW3" s="175">
        <f t="shared" si="5"/>
        <v>43434</v>
      </c>
      <c r="LX3" s="175">
        <f t="shared" si="5"/>
        <v>43435</v>
      </c>
      <c r="LY3" s="175">
        <f t="shared" si="5"/>
        <v>43436</v>
      </c>
      <c r="LZ3" s="175">
        <f t="shared" si="5"/>
        <v>43437</v>
      </c>
      <c r="MA3" s="175">
        <f t="shared" si="5"/>
        <v>43438</v>
      </c>
      <c r="MB3" s="175">
        <f t="shared" si="5"/>
        <v>43439</v>
      </c>
      <c r="MC3" s="175">
        <f t="shared" si="5"/>
        <v>43440</v>
      </c>
      <c r="MD3" s="175">
        <f t="shared" si="5"/>
        <v>43441</v>
      </c>
      <c r="ME3" s="175">
        <f t="shared" si="5"/>
        <v>43442</v>
      </c>
      <c r="MF3" s="175">
        <f t="shared" si="5"/>
        <v>43443</v>
      </c>
      <c r="MG3" s="175">
        <f t="shared" si="5"/>
        <v>43444</v>
      </c>
      <c r="MH3" s="175">
        <f t="shared" si="5"/>
        <v>43445</v>
      </c>
      <c r="MI3" s="175">
        <f t="shared" si="5"/>
        <v>43446</v>
      </c>
      <c r="MJ3" s="175">
        <f t="shared" si="5"/>
        <v>43447</v>
      </c>
      <c r="MK3" s="175">
        <f t="shared" si="5"/>
        <v>43448</v>
      </c>
      <c r="ML3" s="175">
        <f t="shared" si="5"/>
        <v>43449</v>
      </c>
      <c r="MM3" s="175">
        <f t="shared" si="5"/>
        <v>43450</v>
      </c>
      <c r="MN3" s="175">
        <f t="shared" si="5"/>
        <v>43451</v>
      </c>
      <c r="MO3" s="175">
        <f t="shared" si="5"/>
        <v>43452</v>
      </c>
      <c r="MP3" s="175">
        <f t="shared" si="5"/>
        <v>43453</v>
      </c>
      <c r="MQ3" s="175">
        <f t="shared" si="5"/>
        <v>43454</v>
      </c>
      <c r="MR3" s="175">
        <f t="shared" si="5"/>
        <v>43455</v>
      </c>
      <c r="MS3" s="175">
        <f t="shared" si="5"/>
        <v>43456</v>
      </c>
      <c r="MT3" s="175">
        <f t="shared" si="5"/>
        <v>43457</v>
      </c>
      <c r="MU3" s="175">
        <f t="shared" si="5"/>
        <v>43458</v>
      </c>
      <c r="MV3" s="175">
        <f t="shared" si="5"/>
        <v>43459</v>
      </c>
      <c r="MW3" s="175">
        <f t="shared" si="5"/>
        <v>43460</v>
      </c>
      <c r="MX3" s="175">
        <f t="shared" si="5"/>
        <v>43461</v>
      </c>
      <c r="MY3" s="175">
        <f t="shared" si="5"/>
        <v>43462</v>
      </c>
      <c r="MZ3" s="175">
        <f t="shared" si="5"/>
        <v>43463</v>
      </c>
      <c r="NA3" s="175">
        <f t="shared" si="5"/>
        <v>43464</v>
      </c>
      <c r="NB3" s="176">
        <f t="shared" si="5"/>
        <v>43465</v>
      </c>
    </row>
    <row r="4" spans="1:366" s="181" customFormat="1" ht="18.75" customHeight="1" thickBot="1" x14ac:dyDescent="0.3">
      <c r="A4" s="184">
        <v>2018</v>
      </c>
      <c r="B4" s="177">
        <f>DATE($A$4,1,1)</f>
        <v>43101</v>
      </c>
      <c r="C4" s="178">
        <f>B4+1</f>
        <v>43102</v>
      </c>
      <c r="D4" s="178">
        <f t="shared" si="0"/>
        <v>43103</v>
      </c>
      <c r="E4" s="178">
        <f t="shared" si="0"/>
        <v>43104</v>
      </c>
      <c r="F4" s="178">
        <f t="shared" si="0"/>
        <v>43105</v>
      </c>
      <c r="G4" s="178">
        <f t="shared" si="0"/>
        <v>43106</v>
      </c>
      <c r="H4" s="178">
        <f t="shared" si="0"/>
        <v>43107</v>
      </c>
      <c r="I4" s="178">
        <f t="shared" si="0"/>
        <v>43108</v>
      </c>
      <c r="J4" s="178">
        <f t="shared" si="0"/>
        <v>43109</v>
      </c>
      <c r="K4" s="178">
        <f t="shared" si="0"/>
        <v>43110</v>
      </c>
      <c r="L4" s="178">
        <f t="shared" si="0"/>
        <v>43111</v>
      </c>
      <c r="M4" s="178">
        <f t="shared" si="0"/>
        <v>43112</v>
      </c>
      <c r="N4" s="178">
        <f t="shared" si="0"/>
        <v>43113</v>
      </c>
      <c r="O4" s="178">
        <f t="shared" si="0"/>
        <v>43114</v>
      </c>
      <c r="P4" s="178">
        <f t="shared" si="0"/>
        <v>43115</v>
      </c>
      <c r="Q4" s="178">
        <f t="shared" si="0"/>
        <v>43116</v>
      </c>
      <c r="R4" s="178">
        <f t="shared" si="0"/>
        <v>43117</v>
      </c>
      <c r="S4" s="178">
        <f t="shared" si="0"/>
        <v>43118</v>
      </c>
      <c r="T4" s="178">
        <f t="shared" si="0"/>
        <v>43119</v>
      </c>
      <c r="U4" s="178">
        <f t="shared" si="0"/>
        <v>43120</v>
      </c>
      <c r="V4" s="178">
        <f t="shared" si="0"/>
        <v>43121</v>
      </c>
      <c r="W4" s="178">
        <f t="shared" si="0"/>
        <v>43122</v>
      </c>
      <c r="X4" s="178">
        <f t="shared" si="0"/>
        <v>43123</v>
      </c>
      <c r="Y4" s="178">
        <f t="shared" si="0"/>
        <v>43124</v>
      </c>
      <c r="Z4" s="178">
        <f t="shared" si="0"/>
        <v>43125</v>
      </c>
      <c r="AA4" s="178">
        <f t="shared" si="0"/>
        <v>43126</v>
      </c>
      <c r="AB4" s="178">
        <f t="shared" si="0"/>
        <v>43127</v>
      </c>
      <c r="AC4" s="178">
        <f t="shared" si="0"/>
        <v>43128</v>
      </c>
      <c r="AD4" s="178">
        <f t="shared" si="0"/>
        <v>43129</v>
      </c>
      <c r="AE4" s="178">
        <f t="shared" si="0"/>
        <v>43130</v>
      </c>
      <c r="AF4" s="178">
        <f t="shared" si="0"/>
        <v>43131</v>
      </c>
      <c r="AG4" s="178">
        <f t="shared" si="0"/>
        <v>43132</v>
      </c>
      <c r="AH4" s="178">
        <f t="shared" si="0"/>
        <v>43133</v>
      </c>
      <c r="AI4" s="178">
        <f t="shared" si="0"/>
        <v>43134</v>
      </c>
      <c r="AJ4" s="178">
        <f t="shared" si="0"/>
        <v>43135</v>
      </c>
      <c r="AK4" s="178">
        <f t="shared" si="0"/>
        <v>43136</v>
      </c>
      <c r="AL4" s="178">
        <f t="shared" si="0"/>
        <v>43137</v>
      </c>
      <c r="AM4" s="178">
        <f t="shared" si="0"/>
        <v>43138</v>
      </c>
      <c r="AN4" s="178">
        <f t="shared" si="0"/>
        <v>43139</v>
      </c>
      <c r="AO4" s="178">
        <f t="shared" si="0"/>
        <v>43140</v>
      </c>
      <c r="AP4" s="178">
        <f t="shared" si="0"/>
        <v>43141</v>
      </c>
      <c r="AQ4" s="178">
        <f t="shared" si="0"/>
        <v>43142</v>
      </c>
      <c r="AR4" s="178">
        <f t="shared" si="0"/>
        <v>43143</v>
      </c>
      <c r="AS4" s="178">
        <f t="shared" si="0"/>
        <v>43144</v>
      </c>
      <c r="AT4" s="178">
        <f t="shared" si="0"/>
        <v>43145</v>
      </c>
      <c r="AU4" s="178">
        <f t="shared" si="0"/>
        <v>43146</v>
      </c>
      <c r="AV4" s="178">
        <f t="shared" si="0"/>
        <v>43147</v>
      </c>
      <c r="AW4" s="178">
        <f t="shared" si="0"/>
        <v>43148</v>
      </c>
      <c r="AX4" s="178">
        <f t="shared" si="0"/>
        <v>43149</v>
      </c>
      <c r="AY4" s="178">
        <f t="shared" si="0"/>
        <v>43150</v>
      </c>
      <c r="AZ4" s="178">
        <f t="shared" si="0"/>
        <v>43151</v>
      </c>
      <c r="BA4" s="178">
        <f t="shared" si="0"/>
        <v>43152</v>
      </c>
      <c r="BB4" s="178">
        <f t="shared" si="0"/>
        <v>43153</v>
      </c>
      <c r="BC4" s="178">
        <f t="shared" si="0"/>
        <v>43154</v>
      </c>
      <c r="BD4" s="178">
        <f t="shared" si="0"/>
        <v>43155</v>
      </c>
      <c r="BE4" s="178">
        <f t="shared" si="0"/>
        <v>43156</v>
      </c>
      <c r="BF4" s="178">
        <f t="shared" si="0"/>
        <v>43157</v>
      </c>
      <c r="BG4" s="178">
        <f t="shared" si="0"/>
        <v>43158</v>
      </c>
      <c r="BH4" s="178">
        <f t="shared" si="0"/>
        <v>43159</v>
      </c>
      <c r="BI4" s="178">
        <f t="shared" si="0"/>
        <v>43160</v>
      </c>
      <c r="BJ4" s="178">
        <f t="shared" si="0"/>
        <v>43161</v>
      </c>
      <c r="BK4" s="178">
        <f t="shared" si="0"/>
        <v>43162</v>
      </c>
      <c r="BL4" s="178">
        <f t="shared" si="0"/>
        <v>43163</v>
      </c>
      <c r="BM4" s="178">
        <f t="shared" si="0"/>
        <v>43164</v>
      </c>
      <c r="BN4" s="178">
        <f t="shared" si="0"/>
        <v>43165</v>
      </c>
      <c r="BO4" s="178">
        <f t="shared" si="0"/>
        <v>43166</v>
      </c>
      <c r="BP4" s="178">
        <f t="shared" si="1"/>
        <v>43167</v>
      </c>
      <c r="BQ4" s="178">
        <f t="shared" si="1"/>
        <v>43168</v>
      </c>
      <c r="BR4" s="178">
        <f t="shared" si="1"/>
        <v>43169</v>
      </c>
      <c r="BS4" s="178">
        <f t="shared" si="1"/>
        <v>43170</v>
      </c>
      <c r="BT4" s="178">
        <f t="shared" si="1"/>
        <v>43171</v>
      </c>
      <c r="BU4" s="178">
        <f t="shared" si="1"/>
        <v>43172</v>
      </c>
      <c r="BV4" s="178">
        <f t="shared" si="1"/>
        <v>43173</v>
      </c>
      <c r="BW4" s="178">
        <f t="shared" si="1"/>
        <v>43174</v>
      </c>
      <c r="BX4" s="178">
        <f t="shared" si="1"/>
        <v>43175</v>
      </c>
      <c r="BY4" s="178">
        <f t="shared" si="1"/>
        <v>43176</v>
      </c>
      <c r="BZ4" s="178">
        <f t="shared" si="1"/>
        <v>43177</v>
      </c>
      <c r="CA4" s="178">
        <f t="shared" si="1"/>
        <v>43178</v>
      </c>
      <c r="CB4" s="178">
        <f t="shared" si="1"/>
        <v>43179</v>
      </c>
      <c r="CC4" s="178">
        <f t="shared" si="1"/>
        <v>43180</v>
      </c>
      <c r="CD4" s="178">
        <f t="shared" si="1"/>
        <v>43181</v>
      </c>
      <c r="CE4" s="178">
        <f t="shared" si="1"/>
        <v>43182</v>
      </c>
      <c r="CF4" s="178">
        <f t="shared" si="1"/>
        <v>43183</v>
      </c>
      <c r="CG4" s="178">
        <f t="shared" si="1"/>
        <v>43184</v>
      </c>
      <c r="CH4" s="178">
        <f t="shared" si="1"/>
        <v>43185</v>
      </c>
      <c r="CI4" s="178">
        <f t="shared" si="1"/>
        <v>43186</v>
      </c>
      <c r="CJ4" s="178">
        <f t="shared" si="1"/>
        <v>43187</v>
      </c>
      <c r="CK4" s="178">
        <f t="shared" si="1"/>
        <v>43188</v>
      </c>
      <c r="CL4" s="178">
        <f t="shared" si="1"/>
        <v>43189</v>
      </c>
      <c r="CM4" s="178">
        <f t="shared" si="1"/>
        <v>43190</v>
      </c>
      <c r="CN4" s="178">
        <f t="shared" si="1"/>
        <v>43191</v>
      </c>
      <c r="CO4" s="178">
        <f t="shared" si="1"/>
        <v>43192</v>
      </c>
      <c r="CP4" s="178">
        <f t="shared" si="1"/>
        <v>43193</v>
      </c>
      <c r="CQ4" s="178">
        <f t="shared" si="1"/>
        <v>43194</v>
      </c>
      <c r="CR4" s="178">
        <f t="shared" si="1"/>
        <v>43195</v>
      </c>
      <c r="CS4" s="178">
        <f t="shared" si="1"/>
        <v>43196</v>
      </c>
      <c r="CT4" s="178">
        <f t="shared" si="1"/>
        <v>43197</v>
      </c>
      <c r="CU4" s="178">
        <f t="shared" si="1"/>
        <v>43198</v>
      </c>
      <c r="CV4" s="178">
        <f t="shared" si="1"/>
        <v>43199</v>
      </c>
      <c r="CW4" s="178">
        <f t="shared" si="1"/>
        <v>43200</v>
      </c>
      <c r="CX4" s="178">
        <f t="shared" si="1"/>
        <v>43201</v>
      </c>
      <c r="CY4" s="178">
        <f t="shared" si="1"/>
        <v>43202</v>
      </c>
      <c r="CZ4" s="178">
        <f t="shared" si="1"/>
        <v>43203</v>
      </c>
      <c r="DA4" s="178">
        <f t="shared" si="1"/>
        <v>43204</v>
      </c>
      <c r="DB4" s="178">
        <f t="shared" si="1"/>
        <v>43205</v>
      </c>
      <c r="DC4" s="178">
        <f t="shared" si="1"/>
        <v>43206</v>
      </c>
      <c r="DD4" s="178">
        <f t="shared" si="1"/>
        <v>43207</v>
      </c>
      <c r="DE4" s="178">
        <f t="shared" si="1"/>
        <v>43208</v>
      </c>
      <c r="DF4" s="178">
        <f t="shared" si="1"/>
        <v>43209</v>
      </c>
      <c r="DG4" s="178">
        <f t="shared" si="1"/>
        <v>43210</v>
      </c>
      <c r="DH4" s="178">
        <f t="shared" si="1"/>
        <v>43211</v>
      </c>
      <c r="DI4" s="178">
        <f t="shared" si="1"/>
        <v>43212</v>
      </c>
      <c r="DJ4" s="178">
        <f t="shared" si="1"/>
        <v>43213</v>
      </c>
      <c r="DK4" s="178">
        <f t="shared" si="1"/>
        <v>43214</v>
      </c>
      <c r="DL4" s="178">
        <f t="shared" si="1"/>
        <v>43215</v>
      </c>
      <c r="DM4" s="178">
        <f t="shared" si="1"/>
        <v>43216</v>
      </c>
      <c r="DN4" s="178">
        <f t="shared" si="1"/>
        <v>43217</v>
      </c>
      <c r="DO4" s="178">
        <f t="shared" si="1"/>
        <v>43218</v>
      </c>
      <c r="DP4" s="178">
        <f t="shared" si="1"/>
        <v>43219</v>
      </c>
      <c r="DQ4" s="178">
        <f t="shared" si="1"/>
        <v>43220</v>
      </c>
      <c r="DR4" s="178">
        <f t="shared" si="1"/>
        <v>43221</v>
      </c>
      <c r="DS4" s="178">
        <f t="shared" si="1"/>
        <v>43222</v>
      </c>
      <c r="DT4" s="178">
        <f t="shared" si="1"/>
        <v>43223</v>
      </c>
      <c r="DU4" s="178">
        <f t="shared" si="1"/>
        <v>43224</v>
      </c>
      <c r="DV4" s="178">
        <f t="shared" si="1"/>
        <v>43225</v>
      </c>
      <c r="DW4" s="178">
        <f t="shared" si="1"/>
        <v>43226</v>
      </c>
      <c r="DX4" s="178">
        <f t="shared" si="1"/>
        <v>43227</v>
      </c>
      <c r="DY4" s="178">
        <f t="shared" si="1"/>
        <v>43228</v>
      </c>
      <c r="DZ4" s="178">
        <f t="shared" si="1"/>
        <v>43229</v>
      </c>
      <c r="EA4" s="178">
        <f t="shared" si="1"/>
        <v>43230</v>
      </c>
      <c r="EB4" s="178">
        <f t="shared" si="2"/>
        <v>43231</v>
      </c>
      <c r="EC4" s="178">
        <f t="shared" si="2"/>
        <v>43232</v>
      </c>
      <c r="ED4" s="178">
        <f t="shared" si="2"/>
        <v>43233</v>
      </c>
      <c r="EE4" s="178">
        <f t="shared" si="2"/>
        <v>43234</v>
      </c>
      <c r="EF4" s="178">
        <f t="shared" si="2"/>
        <v>43235</v>
      </c>
      <c r="EG4" s="178">
        <f t="shared" si="2"/>
        <v>43236</v>
      </c>
      <c r="EH4" s="178">
        <f t="shared" si="2"/>
        <v>43237</v>
      </c>
      <c r="EI4" s="178">
        <f t="shared" si="2"/>
        <v>43238</v>
      </c>
      <c r="EJ4" s="178">
        <f t="shared" si="2"/>
        <v>43239</v>
      </c>
      <c r="EK4" s="178">
        <f t="shared" si="2"/>
        <v>43240</v>
      </c>
      <c r="EL4" s="178">
        <f t="shared" si="2"/>
        <v>43241</v>
      </c>
      <c r="EM4" s="178">
        <f t="shared" si="2"/>
        <v>43242</v>
      </c>
      <c r="EN4" s="178">
        <f t="shared" si="2"/>
        <v>43243</v>
      </c>
      <c r="EO4" s="178">
        <f t="shared" si="2"/>
        <v>43244</v>
      </c>
      <c r="EP4" s="178">
        <f t="shared" si="2"/>
        <v>43245</v>
      </c>
      <c r="EQ4" s="178">
        <f t="shared" si="2"/>
        <v>43246</v>
      </c>
      <c r="ER4" s="178">
        <f t="shared" si="2"/>
        <v>43247</v>
      </c>
      <c r="ES4" s="178">
        <f t="shared" si="2"/>
        <v>43248</v>
      </c>
      <c r="ET4" s="178">
        <f t="shared" si="2"/>
        <v>43249</v>
      </c>
      <c r="EU4" s="178">
        <f t="shared" si="2"/>
        <v>43250</v>
      </c>
      <c r="EV4" s="178">
        <f t="shared" si="2"/>
        <v>43251</v>
      </c>
      <c r="EW4" s="178">
        <f t="shared" si="2"/>
        <v>43252</v>
      </c>
      <c r="EX4" s="178">
        <f t="shared" si="2"/>
        <v>43253</v>
      </c>
      <c r="EY4" s="178">
        <f t="shared" si="2"/>
        <v>43254</v>
      </c>
      <c r="EZ4" s="178">
        <f t="shared" si="2"/>
        <v>43255</v>
      </c>
      <c r="FA4" s="178">
        <f t="shared" si="2"/>
        <v>43256</v>
      </c>
      <c r="FB4" s="178">
        <f t="shared" si="2"/>
        <v>43257</v>
      </c>
      <c r="FC4" s="178">
        <f t="shared" si="2"/>
        <v>43258</v>
      </c>
      <c r="FD4" s="178">
        <f t="shared" si="2"/>
        <v>43259</v>
      </c>
      <c r="FE4" s="178">
        <f t="shared" si="2"/>
        <v>43260</v>
      </c>
      <c r="FF4" s="178">
        <f t="shared" si="2"/>
        <v>43261</v>
      </c>
      <c r="FG4" s="178">
        <f t="shared" si="2"/>
        <v>43262</v>
      </c>
      <c r="FH4" s="178">
        <f t="shared" si="2"/>
        <v>43263</v>
      </c>
      <c r="FI4" s="178">
        <f t="shared" si="2"/>
        <v>43264</v>
      </c>
      <c r="FJ4" s="178">
        <f t="shared" si="2"/>
        <v>43265</v>
      </c>
      <c r="FK4" s="178">
        <f t="shared" si="2"/>
        <v>43266</v>
      </c>
      <c r="FL4" s="178">
        <f t="shared" si="2"/>
        <v>43267</v>
      </c>
      <c r="FM4" s="178">
        <f t="shared" si="2"/>
        <v>43268</v>
      </c>
      <c r="FN4" s="178">
        <f t="shared" si="2"/>
        <v>43269</v>
      </c>
      <c r="FO4" s="178">
        <f t="shared" si="2"/>
        <v>43270</v>
      </c>
      <c r="FP4" s="178">
        <f t="shared" si="2"/>
        <v>43271</v>
      </c>
      <c r="FQ4" s="178">
        <f t="shared" si="2"/>
        <v>43272</v>
      </c>
      <c r="FR4" s="178">
        <f t="shared" si="2"/>
        <v>43273</v>
      </c>
      <c r="FS4" s="178">
        <f t="shared" si="2"/>
        <v>43274</v>
      </c>
      <c r="FT4" s="178">
        <f t="shared" si="2"/>
        <v>43275</v>
      </c>
      <c r="FU4" s="178">
        <f t="shared" si="2"/>
        <v>43276</v>
      </c>
      <c r="FV4" s="178">
        <f t="shared" si="2"/>
        <v>43277</v>
      </c>
      <c r="FW4" s="178">
        <f t="shared" si="2"/>
        <v>43278</v>
      </c>
      <c r="FX4" s="178">
        <f t="shared" si="2"/>
        <v>43279</v>
      </c>
      <c r="FY4" s="178">
        <f t="shared" si="2"/>
        <v>43280</v>
      </c>
      <c r="FZ4" s="178">
        <f t="shared" si="2"/>
        <v>43281</v>
      </c>
      <c r="GA4" s="178">
        <f t="shared" si="2"/>
        <v>43282</v>
      </c>
      <c r="GB4" s="178">
        <f t="shared" si="2"/>
        <v>43283</v>
      </c>
      <c r="GC4" s="178">
        <f t="shared" si="2"/>
        <v>43284</v>
      </c>
      <c r="GD4" s="178">
        <f t="shared" si="2"/>
        <v>43285</v>
      </c>
      <c r="GE4" s="178">
        <f t="shared" si="2"/>
        <v>43286</v>
      </c>
      <c r="GF4" s="178">
        <f t="shared" si="2"/>
        <v>43287</v>
      </c>
      <c r="GG4" s="178">
        <f t="shared" si="2"/>
        <v>43288</v>
      </c>
      <c r="GH4" s="178">
        <f t="shared" si="2"/>
        <v>43289</v>
      </c>
      <c r="GI4" s="178">
        <f t="shared" si="2"/>
        <v>43290</v>
      </c>
      <c r="GJ4" s="178">
        <f t="shared" si="2"/>
        <v>43291</v>
      </c>
      <c r="GK4" s="178">
        <f t="shared" si="2"/>
        <v>43292</v>
      </c>
      <c r="GL4" s="178">
        <f t="shared" si="2"/>
        <v>43293</v>
      </c>
      <c r="GM4" s="178">
        <f t="shared" si="2"/>
        <v>43294</v>
      </c>
      <c r="GN4" s="178">
        <f t="shared" si="3"/>
        <v>43295</v>
      </c>
      <c r="GO4" s="178">
        <f t="shared" si="3"/>
        <v>43296</v>
      </c>
      <c r="GP4" s="178">
        <f t="shared" si="3"/>
        <v>43297</v>
      </c>
      <c r="GQ4" s="178">
        <f t="shared" si="3"/>
        <v>43298</v>
      </c>
      <c r="GR4" s="178">
        <f t="shared" si="3"/>
        <v>43299</v>
      </c>
      <c r="GS4" s="178">
        <f t="shared" si="3"/>
        <v>43300</v>
      </c>
      <c r="GT4" s="178">
        <f t="shared" si="3"/>
        <v>43301</v>
      </c>
      <c r="GU4" s="178">
        <f t="shared" si="3"/>
        <v>43302</v>
      </c>
      <c r="GV4" s="178">
        <f t="shared" si="3"/>
        <v>43303</v>
      </c>
      <c r="GW4" s="178">
        <f t="shared" si="3"/>
        <v>43304</v>
      </c>
      <c r="GX4" s="178">
        <f t="shared" si="3"/>
        <v>43305</v>
      </c>
      <c r="GY4" s="178">
        <f t="shared" si="3"/>
        <v>43306</v>
      </c>
      <c r="GZ4" s="178">
        <f t="shared" si="3"/>
        <v>43307</v>
      </c>
      <c r="HA4" s="178">
        <f t="shared" si="3"/>
        <v>43308</v>
      </c>
      <c r="HB4" s="178">
        <f t="shared" si="3"/>
        <v>43309</v>
      </c>
      <c r="HC4" s="178">
        <f t="shared" si="3"/>
        <v>43310</v>
      </c>
      <c r="HD4" s="178">
        <f t="shared" si="3"/>
        <v>43311</v>
      </c>
      <c r="HE4" s="178">
        <f t="shared" si="3"/>
        <v>43312</v>
      </c>
      <c r="HF4" s="178">
        <f t="shared" si="3"/>
        <v>43313</v>
      </c>
      <c r="HG4" s="178">
        <f t="shared" si="3"/>
        <v>43314</v>
      </c>
      <c r="HH4" s="178">
        <f t="shared" si="3"/>
        <v>43315</v>
      </c>
      <c r="HI4" s="178">
        <f t="shared" si="3"/>
        <v>43316</v>
      </c>
      <c r="HJ4" s="178">
        <f t="shared" si="3"/>
        <v>43317</v>
      </c>
      <c r="HK4" s="178">
        <f t="shared" si="3"/>
        <v>43318</v>
      </c>
      <c r="HL4" s="178">
        <f t="shared" si="3"/>
        <v>43319</v>
      </c>
      <c r="HM4" s="178">
        <f t="shared" si="3"/>
        <v>43320</v>
      </c>
      <c r="HN4" s="178">
        <f t="shared" si="3"/>
        <v>43321</v>
      </c>
      <c r="HO4" s="178">
        <f t="shared" si="3"/>
        <v>43322</v>
      </c>
      <c r="HP4" s="178">
        <f t="shared" si="3"/>
        <v>43323</v>
      </c>
      <c r="HQ4" s="178">
        <f t="shared" si="3"/>
        <v>43324</v>
      </c>
      <c r="HR4" s="178">
        <f t="shared" si="3"/>
        <v>43325</v>
      </c>
      <c r="HS4" s="178">
        <f t="shared" si="3"/>
        <v>43326</v>
      </c>
      <c r="HT4" s="178">
        <f t="shared" si="3"/>
        <v>43327</v>
      </c>
      <c r="HU4" s="178">
        <f t="shared" si="3"/>
        <v>43328</v>
      </c>
      <c r="HV4" s="178">
        <f t="shared" si="3"/>
        <v>43329</v>
      </c>
      <c r="HW4" s="178">
        <f t="shared" si="3"/>
        <v>43330</v>
      </c>
      <c r="HX4" s="178">
        <f t="shared" si="3"/>
        <v>43331</v>
      </c>
      <c r="HY4" s="178">
        <f t="shared" si="3"/>
        <v>43332</v>
      </c>
      <c r="HZ4" s="178">
        <f t="shared" si="3"/>
        <v>43333</v>
      </c>
      <c r="IA4" s="178">
        <f t="shared" si="3"/>
        <v>43334</v>
      </c>
      <c r="IB4" s="178">
        <f t="shared" si="3"/>
        <v>43335</v>
      </c>
      <c r="IC4" s="178">
        <f t="shared" si="3"/>
        <v>43336</v>
      </c>
      <c r="ID4" s="178">
        <f t="shared" si="3"/>
        <v>43337</v>
      </c>
      <c r="IE4" s="178">
        <f t="shared" si="3"/>
        <v>43338</v>
      </c>
      <c r="IF4" s="178">
        <f t="shared" si="3"/>
        <v>43339</v>
      </c>
      <c r="IG4" s="178">
        <f t="shared" si="3"/>
        <v>43340</v>
      </c>
      <c r="IH4" s="178">
        <f t="shared" si="3"/>
        <v>43341</v>
      </c>
      <c r="II4" s="178">
        <f t="shared" si="3"/>
        <v>43342</v>
      </c>
      <c r="IJ4" s="178">
        <f t="shared" si="3"/>
        <v>43343</v>
      </c>
      <c r="IK4" s="178">
        <f t="shared" si="3"/>
        <v>43344</v>
      </c>
      <c r="IL4" s="178">
        <f t="shared" si="3"/>
        <v>43345</v>
      </c>
      <c r="IM4" s="178">
        <f t="shared" si="3"/>
        <v>43346</v>
      </c>
      <c r="IN4" s="178">
        <f t="shared" si="3"/>
        <v>43347</v>
      </c>
      <c r="IO4" s="178">
        <f t="shared" si="3"/>
        <v>43348</v>
      </c>
      <c r="IP4" s="178">
        <f t="shared" si="3"/>
        <v>43349</v>
      </c>
      <c r="IQ4" s="178">
        <f t="shared" si="3"/>
        <v>43350</v>
      </c>
      <c r="IR4" s="178">
        <f t="shared" si="3"/>
        <v>43351</v>
      </c>
      <c r="IS4" s="178">
        <f t="shared" si="3"/>
        <v>43352</v>
      </c>
      <c r="IT4" s="178">
        <f t="shared" si="3"/>
        <v>43353</v>
      </c>
      <c r="IU4" s="178">
        <f t="shared" si="3"/>
        <v>43354</v>
      </c>
      <c r="IV4" s="178">
        <f t="shared" si="3"/>
        <v>43355</v>
      </c>
      <c r="IW4" s="178">
        <f t="shared" si="3"/>
        <v>43356</v>
      </c>
      <c r="IX4" s="178">
        <f t="shared" si="3"/>
        <v>43357</v>
      </c>
      <c r="IY4" s="178">
        <f t="shared" si="3"/>
        <v>43358</v>
      </c>
      <c r="IZ4" s="178">
        <f t="shared" si="4"/>
        <v>43359</v>
      </c>
      <c r="JA4" s="178">
        <f t="shared" si="4"/>
        <v>43360</v>
      </c>
      <c r="JB4" s="178">
        <f t="shared" si="4"/>
        <v>43361</v>
      </c>
      <c r="JC4" s="178">
        <f t="shared" si="4"/>
        <v>43362</v>
      </c>
      <c r="JD4" s="178">
        <f t="shared" si="4"/>
        <v>43363</v>
      </c>
      <c r="JE4" s="178">
        <f t="shared" si="4"/>
        <v>43364</v>
      </c>
      <c r="JF4" s="178">
        <f t="shared" si="4"/>
        <v>43365</v>
      </c>
      <c r="JG4" s="178">
        <f t="shared" si="4"/>
        <v>43366</v>
      </c>
      <c r="JH4" s="178">
        <f t="shared" si="4"/>
        <v>43367</v>
      </c>
      <c r="JI4" s="178">
        <f t="shared" si="4"/>
        <v>43368</v>
      </c>
      <c r="JJ4" s="178">
        <f t="shared" si="4"/>
        <v>43369</v>
      </c>
      <c r="JK4" s="178">
        <f t="shared" si="4"/>
        <v>43370</v>
      </c>
      <c r="JL4" s="178">
        <f t="shared" si="4"/>
        <v>43371</v>
      </c>
      <c r="JM4" s="178">
        <f t="shared" si="4"/>
        <v>43372</v>
      </c>
      <c r="JN4" s="178">
        <f t="shared" si="4"/>
        <v>43373</v>
      </c>
      <c r="JO4" s="178">
        <f t="shared" si="4"/>
        <v>43374</v>
      </c>
      <c r="JP4" s="178">
        <f t="shared" si="4"/>
        <v>43375</v>
      </c>
      <c r="JQ4" s="178">
        <f t="shared" si="4"/>
        <v>43376</v>
      </c>
      <c r="JR4" s="178">
        <f t="shared" si="4"/>
        <v>43377</v>
      </c>
      <c r="JS4" s="178">
        <f t="shared" si="4"/>
        <v>43378</v>
      </c>
      <c r="JT4" s="178">
        <f t="shared" si="4"/>
        <v>43379</v>
      </c>
      <c r="JU4" s="178">
        <f t="shared" si="4"/>
        <v>43380</v>
      </c>
      <c r="JV4" s="178">
        <f t="shared" si="4"/>
        <v>43381</v>
      </c>
      <c r="JW4" s="178">
        <f t="shared" si="4"/>
        <v>43382</v>
      </c>
      <c r="JX4" s="178">
        <f t="shared" si="4"/>
        <v>43383</v>
      </c>
      <c r="JY4" s="178">
        <f t="shared" si="4"/>
        <v>43384</v>
      </c>
      <c r="JZ4" s="178">
        <f t="shared" si="4"/>
        <v>43385</v>
      </c>
      <c r="KA4" s="178">
        <f t="shared" si="4"/>
        <v>43386</v>
      </c>
      <c r="KB4" s="178">
        <f t="shared" si="4"/>
        <v>43387</v>
      </c>
      <c r="KC4" s="178">
        <f t="shared" si="4"/>
        <v>43388</v>
      </c>
      <c r="KD4" s="178">
        <f t="shared" si="4"/>
        <v>43389</v>
      </c>
      <c r="KE4" s="178">
        <f t="shared" si="4"/>
        <v>43390</v>
      </c>
      <c r="KF4" s="178">
        <f t="shared" si="4"/>
        <v>43391</v>
      </c>
      <c r="KG4" s="178">
        <f t="shared" si="4"/>
        <v>43392</v>
      </c>
      <c r="KH4" s="178">
        <f t="shared" si="4"/>
        <v>43393</v>
      </c>
      <c r="KI4" s="178">
        <f t="shared" si="4"/>
        <v>43394</v>
      </c>
      <c r="KJ4" s="178">
        <f t="shared" si="4"/>
        <v>43395</v>
      </c>
      <c r="KK4" s="178">
        <f t="shared" si="4"/>
        <v>43396</v>
      </c>
      <c r="KL4" s="178">
        <f t="shared" si="4"/>
        <v>43397</v>
      </c>
      <c r="KM4" s="178">
        <f t="shared" si="4"/>
        <v>43398</v>
      </c>
      <c r="KN4" s="178">
        <f t="shared" si="4"/>
        <v>43399</v>
      </c>
      <c r="KO4" s="178">
        <f t="shared" si="4"/>
        <v>43400</v>
      </c>
      <c r="KP4" s="178">
        <f t="shared" si="4"/>
        <v>43401</v>
      </c>
      <c r="KQ4" s="178">
        <f t="shared" si="4"/>
        <v>43402</v>
      </c>
      <c r="KR4" s="178">
        <f t="shared" si="4"/>
        <v>43403</v>
      </c>
      <c r="KS4" s="178">
        <f t="shared" si="4"/>
        <v>43404</v>
      </c>
      <c r="KT4" s="178">
        <f t="shared" si="4"/>
        <v>43405</v>
      </c>
      <c r="KU4" s="178">
        <f t="shared" si="4"/>
        <v>43406</v>
      </c>
      <c r="KV4" s="178">
        <f t="shared" si="4"/>
        <v>43407</v>
      </c>
      <c r="KW4" s="178">
        <f t="shared" si="4"/>
        <v>43408</v>
      </c>
      <c r="KX4" s="178">
        <f t="shared" si="4"/>
        <v>43409</v>
      </c>
      <c r="KY4" s="178">
        <f t="shared" si="4"/>
        <v>43410</v>
      </c>
      <c r="KZ4" s="178">
        <f t="shared" si="4"/>
        <v>43411</v>
      </c>
      <c r="LA4" s="178">
        <f t="shared" si="4"/>
        <v>43412</v>
      </c>
      <c r="LB4" s="178">
        <f t="shared" si="4"/>
        <v>43413</v>
      </c>
      <c r="LC4" s="178">
        <f t="shared" si="4"/>
        <v>43414</v>
      </c>
      <c r="LD4" s="178">
        <f t="shared" si="4"/>
        <v>43415</v>
      </c>
      <c r="LE4" s="178">
        <f t="shared" si="4"/>
        <v>43416</v>
      </c>
      <c r="LF4" s="178">
        <f t="shared" si="4"/>
        <v>43417</v>
      </c>
      <c r="LG4" s="178">
        <f t="shared" si="4"/>
        <v>43418</v>
      </c>
      <c r="LH4" s="178">
        <f t="shared" si="4"/>
        <v>43419</v>
      </c>
      <c r="LI4" s="178">
        <f t="shared" si="4"/>
        <v>43420</v>
      </c>
      <c r="LJ4" s="178">
        <f t="shared" si="4"/>
        <v>43421</v>
      </c>
      <c r="LK4" s="178">
        <f t="shared" si="4"/>
        <v>43422</v>
      </c>
      <c r="LL4" s="178">
        <f t="shared" si="5"/>
        <v>43423</v>
      </c>
      <c r="LM4" s="178">
        <f t="shared" si="5"/>
        <v>43424</v>
      </c>
      <c r="LN4" s="178">
        <f t="shared" si="5"/>
        <v>43425</v>
      </c>
      <c r="LO4" s="178">
        <f t="shared" si="5"/>
        <v>43426</v>
      </c>
      <c r="LP4" s="178">
        <f t="shared" si="5"/>
        <v>43427</v>
      </c>
      <c r="LQ4" s="178">
        <f t="shared" si="5"/>
        <v>43428</v>
      </c>
      <c r="LR4" s="178">
        <f t="shared" si="5"/>
        <v>43429</v>
      </c>
      <c r="LS4" s="178">
        <f t="shared" si="5"/>
        <v>43430</v>
      </c>
      <c r="LT4" s="178">
        <f t="shared" si="5"/>
        <v>43431</v>
      </c>
      <c r="LU4" s="178">
        <f t="shared" si="5"/>
        <v>43432</v>
      </c>
      <c r="LV4" s="178">
        <f t="shared" si="5"/>
        <v>43433</v>
      </c>
      <c r="LW4" s="178">
        <f t="shared" si="5"/>
        <v>43434</v>
      </c>
      <c r="LX4" s="178">
        <f t="shared" si="5"/>
        <v>43435</v>
      </c>
      <c r="LY4" s="178">
        <f t="shared" si="5"/>
        <v>43436</v>
      </c>
      <c r="LZ4" s="178">
        <f t="shared" si="5"/>
        <v>43437</v>
      </c>
      <c r="MA4" s="178">
        <f t="shared" si="5"/>
        <v>43438</v>
      </c>
      <c r="MB4" s="178">
        <f t="shared" si="5"/>
        <v>43439</v>
      </c>
      <c r="MC4" s="178">
        <f t="shared" si="5"/>
        <v>43440</v>
      </c>
      <c r="MD4" s="178">
        <f t="shared" si="5"/>
        <v>43441</v>
      </c>
      <c r="ME4" s="178">
        <f t="shared" si="5"/>
        <v>43442</v>
      </c>
      <c r="MF4" s="178">
        <f t="shared" si="5"/>
        <v>43443</v>
      </c>
      <c r="MG4" s="178">
        <f t="shared" si="5"/>
        <v>43444</v>
      </c>
      <c r="MH4" s="178">
        <f t="shared" si="5"/>
        <v>43445</v>
      </c>
      <c r="MI4" s="178">
        <f t="shared" si="5"/>
        <v>43446</v>
      </c>
      <c r="MJ4" s="178">
        <f t="shared" si="5"/>
        <v>43447</v>
      </c>
      <c r="MK4" s="178">
        <f t="shared" si="5"/>
        <v>43448</v>
      </c>
      <c r="ML4" s="178">
        <f t="shared" si="5"/>
        <v>43449</v>
      </c>
      <c r="MM4" s="178">
        <f t="shared" si="5"/>
        <v>43450</v>
      </c>
      <c r="MN4" s="178">
        <f t="shared" si="5"/>
        <v>43451</v>
      </c>
      <c r="MO4" s="178">
        <f t="shared" si="5"/>
        <v>43452</v>
      </c>
      <c r="MP4" s="178">
        <f t="shared" si="5"/>
        <v>43453</v>
      </c>
      <c r="MQ4" s="178">
        <f t="shared" si="5"/>
        <v>43454</v>
      </c>
      <c r="MR4" s="178">
        <f t="shared" si="5"/>
        <v>43455</v>
      </c>
      <c r="MS4" s="178">
        <f t="shared" si="5"/>
        <v>43456</v>
      </c>
      <c r="MT4" s="178">
        <f t="shared" si="5"/>
        <v>43457</v>
      </c>
      <c r="MU4" s="178">
        <f t="shared" si="5"/>
        <v>43458</v>
      </c>
      <c r="MV4" s="178">
        <f t="shared" si="5"/>
        <v>43459</v>
      </c>
      <c r="MW4" s="178">
        <f t="shared" si="5"/>
        <v>43460</v>
      </c>
      <c r="MX4" s="178">
        <f t="shared" si="5"/>
        <v>43461</v>
      </c>
      <c r="MY4" s="178">
        <f t="shared" si="5"/>
        <v>43462</v>
      </c>
      <c r="MZ4" s="178">
        <f t="shared" si="5"/>
        <v>43463</v>
      </c>
      <c r="NA4" s="178">
        <f t="shared" si="5"/>
        <v>43464</v>
      </c>
      <c r="NB4" s="179">
        <f t="shared" si="5"/>
        <v>43465</v>
      </c>
    </row>
    <row r="5" spans="1:366" s="187" customFormat="1" ht="60" customHeight="1" thickTop="1" x14ac:dyDescent="0.25">
      <c r="A5" s="227" t="s">
        <v>31</v>
      </c>
      <c r="B5" s="185" t="str">
        <f ca="1">reservation(B$4,$A5)</f>
        <v/>
      </c>
      <c r="C5" s="186" t="str">
        <f t="shared" ref="C5:BN6" ca="1" si="6">reservation(C$4,$A5)</f>
        <v>POILE</v>
      </c>
      <c r="D5" s="186" t="str">
        <f t="shared" ca="1" si="6"/>
        <v>VAESSEN</v>
      </c>
      <c r="E5" s="186" t="str">
        <f t="shared" ca="1" si="6"/>
        <v>JOURDAANE</v>
      </c>
      <c r="F5" s="186" t="str">
        <f t="shared" ca="1" si="6"/>
        <v>GALLET</v>
      </c>
      <c r="G5" s="186">
        <f t="shared" ca="1" si="6"/>
        <v>0</v>
      </c>
      <c r="H5" s="186" t="str">
        <f t="shared" ca="1" si="6"/>
        <v/>
      </c>
      <c r="I5" s="186" t="str">
        <f t="shared" ca="1" si="6"/>
        <v>HOAREAU JM</v>
      </c>
      <c r="J5" s="186">
        <f t="shared" ca="1" si="6"/>
        <v>0</v>
      </c>
      <c r="K5" s="186">
        <f t="shared" ca="1" si="6"/>
        <v>0</v>
      </c>
      <c r="L5" s="186">
        <f t="shared" ca="1" si="6"/>
        <v>0</v>
      </c>
      <c r="M5" s="186">
        <f t="shared" ca="1" si="6"/>
        <v>0</v>
      </c>
      <c r="N5" s="186">
        <f t="shared" ca="1" si="6"/>
        <v>0</v>
      </c>
      <c r="O5" s="186" t="str">
        <f t="shared" ca="1" si="6"/>
        <v>ALEXANDRE</v>
      </c>
      <c r="P5" s="186">
        <f t="shared" ca="1" si="6"/>
        <v>0</v>
      </c>
      <c r="Q5" s="186">
        <f t="shared" ca="1" si="6"/>
        <v>0</v>
      </c>
      <c r="R5" s="186">
        <f t="shared" ca="1" si="6"/>
        <v>0</v>
      </c>
      <c r="S5" s="186" t="str">
        <f t="shared" ca="1" si="6"/>
        <v>GRANGE</v>
      </c>
      <c r="T5" s="186">
        <f t="shared" ca="1" si="6"/>
        <v>0</v>
      </c>
      <c r="U5" s="186">
        <f t="shared" ca="1" si="6"/>
        <v>0</v>
      </c>
      <c r="V5" s="186" t="str">
        <f t="shared" ca="1" si="6"/>
        <v/>
      </c>
      <c r="W5" s="186" t="str">
        <f t="shared" ca="1" si="6"/>
        <v/>
      </c>
      <c r="X5" s="186" t="str">
        <f t="shared" ca="1" si="6"/>
        <v/>
      </c>
      <c r="Y5" s="186" t="str">
        <f t="shared" ca="1" si="6"/>
        <v/>
      </c>
      <c r="Z5" s="186" t="str">
        <f t="shared" ca="1" si="6"/>
        <v/>
      </c>
      <c r="AA5" s="186" t="str">
        <f t="shared" ca="1" si="6"/>
        <v/>
      </c>
      <c r="AB5" s="186" t="str">
        <f t="shared" ca="1" si="6"/>
        <v/>
      </c>
      <c r="AC5" s="186" t="str">
        <f t="shared" ca="1" si="6"/>
        <v/>
      </c>
      <c r="AD5" s="186" t="str">
        <f t="shared" ca="1" si="6"/>
        <v/>
      </c>
      <c r="AE5" s="186" t="str">
        <f t="shared" ca="1" si="6"/>
        <v/>
      </c>
      <c r="AF5" s="186" t="str">
        <f t="shared" ca="1" si="6"/>
        <v/>
      </c>
      <c r="AG5" s="186" t="str">
        <f t="shared" ca="1" si="6"/>
        <v/>
      </c>
      <c r="AH5" s="186" t="str">
        <f t="shared" ca="1" si="6"/>
        <v/>
      </c>
      <c r="AI5" s="186" t="str">
        <f t="shared" ca="1" si="6"/>
        <v/>
      </c>
      <c r="AJ5" s="186" t="str">
        <f t="shared" ca="1" si="6"/>
        <v/>
      </c>
      <c r="AK5" s="186" t="str">
        <f t="shared" ca="1" si="6"/>
        <v/>
      </c>
      <c r="AL5" s="186" t="str">
        <f t="shared" ca="1" si="6"/>
        <v/>
      </c>
      <c r="AM5" s="186" t="str">
        <f t="shared" ca="1" si="6"/>
        <v/>
      </c>
      <c r="AN5" s="186" t="str">
        <f t="shared" ca="1" si="6"/>
        <v/>
      </c>
      <c r="AO5" s="186" t="str">
        <f t="shared" ca="1" si="6"/>
        <v/>
      </c>
      <c r="AP5" s="186" t="str">
        <f t="shared" ca="1" si="6"/>
        <v/>
      </c>
      <c r="AQ5" s="186" t="str">
        <f t="shared" ca="1" si="6"/>
        <v/>
      </c>
      <c r="AR5" s="186" t="str">
        <f t="shared" ca="1" si="6"/>
        <v/>
      </c>
      <c r="AS5" s="186" t="str">
        <f t="shared" ca="1" si="6"/>
        <v/>
      </c>
      <c r="AT5" s="186" t="str">
        <f t="shared" ca="1" si="6"/>
        <v/>
      </c>
      <c r="AU5" s="186" t="str">
        <f t="shared" ca="1" si="6"/>
        <v/>
      </c>
      <c r="AV5" s="186" t="str">
        <f t="shared" ca="1" si="6"/>
        <v/>
      </c>
      <c r="AW5" s="186" t="str">
        <f t="shared" ca="1" si="6"/>
        <v/>
      </c>
      <c r="AX5" s="186" t="str">
        <f t="shared" ca="1" si="6"/>
        <v/>
      </c>
      <c r="AY5" s="186" t="str">
        <f t="shared" ca="1" si="6"/>
        <v/>
      </c>
      <c r="AZ5" s="186" t="str">
        <f t="shared" ca="1" si="6"/>
        <v/>
      </c>
      <c r="BA5" s="186" t="str">
        <f t="shared" ca="1" si="6"/>
        <v/>
      </c>
      <c r="BB5" s="186" t="str">
        <f t="shared" ca="1" si="6"/>
        <v/>
      </c>
      <c r="BC5" s="186" t="str">
        <f t="shared" ca="1" si="6"/>
        <v/>
      </c>
      <c r="BD5" s="186" t="str">
        <f t="shared" ca="1" si="6"/>
        <v/>
      </c>
      <c r="BE5" s="186" t="str">
        <f t="shared" ca="1" si="6"/>
        <v/>
      </c>
      <c r="BF5" s="186" t="str">
        <f t="shared" ca="1" si="6"/>
        <v/>
      </c>
      <c r="BG5" s="186" t="str">
        <f t="shared" ca="1" si="6"/>
        <v/>
      </c>
      <c r="BH5" s="186" t="str">
        <f t="shared" ca="1" si="6"/>
        <v/>
      </c>
      <c r="BI5" s="186" t="str">
        <f t="shared" ca="1" si="6"/>
        <v/>
      </c>
      <c r="BJ5" s="186" t="str">
        <f t="shared" ca="1" si="6"/>
        <v/>
      </c>
      <c r="BK5" s="186" t="str">
        <f t="shared" ca="1" si="6"/>
        <v/>
      </c>
      <c r="BL5" s="186" t="str">
        <f t="shared" ca="1" si="6"/>
        <v/>
      </c>
      <c r="BM5" s="186" t="str">
        <f t="shared" ca="1" si="6"/>
        <v/>
      </c>
      <c r="BN5" s="186" t="str">
        <f t="shared" ca="1" si="6"/>
        <v/>
      </c>
      <c r="BO5" s="186" t="str">
        <f t="shared" ref="BO5:DZ8" ca="1" si="7">reservation(BO$4,$A5)</f>
        <v/>
      </c>
      <c r="BP5" s="186" t="str">
        <f t="shared" ca="1" si="7"/>
        <v/>
      </c>
      <c r="BQ5" s="186" t="str">
        <f t="shared" ca="1" si="7"/>
        <v/>
      </c>
      <c r="BR5" s="186" t="str">
        <f t="shared" ca="1" si="7"/>
        <v/>
      </c>
      <c r="BS5" s="186" t="str">
        <f t="shared" ca="1" si="7"/>
        <v/>
      </c>
      <c r="BT5" s="186" t="str">
        <f t="shared" ca="1" si="7"/>
        <v/>
      </c>
      <c r="BU5" s="186" t="str">
        <f t="shared" ca="1" si="7"/>
        <v/>
      </c>
      <c r="BV5" s="186" t="str">
        <f t="shared" ca="1" si="7"/>
        <v/>
      </c>
      <c r="BW5" s="186" t="str">
        <f t="shared" ca="1" si="7"/>
        <v/>
      </c>
      <c r="BX5" s="186" t="str">
        <f t="shared" ca="1" si="7"/>
        <v/>
      </c>
      <c r="BY5" s="186" t="str">
        <f t="shared" ca="1" si="7"/>
        <v/>
      </c>
      <c r="BZ5" s="186" t="str">
        <f t="shared" ca="1" si="7"/>
        <v/>
      </c>
      <c r="CA5" s="186" t="str">
        <f t="shared" ca="1" si="7"/>
        <v/>
      </c>
      <c r="CB5" s="186" t="str">
        <f t="shared" ca="1" si="7"/>
        <v/>
      </c>
      <c r="CC5" s="186" t="str">
        <f t="shared" ca="1" si="7"/>
        <v/>
      </c>
      <c r="CD5" s="186" t="str">
        <f t="shared" ca="1" si="7"/>
        <v/>
      </c>
      <c r="CE5" s="186" t="str">
        <f t="shared" ca="1" si="7"/>
        <v/>
      </c>
      <c r="CF5" s="186" t="str">
        <f t="shared" ca="1" si="7"/>
        <v/>
      </c>
      <c r="CG5" s="186" t="str">
        <f t="shared" ca="1" si="7"/>
        <v/>
      </c>
      <c r="CH5" s="186" t="str">
        <f t="shared" ca="1" si="7"/>
        <v/>
      </c>
      <c r="CI5" s="186" t="str">
        <f t="shared" ca="1" si="7"/>
        <v/>
      </c>
      <c r="CJ5" s="186" t="str">
        <f t="shared" ca="1" si="7"/>
        <v/>
      </c>
      <c r="CK5" s="186" t="str">
        <f t="shared" ca="1" si="7"/>
        <v/>
      </c>
      <c r="CL5" s="186" t="str">
        <f t="shared" ca="1" si="7"/>
        <v/>
      </c>
      <c r="CM5" s="186" t="str">
        <f t="shared" ca="1" si="7"/>
        <v/>
      </c>
      <c r="CN5" s="186" t="str">
        <f t="shared" ca="1" si="7"/>
        <v/>
      </c>
      <c r="CO5" s="186" t="str">
        <f t="shared" ca="1" si="7"/>
        <v/>
      </c>
      <c r="CP5" s="186" t="str">
        <f t="shared" ca="1" si="7"/>
        <v/>
      </c>
      <c r="CQ5" s="186" t="str">
        <f t="shared" ca="1" si="7"/>
        <v/>
      </c>
      <c r="CR5" s="186" t="str">
        <f t="shared" ca="1" si="7"/>
        <v/>
      </c>
      <c r="CS5" s="186" t="str">
        <f t="shared" ca="1" si="7"/>
        <v/>
      </c>
      <c r="CT5" s="186" t="str">
        <f t="shared" ca="1" si="7"/>
        <v/>
      </c>
      <c r="CU5" s="186" t="str">
        <f t="shared" ca="1" si="7"/>
        <v/>
      </c>
      <c r="CV5" s="186" t="str">
        <f t="shared" ca="1" si="7"/>
        <v/>
      </c>
      <c r="CW5" s="186" t="str">
        <f t="shared" ca="1" si="7"/>
        <v/>
      </c>
      <c r="CX5" s="186" t="str">
        <f t="shared" ca="1" si="7"/>
        <v/>
      </c>
      <c r="CY5" s="186" t="str">
        <f t="shared" ca="1" si="7"/>
        <v/>
      </c>
      <c r="CZ5" s="186" t="str">
        <f t="shared" ca="1" si="7"/>
        <v/>
      </c>
      <c r="DA5" s="186" t="str">
        <f t="shared" ca="1" si="7"/>
        <v/>
      </c>
      <c r="DB5" s="186" t="str">
        <f t="shared" ca="1" si="7"/>
        <v/>
      </c>
      <c r="DC5" s="186" t="str">
        <f t="shared" ca="1" si="7"/>
        <v/>
      </c>
      <c r="DD5" s="186" t="str">
        <f t="shared" ca="1" si="7"/>
        <v/>
      </c>
      <c r="DE5" s="186" t="str">
        <f t="shared" ca="1" si="7"/>
        <v/>
      </c>
      <c r="DF5" s="186" t="str">
        <f t="shared" ca="1" si="7"/>
        <v/>
      </c>
      <c r="DG5" s="186" t="str">
        <f t="shared" ca="1" si="7"/>
        <v/>
      </c>
      <c r="DH5" s="186" t="str">
        <f t="shared" ca="1" si="7"/>
        <v/>
      </c>
      <c r="DI5" s="186" t="str">
        <f t="shared" ca="1" si="7"/>
        <v/>
      </c>
      <c r="DJ5" s="186" t="str">
        <f t="shared" ca="1" si="7"/>
        <v/>
      </c>
      <c r="DK5" s="186" t="str">
        <f t="shared" ca="1" si="7"/>
        <v/>
      </c>
      <c r="DL5" s="186" t="str">
        <f t="shared" ca="1" si="7"/>
        <v/>
      </c>
      <c r="DM5" s="186" t="str">
        <f t="shared" ca="1" si="7"/>
        <v/>
      </c>
      <c r="DN5" s="186" t="str">
        <f t="shared" ca="1" si="7"/>
        <v/>
      </c>
      <c r="DO5" s="186" t="str">
        <f t="shared" ca="1" si="7"/>
        <v/>
      </c>
      <c r="DP5" s="186" t="str">
        <f t="shared" ca="1" si="7"/>
        <v/>
      </c>
      <c r="DQ5" s="186" t="str">
        <f t="shared" ca="1" si="7"/>
        <v/>
      </c>
      <c r="DR5" s="186" t="str">
        <f t="shared" ca="1" si="7"/>
        <v/>
      </c>
      <c r="DS5" s="186" t="str">
        <f t="shared" ca="1" si="7"/>
        <v/>
      </c>
      <c r="DT5" s="186" t="str">
        <f t="shared" ca="1" si="7"/>
        <v/>
      </c>
      <c r="DU5" s="186" t="str">
        <f t="shared" ca="1" si="7"/>
        <v/>
      </c>
      <c r="DV5" s="186" t="str">
        <f t="shared" ca="1" si="7"/>
        <v/>
      </c>
      <c r="DW5" s="186" t="str">
        <f t="shared" ca="1" si="7"/>
        <v/>
      </c>
      <c r="DX5" s="186" t="str">
        <f t="shared" ca="1" si="7"/>
        <v/>
      </c>
      <c r="DY5" s="186" t="str">
        <f t="shared" ca="1" si="7"/>
        <v/>
      </c>
      <c r="DZ5" s="186" t="str">
        <f t="shared" ca="1" si="7"/>
        <v/>
      </c>
      <c r="EA5" s="186" t="str">
        <f t="shared" ref="EA5:GL8" ca="1" si="8">reservation(EA$4,$A5)</f>
        <v/>
      </c>
      <c r="EB5" s="186" t="str">
        <f t="shared" ca="1" si="8"/>
        <v/>
      </c>
      <c r="EC5" s="186" t="str">
        <f t="shared" ca="1" si="8"/>
        <v/>
      </c>
      <c r="ED5" s="186" t="str">
        <f t="shared" ca="1" si="8"/>
        <v/>
      </c>
      <c r="EE5" s="186" t="str">
        <f t="shared" ca="1" si="8"/>
        <v/>
      </c>
      <c r="EF5" s="186" t="str">
        <f t="shared" ca="1" si="8"/>
        <v/>
      </c>
      <c r="EG5" s="186" t="str">
        <f t="shared" ca="1" si="8"/>
        <v/>
      </c>
      <c r="EH5" s="186" t="str">
        <f t="shared" ca="1" si="8"/>
        <v/>
      </c>
      <c r="EI5" s="186" t="str">
        <f t="shared" ca="1" si="8"/>
        <v/>
      </c>
      <c r="EJ5" s="186" t="str">
        <f t="shared" ca="1" si="8"/>
        <v/>
      </c>
      <c r="EK5" s="186" t="str">
        <f t="shared" ca="1" si="8"/>
        <v/>
      </c>
      <c r="EL5" s="186" t="str">
        <f t="shared" ca="1" si="8"/>
        <v/>
      </c>
      <c r="EM5" s="186" t="str">
        <f t="shared" ca="1" si="8"/>
        <v/>
      </c>
      <c r="EN5" s="186" t="str">
        <f t="shared" ca="1" si="8"/>
        <v/>
      </c>
      <c r="EO5" s="186" t="str">
        <f t="shared" ca="1" si="8"/>
        <v/>
      </c>
      <c r="EP5" s="186" t="str">
        <f t="shared" ca="1" si="8"/>
        <v/>
      </c>
      <c r="EQ5" s="186" t="str">
        <f t="shared" ca="1" si="8"/>
        <v/>
      </c>
      <c r="ER5" s="186" t="str">
        <f t="shared" ca="1" si="8"/>
        <v/>
      </c>
      <c r="ES5" s="186" t="str">
        <f t="shared" ca="1" si="8"/>
        <v/>
      </c>
      <c r="ET5" s="186" t="str">
        <f t="shared" ca="1" si="8"/>
        <v/>
      </c>
      <c r="EU5" s="186" t="str">
        <f t="shared" ca="1" si="8"/>
        <v/>
      </c>
      <c r="EV5" s="186" t="str">
        <f t="shared" ca="1" si="8"/>
        <v/>
      </c>
      <c r="EW5" s="186" t="str">
        <f t="shared" ca="1" si="8"/>
        <v/>
      </c>
      <c r="EX5" s="186" t="str">
        <f t="shared" ca="1" si="8"/>
        <v/>
      </c>
      <c r="EY5" s="186" t="str">
        <f t="shared" ca="1" si="8"/>
        <v/>
      </c>
      <c r="EZ5" s="186" t="str">
        <f t="shared" ca="1" si="8"/>
        <v/>
      </c>
      <c r="FA5" s="186" t="str">
        <f t="shared" ca="1" si="8"/>
        <v/>
      </c>
      <c r="FB5" s="186" t="str">
        <f t="shared" ca="1" si="8"/>
        <v/>
      </c>
      <c r="FC5" s="186" t="str">
        <f t="shared" ca="1" si="8"/>
        <v/>
      </c>
      <c r="FD5" s="186" t="str">
        <f t="shared" ca="1" si="8"/>
        <v/>
      </c>
      <c r="FE5" s="186" t="str">
        <f t="shared" ca="1" si="8"/>
        <v/>
      </c>
      <c r="FF5" s="186" t="str">
        <f t="shared" ca="1" si="8"/>
        <v/>
      </c>
      <c r="FG5" s="186" t="str">
        <f t="shared" ca="1" si="8"/>
        <v/>
      </c>
      <c r="FH5" s="186" t="str">
        <f t="shared" ca="1" si="8"/>
        <v/>
      </c>
      <c r="FI5" s="186" t="str">
        <f t="shared" ca="1" si="8"/>
        <v/>
      </c>
      <c r="FJ5" s="186" t="str">
        <f t="shared" ca="1" si="8"/>
        <v/>
      </c>
      <c r="FK5" s="186" t="str">
        <f t="shared" ca="1" si="8"/>
        <v/>
      </c>
      <c r="FL5" s="186" t="str">
        <f t="shared" ca="1" si="8"/>
        <v/>
      </c>
      <c r="FM5" s="186" t="str">
        <f t="shared" ca="1" si="8"/>
        <v/>
      </c>
      <c r="FN5" s="186" t="str">
        <f t="shared" ca="1" si="8"/>
        <v/>
      </c>
      <c r="FO5" s="186" t="str">
        <f t="shared" ca="1" si="8"/>
        <v/>
      </c>
      <c r="FP5" s="186" t="str">
        <f t="shared" ca="1" si="8"/>
        <v/>
      </c>
      <c r="FQ5" s="186" t="str">
        <f t="shared" ca="1" si="8"/>
        <v/>
      </c>
      <c r="FR5" s="186" t="str">
        <f t="shared" ca="1" si="8"/>
        <v/>
      </c>
      <c r="FS5" s="186" t="str">
        <f t="shared" ca="1" si="8"/>
        <v/>
      </c>
      <c r="FT5" s="186" t="str">
        <f t="shared" ca="1" si="8"/>
        <v/>
      </c>
      <c r="FU5" s="186" t="str">
        <f t="shared" ca="1" si="8"/>
        <v/>
      </c>
      <c r="FV5" s="186" t="str">
        <f t="shared" ca="1" si="8"/>
        <v/>
      </c>
      <c r="FW5" s="186" t="str">
        <f t="shared" ca="1" si="8"/>
        <v/>
      </c>
      <c r="FX5" s="186" t="str">
        <f t="shared" ca="1" si="8"/>
        <v/>
      </c>
      <c r="FY5" s="186" t="str">
        <f t="shared" ca="1" si="8"/>
        <v/>
      </c>
      <c r="FZ5" s="186" t="str">
        <f t="shared" ca="1" si="8"/>
        <v/>
      </c>
      <c r="GA5" s="186" t="str">
        <f t="shared" ca="1" si="8"/>
        <v/>
      </c>
      <c r="GB5" s="186" t="str">
        <f t="shared" ca="1" si="8"/>
        <v/>
      </c>
      <c r="GC5" s="186" t="str">
        <f t="shared" ca="1" si="8"/>
        <v/>
      </c>
      <c r="GD5" s="186" t="str">
        <f t="shared" ca="1" si="8"/>
        <v/>
      </c>
      <c r="GE5" s="186" t="str">
        <f t="shared" ca="1" si="8"/>
        <v/>
      </c>
      <c r="GF5" s="186" t="str">
        <f t="shared" ca="1" si="8"/>
        <v/>
      </c>
      <c r="GG5" s="186" t="str">
        <f t="shared" ca="1" si="8"/>
        <v/>
      </c>
      <c r="GH5" s="186" t="str">
        <f t="shared" ca="1" si="8"/>
        <v/>
      </c>
      <c r="GI5" s="186" t="str">
        <f t="shared" ca="1" si="8"/>
        <v/>
      </c>
      <c r="GJ5" s="186" t="str">
        <f t="shared" ca="1" si="8"/>
        <v/>
      </c>
      <c r="GK5" s="186" t="str">
        <f t="shared" ca="1" si="8"/>
        <v/>
      </c>
      <c r="GL5" s="186" t="str">
        <f t="shared" ca="1" si="8"/>
        <v/>
      </c>
      <c r="GM5" s="186" t="str">
        <f t="shared" ref="GM5:IX8" ca="1" si="9">reservation(GM$4,$A5)</f>
        <v/>
      </c>
      <c r="GN5" s="186" t="str">
        <f t="shared" ca="1" si="9"/>
        <v/>
      </c>
      <c r="GO5" s="186" t="str">
        <f t="shared" ca="1" si="9"/>
        <v/>
      </c>
      <c r="GP5" s="186" t="str">
        <f t="shared" ca="1" si="9"/>
        <v/>
      </c>
      <c r="GQ5" s="186" t="str">
        <f t="shared" ca="1" si="9"/>
        <v/>
      </c>
      <c r="GR5" s="186" t="str">
        <f t="shared" ca="1" si="9"/>
        <v/>
      </c>
      <c r="GS5" s="186" t="str">
        <f t="shared" ca="1" si="9"/>
        <v/>
      </c>
      <c r="GT5" s="186" t="str">
        <f t="shared" ca="1" si="9"/>
        <v/>
      </c>
      <c r="GU5" s="186" t="str">
        <f t="shared" ca="1" si="9"/>
        <v/>
      </c>
      <c r="GV5" s="186" t="str">
        <f t="shared" ca="1" si="9"/>
        <v/>
      </c>
      <c r="GW5" s="186" t="str">
        <f t="shared" ca="1" si="9"/>
        <v/>
      </c>
      <c r="GX5" s="186" t="str">
        <f t="shared" ca="1" si="9"/>
        <v/>
      </c>
      <c r="GY5" s="186" t="str">
        <f t="shared" ca="1" si="9"/>
        <v/>
      </c>
      <c r="GZ5" s="186" t="str">
        <f t="shared" ca="1" si="9"/>
        <v/>
      </c>
      <c r="HA5" s="186" t="str">
        <f t="shared" ca="1" si="9"/>
        <v/>
      </c>
      <c r="HB5" s="186" t="str">
        <f t="shared" ca="1" si="9"/>
        <v/>
      </c>
      <c r="HC5" s="186" t="str">
        <f t="shared" ca="1" si="9"/>
        <v/>
      </c>
      <c r="HD5" s="186" t="str">
        <f t="shared" ca="1" si="9"/>
        <v/>
      </c>
      <c r="HE5" s="186" t="str">
        <f t="shared" ca="1" si="9"/>
        <v/>
      </c>
      <c r="HF5" s="186" t="str">
        <f t="shared" ca="1" si="9"/>
        <v/>
      </c>
      <c r="HG5" s="186" t="str">
        <f t="shared" ca="1" si="9"/>
        <v/>
      </c>
      <c r="HH5" s="186" t="str">
        <f t="shared" ca="1" si="9"/>
        <v/>
      </c>
      <c r="HI5" s="186" t="str">
        <f t="shared" ca="1" si="9"/>
        <v/>
      </c>
      <c r="HJ5" s="186" t="str">
        <f t="shared" ca="1" si="9"/>
        <v/>
      </c>
      <c r="HK5" s="186" t="str">
        <f t="shared" ca="1" si="9"/>
        <v/>
      </c>
      <c r="HL5" s="186" t="str">
        <f t="shared" ca="1" si="9"/>
        <v/>
      </c>
      <c r="HM5" s="186" t="str">
        <f t="shared" ca="1" si="9"/>
        <v/>
      </c>
      <c r="HN5" s="186" t="str">
        <f t="shared" ca="1" si="9"/>
        <v/>
      </c>
      <c r="HO5" s="186" t="str">
        <f t="shared" ca="1" si="9"/>
        <v/>
      </c>
      <c r="HP5" s="186" t="str">
        <f t="shared" ca="1" si="9"/>
        <v/>
      </c>
      <c r="HQ5" s="186" t="str">
        <f t="shared" ca="1" si="9"/>
        <v/>
      </c>
      <c r="HR5" s="186" t="str">
        <f t="shared" ca="1" si="9"/>
        <v/>
      </c>
      <c r="HS5" s="186" t="str">
        <f t="shared" ca="1" si="9"/>
        <v/>
      </c>
      <c r="HT5" s="186" t="str">
        <f t="shared" ca="1" si="9"/>
        <v/>
      </c>
      <c r="HU5" s="186" t="str">
        <f t="shared" ca="1" si="9"/>
        <v/>
      </c>
      <c r="HV5" s="186" t="str">
        <f t="shared" ca="1" si="9"/>
        <v/>
      </c>
      <c r="HW5" s="186" t="str">
        <f t="shared" ca="1" si="9"/>
        <v/>
      </c>
      <c r="HX5" s="186" t="str">
        <f t="shared" ca="1" si="9"/>
        <v/>
      </c>
      <c r="HY5" s="186" t="str">
        <f t="shared" ca="1" si="9"/>
        <v/>
      </c>
      <c r="HZ5" s="186" t="str">
        <f t="shared" ca="1" si="9"/>
        <v/>
      </c>
      <c r="IA5" s="186" t="str">
        <f t="shared" ca="1" si="9"/>
        <v/>
      </c>
      <c r="IB5" s="186" t="str">
        <f t="shared" ca="1" si="9"/>
        <v/>
      </c>
      <c r="IC5" s="186" t="str">
        <f t="shared" ca="1" si="9"/>
        <v/>
      </c>
      <c r="ID5" s="186" t="str">
        <f t="shared" ca="1" si="9"/>
        <v/>
      </c>
      <c r="IE5" s="186" t="str">
        <f t="shared" ca="1" si="9"/>
        <v/>
      </c>
      <c r="IF5" s="186" t="str">
        <f t="shared" ca="1" si="9"/>
        <v/>
      </c>
      <c r="IG5" s="186" t="str">
        <f t="shared" ca="1" si="9"/>
        <v/>
      </c>
      <c r="IH5" s="186" t="str">
        <f t="shared" ca="1" si="9"/>
        <v/>
      </c>
      <c r="II5" s="186" t="str">
        <f t="shared" ca="1" si="9"/>
        <v/>
      </c>
      <c r="IJ5" s="186" t="str">
        <f t="shared" ca="1" si="9"/>
        <v/>
      </c>
      <c r="IK5" s="186" t="str">
        <f t="shared" ca="1" si="9"/>
        <v/>
      </c>
      <c r="IL5" s="186" t="str">
        <f t="shared" ca="1" si="9"/>
        <v/>
      </c>
      <c r="IM5" s="186" t="str">
        <f t="shared" ca="1" si="9"/>
        <v/>
      </c>
      <c r="IN5" s="186" t="str">
        <f t="shared" ca="1" si="9"/>
        <v/>
      </c>
      <c r="IO5" s="186" t="str">
        <f t="shared" ca="1" si="9"/>
        <v/>
      </c>
      <c r="IP5" s="186" t="str">
        <f t="shared" ca="1" si="9"/>
        <v/>
      </c>
      <c r="IQ5" s="186" t="str">
        <f t="shared" ca="1" si="9"/>
        <v/>
      </c>
      <c r="IR5" s="186" t="str">
        <f t="shared" ca="1" si="9"/>
        <v/>
      </c>
      <c r="IS5" s="186" t="str">
        <f t="shared" ca="1" si="9"/>
        <v/>
      </c>
      <c r="IT5" s="186" t="str">
        <f t="shared" ca="1" si="9"/>
        <v/>
      </c>
      <c r="IU5" s="186" t="str">
        <f t="shared" ca="1" si="9"/>
        <v/>
      </c>
      <c r="IV5" s="186" t="str">
        <f t="shared" ca="1" si="9"/>
        <v/>
      </c>
      <c r="IW5" s="186" t="str">
        <f t="shared" ca="1" si="9"/>
        <v/>
      </c>
      <c r="IX5" s="186" t="str">
        <f t="shared" ca="1" si="9"/>
        <v/>
      </c>
      <c r="IY5" s="186" t="str">
        <f t="shared" ref="IY5:LJ8" ca="1" si="10">reservation(IY$4,$A5)</f>
        <v/>
      </c>
      <c r="IZ5" s="186" t="str">
        <f t="shared" ca="1" si="10"/>
        <v/>
      </c>
      <c r="JA5" s="186" t="str">
        <f t="shared" ca="1" si="10"/>
        <v/>
      </c>
      <c r="JB5" s="186" t="str">
        <f t="shared" ca="1" si="10"/>
        <v/>
      </c>
      <c r="JC5" s="186" t="str">
        <f t="shared" ca="1" si="10"/>
        <v/>
      </c>
      <c r="JD5" s="186" t="str">
        <f t="shared" ca="1" si="10"/>
        <v/>
      </c>
      <c r="JE5" s="186" t="str">
        <f t="shared" ca="1" si="10"/>
        <v/>
      </c>
      <c r="JF5" s="186" t="str">
        <f t="shared" ca="1" si="10"/>
        <v/>
      </c>
      <c r="JG5" s="186" t="str">
        <f t="shared" ca="1" si="10"/>
        <v/>
      </c>
      <c r="JH5" s="186" t="str">
        <f t="shared" ca="1" si="10"/>
        <v/>
      </c>
      <c r="JI5" s="186" t="str">
        <f t="shared" ca="1" si="10"/>
        <v/>
      </c>
      <c r="JJ5" s="186" t="str">
        <f t="shared" ca="1" si="10"/>
        <v/>
      </c>
      <c r="JK5" s="186" t="str">
        <f t="shared" ca="1" si="10"/>
        <v/>
      </c>
      <c r="JL5" s="186" t="str">
        <f t="shared" ca="1" si="10"/>
        <v/>
      </c>
      <c r="JM5" s="186" t="str">
        <f t="shared" ca="1" si="10"/>
        <v/>
      </c>
      <c r="JN5" s="186" t="str">
        <f t="shared" ca="1" si="10"/>
        <v/>
      </c>
      <c r="JO5" s="186" t="str">
        <f t="shared" ca="1" si="10"/>
        <v/>
      </c>
      <c r="JP5" s="186" t="str">
        <f t="shared" ca="1" si="10"/>
        <v/>
      </c>
      <c r="JQ5" s="186" t="str">
        <f t="shared" ca="1" si="10"/>
        <v/>
      </c>
      <c r="JR5" s="186" t="str">
        <f t="shared" ca="1" si="10"/>
        <v/>
      </c>
      <c r="JS5" s="186" t="str">
        <f t="shared" ca="1" si="10"/>
        <v/>
      </c>
      <c r="JT5" s="186" t="str">
        <f t="shared" ca="1" si="10"/>
        <v/>
      </c>
      <c r="JU5" s="186" t="str">
        <f t="shared" ca="1" si="10"/>
        <v/>
      </c>
      <c r="JV5" s="186" t="str">
        <f t="shared" ca="1" si="10"/>
        <v/>
      </c>
      <c r="JW5" s="186" t="str">
        <f t="shared" ca="1" si="10"/>
        <v/>
      </c>
      <c r="JX5" s="186" t="str">
        <f t="shared" ca="1" si="10"/>
        <v/>
      </c>
      <c r="JY5" s="186" t="str">
        <f t="shared" ca="1" si="10"/>
        <v/>
      </c>
      <c r="JZ5" s="186" t="str">
        <f t="shared" ca="1" si="10"/>
        <v/>
      </c>
      <c r="KA5" s="186" t="str">
        <f t="shared" ca="1" si="10"/>
        <v/>
      </c>
      <c r="KB5" s="186" t="str">
        <f t="shared" ca="1" si="10"/>
        <v/>
      </c>
      <c r="KC5" s="186" t="str">
        <f t="shared" ca="1" si="10"/>
        <v/>
      </c>
      <c r="KD5" s="186" t="str">
        <f t="shared" ca="1" si="10"/>
        <v/>
      </c>
      <c r="KE5" s="186" t="str">
        <f t="shared" ca="1" si="10"/>
        <v/>
      </c>
      <c r="KF5" s="186" t="str">
        <f t="shared" ca="1" si="10"/>
        <v/>
      </c>
      <c r="KG5" s="186" t="str">
        <f t="shared" ca="1" si="10"/>
        <v/>
      </c>
      <c r="KH5" s="186" t="str">
        <f t="shared" ca="1" si="10"/>
        <v/>
      </c>
      <c r="KI5" s="186" t="str">
        <f t="shared" ca="1" si="10"/>
        <v/>
      </c>
      <c r="KJ5" s="186" t="str">
        <f t="shared" ca="1" si="10"/>
        <v/>
      </c>
      <c r="KK5" s="186" t="str">
        <f t="shared" ca="1" si="10"/>
        <v/>
      </c>
      <c r="KL5" s="186" t="str">
        <f t="shared" ca="1" si="10"/>
        <v/>
      </c>
      <c r="KM5" s="186" t="str">
        <f t="shared" ca="1" si="10"/>
        <v/>
      </c>
      <c r="KN5" s="186" t="str">
        <f t="shared" ca="1" si="10"/>
        <v/>
      </c>
      <c r="KO5" s="186" t="str">
        <f t="shared" ca="1" si="10"/>
        <v/>
      </c>
      <c r="KP5" s="186" t="str">
        <f t="shared" ca="1" si="10"/>
        <v/>
      </c>
      <c r="KQ5" s="186" t="str">
        <f t="shared" ca="1" si="10"/>
        <v/>
      </c>
      <c r="KR5" s="186" t="str">
        <f t="shared" ca="1" si="10"/>
        <v/>
      </c>
      <c r="KS5" s="186" t="str">
        <f t="shared" ca="1" si="10"/>
        <v/>
      </c>
      <c r="KT5" s="186" t="str">
        <f t="shared" ca="1" si="10"/>
        <v/>
      </c>
      <c r="KU5" s="186" t="str">
        <f t="shared" ca="1" si="10"/>
        <v/>
      </c>
      <c r="KV5" s="186" t="str">
        <f t="shared" ca="1" si="10"/>
        <v/>
      </c>
      <c r="KW5" s="186" t="str">
        <f t="shared" ca="1" si="10"/>
        <v/>
      </c>
      <c r="KX5" s="186" t="str">
        <f t="shared" ca="1" si="10"/>
        <v/>
      </c>
      <c r="KY5" s="186" t="str">
        <f t="shared" ca="1" si="10"/>
        <v/>
      </c>
      <c r="KZ5" s="186" t="str">
        <f t="shared" ca="1" si="10"/>
        <v/>
      </c>
      <c r="LA5" s="186" t="str">
        <f t="shared" ca="1" si="10"/>
        <v/>
      </c>
      <c r="LB5" s="186" t="str">
        <f t="shared" ca="1" si="10"/>
        <v/>
      </c>
      <c r="LC5" s="186" t="str">
        <f t="shared" ca="1" si="10"/>
        <v/>
      </c>
      <c r="LD5" s="186" t="str">
        <f t="shared" ca="1" si="10"/>
        <v/>
      </c>
      <c r="LE5" s="186" t="str">
        <f t="shared" ca="1" si="10"/>
        <v/>
      </c>
      <c r="LF5" s="186" t="str">
        <f t="shared" ca="1" si="10"/>
        <v/>
      </c>
      <c r="LG5" s="186" t="str">
        <f t="shared" ca="1" si="10"/>
        <v/>
      </c>
      <c r="LH5" s="186" t="str">
        <f t="shared" ca="1" si="10"/>
        <v/>
      </c>
      <c r="LI5" s="186" t="str">
        <f t="shared" ca="1" si="10"/>
        <v/>
      </c>
      <c r="LJ5" s="186" t="str">
        <f t="shared" ca="1" si="10"/>
        <v/>
      </c>
      <c r="LK5" s="186" t="str">
        <f t="shared" ref="LK5:NB8" ca="1" si="11">reservation(LK$4,$A5)</f>
        <v/>
      </c>
      <c r="LL5" s="186" t="str">
        <f t="shared" ca="1" si="11"/>
        <v/>
      </c>
      <c r="LM5" s="186" t="str">
        <f t="shared" ca="1" si="11"/>
        <v/>
      </c>
      <c r="LN5" s="186" t="str">
        <f t="shared" ca="1" si="11"/>
        <v/>
      </c>
      <c r="LO5" s="186" t="str">
        <f t="shared" ca="1" si="11"/>
        <v/>
      </c>
      <c r="LP5" s="186" t="str">
        <f t="shared" ca="1" si="11"/>
        <v/>
      </c>
      <c r="LQ5" s="186" t="str">
        <f t="shared" ca="1" si="11"/>
        <v/>
      </c>
      <c r="LR5" s="186" t="str">
        <f t="shared" ca="1" si="11"/>
        <v/>
      </c>
      <c r="LS5" s="186" t="str">
        <f t="shared" ca="1" si="11"/>
        <v/>
      </c>
      <c r="LT5" s="186" t="str">
        <f t="shared" ca="1" si="11"/>
        <v/>
      </c>
      <c r="LU5" s="186" t="str">
        <f t="shared" ca="1" si="11"/>
        <v/>
      </c>
      <c r="LV5" s="186" t="str">
        <f t="shared" ca="1" si="11"/>
        <v/>
      </c>
      <c r="LW5" s="186" t="str">
        <f t="shared" ca="1" si="11"/>
        <v/>
      </c>
      <c r="LX5" s="186" t="str">
        <f t="shared" ca="1" si="11"/>
        <v/>
      </c>
      <c r="LY5" s="186" t="str">
        <f t="shared" ca="1" si="11"/>
        <v/>
      </c>
      <c r="LZ5" s="186" t="str">
        <f t="shared" ca="1" si="11"/>
        <v/>
      </c>
      <c r="MA5" s="186" t="str">
        <f t="shared" ca="1" si="11"/>
        <v/>
      </c>
      <c r="MB5" s="186" t="str">
        <f t="shared" ca="1" si="11"/>
        <v/>
      </c>
      <c r="MC5" s="186" t="str">
        <f t="shared" ca="1" si="11"/>
        <v/>
      </c>
      <c r="MD5" s="186" t="str">
        <f t="shared" ca="1" si="11"/>
        <v/>
      </c>
      <c r="ME5" s="186" t="str">
        <f t="shared" ca="1" si="11"/>
        <v/>
      </c>
      <c r="MF5" s="186" t="str">
        <f t="shared" ca="1" si="11"/>
        <v/>
      </c>
      <c r="MG5" s="186" t="str">
        <f t="shared" ca="1" si="11"/>
        <v/>
      </c>
      <c r="MH5" s="186" t="str">
        <f t="shared" ca="1" si="11"/>
        <v/>
      </c>
      <c r="MI5" s="186" t="str">
        <f t="shared" ca="1" si="11"/>
        <v/>
      </c>
      <c r="MJ5" s="186" t="str">
        <f t="shared" ca="1" si="11"/>
        <v/>
      </c>
      <c r="MK5" s="186" t="str">
        <f t="shared" ca="1" si="11"/>
        <v/>
      </c>
      <c r="ML5" s="186" t="str">
        <f t="shared" ca="1" si="11"/>
        <v/>
      </c>
      <c r="MM5" s="186" t="str">
        <f t="shared" ca="1" si="11"/>
        <v/>
      </c>
      <c r="MN5" s="186" t="str">
        <f t="shared" ca="1" si="11"/>
        <v/>
      </c>
      <c r="MO5" s="186" t="str">
        <f t="shared" ca="1" si="11"/>
        <v/>
      </c>
      <c r="MP5" s="186" t="str">
        <f t="shared" ca="1" si="11"/>
        <v/>
      </c>
      <c r="MQ5" s="186" t="str">
        <f t="shared" ca="1" si="11"/>
        <v/>
      </c>
      <c r="MR5" s="186" t="str">
        <f t="shared" ca="1" si="11"/>
        <v/>
      </c>
      <c r="MS5" s="186" t="str">
        <f t="shared" ca="1" si="11"/>
        <v/>
      </c>
      <c r="MT5" s="186" t="str">
        <f t="shared" ca="1" si="11"/>
        <v/>
      </c>
      <c r="MU5" s="186" t="str">
        <f t="shared" ca="1" si="11"/>
        <v/>
      </c>
      <c r="MV5" s="186" t="str">
        <f t="shared" ca="1" si="11"/>
        <v/>
      </c>
      <c r="MW5" s="186" t="str">
        <f t="shared" ca="1" si="11"/>
        <v/>
      </c>
      <c r="MX5" s="186" t="str">
        <f t="shared" ca="1" si="11"/>
        <v/>
      </c>
      <c r="MY5" s="186" t="str">
        <f t="shared" ca="1" si="11"/>
        <v/>
      </c>
      <c r="MZ5" s="186" t="str">
        <f t="shared" ca="1" si="11"/>
        <v/>
      </c>
      <c r="NA5" s="186" t="str">
        <f t="shared" ca="1" si="11"/>
        <v/>
      </c>
      <c r="NB5" s="186" t="str">
        <f t="shared" ca="1" si="11"/>
        <v/>
      </c>
    </row>
    <row r="6" spans="1:366" s="187" customFormat="1" ht="60" customHeight="1" x14ac:dyDescent="0.25">
      <c r="A6" s="228" t="s">
        <v>30</v>
      </c>
      <c r="B6" s="188" t="str">
        <f t="shared" ref="B6:Q8" ca="1" si="12">reservation(B$4,$A6)</f>
        <v/>
      </c>
      <c r="C6" s="189" t="str">
        <f t="shared" ca="1" si="12"/>
        <v>CHRIFA</v>
      </c>
      <c r="D6" s="189">
        <f t="shared" ca="1" si="12"/>
        <v>0</v>
      </c>
      <c r="E6" s="189" t="str">
        <f t="shared" ca="1" si="12"/>
        <v>VAESSEN V</v>
      </c>
      <c r="F6" s="189">
        <f ca="1">reservation(F$4,$A6)</f>
        <v>0</v>
      </c>
      <c r="G6" s="189" t="str">
        <f t="shared" ca="1" si="12"/>
        <v/>
      </c>
      <c r="H6" s="189" t="str">
        <f t="shared" ca="1" si="12"/>
        <v/>
      </c>
      <c r="I6" s="189" t="str">
        <f t="shared" ca="1" si="12"/>
        <v>BOITEUX</v>
      </c>
      <c r="J6" s="189" t="str">
        <f t="shared" ca="1" si="12"/>
        <v/>
      </c>
      <c r="K6" s="189" t="str">
        <f t="shared" ca="1" si="12"/>
        <v/>
      </c>
      <c r="L6" s="189" t="str">
        <f t="shared" ca="1" si="12"/>
        <v/>
      </c>
      <c r="M6" s="189" t="str">
        <f t="shared" ca="1" si="12"/>
        <v/>
      </c>
      <c r="N6" s="189" t="str">
        <f t="shared" ca="1" si="12"/>
        <v>HABASQUE</v>
      </c>
      <c r="O6" s="189">
        <f t="shared" ca="1" si="12"/>
        <v>0</v>
      </c>
      <c r="P6" s="189">
        <f t="shared" ca="1" si="12"/>
        <v>0</v>
      </c>
      <c r="Q6" s="189">
        <f t="shared" ca="1" si="12"/>
        <v>0</v>
      </c>
      <c r="R6" s="189">
        <f t="shared" ca="1" si="6"/>
        <v>0</v>
      </c>
      <c r="S6" s="189">
        <f t="shared" ca="1" si="6"/>
        <v>0</v>
      </c>
      <c r="T6" s="189" t="str">
        <f t="shared" ca="1" si="6"/>
        <v/>
      </c>
      <c r="U6" s="189" t="str">
        <f t="shared" ca="1" si="6"/>
        <v/>
      </c>
      <c r="V6" s="189" t="str">
        <f t="shared" ca="1" si="6"/>
        <v/>
      </c>
      <c r="W6" s="189" t="str">
        <f t="shared" ca="1" si="6"/>
        <v/>
      </c>
      <c r="X6" s="189" t="str">
        <f t="shared" ca="1" si="6"/>
        <v/>
      </c>
      <c r="Y6" s="189" t="str">
        <f t="shared" ca="1" si="6"/>
        <v/>
      </c>
      <c r="Z6" s="189" t="str">
        <f t="shared" ca="1" si="6"/>
        <v/>
      </c>
      <c r="AA6" s="189" t="str">
        <f t="shared" ca="1" si="6"/>
        <v/>
      </c>
      <c r="AB6" s="189" t="str">
        <f t="shared" ca="1" si="6"/>
        <v/>
      </c>
      <c r="AC6" s="189" t="str">
        <f t="shared" ca="1" si="6"/>
        <v/>
      </c>
      <c r="AD6" s="189" t="str">
        <f t="shared" ca="1" si="6"/>
        <v/>
      </c>
      <c r="AE6" s="189" t="str">
        <f t="shared" ca="1" si="6"/>
        <v/>
      </c>
      <c r="AF6" s="189" t="str">
        <f t="shared" ca="1" si="6"/>
        <v/>
      </c>
      <c r="AG6" s="189" t="str">
        <f t="shared" ca="1" si="6"/>
        <v/>
      </c>
      <c r="AH6" s="189" t="str">
        <f t="shared" ca="1" si="6"/>
        <v/>
      </c>
      <c r="AI6" s="189" t="str">
        <f t="shared" ca="1" si="6"/>
        <v/>
      </c>
      <c r="AJ6" s="189" t="str">
        <f t="shared" ca="1" si="6"/>
        <v/>
      </c>
      <c r="AK6" s="189" t="str">
        <f t="shared" ca="1" si="6"/>
        <v/>
      </c>
      <c r="AL6" s="189" t="str">
        <f t="shared" ca="1" si="6"/>
        <v/>
      </c>
      <c r="AM6" s="189" t="str">
        <f t="shared" ca="1" si="6"/>
        <v/>
      </c>
      <c r="AN6" s="189" t="str">
        <f t="shared" ca="1" si="6"/>
        <v/>
      </c>
      <c r="AO6" s="189" t="str">
        <f t="shared" ca="1" si="6"/>
        <v/>
      </c>
      <c r="AP6" s="189" t="str">
        <f t="shared" ca="1" si="6"/>
        <v/>
      </c>
      <c r="AQ6" s="189" t="str">
        <f t="shared" ca="1" si="6"/>
        <v/>
      </c>
      <c r="AR6" s="189" t="str">
        <f t="shared" ca="1" si="6"/>
        <v/>
      </c>
      <c r="AS6" s="189" t="str">
        <f t="shared" ca="1" si="6"/>
        <v/>
      </c>
      <c r="AT6" s="189" t="str">
        <f t="shared" ca="1" si="6"/>
        <v/>
      </c>
      <c r="AU6" s="189" t="str">
        <f t="shared" ca="1" si="6"/>
        <v/>
      </c>
      <c r="AV6" s="189" t="str">
        <f t="shared" ca="1" si="6"/>
        <v/>
      </c>
      <c r="AW6" s="189" t="str">
        <f t="shared" ca="1" si="6"/>
        <v/>
      </c>
      <c r="AX6" s="189" t="str">
        <f t="shared" ca="1" si="6"/>
        <v/>
      </c>
      <c r="AY6" s="189" t="str">
        <f t="shared" ca="1" si="6"/>
        <v/>
      </c>
      <c r="AZ6" s="189" t="str">
        <f t="shared" ca="1" si="6"/>
        <v/>
      </c>
      <c r="BA6" s="189" t="str">
        <f t="shared" ca="1" si="6"/>
        <v/>
      </c>
      <c r="BB6" s="189" t="str">
        <f t="shared" ca="1" si="6"/>
        <v/>
      </c>
      <c r="BC6" s="189" t="str">
        <f t="shared" ca="1" si="6"/>
        <v/>
      </c>
      <c r="BD6" s="189" t="str">
        <f t="shared" ca="1" si="6"/>
        <v/>
      </c>
      <c r="BE6" s="189" t="str">
        <f t="shared" ca="1" si="6"/>
        <v/>
      </c>
      <c r="BF6" s="189" t="str">
        <f t="shared" ca="1" si="6"/>
        <v/>
      </c>
      <c r="BG6" s="189" t="str">
        <f t="shared" ca="1" si="6"/>
        <v/>
      </c>
      <c r="BH6" s="189" t="str">
        <f t="shared" ca="1" si="6"/>
        <v/>
      </c>
      <c r="BI6" s="189" t="str">
        <f t="shared" ca="1" si="6"/>
        <v/>
      </c>
      <c r="BJ6" s="189" t="str">
        <f t="shared" ca="1" si="6"/>
        <v/>
      </c>
      <c r="BK6" s="189" t="str">
        <f t="shared" ca="1" si="6"/>
        <v/>
      </c>
      <c r="BL6" s="189" t="str">
        <f t="shared" ca="1" si="6"/>
        <v/>
      </c>
      <c r="BM6" s="189" t="str">
        <f t="shared" ca="1" si="6"/>
        <v/>
      </c>
      <c r="BN6" s="189" t="str">
        <f t="shared" ca="1" si="6"/>
        <v/>
      </c>
      <c r="BO6" s="189" t="str">
        <f t="shared" ca="1" si="7"/>
        <v/>
      </c>
      <c r="BP6" s="189" t="str">
        <f t="shared" ca="1" si="7"/>
        <v/>
      </c>
      <c r="BQ6" s="189" t="str">
        <f t="shared" ca="1" si="7"/>
        <v/>
      </c>
      <c r="BR6" s="189" t="str">
        <f t="shared" ca="1" si="7"/>
        <v/>
      </c>
      <c r="BS6" s="189" t="str">
        <f t="shared" ca="1" si="7"/>
        <v/>
      </c>
      <c r="BT6" s="189" t="str">
        <f t="shared" ca="1" si="7"/>
        <v/>
      </c>
      <c r="BU6" s="189" t="str">
        <f t="shared" ca="1" si="7"/>
        <v/>
      </c>
      <c r="BV6" s="189" t="str">
        <f t="shared" ca="1" si="7"/>
        <v/>
      </c>
      <c r="BW6" s="189" t="str">
        <f t="shared" ca="1" si="7"/>
        <v/>
      </c>
      <c r="BX6" s="189" t="str">
        <f t="shared" ca="1" si="7"/>
        <v/>
      </c>
      <c r="BY6" s="189" t="str">
        <f t="shared" ca="1" si="7"/>
        <v/>
      </c>
      <c r="BZ6" s="189" t="str">
        <f t="shared" ca="1" si="7"/>
        <v/>
      </c>
      <c r="CA6" s="189" t="str">
        <f t="shared" ca="1" si="7"/>
        <v/>
      </c>
      <c r="CB6" s="189" t="str">
        <f t="shared" ca="1" si="7"/>
        <v/>
      </c>
      <c r="CC6" s="189" t="str">
        <f t="shared" ca="1" si="7"/>
        <v/>
      </c>
      <c r="CD6" s="189" t="str">
        <f t="shared" ca="1" si="7"/>
        <v/>
      </c>
      <c r="CE6" s="189" t="str">
        <f t="shared" ca="1" si="7"/>
        <v/>
      </c>
      <c r="CF6" s="189" t="str">
        <f t="shared" ca="1" si="7"/>
        <v/>
      </c>
      <c r="CG6" s="189" t="str">
        <f t="shared" ca="1" si="7"/>
        <v/>
      </c>
      <c r="CH6" s="189" t="str">
        <f t="shared" ca="1" si="7"/>
        <v/>
      </c>
      <c r="CI6" s="189" t="str">
        <f t="shared" ca="1" si="7"/>
        <v/>
      </c>
      <c r="CJ6" s="189" t="str">
        <f t="shared" ca="1" si="7"/>
        <v/>
      </c>
      <c r="CK6" s="189" t="str">
        <f t="shared" ca="1" si="7"/>
        <v/>
      </c>
      <c r="CL6" s="189" t="str">
        <f t="shared" ca="1" si="7"/>
        <v/>
      </c>
      <c r="CM6" s="189" t="str">
        <f t="shared" ca="1" si="7"/>
        <v/>
      </c>
      <c r="CN6" s="189" t="str">
        <f t="shared" ca="1" si="7"/>
        <v/>
      </c>
      <c r="CO6" s="189" t="str">
        <f t="shared" ca="1" si="7"/>
        <v/>
      </c>
      <c r="CP6" s="189" t="str">
        <f t="shared" ca="1" si="7"/>
        <v/>
      </c>
      <c r="CQ6" s="189" t="str">
        <f t="shared" ca="1" si="7"/>
        <v/>
      </c>
      <c r="CR6" s="189" t="str">
        <f t="shared" ca="1" si="7"/>
        <v/>
      </c>
      <c r="CS6" s="189" t="str">
        <f t="shared" ca="1" si="7"/>
        <v/>
      </c>
      <c r="CT6" s="189" t="str">
        <f t="shared" ca="1" si="7"/>
        <v/>
      </c>
      <c r="CU6" s="189" t="str">
        <f t="shared" ca="1" si="7"/>
        <v/>
      </c>
      <c r="CV6" s="189" t="str">
        <f t="shared" ca="1" si="7"/>
        <v/>
      </c>
      <c r="CW6" s="189" t="str">
        <f t="shared" ca="1" si="7"/>
        <v/>
      </c>
      <c r="CX6" s="189" t="str">
        <f t="shared" ca="1" si="7"/>
        <v/>
      </c>
      <c r="CY6" s="189" t="str">
        <f t="shared" ca="1" si="7"/>
        <v/>
      </c>
      <c r="CZ6" s="189" t="str">
        <f t="shared" ca="1" si="7"/>
        <v/>
      </c>
      <c r="DA6" s="189" t="str">
        <f t="shared" ca="1" si="7"/>
        <v/>
      </c>
      <c r="DB6" s="189" t="str">
        <f t="shared" ca="1" si="7"/>
        <v/>
      </c>
      <c r="DC6" s="189" t="str">
        <f t="shared" ca="1" si="7"/>
        <v/>
      </c>
      <c r="DD6" s="189" t="str">
        <f t="shared" ca="1" si="7"/>
        <v/>
      </c>
      <c r="DE6" s="189" t="str">
        <f t="shared" ca="1" si="7"/>
        <v/>
      </c>
      <c r="DF6" s="189" t="str">
        <f t="shared" ca="1" si="7"/>
        <v/>
      </c>
      <c r="DG6" s="189" t="str">
        <f t="shared" ca="1" si="7"/>
        <v/>
      </c>
      <c r="DH6" s="189" t="str">
        <f t="shared" ca="1" si="7"/>
        <v/>
      </c>
      <c r="DI6" s="189" t="str">
        <f t="shared" ca="1" si="7"/>
        <v/>
      </c>
      <c r="DJ6" s="189" t="str">
        <f t="shared" ca="1" si="7"/>
        <v/>
      </c>
      <c r="DK6" s="189" t="str">
        <f t="shared" ca="1" si="7"/>
        <v/>
      </c>
      <c r="DL6" s="189" t="str">
        <f t="shared" ca="1" si="7"/>
        <v/>
      </c>
      <c r="DM6" s="189" t="str">
        <f t="shared" ca="1" si="7"/>
        <v/>
      </c>
      <c r="DN6" s="189" t="str">
        <f t="shared" ca="1" si="7"/>
        <v/>
      </c>
      <c r="DO6" s="189" t="str">
        <f t="shared" ca="1" si="7"/>
        <v/>
      </c>
      <c r="DP6" s="189" t="str">
        <f t="shared" ca="1" si="7"/>
        <v/>
      </c>
      <c r="DQ6" s="189" t="str">
        <f t="shared" ca="1" si="7"/>
        <v/>
      </c>
      <c r="DR6" s="189" t="str">
        <f t="shared" ca="1" si="7"/>
        <v/>
      </c>
      <c r="DS6" s="189" t="str">
        <f t="shared" ca="1" si="7"/>
        <v/>
      </c>
      <c r="DT6" s="189" t="str">
        <f t="shared" ca="1" si="7"/>
        <v/>
      </c>
      <c r="DU6" s="189" t="str">
        <f t="shared" ca="1" si="7"/>
        <v/>
      </c>
      <c r="DV6" s="189" t="str">
        <f t="shared" ca="1" si="7"/>
        <v/>
      </c>
      <c r="DW6" s="189" t="str">
        <f t="shared" ca="1" si="7"/>
        <v/>
      </c>
      <c r="DX6" s="189" t="str">
        <f t="shared" ca="1" si="7"/>
        <v/>
      </c>
      <c r="DY6" s="189" t="str">
        <f t="shared" ca="1" si="7"/>
        <v/>
      </c>
      <c r="DZ6" s="189" t="str">
        <f t="shared" ca="1" si="7"/>
        <v/>
      </c>
      <c r="EA6" s="189" t="str">
        <f t="shared" ca="1" si="8"/>
        <v/>
      </c>
      <c r="EB6" s="189" t="str">
        <f t="shared" ca="1" si="8"/>
        <v/>
      </c>
      <c r="EC6" s="189" t="str">
        <f t="shared" ca="1" si="8"/>
        <v/>
      </c>
      <c r="ED6" s="189" t="str">
        <f t="shared" ca="1" si="8"/>
        <v/>
      </c>
      <c r="EE6" s="189" t="str">
        <f t="shared" ca="1" si="8"/>
        <v/>
      </c>
      <c r="EF6" s="189" t="str">
        <f t="shared" ca="1" si="8"/>
        <v/>
      </c>
      <c r="EG6" s="189" t="str">
        <f t="shared" ca="1" si="8"/>
        <v/>
      </c>
      <c r="EH6" s="189" t="str">
        <f t="shared" ca="1" si="8"/>
        <v/>
      </c>
      <c r="EI6" s="189" t="str">
        <f t="shared" ca="1" si="8"/>
        <v/>
      </c>
      <c r="EJ6" s="189" t="str">
        <f t="shared" ca="1" si="8"/>
        <v/>
      </c>
      <c r="EK6" s="189" t="str">
        <f t="shared" ca="1" si="8"/>
        <v/>
      </c>
      <c r="EL6" s="189" t="str">
        <f t="shared" ca="1" si="8"/>
        <v/>
      </c>
      <c r="EM6" s="189" t="str">
        <f t="shared" ca="1" si="8"/>
        <v/>
      </c>
      <c r="EN6" s="189" t="str">
        <f t="shared" ca="1" si="8"/>
        <v/>
      </c>
      <c r="EO6" s="189" t="str">
        <f t="shared" ca="1" si="8"/>
        <v/>
      </c>
      <c r="EP6" s="189" t="str">
        <f t="shared" ca="1" si="8"/>
        <v/>
      </c>
      <c r="EQ6" s="189" t="str">
        <f t="shared" ca="1" si="8"/>
        <v/>
      </c>
      <c r="ER6" s="189" t="str">
        <f t="shared" ca="1" si="8"/>
        <v/>
      </c>
      <c r="ES6" s="189" t="str">
        <f t="shared" ca="1" si="8"/>
        <v/>
      </c>
      <c r="ET6" s="189" t="str">
        <f t="shared" ca="1" si="8"/>
        <v/>
      </c>
      <c r="EU6" s="189" t="str">
        <f t="shared" ca="1" si="8"/>
        <v/>
      </c>
      <c r="EV6" s="189" t="str">
        <f t="shared" ca="1" si="8"/>
        <v/>
      </c>
      <c r="EW6" s="189" t="str">
        <f t="shared" ca="1" si="8"/>
        <v/>
      </c>
      <c r="EX6" s="189" t="str">
        <f t="shared" ca="1" si="8"/>
        <v/>
      </c>
      <c r="EY6" s="189" t="str">
        <f t="shared" ca="1" si="8"/>
        <v/>
      </c>
      <c r="EZ6" s="189" t="str">
        <f t="shared" ca="1" si="8"/>
        <v/>
      </c>
      <c r="FA6" s="189" t="str">
        <f t="shared" ca="1" si="8"/>
        <v/>
      </c>
      <c r="FB6" s="189" t="str">
        <f t="shared" ca="1" si="8"/>
        <v/>
      </c>
      <c r="FC6" s="189" t="str">
        <f t="shared" ca="1" si="8"/>
        <v/>
      </c>
      <c r="FD6" s="189" t="str">
        <f t="shared" ca="1" si="8"/>
        <v/>
      </c>
      <c r="FE6" s="189" t="str">
        <f t="shared" ca="1" si="8"/>
        <v/>
      </c>
      <c r="FF6" s="189" t="str">
        <f t="shared" ca="1" si="8"/>
        <v/>
      </c>
      <c r="FG6" s="189" t="str">
        <f t="shared" ca="1" si="8"/>
        <v/>
      </c>
      <c r="FH6" s="189" t="str">
        <f t="shared" ca="1" si="8"/>
        <v/>
      </c>
      <c r="FI6" s="189" t="str">
        <f t="shared" ca="1" si="8"/>
        <v/>
      </c>
      <c r="FJ6" s="189" t="str">
        <f t="shared" ca="1" si="8"/>
        <v/>
      </c>
      <c r="FK6" s="189" t="str">
        <f t="shared" ca="1" si="8"/>
        <v/>
      </c>
      <c r="FL6" s="189" t="str">
        <f t="shared" ca="1" si="8"/>
        <v/>
      </c>
      <c r="FM6" s="189" t="str">
        <f t="shared" ca="1" si="8"/>
        <v/>
      </c>
      <c r="FN6" s="189" t="str">
        <f t="shared" ca="1" si="8"/>
        <v/>
      </c>
      <c r="FO6" s="189" t="str">
        <f t="shared" ca="1" si="8"/>
        <v/>
      </c>
      <c r="FP6" s="189" t="str">
        <f t="shared" ca="1" si="8"/>
        <v/>
      </c>
      <c r="FQ6" s="189" t="str">
        <f t="shared" ca="1" si="8"/>
        <v/>
      </c>
      <c r="FR6" s="189" t="str">
        <f t="shared" ca="1" si="8"/>
        <v/>
      </c>
      <c r="FS6" s="189" t="str">
        <f t="shared" ca="1" si="8"/>
        <v/>
      </c>
      <c r="FT6" s="189" t="str">
        <f t="shared" ca="1" si="8"/>
        <v/>
      </c>
      <c r="FU6" s="189" t="str">
        <f t="shared" ca="1" si="8"/>
        <v/>
      </c>
      <c r="FV6" s="189" t="str">
        <f t="shared" ca="1" si="8"/>
        <v/>
      </c>
      <c r="FW6" s="189" t="str">
        <f t="shared" ca="1" si="8"/>
        <v/>
      </c>
      <c r="FX6" s="189" t="str">
        <f t="shared" ca="1" si="8"/>
        <v/>
      </c>
      <c r="FY6" s="189" t="str">
        <f t="shared" ca="1" si="8"/>
        <v/>
      </c>
      <c r="FZ6" s="189" t="str">
        <f t="shared" ca="1" si="8"/>
        <v/>
      </c>
      <c r="GA6" s="189" t="str">
        <f t="shared" ca="1" si="8"/>
        <v/>
      </c>
      <c r="GB6" s="189" t="str">
        <f t="shared" ca="1" si="8"/>
        <v/>
      </c>
      <c r="GC6" s="189" t="str">
        <f t="shared" ca="1" si="8"/>
        <v/>
      </c>
      <c r="GD6" s="189" t="str">
        <f t="shared" ca="1" si="8"/>
        <v/>
      </c>
      <c r="GE6" s="189" t="str">
        <f t="shared" ca="1" si="8"/>
        <v/>
      </c>
      <c r="GF6" s="189" t="str">
        <f t="shared" ca="1" si="8"/>
        <v/>
      </c>
      <c r="GG6" s="189" t="str">
        <f t="shared" ca="1" si="8"/>
        <v/>
      </c>
      <c r="GH6" s="189" t="str">
        <f t="shared" ca="1" si="8"/>
        <v/>
      </c>
      <c r="GI6" s="189" t="str">
        <f t="shared" ca="1" si="8"/>
        <v/>
      </c>
      <c r="GJ6" s="189" t="str">
        <f t="shared" ca="1" si="8"/>
        <v/>
      </c>
      <c r="GK6" s="189" t="str">
        <f t="shared" ca="1" si="8"/>
        <v/>
      </c>
      <c r="GL6" s="189" t="str">
        <f t="shared" ca="1" si="8"/>
        <v/>
      </c>
      <c r="GM6" s="189" t="str">
        <f t="shared" ca="1" si="9"/>
        <v/>
      </c>
      <c r="GN6" s="189" t="str">
        <f t="shared" ca="1" si="9"/>
        <v/>
      </c>
      <c r="GO6" s="189" t="str">
        <f t="shared" ca="1" si="9"/>
        <v/>
      </c>
      <c r="GP6" s="189" t="str">
        <f t="shared" ca="1" si="9"/>
        <v/>
      </c>
      <c r="GQ6" s="189" t="str">
        <f t="shared" ca="1" si="9"/>
        <v/>
      </c>
      <c r="GR6" s="189" t="str">
        <f t="shared" ca="1" si="9"/>
        <v/>
      </c>
      <c r="GS6" s="189" t="str">
        <f t="shared" ca="1" si="9"/>
        <v/>
      </c>
      <c r="GT6" s="189" t="str">
        <f t="shared" ca="1" si="9"/>
        <v/>
      </c>
      <c r="GU6" s="189" t="str">
        <f t="shared" ca="1" si="9"/>
        <v/>
      </c>
      <c r="GV6" s="189" t="str">
        <f t="shared" ca="1" si="9"/>
        <v/>
      </c>
      <c r="GW6" s="189" t="str">
        <f t="shared" ca="1" si="9"/>
        <v/>
      </c>
      <c r="GX6" s="189" t="str">
        <f t="shared" ca="1" si="9"/>
        <v/>
      </c>
      <c r="GY6" s="189" t="str">
        <f t="shared" ca="1" si="9"/>
        <v/>
      </c>
      <c r="GZ6" s="189" t="str">
        <f t="shared" ca="1" si="9"/>
        <v/>
      </c>
      <c r="HA6" s="189" t="str">
        <f t="shared" ca="1" si="9"/>
        <v/>
      </c>
      <c r="HB6" s="189" t="str">
        <f t="shared" ca="1" si="9"/>
        <v/>
      </c>
      <c r="HC6" s="189" t="str">
        <f t="shared" ca="1" si="9"/>
        <v/>
      </c>
      <c r="HD6" s="189" t="str">
        <f t="shared" ca="1" si="9"/>
        <v/>
      </c>
      <c r="HE6" s="189" t="str">
        <f t="shared" ca="1" si="9"/>
        <v/>
      </c>
      <c r="HF6" s="189" t="str">
        <f t="shared" ca="1" si="9"/>
        <v/>
      </c>
      <c r="HG6" s="189" t="str">
        <f t="shared" ca="1" si="9"/>
        <v/>
      </c>
      <c r="HH6" s="189" t="str">
        <f t="shared" ca="1" si="9"/>
        <v/>
      </c>
      <c r="HI6" s="189" t="str">
        <f t="shared" ca="1" si="9"/>
        <v/>
      </c>
      <c r="HJ6" s="189" t="str">
        <f t="shared" ca="1" si="9"/>
        <v/>
      </c>
      <c r="HK6" s="189" t="str">
        <f t="shared" ca="1" si="9"/>
        <v/>
      </c>
      <c r="HL6" s="189" t="str">
        <f t="shared" ca="1" si="9"/>
        <v/>
      </c>
      <c r="HM6" s="189" t="str">
        <f t="shared" ca="1" si="9"/>
        <v/>
      </c>
      <c r="HN6" s="189" t="str">
        <f t="shared" ca="1" si="9"/>
        <v/>
      </c>
      <c r="HO6" s="189" t="str">
        <f t="shared" ca="1" si="9"/>
        <v/>
      </c>
      <c r="HP6" s="189" t="str">
        <f t="shared" ca="1" si="9"/>
        <v/>
      </c>
      <c r="HQ6" s="189" t="str">
        <f t="shared" ca="1" si="9"/>
        <v/>
      </c>
      <c r="HR6" s="189" t="str">
        <f t="shared" ca="1" si="9"/>
        <v/>
      </c>
      <c r="HS6" s="189" t="str">
        <f t="shared" ca="1" si="9"/>
        <v/>
      </c>
      <c r="HT6" s="189" t="str">
        <f t="shared" ca="1" si="9"/>
        <v/>
      </c>
      <c r="HU6" s="189" t="str">
        <f t="shared" ca="1" si="9"/>
        <v/>
      </c>
      <c r="HV6" s="189" t="str">
        <f t="shared" ca="1" si="9"/>
        <v/>
      </c>
      <c r="HW6" s="189" t="str">
        <f t="shared" ca="1" si="9"/>
        <v/>
      </c>
      <c r="HX6" s="189" t="str">
        <f t="shared" ca="1" si="9"/>
        <v/>
      </c>
      <c r="HY6" s="189" t="str">
        <f t="shared" ca="1" si="9"/>
        <v/>
      </c>
      <c r="HZ6" s="189" t="str">
        <f t="shared" ca="1" si="9"/>
        <v/>
      </c>
      <c r="IA6" s="189" t="str">
        <f t="shared" ca="1" si="9"/>
        <v/>
      </c>
      <c r="IB6" s="189" t="str">
        <f t="shared" ca="1" si="9"/>
        <v/>
      </c>
      <c r="IC6" s="189" t="str">
        <f t="shared" ca="1" si="9"/>
        <v/>
      </c>
      <c r="ID6" s="189" t="str">
        <f t="shared" ca="1" si="9"/>
        <v/>
      </c>
      <c r="IE6" s="189" t="str">
        <f t="shared" ca="1" si="9"/>
        <v/>
      </c>
      <c r="IF6" s="189" t="str">
        <f t="shared" ca="1" si="9"/>
        <v/>
      </c>
      <c r="IG6" s="189" t="str">
        <f t="shared" ca="1" si="9"/>
        <v/>
      </c>
      <c r="IH6" s="189" t="str">
        <f t="shared" ca="1" si="9"/>
        <v/>
      </c>
      <c r="II6" s="189" t="str">
        <f t="shared" ca="1" si="9"/>
        <v/>
      </c>
      <c r="IJ6" s="189" t="str">
        <f t="shared" ca="1" si="9"/>
        <v/>
      </c>
      <c r="IK6" s="189" t="str">
        <f t="shared" ca="1" si="9"/>
        <v/>
      </c>
      <c r="IL6" s="189" t="str">
        <f t="shared" ca="1" si="9"/>
        <v/>
      </c>
      <c r="IM6" s="189" t="str">
        <f t="shared" ca="1" si="9"/>
        <v/>
      </c>
      <c r="IN6" s="189" t="str">
        <f t="shared" ca="1" si="9"/>
        <v/>
      </c>
      <c r="IO6" s="189" t="str">
        <f t="shared" ca="1" si="9"/>
        <v/>
      </c>
      <c r="IP6" s="189" t="str">
        <f t="shared" ca="1" si="9"/>
        <v/>
      </c>
      <c r="IQ6" s="189" t="str">
        <f t="shared" ca="1" si="9"/>
        <v/>
      </c>
      <c r="IR6" s="189" t="str">
        <f t="shared" ca="1" si="9"/>
        <v/>
      </c>
      <c r="IS6" s="189" t="str">
        <f t="shared" ca="1" si="9"/>
        <v/>
      </c>
      <c r="IT6" s="189" t="str">
        <f t="shared" ca="1" si="9"/>
        <v/>
      </c>
      <c r="IU6" s="189" t="str">
        <f t="shared" ca="1" si="9"/>
        <v/>
      </c>
      <c r="IV6" s="189" t="str">
        <f t="shared" ca="1" si="9"/>
        <v/>
      </c>
      <c r="IW6" s="189" t="str">
        <f t="shared" ca="1" si="9"/>
        <v/>
      </c>
      <c r="IX6" s="189" t="str">
        <f t="shared" ca="1" si="9"/>
        <v/>
      </c>
      <c r="IY6" s="189" t="str">
        <f t="shared" ca="1" si="10"/>
        <v/>
      </c>
      <c r="IZ6" s="189" t="str">
        <f t="shared" ca="1" si="10"/>
        <v/>
      </c>
      <c r="JA6" s="189" t="str">
        <f t="shared" ca="1" si="10"/>
        <v/>
      </c>
      <c r="JB6" s="189" t="str">
        <f t="shared" ca="1" si="10"/>
        <v/>
      </c>
      <c r="JC6" s="189" t="str">
        <f t="shared" ca="1" si="10"/>
        <v/>
      </c>
      <c r="JD6" s="189" t="str">
        <f t="shared" ca="1" si="10"/>
        <v/>
      </c>
      <c r="JE6" s="189" t="str">
        <f t="shared" ca="1" si="10"/>
        <v/>
      </c>
      <c r="JF6" s="189" t="str">
        <f t="shared" ca="1" si="10"/>
        <v/>
      </c>
      <c r="JG6" s="189" t="str">
        <f t="shared" ca="1" si="10"/>
        <v/>
      </c>
      <c r="JH6" s="189" t="str">
        <f t="shared" ca="1" si="10"/>
        <v/>
      </c>
      <c r="JI6" s="189" t="str">
        <f t="shared" ca="1" si="10"/>
        <v/>
      </c>
      <c r="JJ6" s="189" t="str">
        <f t="shared" ca="1" si="10"/>
        <v/>
      </c>
      <c r="JK6" s="189" t="str">
        <f t="shared" ca="1" si="10"/>
        <v/>
      </c>
      <c r="JL6" s="189" t="str">
        <f t="shared" ca="1" si="10"/>
        <v/>
      </c>
      <c r="JM6" s="189" t="str">
        <f t="shared" ca="1" si="10"/>
        <v/>
      </c>
      <c r="JN6" s="189" t="str">
        <f t="shared" ca="1" si="10"/>
        <v/>
      </c>
      <c r="JO6" s="189" t="str">
        <f t="shared" ca="1" si="10"/>
        <v/>
      </c>
      <c r="JP6" s="189" t="str">
        <f t="shared" ca="1" si="10"/>
        <v/>
      </c>
      <c r="JQ6" s="189" t="str">
        <f t="shared" ca="1" si="10"/>
        <v/>
      </c>
      <c r="JR6" s="189" t="str">
        <f t="shared" ca="1" si="10"/>
        <v/>
      </c>
      <c r="JS6" s="189" t="str">
        <f t="shared" ca="1" si="10"/>
        <v/>
      </c>
      <c r="JT6" s="189" t="str">
        <f t="shared" ca="1" si="10"/>
        <v/>
      </c>
      <c r="JU6" s="189" t="str">
        <f t="shared" ca="1" si="10"/>
        <v/>
      </c>
      <c r="JV6" s="189" t="str">
        <f t="shared" ca="1" si="10"/>
        <v/>
      </c>
      <c r="JW6" s="189" t="str">
        <f t="shared" ca="1" si="10"/>
        <v/>
      </c>
      <c r="JX6" s="189" t="str">
        <f t="shared" ca="1" si="10"/>
        <v/>
      </c>
      <c r="JY6" s="189" t="str">
        <f t="shared" ca="1" si="10"/>
        <v/>
      </c>
      <c r="JZ6" s="189" t="str">
        <f t="shared" ca="1" si="10"/>
        <v/>
      </c>
      <c r="KA6" s="189" t="str">
        <f t="shared" ca="1" si="10"/>
        <v/>
      </c>
      <c r="KB6" s="189" t="str">
        <f t="shared" ca="1" si="10"/>
        <v/>
      </c>
      <c r="KC6" s="189" t="str">
        <f t="shared" ca="1" si="10"/>
        <v/>
      </c>
      <c r="KD6" s="189" t="str">
        <f t="shared" ca="1" si="10"/>
        <v/>
      </c>
      <c r="KE6" s="189" t="str">
        <f t="shared" ca="1" si="10"/>
        <v/>
      </c>
      <c r="KF6" s="189" t="str">
        <f t="shared" ca="1" si="10"/>
        <v/>
      </c>
      <c r="KG6" s="189" t="str">
        <f t="shared" ca="1" si="10"/>
        <v/>
      </c>
      <c r="KH6" s="189" t="str">
        <f t="shared" ca="1" si="10"/>
        <v/>
      </c>
      <c r="KI6" s="189" t="str">
        <f t="shared" ca="1" si="10"/>
        <v/>
      </c>
      <c r="KJ6" s="189" t="str">
        <f t="shared" ca="1" si="10"/>
        <v/>
      </c>
      <c r="KK6" s="189" t="str">
        <f t="shared" ca="1" si="10"/>
        <v/>
      </c>
      <c r="KL6" s="189" t="str">
        <f t="shared" ca="1" si="10"/>
        <v/>
      </c>
      <c r="KM6" s="189" t="str">
        <f t="shared" ca="1" si="10"/>
        <v/>
      </c>
      <c r="KN6" s="189" t="str">
        <f t="shared" ca="1" si="10"/>
        <v/>
      </c>
      <c r="KO6" s="189" t="str">
        <f t="shared" ca="1" si="10"/>
        <v/>
      </c>
      <c r="KP6" s="189" t="str">
        <f t="shared" ca="1" si="10"/>
        <v/>
      </c>
      <c r="KQ6" s="189" t="str">
        <f t="shared" ca="1" si="10"/>
        <v/>
      </c>
      <c r="KR6" s="189" t="str">
        <f t="shared" ca="1" si="10"/>
        <v/>
      </c>
      <c r="KS6" s="189" t="str">
        <f t="shared" ca="1" si="10"/>
        <v/>
      </c>
      <c r="KT6" s="189" t="str">
        <f t="shared" ca="1" si="10"/>
        <v/>
      </c>
      <c r="KU6" s="189" t="str">
        <f t="shared" ca="1" si="10"/>
        <v/>
      </c>
      <c r="KV6" s="189" t="str">
        <f t="shared" ca="1" si="10"/>
        <v/>
      </c>
      <c r="KW6" s="189" t="str">
        <f t="shared" ca="1" si="10"/>
        <v/>
      </c>
      <c r="KX6" s="189" t="str">
        <f t="shared" ca="1" si="10"/>
        <v/>
      </c>
      <c r="KY6" s="189" t="str">
        <f t="shared" ca="1" si="10"/>
        <v/>
      </c>
      <c r="KZ6" s="189" t="str">
        <f t="shared" ca="1" si="10"/>
        <v/>
      </c>
      <c r="LA6" s="189" t="str">
        <f t="shared" ca="1" si="10"/>
        <v/>
      </c>
      <c r="LB6" s="189" t="str">
        <f t="shared" ca="1" si="10"/>
        <v/>
      </c>
      <c r="LC6" s="189" t="str">
        <f t="shared" ca="1" si="10"/>
        <v/>
      </c>
      <c r="LD6" s="189" t="str">
        <f t="shared" ca="1" si="10"/>
        <v/>
      </c>
      <c r="LE6" s="189" t="str">
        <f t="shared" ca="1" si="10"/>
        <v/>
      </c>
      <c r="LF6" s="189" t="str">
        <f t="shared" ca="1" si="10"/>
        <v/>
      </c>
      <c r="LG6" s="189" t="str">
        <f t="shared" ca="1" si="10"/>
        <v/>
      </c>
      <c r="LH6" s="189" t="str">
        <f t="shared" ca="1" si="10"/>
        <v/>
      </c>
      <c r="LI6" s="189" t="str">
        <f t="shared" ca="1" si="10"/>
        <v/>
      </c>
      <c r="LJ6" s="189" t="str">
        <f t="shared" ca="1" si="10"/>
        <v/>
      </c>
      <c r="LK6" s="189" t="str">
        <f t="shared" ca="1" si="11"/>
        <v/>
      </c>
      <c r="LL6" s="189" t="str">
        <f t="shared" ca="1" si="11"/>
        <v/>
      </c>
      <c r="LM6" s="189" t="str">
        <f t="shared" ca="1" si="11"/>
        <v/>
      </c>
      <c r="LN6" s="189" t="str">
        <f t="shared" ca="1" si="11"/>
        <v/>
      </c>
      <c r="LO6" s="189" t="str">
        <f t="shared" ca="1" si="11"/>
        <v/>
      </c>
      <c r="LP6" s="189" t="str">
        <f t="shared" ca="1" si="11"/>
        <v/>
      </c>
      <c r="LQ6" s="189" t="str">
        <f t="shared" ca="1" si="11"/>
        <v/>
      </c>
      <c r="LR6" s="189" t="str">
        <f t="shared" ca="1" si="11"/>
        <v/>
      </c>
      <c r="LS6" s="189" t="str">
        <f t="shared" ca="1" si="11"/>
        <v/>
      </c>
      <c r="LT6" s="189" t="str">
        <f t="shared" ca="1" si="11"/>
        <v/>
      </c>
      <c r="LU6" s="189" t="str">
        <f t="shared" ca="1" si="11"/>
        <v/>
      </c>
      <c r="LV6" s="189" t="str">
        <f t="shared" ca="1" si="11"/>
        <v/>
      </c>
      <c r="LW6" s="189" t="str">
        <f t="shared" ca="1" si="11"/>
        <v/>
      </c>
      <c r="LX6" s="189" t="str">
        <f t="shared" ca="1" si="11"/>
        <v/>
      </c>
      <c r="LY6" s="189" t="str">
        <f t="shared" ca="1" si="11"/>
        <v/>
      </c>
      <c r="LZ6" s="189" t="str">
        <f t="shared" ca="1" si="11"/>
        <v/>
      </c>
      <c r="MA6" s="189" t="str">
        <f t="shared" ca="1" si="11"/>
        <v/>
      </c>
      <c r="MB6" s="189" t="str">
        <f t="shared" ca="1" si="11"/>
        <v/>
      </c>
      <c r="MC6" s="189" t="str">
        <f t="shared" ca="1" si="11"/>
        <v/>
      </c>
      <c r="MD6" s="189" t="str">
        <f t="shared" ca="1" si="11"/>
        <v/>
      </c>
      <c r="ME6" s="189" t="str">
        <f t="shared" ca="1" si="11"/>
        <v/>
      </c>
      <c r="MF6" s="189" t="str">
        <f t="shared" ca="1" si="11"/>
        <v/>
      </c>
      <c r="MG6" s="189" t="str">
        <f t="shared" ca="1" si="11"/>
        <v/>
      </c>
      <c r="MH6" s="189" t="str">
        <f t="shared" ca="1" si="11"/>
        <v/>
      </c>
      <c r="MI6" s="189" t="str">
        <f t="shared" ca="1" si="11"/>
        <v/>
      </c>
      <c r="MJ6" s="189" t="str">
        <f t="shared" ca="1" si="11"/>
        <v/>
      </c>
      <c r="MK6" s="189" t="str">
        <f t="shared" ca="1" si="11"/>
        <v/>
      </c>
      <c r="ML6" s="189" t="str">
        <f t="shared" ca="1" si="11"/>
        <v/>
      </c>
      <c r="MM6" s="189" t="str">
        <f t="shared" ca="1" si="11"/>
        <v/>
      </c>
      <c r="MN6" s="189" t="str">
        <f t="shared" ca="1" si="11"/>
        <v/>
      </c>
      <c r="MO6" s="189" t="str">
        <f t="shared" ca="1" si="11"/>
        <v/>
      </c>
      <c r="MP6" s="189" t="str">
        <f t="shared" ca="1" si="11"/>
        <v/>
      </c>
      <c r="MQ6" s="189" t="str">
        <f t="shared" ca="1" si="11"/>
        <v/>
      </c>
      <c r="MR6" s="189" t="str">
        <f t="shared" ca="1" si="11"/>
        <v/>
      </c>
      <c r="MS6" s="189" t="str">
        <f t="shared" ca="1" si="11"/>
        <v/>
      </c>
      <c r="MT6" s="189" t="str">
        <f t="shared" ca="1" si="11"/>
        <v/>
      </c>
      <c r="MU6" s="189" t="str">
        <f t="shared" ca="1" si="11"/>
        <v/>
      </c>
      <c r="MV6" s="189" t="str">
        <f t="shared" ca="1" si="11"/>
        <v/>
      </c>
      <c r="MW6" s="189" t="str">
        <f t="shared" ca="1" si="11"/>
        <v/>
      </c>
      <c r="MX6" s="189" t="str">
        <f t="shared" ca="1" si="11"/>
        <v/>
      </c>
      <c r="MY6" s="189" t="str">
        <f t="shared" ca="1" si="11"/>
        <v/>
      </c>
      <c r="MZ6" s="189" t="str">
        <f t="shared" ca="1" si="11"/>
        <v/>
      </c>
      <c r="NA6" s="189" t="str">
        <f t="shared" ca="1" si="11"/>
        <v/>
      </c>
      <c r="NB6" s="189" t="str">
        <f t="shared" ca="1" si="11"/>
        <v/>
      </c>
    </row>
    <row r="7" spans="1:366" s="187" customFormat="1" ht="60" customHeight="1" x14ac:dyDescent="0.25">
      <c r="A7" s="229" t="s">
        <v>37</v>
      </c>
      <c r="B7" s="189" t="str">
        <f t="shared" ca="1" si="12"/>
        <v/>
      </c>
      <c r="C7" s="189" t="str">
        <f t="shared" ref="C7:BN8" ca="1" si="13">reservation(C$4,$A7)</f>
        <v>CHRIFA</v>
      </c>
      <c r="D7" s="189">
        <f t="shared" ca="1" si="13"/>
        <v>0</v>
      </c>
      <c r="E7" s="189" t="str">
        <f t="shared" ca="1" si="13"/>
        <v/>
      </c>
      <c r="F7" s="189" t="str">
        <f t="shared" ca="1" si="13"/>
        <v/>
      </c>
      <c r="G7" s="189" t="str">
        <f t="shared" ca="1" si="13"/>
        <v/>
      </c>
      <c r="H7" s="189" t="str">
        <f t="shared" ca="1" si="13"/>
        <v/>
      </c>
      <c r="I7" s="189" t="str">
        <f t="shared" ca="1" si="13"/>
        <v/>
      </c>
      <c r="J7" s="189" t="str">
        <f t="shared" ca="1" si="13"/>
        <v/>
      </c>
      <c r="K7" s="189" t="str">
        <f t="shared" ca="1" si="13"/>
        <v/>
      </c>
      <c r="L7" s="189" t="str">
        <f t="shared" ca="1" si="13"/>
        <v/>
      </c>
      <c r="M7" s="189" t="str">
        <f t="shared" ca="1" si="13"/>
        <v/>
      </c>
      <c r="N7" s="189" t="str">
        <f t="shared" ca="1" si="13"/>
        <v/>
      </c>
      <c r="O7" s="189" t="str">
        <f t="shared" ca="1" si="13"/>
        <v/>
      </c>
      <c r="P7" s="189" t="str">
        <f t="shared" ca="1" si="13"/>
        <v/>
      </c>
      <c r="Q7" s="189" t="str">
        <f t="shared" ca="1" si="13"/>
        <v/>
      </c>
      <c r="R7" s="189" t="str">
        <f t="shared" ca="1" si="13"/>
        <v/>
      </c>
      <c r="S7" s="189" t="str">
        <f t="shared" ca="1" si="13"/>
        <v/>
      </c>
      <c r="T7" s="189" t="str">
        <f t="shared" ca="1" si="13"/>
        <v/>
      </c>
      <c r="U7" s="189" t="str">
        <f t="shared" ca="1" si="13"/>
        <v/>
      </c>
      <c r="V7" s="189" t="str">
        <f t="shared" ca="1" si="13"/>
        <v/>
      </c>
      <c r="W7" s="189" t="str">
        <f t="shared" ca="1" si="13"/>
        <v/>
      </c>
      <c r="X7" s="189" t="str">
        <f t="shared" ca="1" si="13"/>
        <v/>
      </c>
      <c r="Y7" s="189" t="str">
        <f t="shared" ca="1" si="13"/>
        <v/>
      </c>
      <c r="Z7" s="189" t="str">
        <f t="shared" ca="1" si="13"/>
        <v/>
      </c>
      <c r="AA7" s="189" t="str">
        <f t="shared" ca="1" si="13"/>
        <v/>
      </c>
      <c r="AB7" s="189" t="str">
        <f t="shared" ca="1" si="13"/>
        <v/>
      </c>
      <c r="AC7" s="189" t="str">
        <f t="shared" ca="1" si="13"/>
        <v/>
      </c>
      <c r="AD7" s="189" t="str">
        <f t="shared" ca="1" si="13"/>
        <v/>
      </c>
      <c r="AE7" s="189" t="str">
        <f t="shared" ca="1" si="13"/>
        <v/>
      </c>
      <c r="AF7" s="189" t="str">
        <f t="shared" ca="1" si="13"/>
        <v/>
      </c>
      <c r="AG7" s="189" t="str">
        <f t="shared" ca="1" si="13"/>
        <v/>
      </c>
      <c r="AH7" s="189" t="str">
        <f t="shared" ca="1" si="13"/>
        <v/>
      </c>
      <c r="AI7" s="189" t="str">
        <f t="shared" ca="1" si="13"/>
        <v/>
      </c>
      <c r="AJ7" s="189" t="str">
        <f t="shared" ca="1" si="13"/>
        <v/>
      </c>
      <c r="AK7" s="189" t="str">
        <f t="shared" ca="1" si="13"/>
        <v/>
      </c>
      <c r="AL7" s="189" t="str">
        <f t="shared" ca="1" si="13"/>
        <v/>
      </c>
      <c r="AM7" s="189" t="str">
        <f t="shared" ca="1" si="13"/>
        <v/>
      </c>
      <c r="AN7" s="189" t="str">
        <f t="shared" ca="1" si="13"/>
        <v/>
      </c>
      <c r="AO7" s="189" t="str">
        <f t="shared" ca="1" si="13"/>
        <v/>
      </c>
      <c r="AP7" s="189" t="str">
        <f t="shared" ca="1" si="13"/>
        <v/>
      </c>
      <c r="AQ7" s="189" t="str">
        <f t="shared" ca="1" si="13"/>
        <v/>
      </c>
      <c r="AR7" s="189" t="str">
        <f t="shared" ca="1" si="13"/>
        <v/>
      </c>
      <c r="AS7" s="189" t="str">
        <f t="shared" ca="1" si="13"/>
        <v/>
      </c>
      <c r="AT7" s="189" t="str">
        <f t="shared" ca="1" si="13"/>
        <v/>
      </c>
      <c r="AU7" s="189" t="str">
        <f t="shared" ca="1" si="13"/>
        <v/>
      </c>
      <c r="AV7" s="189" t="str">
        <f t="shared" ca="1" si="13"/>
        <v/>
      </c>
      <c r="AW7" s="189" t="str">
        <f t="shared" ca="1" si="13"/>
        <v/>
      </c>
      <c r="AX7" s="189" t="str">
        <f t="shared" ca="1" si="13"/>
        <v/>
      </c>
      <c r="AY7" s="189" t="str">
        <f t="shared" ca="1" si="13"/>
        <v/>
      </c>
      <c r="AZ7" s="189" t="str">
        <f t="shared" ca="1" si="13"/>
        <v/>
      </c>
      <c r="BA7" s="189" t="str">
        <f t="shared" ca="1" si="13"/>
        <v/>
      </c>
      <c r="BB7" s="189" t="str">
        <f t="shared" ca="1" si="13"/>
        <v/>
      </c>
      <c r="BC7" s="189" t="str">
        <f t="shared" ca="1" si="13"/>
        <v/>
      </c>
      <c r="BD7" s="189" t="str">
        <f t="shared" ca="1" si="13"/>
        <v/>
      </c>
      <c r="BE7" s="189" t="str">
        <f t="shared" ca="1" si="13"/>
        <v/>
      </c>
      <c r="BF7" s="189" t="str">
        <f t="shared" ca="1" si="13"/>
        <v/>
      </c>
      <c r="BG7" s="189" t="str">
        <f t="shared" ca="1" si="13"/>
        <v/>
      </c>
      <c r="BH7" s="189" t="str">
        <f t="shared" ca="1" si="13"/>
        <v/>
      </c>
      <c r="BI7" s="189" t="str">
        <f t="shared" ca="1" si="13"/>
        <v/>
      </c>
      <c r="BJ7" s="189" t="str">
        <f t="shared" ca="1" si="13"/>
        <v/>
      </c>
      <c r="BK7" s="189" t="str">
        <f t="shared" ca="1" si="13"/>
        <v/>
      </c>
      <c r="BL7" s="189" t="str">
        <f t="shared" ca="1" si="13"/>
        <v/>
      </c>
      <c r="BM7" s="189" t="str">
        <f t="shared" ca="1" si="13"/>
        <v/>
      </c>
      <c r="BN7" s="189" t="str">
        <f t="shared" ca="1" si="13"/>
        <v/>
      </c>
      <c r="BO7" s="189" t="str">
        <f t="shared" ca="1" si="7"/>
        <v/>
      </c>
      <c r="BP7" s="189" t="str">
        <f t="shared" ca="1" si="7"/>
        <v/>
      </c>
      <c r="BQ7" s="189" t="str">
        <f t="shared" ca="1" si="7"/>
        <v/>
      </c>
      <c r="BR7" s="189" t="str">
        <f t="shared" ca="1" si="7"/>
        <v/>
      </c>
      <c r="BS7" s="189" t="str">
        <f t="shared" ca="1" si="7"/>
        <v/>
      </c>
      <c r="BT7" s="189" t="str">
        <f t="shared" ca="1" si="7"/>
        <v/>
      </c>
      <c r="BU7" s="189" t="str">
        <f t="shared" ca="1" si="7"/>
        <v/>
      </c>
      <c r="BV7" s="189" t="str">
        <f t="shared" ca="1" si="7"/>
        <v/>
      </c>
      <c r="BW7" s="189" t="str">
        <f t="shared" ca="1" si="7"/>
        <v/>
      </c>
      <c r="BX7" s="189" t="str">
        <f t="shared" ca="1" si="7"/>
        <v/>
      </c>
      <c r="BY7" s="189" t="str">
        <f t="shared" ca="1" si="7"/>
        <v/>
      </c>
      <c r="BZ7" s="189" t="str">
        <f t="shared" ca="1" si="7"/>
        <v/>
      </c>
      <c r="CA7" s="189" t="str">
        <f t="shared" ca="1" si="7"/>
        <v/>
      </c>
      <c r="CB7" s="189" t="str">
        <f t="shared" ca="1" si="7"/>
        <v/>
      </c>
      <c r="CC7" s="189" t="str">
        <f t="shared" ca="1" si="7"/>
        <v/>
      </c>
      <c r="CD7" s="189" t="str">
        <f t="shared" ca="1" si="7"/>
        <v/>
      </c>
      <c r="CE7" s="189" t="str">
        <f t="shared" ca="1" si="7"/>
        <v/>
      </c>
      <c r="CF7" s="189" t="str">
        <f t="shared" ca="1" si="7"/>
        <v/>
      </c>
      <c r="CG7" s="189" t="str">
        <f t="shared" ca="1" si="7"/>
        <v/>
      </c>
      <c r="CH7" s="189" t="str">
        <f t="shared" ca="1" si="7"/>
        <v/>
      </c>
      <c r="CI7" s="189" t="str">
        <f t="shared" ca="1" si="7"/>
        <v/>
      </c>
      <c r="CJ7" s="189" t="str">
        <f t="shared" ca="1" si="7"/>
        <v/>
      </c>
      <c r="CK7" s="189" t="str">
        <f t="shared" ca="1" si="7"/>
        <v/>
      </c>
      <c r="CL7" s="189" t="str">
        <f t="shared" ca="1" si="7"/>
        <v/>
      </c>
      <c r="CM7" s="189" t="str">
        <f t="shared" ca="1" si="7"/>
        <v/>
      </c>
      <c r="CN7" s="189" t="str">
        <f t="shared" ca="1" si="7"/>
        <v/>
      </c>
      <c r="CO7" s="189" t="str">
        <f t="shared" ca="1" si="7"/>
        <v/>
      </c>
      <c r="CP7" s="189" t="str">
        <f t="shared" ca="1" si="7"/>
        <v/>
      </c>
      <c r="CQ7" s="189" t="str">
        <f t="shared" ca="1" si="7"/>
        <v/>
      </c>
      <c r="CR7" s="189" t="str">
        <f t="shared" ca="1" si="7"/>
        <v/>
      </c>
      <c r="CS7" s="189" t="str">
        <f t="shared" ca="1" si="7"/>
        <v/>
      </c>
      <c r="CT7" s="189" t="str">
        <f t="shared" ca="1" si="7"/>
        <v/>
      </c>
      <c r="CU7" s="189" t="str">
        <f t="shared" ca="1" si="7"/>
        <v/>
      </c>
      <c r="CV7" s="189" t="str">
        <f t="shared" ca="1" si="7"/>
        <v/>
      </c>
      <c r="CW7" s="189" t="str">
        <f t="shared" ca="1" si="7"/>
        <v/>
      </c>
      <c r="CX7" s="189" t="str">
        <f t="shared" ca="1" si="7"/>
        <v/>
      </c>
      <c r="CY7" s="189" t="str">
        <f t="shared" ca="1" si="7"/>
        <v/>
      </c>
      <c r="CZ7" s="189" t="str">
        <f t="shared" ca="1" si="7"/>
        <v/>
      </c>
      <c r="DA7" s="189" t="str">
        <f t="shared" ca="1" si="7"/>
        <v/>
      </c>
      <c r="DB7" s="189" t="str">
        <f t="shared" ca="1" si="7"/>
        <v/>
      </c>
      <c r="DC7" s="189" t="str">
        <f t="shared" ca="1" si="7"/>
        <v/>
      </c>
      <c r="DD7" s="189" t="str">
        <f t="shared" ca="1" si="7"/>
        <v/>
      </c>
      <c r="DE7" s="189" t="str">
        <f t="shared" ca="1" si="7"/>
        <v/>
      </c>
      <c r="DF7" s="189" t="str">
        <f t="shared" ca="1" si="7"/>
        <v/>
      </c>
      <c r="DG7" s="189" t="str">
        <f t="shared" ca="1" si="7"/>
        <v/>
      </c>
      <c r="DH7" s="189" t="str">
        <f t="shared" ca="1" si="7"/>
        <v/>
      </c>
      <c r="DI7" s="189" t="str">
        <f t="shared" ca="1" si="7"/>
        <v/>
      </c>
      <c r="DJ7" s="189" t="str">
        <f t="shared" ca="1" si="7"/>
        <v/>
      </c>
      <c r="DK7" s="189" t="str">
        <f t="shared" ca="1" si="7"/>
        <v/>
      </c>
      <c r="DL7" s="189" t="str">
        <f t="shared" ca="1" si="7"/>
        <v/>
      </c>
      <c r="DM7" s="189" t="str">
        <f t="shared" ca="1" si="7"/>
        <v/>
      </c>
      <c r="DN7" s="189" t="str">
        <f t="shared" ca="1" si="7"/>
        <v/>
      </c>
      <c r="DO7" s="189" t="str">
        <f t="shared" ca="1" si="7"/>
        <v/>
      </c>
      <c r="DP7" s="189" t="str">
        <f t="shared" ca="1" si="7"/>
        <v/>
      </c>
      <c r="DQ7" s="189" t="str">
        <f t="shared" ca="1" si="7"/>
        <v/>
      </c>
      <c r="DR7" s="189" t="str">
        <f t="shared" ca="1" si="7"/>
        <v/>
      </c>
      <c r="DS7" s="189" t="str">
        <f t="shared" ca="1" si="7"/>
        <v/>
      </c>
      <c r="DT7" s="189" t="str">
        <f t="shared" ca="1" si="7"/>
        <v/>
      </c>
      <c r="DU7" s="189" t="str">
        <f t="shared" ca="1" si="7"/>
        <v/>
      </c>
      <c r="DV7" s="189" t="str">
        <f t="shared" ca="1" si="7"/>
        <v/>
      </c>
      <c r="DW7" s="189" t="str">
        <f t="shared" ca="1" si="7"/>
        <v/>
      </c>
      <c r="DX7" s="189" t="str">
        <f t="shared" ca="1" si="7"/>
        <v/>
      </c>
      <c r="DY7" s="189" t="str">
        <f t="shared" ca="1" si="7"/>
        <v/>
      </c>
      <c r="DZ7" s="189" t="str">
        <f t="shared" ca="1" si="7"/>
        <v/>
      </c>
      <c r="EA7" s="189" t="str">
        <f t="shared" ca="1" si="8"/>
        <v/>
      </c>
      <c r="EB7" s="189" t="str">
        <f t="shared" ca="1" si="8"/>
        <v/>
      </c>
      <c r="EC7" s="189" t="str">
        <f t="shared" ca="1" si="8"/>
        <v/>
      </c>
      <c r="ED7" s="189" t="str">
        <f t="shared" ca="1" si="8"/>
        <v/>
      </c>
      <c r="EE7" s="189" t="str">
        <f t="shared" ca="1" si="8"/>
        <v/>
      </c>
      <c r="EF7" s="189" t="str">
        <f t="shared" ca="1" si="8"/>
        <v/>
      </c>
      <c r="EG7" s="189" t="str">
        <f t="shared" ca="1" si="8"/>
        <v/>
      </c>
      <c r="EH7" s="189" t="str">
        <f t="shared" ca="1" si="8"/>
        <v/>
      </c>
      <c r="EI7" s="189" t="str">
        <f t="shared" ca="1" si="8"/>
        <v/>
      </c>
      <c r="EJ7" s="189" t="str">
        <f t="shared" ca="1" si="8"/>
        <v/>
      </c>
      <c r="EK7" s="189" t="str">
        <f t="shared" ca="1" si="8"/>
        <v/>
      </c>
      <c r="EL7" s="189" t="str">
        <f t="shared" ca="1" si="8"/>
        <v/>
      </c>
      <c r="EM7" s="189" t="str">
        <f t="shared" ca="1" si="8"/>
        <v/>
      </c>
      <c r="EN7" s="189" t="str">
        <f t="shared" ca="1" si="8"/>
        <v/>
      </c>
      <c r="EO7" s="189" t="str">
        <f t="shared" ca="1" si="8"/>
        <v/>
      </c>
      <c r="EP7" s="189" t="str">
        <f t="shared" ca="1" si="8"/>
        <v/>
      </c>
      <c r="EQ7" s="189" t="str">
        <f t="shared" ca="1" si="8"/>
        <v/>
      </c>
      <c r="ER7" s="189" t="str">
        <f t="shared" ca="1" si="8"/>
        <v/>
      </c>
      <c r="ES7" s="189" t="str">
        <f t="shared" ca="1" si="8"/>
        <v/>
      </c>
      <c r="ET7" s="189" t="str">
        <f t="shared" ca="1" si="8"/>
        <v/>
      </c>
      <c r="EU7" s="189" t="str">
        <f t="shared" ca="1" si="8"/>
        <v/>
      </c>
      <c r="EV7" s="189" t="str">
        <f t="shared" ca="1" si="8"/>
        <v/>
      </c>
      <c r="EW7" s="189" t="str">
        <f t="shared" ca="1" si="8"/>
        <v/>
      </c>
      <c r="EX7" s="189" t="str">
        <f t="shared" ca="1" si="8"/>
        <v/>
      </c>
      <c r="EY7" s="189" t="str">
        <f t="shared" ca="1" si="8"/>
        <v/>
      </c>
      <c r="EZ7" s="189" t="str">
        <f t="shared" ca="1" si="8"/>
        <v/>
      </c>
      <c r="FA7" s="189" t="str">
        <f t="shared" ca="1" si="8"/>
        <v/>
      </c>
      <c r="FB7" s="189" t="str">
        <f t="shared" ca="1" si="8"/>
        <v/>
      </c>
      <c r="FC7" s="189" t="str">
        <f t="shared" ca="1" si="8"/>
        <v/>
      </c>
      <c r="FD7" s="189" t="str">
        <f t="shared" ca="1" si="8"/>
        <v/>
      </c>
      <c r="FE7" s="189" t="str">
        <f t="shared" ca="1" si="8"/>
        <v/>
      </c>
      <c r="FF7" s="189" t="str">
        <f t="shared" ca="1" si="8"/>
        <v/>
      </c>
      <c r="FG7" s="189" t="str">
        <f t="shared" ca="1" si="8"/>
        <v/>
      </c>
      <c r="FH7" s="189" t="str">
        <f t="shared" ca="1" si="8"/>
        <v/>
      </c>
      <c r="FI7" s="189" t="str">
        <f t="shared" ca="1" si="8"/>
        <v/>
      </c>
      <c r="FJ7" s="189" t="str">
        <f t="shared" ca="1" si="8"/>
        <v/>
      </c>
      <c r="FK7" s="189" t="str">
        <f t="shared" ca="1" si="8"/>
        <v/>
      </c>
      <c r="FL7" s="189" t="str">
        <f t="shared" ca="1" si="8"/>
        <v/>
      </c>
      <c r="FM7" s="189" t="str">
        <f t="shared" ca="1" si="8"/>
        <v/>
      </c>
      <c r="FN7" s="189" t="str">
        <f t="shared" ca="1" si="8"/>
        <v/>
      </c>
      <c r="FO7" s="189" t="str">
        <f t="shared" ca="1" si="8"/>
        <v/>
      </c>
      <c r="FP7" s="189" t="str">
        <f t="shared" ca="1" si="8"/>
        <v/>
      </c>
      <c r="FQ7" s="189" t="str">
        <f t="shared" ca="1" si="8"/>
        <v/>
      </c>
      <c r="FR7" s="189" t="str">
        <f t="shared" ca="1" si="8"/>
        <v/>
      </c>
      <c r="FS7" s="189" t="str">
        <f t="shared" ca="1" si="8"/>
        <v/>
      </c>
      <c r="FT7" s="189" t="str">
        <f t="shared" ca="1" si="8"/>
        <v/>
      </c>
      <c r="FU7" s="189" t="str">
        <f t="shared" ca="1" si="8"/>
        <v/>
      </c>
      <c r="FV7" s="189" t="str">
        <f t="shared" ca="1" si="8"/>
        <v/>
      </c>
      <c r="FW7" s="189" t="str">
        <f t="shared" ca="1" si="8"/>
        <v/>
      </c>
      <c r="FX7" s="189" t="str">
        <f t="shared" ca="1" si="8"/>
        <v/>
      </c>
      <c r="FY7" s="189" t="str">
        <f t="shared" ca="1" si="8"/>
        <v/>
      </c>
      <c r="FZ7" s="189" t="str">
        <f t="shared" ca="1" si="8"/>
        <v/>
      </c>
      <c r="GA7" s="189" t="str">
        <f t="shared" ca="1" si="8"/>
        <v/>
      </c>
      <c r="GB7" s="189" t="str">
        <f t="shared" ca="1" si="8"/>
        <v/>
      </c>
      <c r="GC7" s="189" t="str">
        <f t="shared" ca="1" si="8"/>
        <v/>
      </c>
      <c r="GD7" s="189" t="str">
        <f t="shared" ca="1" si="8"/>
        <v/>
      </c>
      <c r="GE7" s="189" t="str">
        <f t="shared" ca="1" si="8"/>
        <v/>
      </c>
      <c r="GF7" s="189" t="str">
        <f t="shared" ca="1" si="8"/>
        <v/>
      </c>
      <c r="GG7" s="189" t="str">
        <f t="shared" ca="1" si="8"/>
        <v/>
      </c>
      <c r="GH7" s="189" t="str">
        <f t="shared" ca="1" si="8"/>
        <v/>
      </c>
      <c r="GI7" s="189" t="str">
        <f t="shared" ca="1" si="8"/>
        <v/>
      </c>
      <c r="GJ7" s="189" t="str">
        <f t="shared" ca="1" si="8"/>
        <v/>
      </c>
      <c r="GK7" s="189" t="str">
        <f t="shared" ca="1" si="8"/>
        <v/>
      </c>
      <c r="GL7" s="189" t="str">
        <f t="shared" ca="1" si="8"/>
        <v/>
      </c>
      <c r="GM7" s="189" t="str">
        <f t="shared" ca="1" si="9"/>
        <v/>
      </c>
      <c r="GN7" s="189" t="str">
        <f t="shared" ca="1" si="9"/>
        <v/>
      </c>
      <c r="GO7" s="189" t="str">
        <f t="shared" ca="1" si="9"/>
        <v/>
      </c>
      <c r="GP7" s="189" t="str">
        <f t="shared" ca="1" si="9"/>
        <v/>
      </c>
      <c r="GQ7" s="189" t="str">
        <f t="shared" ca="1" si="9"/>
        <v/>
      </c>
      <c r="GR7" s="189" t="str">
        <f t="shared" ca="1" si="9"/>
        <v/>
      </c>
      <c r="GS7" s="189" t="str">
        <f t="shared" ca="1" si="9"/>
        <v/>
      </c>
      <c r="GT7" s="189" t="str">
        <f t="shared" ca="1" si="9"/>
        <v/>
      </c>
      <c r="GU7" s="189" t="str">
        <f t="shared" ca="1" si="9"/>
        <v/>
      </c>
      <c r="GV7" s="189" t="str">
        <f t="shared" ca="1" si="9"/>
        <v/>
      </c>
      <c r="GW7" s="189" t="str">
        <f t="shared" ca="1" si="9"/>
        <v/>
      </c>
      <c r="GX7" s="189" t="str">
        <f t="shared" ca="1" si="9"/>
        <v/>
      </c>
      <c r="GY7" s="189" t="str">
        <f t="shared" ca="1" si="9"/>
        <v/>
      </c>
      <c r="GZ7" s="189" t="str">
        <f t="shared" ca="1" si="9"/>
        <v/>
      </c>
      <c r="HA7" s="189" t="str">
        <f t="shared" ca="1" si="9"/>
        <v/>
      </c>
      <c r="HB7" s="189" t="str">
        <f t="shared" ca="1" si="9"/>
        <v/>
      </c>
      <c r="HC7" s="189" t="str">
        <f t="shared" ca="1" si="9"/>
        <v/>
      </c>
      <c r="HD7" s="189" t="str">
        <f t="shared" ca="1" si="9"/>
        <v/>
      </c>
      <c r="HE7" s="189" t="str">
        <f t="shared" ca="1" si="9"/>
        <v/>
      </c>
      <c r="HF7" s="189" t="str">
        <f t="shared" ca="1" si="9"/>
        <v/>
      </c>
      <c r="HG7" s="189" t="str">
        <f t="shared" ca="1" si="9"/>
        <v/>
      </c>
      <c r="HH7" s="189" t="str">
        <f t="shared" ca="1" si="9"/>
        <v/>
      </c>
      <c r="HI7" s="189" t="str">
        <f t="shared" ca="1" si="9"/>
        <v/>
      </c>
      <c r="HJ7" s="189" t="str">
        <f t="shared" ca="1" si="9"/>
        <v/>
      </c>
      <c r="HK7" s="189" t="str">
        <f t="shared" ca="1" si="9"/>
        <v/>
      </c>
      <c r="HL7" s="189" t="str">
        <f t="shared" ca="1" si="9"/>
        <v/>
      </c>
      <c r="HM7" s="189" t="str">
        <f t="shared" ca="1" si="9"/>
        <v/>
      </c>
      <c r="HN7" s="189" t="str">
        <f t="shared" ca="1" si="9"/>
        <v/>
      </c>
      <c r="HO7" s="189" t="str">
        <f t="shared" ca="1" si="9"/>
        <v/>
      </c>
      <c r="HP7" s="189" t="str">
        <f t="shared" ca="1" si="9"/>
        <v/>
      </c>
      <c r="HQ7" s="189" t="str">
        <f t="shared" ca="1" si="9"/>
        <v/>
      </c>
      <c r="HR7" s="189" t="str">
        <f t="shared" ca="1" si="9"/>
        <v/>
      </c>
      <c r="HS7" s="189" t="str">
        <f t="shared" ca="1" si="9"/>
        <v/>
      </c>
      <c r="HT7" s="189" t="str">
        <f t="shared" ca="1" si="9"/>
        <v/>
      </c>
      <c r="HU7" s="189" t="str">
        <f t="shared" ca="1" si="9"/>
        <v/>
      </c>
      <c r="HV7" s="189" t="str">
        <f t="shared" ca="1" si="9"/>
        <v/>
      </c>
      <c r="HW7" s="189" t="str">
        <f t="shared" ca="1" si="9"/>
        <v/>
      </c>
      <c r="HX7" s="189" t="str">
        <f t="shared" ca="1" si="9"/>
        <v/>
      </c>
      <c r="HY7" s="189" t="str">
        <f t="shared" ca="1" si="9"/>
        <v/>
      </c>
      <c r="HZ7" s="189" t="str">
        <f t="shared" ca="1" si="9"/>
        <v/>
      </c>
      <c r="IA7" s="189" t="str">
        <f t="shared" ca="1" si="9"/>
        <v/>
      </c>
      <c r="IB7" s="189" t="str">
        <f t="shared" ca="1" si="9"/>
        <v/>
      </c>
      <c r="IC7" s="189" t="str">
        <f t="shared" ca="1" si="9"/>
        <v/>
      </c>
      <c r="ID7" s="189" t="str">
        <f t="shared" ca="1" si="9"/>
        <v/>
      </c>
      <c r="IE7" s="189" t="str">
        <f t="shared" ca="1" si="9"/>
        <v/>
      </c>
      <c r="IF7" s="189" t="str">
        <f t="shared" ca="1" si="9"/>
        <v/>
      </c>
      <c r="IG7" s="189" t="str">
        <f t="shared" ca="1" si="9"/>
        <v/>
      </c>
      <c r="IH7" s="189" t="str">
        <f t="shared" ca="1" si="9"/>
        <v/>
      </c>
      <c r="II7" s="189" t="str">
        <f t="shared" ca="1" si="9"/>
        <v/>
      </c>
      <c r="IJ7" s="189" t="str">
        <f t="shared" ca="1" si="9"/>
        <v/>
      </c>
      <c r="IK7" s="189" t="str">
        <f t="shared" ca="1" si="9"/>
        <v/>
      </c>
      <c r="IL7" s="189" t="str">
        <f t="shared" ca="1" si="9"/>
        <v/>
      </c>
      <c r="IM7" s="189" t="str">
        <f t="shared" ca="1" si="9"/>
        <v/>
      </c>
      <c r="IN7" s="189" t="str">
        <f t="shared" ca="1" si="9"/>
        <v/>
      </c>
      <c r="IO7" s="189" t="str">
        <f t="shared" ca="1" si="9"/>
        <v/>
      </c>
      <c r="IP7" s="189" t="str">
        <f t="shared" ca="1" si="9"/>
        <v/>
      </c>
      <c r="IQ7" s="189" t="str">
        <f t="shared" ca="1" si="9"/>
        <v/>
      </c>
      <c r="IR7" s="189" t="str">
        <f t="shared" ca="1" si="9"/>
        <v/>
      </c>
      <c r="IS7" s="189" t="str">
        <f t="shared" ca="1" si="9"/>
        <v/>
      </c>
      <c r="IT7" s="189" t="str">
        <f t="shared" ca="1" si="9"/>
        <v/>
      </c>
      <c r="IU7" s="189" t="str">
        <f t="shared" ca="1" si="9"/>
        <v/>
      </c>
      <c r="IV7" s="189" t="str">
        <f t="shared" ca="1" si="9"/>
        <v/>
      </c>
      <c r="IW7" s="189" t="str">
        <f t="shared" ca="1" si="9"/>
        <v/>
      </c>
      <c r="IX7" s="189" t="str">
        <f t="shared" ca="1" si="9"/>
        <v/>
      </c>
      <c r="IY7" s="189" t="str">
        <f t="shared" ca="1" si="10"/>
        <v/>
      </c>
      <c r="IZ7" s="189" t="str">
        <f t="shared" ca="1" si="10"/>
        <v/>
      </c>
      <c r="JA7" s="189" t="str">
        <f t="shared" ca="1" si="10"/>
        <v/>
      </c>
      <c r="JB7" s="189" t="str">
        <f t="shared" ca="1" si="10"/>
        <v/>
      </c>
      <c r="JC7" s="189" t="str">
        <f t="shared" ca="1" si="10"/>
        <v/>
      </c>
      <c r="JD7" s="189" t="str">
        <f t="shared" ca="1" si="10"/>
        <v/>
      </c>
      <c r="JE7" s="189" t="str">
        <f t="shared" ca="1" si="10"/>
        <v/>
      </c>
      <c r="JF7" s="189" t="str">
        <f t="shared" ca="1" si="10"/>
        <v/>
      </c>
      <c r="JG7" s="189" t="str">
        <f t="shared" ca="1" si="10"/>
        <v/>
      </c>
      <c r="JH7" s="189" t="str">
        <f t="shared" ca="1" si="10"/>
        <v/>
      </c>
      <c r="JI7" s="189" t="str">
        <f t="shared" ca="1" si="10"/>
        <v/>
      </c>
      <c r="JJ7" s="189" t="str">
        <f t="shared" ca="1" si="10"/>
        <v/>
      </c>
      <c r="JK7" s="189" t="str">
        <f t="shared" ca="1" si="10"/>
        <v/>
      </c>
      <c r="JL7" s="189" t="str">
        <f t="shared" ca="1" si="10"/>
        <v/>
      </c>
      <c r="JM7" s="189" t="str">
        <f t="shared" ca="1" si="10"/>
        <v/>
      </c>
      <c r="JN7" s="189" t="str">
        <f t="shared" ca="1" si="10"/>
        <v/>
      </c>
      <c r="JO7" s="189" t="str">
        <f t="shared" ca="1" si="10"/>
        <v/>
      </c>
      <c r="JP7" s="189" t="str">
        <f t="shared" ca="1" si="10"/>
        <v/>
      </c>
      <c r="JQ7" s="189" t="str">
        <f t="shared" ca="1" si="10"/>
        <v/>
      </c>
      <c r="JR7" s="189" t="str">
        <f t="shared" ca="1" si="10"/>
        <v/>
      </c>
      <c r="JS7" s="189" t="str">
        <f t="shared" ca="1" si="10"/>
        <v/>
      </c>
      <c r="JT7" s="189" t="str">
        <f t="shared" ca="1" si="10"/>
        <v/>
      </c>
      <c r="JU7" s="189" t="str">
        <f t="shared" ca="1" si="10"/>
        <v/>
      </c>
      <c r="JV7" s="189" t="str">
        <f t="shared" ca="1" si="10"/>
        <v/>
      </c>
      <c r="JW7" s="189" t="str">
        <f t="shared" ca="1" si="10"/>
        <v/>
      </c>
      <c r="JX7" s="189" t="str">
        <f t="shared" ca="1" si="10"/>
        <v/>
      </c>
      <c r="JY7" s="189" t="str">
        <f t="shared" ca="1" si="10"/>
        <v/>
      </c>
      <c r="JZ7" s="189" t="str">
        <f t="shared" ca="1" si="10"/>
        <v/>
      </c>
      <c r="KA7" s="189" t="str">
        <f t="shared" ca="1" si="10"/>
        <v/>
      </c>
      <c r="KB7" s="189" t="str">
        <f t="shared" ca="1" si="10"/>
        <v/>
      </c>
      <c r="KC7" s="189" t="str">
        <f t="shared" ca="1" si="10"/>
        <v/>
      </c>
      <c r="KD7" s="189" t="str">
        <f t="shared" ca="1" si="10"/>
        <v/>
      </c>
      <c r="KE7" s="189" t="str">
        <f t="shared" ca="1" si="10"/>
        <v/>
      </c>
      <c r="KF7" s="189" t="str">
        <f t="shared" ca="1" si="10"/>
        <v/>
      </c>
      <c r="KG7" s="189" t="str">
        <f t="shared" ca="1" si="10"/>
        <v/>
      </c>
      <c r="KH7" s="189" t="str">
        <f t="shared" ca="1" si="10"/>
        <v/>
      </c>
      <c r="KI7" s="189" t="str">
        <f t="shared" ca="1" si="10"/>
        <v/>
      </c>
      <c r="KJ7" s="189" t="str">
        <f t="shared" ca="1" si="10"/>
        <v/>
      </c>
      <c r="KK7" s="189" t="str">
        <f t="shared" ca="1" si="10"/>
        <v/>
      </c>
      <c r="KL7" s="189" t="str">
        <f t="shared" ca="1" si="10"/>
        <v/>
      </c>
      <c r="KM7" s="189" t="str">
        <f t="shared" ca="1" si="10"/>
        <v/>
      </c>
      <c r="KN7" s="189" t="str">
        <f t="shared" ca="1" si="10"/>
        <v/>
      </c>
      <c r="KO7" s="189" t="str">
        <f t="shared" ca="1" si="10"/>
        <v/>
      </c>
      <c r="KP7" s="189" t="str">
        <f t="shared" ca="1" si="10"/>
        <v/>
      </c>
      <c r="KQ7" s="189" t="str">
        <f t="shared" ca="1" si="10"/>
        <v/>
      </c>
      <c r="KR7" s="189" t="str">
        <f t="shared" ca="1" si="10"/>
        <v/>
      </c>
      <c r="KS7" s="189" t="str">
        <f t="shared" ca="1" si="10"/>
        <v/>
      </c>
      <c r="KT7" s="189" t="str">
        <f t="shared" ca="1" si="10"/>
        <v/>
      </c>
      <c r="KU7" s="189" t="str">
        <f t="shared" ca="1" si="10"/>
        <v/>
      </c>
      <c r="KV7" s="189" t="str">
        <f t="shared" ca="1" si="10"/>
        <v/>
      </c>
      <c r="KW7" s="189" t="str">
        <f t="shared" ca="1" si="10"/>
        <v/>
      </c>
      <c r="KX7" s="189" t="str">
        <f t="shared" ca="1" si="10"/>
        <v/>
      </c>
      <c r="KY7" s="189" t="str">
        <f t="shared" ca="1" si="10"/>
        <v/>
      </c>
      <c r="KZ7" s="189" t="str">
        <f t="shared" ca="1" si="10"/>
        <v/>
      </c>
      <c r="LA7" s="189" t="str">
        <f t="shared" ca="1" si="10"/>
        <v/>
      </c>
      <c r="LB7" s="189" t="str">
        <f t="shared" ca="1" si="10"/>
        <v/>
      </c>
      <c r="LC7" s="189" t="str">
        <f t="shared" ca="1" si="10"/>
        <v/>
      </c>
      <c r="LD7" s="189" t="str">
        <f t="shared" ca="1" si="10"/>
        <v/>
      </c>
      <c r="LE7" s="189" t="str">
        <f t="shared" ca="1" si="10"/>
        <v/>
      </c>
      <c r="LF7" s="189" t="str">
        <f t="shared" ca="1" si="10"/>
        <v/>
      </c>
      <c r="LG7" s="189" t="str">
        <f t="shared" ca="1" si="10"/>
        <v/>
      </c>
      <c r="LH7" s="189" t="str">
        <f t="shared" ca="1" si="10"/>
        <v/>
      </c>
      <c r="LI7" s="189" t="str">
        <f t="shared" ca="1" si="10"/>
        <v/>
      </c>
      <c r="LJ7" s="189" t="str">
        <f t="shared" ca="1" si="10"/>
        <v/>
      </c>
      <c r="LK7" s="189" t="str">
        <f t="shared" ca="1" si="11"/>
        <v/>
      </c>
      <c r="LL7" s="189" t="str">
        <f t="shared" ca="1" si="11"/>
        <v/>
      </c>
      <c r="LM7" s="189" t="str">
        <f t="shared" ca="1" si="11"/>
        <v/>
      </c>
      <c r="LN7" s="189" t="str">
        <f t="shared" ca="1" si="11"/>
        <v/>
      </c>
      <c r="LO7" s="189" t="str">
        <f t="shared" ca="1" si="11"/>
        <v/>
      </c>
      <c r="LP7" s="189" t="str">
        <f t="shared" ca="1" si="11"/>
        <v/>
      </c>
      <c r="LQ7" s="189" t="str">
        <f t="shared" ca="1" si="11"/>
        <v/>
      </c>
      <c r="LR7" s="189" t="str">
        <f t="shared" ca="1" si="11"/>
        <v/>
      </c>
      <c r="LS7" s="189" t="str">
        <f t="shared" ca="1" si="11"/>
        <v/>
      </c>
      <c r="LT7" s="189" t="str">
        <f t="shared" ca="1" si="11"/>
        <v/>
      </c>
      <c r="LU7" s="189" t="str">
        <f t="shared" ca="1" si="11"/>
        <v/>
      </c>
      <c r="LV7" s="189" t="str">
        <f t="shared" ca="1" si="11"/>
        <v/>
      </c>
      <c r="LW7" s="189" t="str">
        <f t="shared" ca="1" si="11"/>
        <v/>
      </c>
      <c r="LX7" s="189" t="str">
        <f t="shared" ca="1" si="11"/>
        <v/>
      </c>
      <c r="LY7" s="189" t="str">
        <f t="shared" ca="1" si="11"/>
        <v/>
      </c>
      <c r="LZ7" s="189" t="str">
        <f t="shared" ca="1" si="11"/>
        <v/>
      </c>
      <c r="MA7" s="189" t="str">
        <f t="shared" ca="1" si="11"/>
        <v/>
      </c>
      <c r="MB7" s="189" t="str">
        <f t="shared" ca="1" si="11"/>
        <v/>
      </c>
      <c r="MC7" s="189" t="str">
        <f t="shared" ca="1" si="11"/>
        <v/>
      </c>
      <c r="MD7" s="189" t="str">
        <f t="shared" ca="1" si="11"/>
        <v/>
      </c>
      <c r="ME7" s="189" t="str">
        <f t="shared" ca="1" si="11"/>
        <v/>
      </c>
      <c r="MF7" s="189" t="str">
        <f t="shared" ca="1" si="11"/>
        <v/>
      </c>
      <c r="MG7" s="189" t="str">
        <f t="shared" ca="1" si="11"/>
        <v/>
      </c>
      <c r="MH7" s="189" t="str">
        <f t="shared" ca="1" si="11"/>
        <v/>
      </c>
      <c r="MI7" s="189" t="str">
        <f t="shared" ca="1" si="11"/>
        <v/>
      </c>
      <c r="MJ7" s="189" t="str">
        <f t="shared" ca="1" si="11"/>
        <v/>
      </c>
      <c r="MK7" s="189" t="str">
        <f t="shared" ca="1" si="11"/>
        <v/>
      </c>
      <c r="ML7" s="189" t="str">
        <f t="shared" ca="1" si="11"/>
        <v/>
      </c>
      <c r="MM7" s="189" t="str">
        <f t="shared" ca="1" si="11"/>
        <v/>
      </c>
      <c r="MN7" s="189" t="str">
        <f t="shared" ca="1" si="11"/>
        <v/>
      </c>
      <c r="MO7" s="189" t="str">
        <f t="shared" ca="1" si="11"/>
        <v/>
      </c>
      <c r="MP7" s="189" t="str">
        <f t="shared" ca="1" si="11"/>
        <v/>
      </c>
      <c r="MQ7" s="189" t="str">
        <f t="shared" ca="1" si="11"/>
        <v/>
      </c>
      <c r="MR7" s="189" t="str">
        <f t="shared" ca="1" si="11"/>
        <v/>
      </c>
      <c r="MS7" s="189" t="str">
        <f t="shared" ca="1" si="11"/>
        <v/>
      </c>
      <c r="MT7" s="189" t="str">
        <f t="shared" ca="1" si="11"/>
        <v/>
      </c>
      <c r="MU7" s="189" t="str">
        <f t="shared" ca="1" si="11"/>
        <v/>
      </c>
      <c r="MV7" s="189" t="str">
        <f t="shared" ca="1" si="11"/>
        <v/>
      </c>
      <c r="MW7" s="189" t="str">
        <f t="shared" ca="1" si="11"/>
        <v/>
      </c>
      <c r="MX7" s="189" t="str">
        <f t="shared" ca="1" si="11"/>
        <v/>
      </c>
      <c r="MY7" s="189" t="str">
        <f t="shared" ca="1" si="11"/>
        <v/>
      </c>
      <c r="MZ7" s="189" t="str">
        <f t="shared" ca="1" si="11"/>
        <v/>
      </c>
      <c r="NA7" s="189" t="str">
        <f t="shared" ca="1" si="11"/>
        <v/>
      </c>
      <c r="NB7" s="189" t="str">
        <f t="shared" ca="1" si="11"/>
        <v/>
      </c>
    </row>
    <row r="8" spans="1:366" s="187" customFormat="1" ht="60" customHeight="1" x14ac:dyDescent="0.25">
      <c r="A8" s="230" t="s">
        <v>32</v>
      </c>
      <c r="B8" s="189" t="str">
        <f t="shared" ca="1" si="12"/>
        <v/>
      </c>
      <c r="C8" s="189" t="str">
        <f t="shared" ca="1" si="13"/>
        <v>CHRIFA</v>
      </c>
      <c r="D8" s="189">
        <f t="shared" ca="1" si="13"/>
        <v>0</v>
      </c>
      <c r="E8" s="189" t="str">
        <f t="shared" ca="1" si="13"/>
        <v/>
      </c>
      <c r="F8" s="189" t="str">
        <f t="shared" ca="1" si="13"/>
        <v/>
      </c>
      <c r="G8" s="189" t="str">
        <f t="shared" ca="1" si="13"/>
        <v/>
      </c>
      <c r="H8" s="189" t="str">
        <f t="shared" ca="1" si="13"/>
        <v/>
      </c>
      <c r="I8" s="189" t="str">
        <f t="shared" ca="1" si="13"/>
        <v/>
      </c>
      <c r="J8" s="189" t="str">
        <f t="shared" ca="1" si="13"/>
        <v/>
      </c>
      <c r="K8" s="189" t="str">
        <f t="shared" ca="1" si="13"/>
        <v/>
      </c>
      <c r="L8" s="189" t="str">
        <f t="shared" ca="1" si="13"/>
        <v/>
      </c>
      <c r="M8" s="189" t="str">
        <f t="shared" ca="1" si="13"/>
        <v/>
      </c>
      <c r="N8" s="189" t="str">
        <f t="shared" ca="1" si="13"/>
        <v/>
      </c>
      <c r="O8" s="189" t="str">
        <f t="shared" ca="1" si="13"/>
        <v/>
      </c>
      <c r="P8" s="189" t="str">
        <f t="shared" ca="1" si="13"/>
        <v/>
      </c>
      <c r="Q8" s="189" t="str">
        <f t="shared" ca="1" si="13"/>
        <v/>
      </c>
      <c r="R8" s="189" t="str">
        <f t="shared" ca="1" si="13"/>
        <v/>
      </c>
      <c r="S8" s="189" t="str">
        <f t="shared" ca="1" si="13"/>
        <v/>
      </c>
      <c r="T8" s="189" t="str">
        <f t="shared" ca="1" si="13"/>
        <v/>
      </c>
      <c r="U8" s="189" t="str">
        <f t="shared" ca="1" si="13"/>
        <v/>
      </c>
      <c r="V8" s="189" t="str">
        <f t="shared" ca="1" si="13"/>
        <v/>
      </c>
      <c r="W8" s="189" t="str">
        <f t="shared" ca="1" si="13"/>
        <v/>
      </c>
      <c r="X8" s="189" t="str">
        <f t="shared" ca="1" si="13"/>
        <v/>
      </c>
      <c r="Y8" s="189" t="str">
        <f t="shared" ca="1" si="13"/>
        <v/>
      </c>
      <c r="Z8" s="189" t="str">
        <f t="shared" ca="1" si="13"/>
        <v/>
      </c>
      <c r="AA8" s="189" t="str">
        <f t="shared" ca="1" si="13"/>
        <v/>
      </c>
      <c r="AB8" s="189" t="str">
        <f t="shared" ca="1" si="13"/>
        <v/>
      </c>
      <c r="AC8" s="189" t="str">
        <f t="shared" ca="1" si="13"/>
        <v/>
      </c>
      <c r="AD8" s="189" t="str">
        <f t="shared" ca="1" si="13"/>
        <v/>
      </c>
      <c r="AE8" s="189" t="str">
        <f t="shared" ca="1" si="13"/>
        <v/>
      </c>
      <c r="AF8" s="189" t="str">
        <f t="shared" ca="1" si="13"/>
        <v/>
      </c>
      <c r="AG8" s="189" t="str">
        <f t="shared" ca="1" si="13"/>
        <v/>
      </c>
      <c r="AH8" s="189" t="str">
        <f t="shared" ca="1" si="13"/>
        <v/>
      </c>
      <c r="AI8" s="189" t="str">
        <f t="shared" ca="1" si="13"/>
        <v/>
      </c>
      <c r="AJ8" s="189" t="str">
        <f t="shared" ca="1" si="13"/>
        <v/>
      </c>
      <c r="AK8" s="189" t="str">
        <f t="shared" ca="1" si="13"/>
        <v/>
      </c>
      <c r="AL8" s="189" t="str">
        <f t="shared" ca="1" si="13"/>
        <v/>
      </c>
      <c r="AM8" s="189" t="str">
        <f t="shared" ca="1" si="13"/>
        <v/>
      </c>
      <c r="AN8" s="189" t="str">
        <f t="shared" ca="1" si="13"/>
        <v/>
      </c>
      <c r="AO8" s="189" t="str">
        <f t="shared" ca="1" si="13"/>
        <v/>
      </c>
      <c r="AP8" s="189" t="str">
        <f t="shared" ca="1" si="13"/>
        <v/>
      </c>
      <c r="AQ8" s="189" t="str">
        <f t="shared" ca="1" si="13"/>
        <v/>
      </c>
      <c r="AR8" s="189" t="str">
        <f t="shared" ca="1" si="13"/>
        <v/>
      </c>
      <c r="AS8" s="189" t="str">
        <f t="shared" ca="1" si="13"/>
        <v/>
      </c>
      <c r="AT8" s="189" t="str">
        <f t="shared" ca="1" si="13"/>
        <v/>
      </c>
      <c r="AU8" s="189" t="str">
        <f t="shared" ca="1" si="13"/>
        <v/>
      </c>
      <c r="AV8" s="189" t="str">
        <f t="shared" ca="1" si="13"/>
        <v/>
      </c>
      <c r="AW8" s="189" t="str">
        <f t="shared" ca="1" si="13"/>
        <v/>
      </c>
      <c r="AX8" s="189" t="str">
        <f t="shared" ca="1" si="13"/>
        <v/>
      </c>
      <c r="AY8" s="189" t="str">
        <f t="shared" ca="1" si="13"/>
        <v/>
      </c>
      <c r="AZ8" s="189" t="str">
        <f t="shared" ca="1" si="13"/>
        <v/>
      </c>
      <c r="BA8" s="189" t="str">
        <f t="shared" ca="1" si="13"/>
        <v/>
      </c>
      <c r="BB8" s="189" t="str">
        <f t="shared" ca="1" si="13"/>
        <v/>
      </c>
      <c r="BC8" s="189" t="str">
        <f t="shared" ca="1" si="13"/>
        <v/>
      </c>
      <c r="BD8" s="189" t="str">
        <f t="shared" ca="1" si="13"/>
        <v/>
      </c>
      <c r="BE8" s="189" t="str">
        <f t="shared" ca="1" si="13"/>
        <v/>
      </c>
      <c r="BF8" s="189" t="str">
        <f t="shared" ca="1" si="13"/>
        <v/>
      </c>
      <c r="BG8" s="189" t="str">
        <f t="shared" ca="1" si="13"/>
        <v/>
      </c>
      <c r="BH8" s="189" t="str">
        <f t="shared" ca="1" si="13"/>
        <v/>
      </c>
      <c r="BI8" s="189" t="str">
        <f t="shared" ca="1" si="13"/>
        <v/>
      </c>
      <c r="BJ8" s="189" t="str">
        <f t="shared" ca="1" si="13"/>
        <v/>
      </c>
      <c r="BK8" s="189" t="str">
        <f t="shared" ca="1" si="13"/>
        <v/>
      </c>
      <c r="BL8" s="189" t="str">
        <f t="shared" ca="1" si="13"/>
        <v/>
      </c>
      <c r="BM8" s="189" t="str">
        <f t="shared" ca="1" si="13"/>
        <v/>
      </c>
      <c r="BN8" s="189" t="str">
        <f t="shared" ca="1" si="13"/>
        <v/>
      </c>
      <c r="BO8" s="189" t="str">
        <f t="shared" ca="1" si="7"/>
        <v/>
      </c>
      <c r="BP8" s="189" t="str">
        <f t="shared" ca="1" si="7"/>
        <v/>
      </c>
      <c r="BQ8" s="189" t="str">
        <f t="shared" ca="1" si="7"/>
        <v/>
      </c>
      <c r="BR8" s="189" t="str">
        <f t="shared" ca="1" si="7"/>
        <v/>
      </c>
      <c r="BS8" s="189" t="str">
        <f t="shared" ca="1" si="7"/>
        <v/>
      </c>
      <c r="BT8" s="189" t="str">
        <f t="shared" ca="1" si="7"/>
        <v/>
      </c>
      <c r="BU8" s="189" t="str">
        <f t="shared" ca="1" si="7"/>
        <v/>
      </c>
      <c r="BV8" s="189" t="str">
        <f t="shared" ca="1" si="7"/>
        <v/>
      </c>
      <c r="BW8" s="189" t="str">
        <f t="shared" ca="1" si="7"/>
        <v/>
      </c>
      <c r="BX8" s="189" t="str">
        <f t="shared" ca="1" si="7"/>
        <v/>
      </c>
      <c r="BY8" s="189" t="str">
        <f t="shared" ca="1" si="7"/>
        <v/>
      </c>
      <c r="BZ8" s="189" t="str">
        <f t="shared" ca="1" si="7"/>
        <v/>
      </c>
      <c r="CA8" s="189" t="str">
        <f t="shared" ca="1" si="7"/>
        <v/>
      </c>
      <c r="CB8" s="189" t="str">
        <f t="shared" ca="1" si="7"/>
        <v/>
      </c>
      <c r="CC8" s="189" t="str">
        <f t="shared" ca="1" si="7"/>
        <v/>
      </c>
      <c r="CD8" s="189" t="str">
        <f t="shared" ca="1" si="7"/>
        <v/>
      </c>
      <c r="CE8" s="189" t="str">
        <f t="shared" ca="1" si="7"/>
        <v/>
      </c>
      <c r="CF8" s="189" t="str">
        <f t="shared" ca="1" si="7"/>
        <v/>
      </c>
      <c r="CG8" s="189" t="str">
        <f t="shared" ca="1" si="7"/>
        <v/>
      </c>
      <c r="CH8" s="189" t="str">
        <f t="shared" ca="1" si="7"/>
        <v/>
      </c>
      <c r="CI8" s="189" t="str">
        <f t="shared" ca="1" si="7"/>
        <v/>
      </c>
      <c r="CJ8" s="189" t="str">
        <f t="shared" ca="1" si="7"/>
        <v/>
      </c>
      <c r="CK8" s="189" t="str">
        <f t="shared" ca="1" si="7"/>
        <v/>
      </c>
      <c r="CL8" s="189" t="str">
        <f t="shared" ca="1" si="7"/>
        <v/>
      </c>
      <c r="CM8" s="189" t="str">
        <f t="shared" ca="1" si="7"/>
        <v/>
      </c>
      <c r="CN8" s="189" t="str">
        <f t="shared" ca="1" si="7"/>
        <v/>
      </c>
      <c r="CO8" s="189" t="str">
        <f t="shared" ca="1" si="7"/>
        <v/>
      </c>
      <c r="CP8" s="189" t="str">
        <f t="shared" ca="1" si="7"/>
        <v/>
      </c>
      <c r="CQ8" s="189" t="str">
        <f t="shared" ca="1" si="7"/>
        <v/>
      </c>
      <c r="CR8" s="189" t="str">
        <f t="shared" ca="1" si="7"/>
        <v/>
      </c>
      <c r="CS8" s="189" t="str">
        <f t="shared" ca="1" si="7"/>
        <v/>
      </c>
      <c r="CT8" s="189" t="str">
        <f t="shared" ca="1" si="7"/>
        <v/>
      </c>
      <c r="CU8" s="189" t="str">
        <f t="shared" ca="1" si="7"/>
        <v/>
      </c>
      <c r="CV8" s="189" t="str">
        <f t="shared" ca="1" si="7"/>
        <v/>
      </c>
      <c r="CW8" s="189" t="str">
        <f t="shared" ca="1" si="7"/>
        <v/>
      </c>
      <c r="CX8" s="189" t="str">
        <f t="shared" ca="1" si="7"/>
        <v/>
      </c>
      <c r="CY8" s="189" t="str">
        <f t="shared" ca="1" si="7"/>
        <v/>
      </c>
      <c r="CZ8" s="189" t="str">
        <f t="shared" ca="1" si="7"/>
        <v/>
      </c>
      <c r="DA8" s="189" t="str">
        <f t="shared" ca="1" si="7"/>
        <v/>
      </c>
      <c r="DB8" s="189" t="str">
        <f t="shared" ca="1" si="7"/>
        <v/>
      </c>
      <c r="DC8" s="189" t="str">
        <f t="shared" ca="1" si="7"/>
        <v/>
      </c>
      <c r="DD8" s="189" t="str">
        <f t="shared" ca="1" si="7"/>
        <v/>
      </c>
      <c r="DE8" s="189" t="str">
        <f t="shared" ca="1" si="7"/>
        <v/>
      </c>
      <c r="DF8" s="189" t="str">
        <f t="shared" ca="1" si="7"/>
        <v/>
      </c>
      <c r="DG8" s="189" t="str">
        <f t="shared" ca="1" si="7"/>
        <v/>
      </c>
      <c r="DH8" s="189" t="str">
        <f t="shared" ca="1" si="7"/>
        <v/>
      </c>
      <c r="DI8" s="189" t="str">
        <f t="shared" ca="1" si="7"/>
        <v/>
      </c>
      <c r="DJ8" s="189" t="str">
        <f t="shared" ca="1" si="7"/>
        <v/>
      </c>
      <c r="DK8" s="189" t="str">
        <f t="shared" ca="1" si="7"/>
        <v/>
      </c>
      <c r="DL8" s="189" t="str">
        <f t="shared" ca="1" si="7"/>
        <v/>
      </c>
      <c r="DM8" s="189" t="str">
        <f t="shared" ca="1" si="7"/>
        <v/>
      </c>
      <c r="DN8" s="189" t="str">
        <f t="shared" ca="1" si="7"/>
        <v/>
      </c>
      <c r="DO8" s="189" t="str">
        <f t="shared" ca="1" si="7"/>
        <v/>
      </c>
      <c r="DP8" s="189" t="str">
        <f t="shared" ca="1" si="7"/>
        <v/>
      </c>
      <c r="DQ8" s="189" t="str">
        <f t="shared" ca="1" si="7"/>
        <v/>
      </c>
      <c r="DR8" s="189" t="str">
        <f t="shared" ca="1" si="7"/>
        <v/>
      </c>
      <c r="DS8" s="189" t="str">
        <f t="shared" ca="1" si="7"/>
        <v/>
      </c>
      <c r="DT8" s="189" t="str">
        <f t="shared" ca="1" si="7"/>
        <v/>
      </c>
      <c r="DU8" s="189" t="str">
        <f t="shared" ca="1" si="7"/>
        <v/>
      </c>
      <c r="DV8" s="189" t="str">
        <f t="shared" ca="1" si="7"/>
        <v/>
      </c>
      <c r="DW8" s="189" t="str">
        <f t="shared" ca="1" si="7"/>
        <v/>
      </c>
      <c r="DX8" s="189" t="str">
        <f t="shared" ca="1" si="7"/>
        <v/>
      </c>
      <c r="DY8" s="189" t="str">
        <f t="shared" ca="1" si="7"/>
        <v/>
      </c>
      <c r="DZ8" s="189" t="str">
        <f t="shared" ref="DZ8:GK8" ca="1" si="14">reservation(DZ$4,$A8)</f>
        <v/>
      </c>
      <c r="EA8" s="189" t="str">
        <f t="shared" ca="1" si="14"/>
        <v/>
      </c>
      <c r="EB8" s="189" t="str">
        <f t="shared" ca="1" si="14"/>
        <v/>
      </c>
      <c r="EC8" s="189" t="str">
        <f t="shared" ca="1" si="14"/>
        <v/>
      </c>
      <c r="ED8" s="189" t="str">
        <f t="shared" ca="1" si="14"/>
        <v/>
      </c>
      <c r="EE8" s="189" t="str">
        <f t="shared" ca="1" si="14"/>
        <v/>
      </c>
      <c r="EF8" s="189" t="str">
        <f t="shared" ca="1" si="14"/>
        <v/>
      </c>
      <c r="EG8" s="189" t="str">
        <f t="shared" ca="1" si="14"/>
        <v/>
      </c>
      <c r="EH8" s="189" t="str">
        <f t="shared" ca="1" si="14"/>
        <v/>
      </c>
      <c r="EI8" s="189" t="str">
        <f t="shared" ca="1" si="14"/>
        <v/>
      </c>
      <c r="EJ8" s="189" t="str">
        <f t="shared" ca="1" si="14"/>
        <v/>
      </c>
      <c r="EK8" s="189" t="str">
        <f t="shared" ca="1" si="14"/>
        <v/>
      </c>
      <c r="EL8" s="189" t="str">
        <f t="shared" ca="1" si="14"/>
        <v/>
      </c>
      <c r="EM8" s="189" t="str">
        <f t="shared" ca="1" si="14"/>
        <v/>
      </c>
      <c r="EN8" s="189" t="str">
        <f t="shared" ca="1" si="14"/>
        <v/>
      </c>
      <c r="EO8" s="189" t="str">
        <f t="shared" ca="1" si="14"/>
        <v/>
      </c>
      <c r="EP8" s="189" t="str">
        <f t="shared" ca="1" si="14"/>
        <v/>
      </c>
      <c r="EQ8" s="189" t="str">
        <f t="shared" ca="1" si="14"/>
        <v/>
      </c>
      <c r="ER8" s="189" t="str">
        <f t="shared" ca="1" si="14"/>
        <v/>
      </c>
      <c r="ES8" s="189" t="str">
        <f t="shared" ca="1" si="14"/>
        <v/>
      </c>
      <c r="ET8" s="189" t="str">
        <f t="shared" ca="1" si="14"/>
        <v/>
      </c>
      <c r="EU8" s="189" t="str">
        <f t="shared" ca="1" si="14"/>
        <v/>
      </c>
      <c r="EV8" s="189" t="str">
        <f t="shared" ca="1" si="14"/>
        <v/>
      </c>
      <c r="EW8" s="189" t="str">
        <f t="shared" ca="1" si="14"/>
        <v/>
      </c>
      <c r="EX8" s="189" t="str">
        <f t="shared" ca="1" si="14"/>
        <v/>
      </c>
      <c r="EY8" s="189" t="str">
        <f t="shared" ca="1" si="14"/>
        <v/>
      </c>
      <c r="EZ8" s="189" t="str">
        <f t="shared" ca="1" si="14"/>
        <v/>
      </c>
      <c r="FA8" s="189" t="str">
        <f t="shared" ca="1" si="14"/>
        <v/>
      </c>
      <c r="FB8" s="189" t="str">
        <f t="shared" ca="1" si="14"/>
        <v/>
      </c>
      <c r="FC8" s="189" t="str">
        <f t="shared" ca="1" si="14"/>
        <v/>
      </c>
      <c r="FD8" s="189" t="str">
        <f t="shared" ca="1" si="14"/>
        <v/>
      </c>
      <c r="FE8" s="189" t="str">
        <f t="shared" ca="1" si="14"/>
        <v/>
      </c>
      <c r="FF8" s="189" t="str">
        <f t="shared" ca="1" si="14"/>
        <v/>
      </c>
      <c r="FG8" s="189" t="str">
        <f t="shared" ca="1" si="14"/>
        <v/>
      </c>
      <c r="FH8" s="189" t="str">
        <f t="shared" ca="1" si="14"/>
        <v/>
      </c>
      <c r="FI8" s="189" t="str">
        <f t="shared" ca="1" si="14"/>
        <v/>
      </c>
      <c r="FJ8" s="189" t="str">
        <f t="shared" ca="1" si="14"/>
        <v/>
      </c>
      <c r="FK8" s="189" t="str">
        <f t="shared" ca="1" si="14"/>
        <v/>
      </c>
      <c r="FL8" s="189" t="str">
        <f t="shared" ca="1" si="14"/>
        <v/>
      </c>
      <c r="FM8" s="189" t="str">
        <f t="shared" ca="1" si="14"/>
        <v/>
      </c>
      <c r="FN8" s="189" t="str">
        <f t="shared" ca="1" si="14"/>
        <v/>
      </c>
      <c r="FO8" s="189" t="str">
        <f t="shared" ca="1" si="14"/>
        <v/>
      </c>
      <c r="FP8" s="189" t="str">
        <f t="shared" ca="1" si="14"/>
        <v/>
      </c>
      <c r="FQ8" s="189" t="str">
        <f t="shared" ca="1" si="14"/>
        <v/>
      </c>
      <c r="FR8" s="189" t="str">
        <f t="shared" ca="1" si="14"/>
        <v/>
      </c>
      <c r="FS8" s="189" t="str">
        <f t="shared" ca="1" si="14"/>
        <v/>
      </c>
      <c r="FT8" s="189" t="str">
        <f t="shared" ca="1" si="14"/>
        <v/>
      </c>
      <c r="FU8" s="189" t="str">
        <f t="shared" ca="1" si="14"/>
        <v/>
      </c>
      <c r="FV8" s="189" t="str">
        <f t="shared" ca="1" si="14"/>
        <v/>
      </c>
      <c r="FW8" s="189" t="str">
        <f t="shared" ca="1" si="14"/>
        <v/>
      </c>
      <c r="FX8" s="189" t="str">
        <f t="shared" ca="1" si="14"/>
        <v/>
      </c>
      <c r="FY8" s="189" t="str">
        <f t="shared" ca="1" si="14"/>
        <v/>
      </c>
      <c r="FZ8" s="189" t="str">
        <f t="shared" ca="1" si="14"/>
        <v/>
      </c>
      <c r="GA8" s="189" t="str">
        <f t="shared" ca="1" si="14"/>
        <v/>
      </c>
      <c r="GB8" s="189" t="str">
        <f t="shared" ca="1" si="14"/>
        <v/>
      </c>
      <c r="GC8" s="189" t="str">
        <f t="shared" ca="1" si="14"/>
        <v/>
      </c>
      <c r="GD8" s="189" t="str">
        <f t="shared" ca="1" si="14"/>
        <v/>
      </c>
      <c r="GE8" s="189" t="str">
        <f t="shared" ca="1" si="14"/>
        <v/>
      </c>
      <c r="GF8" s="189" t="str">
        <f t="shared" ca="1" si="14"/>
        <v/>
      </c>
      <c r="GG8" s="189" t="str">
        <f t="shared" ca="1" si="14"/>
        <v/>
      </c>
      <c r="GH8" s="189" t="str">
        <f t="shared" ca="1" si="14"/>
        <v/>
      </c>
      <c r="GI8" s="189" t="str">
        <f t="shared" ca="1" si="14"/>
        <v/>
      </c>
      <c r="GJ8" s="189" t="str">
        <f t="shared" ca="1" si="14"/>
        <v/>
      </c>
      <c r="GK8" s="189" t="str">
        <f t="shared" ca="1" si="14"/>
        <v/>
      </c>
      <c r="GL8" s="189" t="str">
        <f t="shared" ca="1" si="8"/>
        <v/>
      </c>
      <c r="GM8" s="189" t="str">
        <f t="shared" ca="1" si="9"/>
        <v/>
      </c>
      <c r="GN8" s="189" t="str">
        <f t="shared" ca="1" si="9"/>
        <v/>
      </c>
      <c r="GO8" s="189" t="str">
        <f t="shared" ca="1" si="9"/>
        <v/>
      </c>
      <c r="GP8" s="189" t="str">
        <f t="shared" ca="1" si="9"/>
        <v/>
      </c>
      <c r="GQ8" s="189" t="str">
        <f t="shared" ca="1" si="9"/>
        <v/>
      </c>
      <c r="GR8" s="189" t="str">
        <f t="shared" ca="1" si="9"/>
        <v/>
      </c>
      <c r="GS8" s="189" t="str">
        <f t="shared" ca="1" si="9"/>
        <v/>
      </c>
      <c r="GT8" s="189" t="str">
        <f t="shared" ca="1" si="9"/>
        <v/>
      </c>
      <c r="GU8" s="189" t="str">
        <f t="shared" ca="1" si="9"/>
        <v/>
      </c>
      <c r="GV8" s="189" t="str">
        <f t="shared" ca="1" si="9"/>
        <v/>
      </c>
      <c r="GW8" s="189" t="str">
        <f t="shared" ca="1" si="9"/>
        <v/>
      </c>
      <c r="GX8" s="189" t="str">
        <f t="shared" ca="1" si="9"/>
        <v/>
      </c>
      <c r="GY8" s="189" t="str">
        <f t="shared" ca="1" si="9"/>
        <v/>
      </c>
      <c r="GZ8" s="189" t="str">
        <f t="shared" ca="1" si="9"/>
        <v/>
      </c>
      <c r="HA8" s="189" t="str">
        <f t="shared" ca="1" si="9"/>
        <v/>
      </c>
      <c r="HB8" s="189" t="str">
        <f t="shared" ca="1" si="9"/>
        <v/>
      </c>
      <c r="HC8" s="189" t="str">
        <f t="shared" ca="1" si="9"/>
        <v/>
      </c>
      <c r="HD8" s="189" t="str">
        <f t="shared" ca="1" si="9"/>
        <v/>
      </c>
      <c r="HE8" s="189" t="str">
        <f t="shared" ca="1" si="9"/>
        <v/>
      </c>
      <c r="HF8" s="189" t="str">
        <f t="shared" ca="1" si="9"/>
        <v/>
      </c>
      <c r="HG8" s="189" t="str">
        <f t="shared" ca="1" si="9"/>
        <v/>
      </c>
      <c r="HH8" s="189" t="str">
        <f t="shared" ca="1" si="9"/>
        <v/>
      </c>
      <c r="HI8" s="189" t="str">
        <f t="shared" ca="1" si="9"/>
        <v/>
      </c>
      <c r="HJ8" s="189" t="str">
        <f t="shared" ca="1" si="9"/>
        <v/>
      </c>
      <c r="HK8" s="189" t="str">
        <f t="shared" ca="1" si="9"/>
        <v/>
      </c>
      <c r="HL8" s="189" t="str">
        <f t="shared" ca="1" si="9"/>
        <v/>
      </c>
      <c r="HM8" s="189" t="str">
        <f t="shared" ca="1" si="9"/>
        <v/>
      </c>
      <c r="HN8" s="189" t="str">
        <f t="shared" ca="1" si="9"/>
        <v/>
      </c>
      <c r="HO8" s="189" t="str">
        <f t="shared" ca="1" si="9"/>
        <v/>
      </c>
      <c r="HP8" s="189" t="str">
        <f t="shared" ca="1" si="9"/>
        <v/>
      </c>
      <c r="HQ8" s="189" t="str">
        <f t="shared" ca="1" si="9"/>
        <v/>
      </c>
      <c r="HR8" s="189" t="str">
        <f t="shared" ca="1" si="9"/>
        <v/>
      </c>
      <c r="HS8" s="189" t="str">
        <f t="shared" ca="1" si="9"/>
        <v/>
      </c>
      <c r="HT8" s="189" t="str">
        <f t="shared" ca="1" si="9"/>
        <v/>
      </c>
      <c r="HU8" s="189" t="str">
        <f t="shared" ca="1" si="9"/>
        <v/>
      </c>
      <c r="HV8" s="189" t="str">
        <f t="shared" ca="1" si="9"/>
        <v/>
      </c>
      <c r="HW8" s="189" t="str">
        <f t="shared" ca="1" si="9"/>
        <v/>
      </c>
      <c r="HX8" s="189" t="str">
        <f t="shared" ca="1" si="9"/>
        <v/>
      </c>
      <c r="HY8" s="189" t="str">
        <f t="shared" ca="1" si="9"/>
        <v/>
      </c>
      <c r="HZ8" s="189" t="str">
        <f t="shared" ca="1" si="9"/>
        <v/>
      </c>
      <c r="IA8" s="189" t="str">
        <f t="shared" ca="1" si="9"/>
        <v/>
      </c>
      <c r="IB8" s="189" t="str">
        <f t="shared" ca="1" si="9"/>
        <v/>
      </c>
      <c r="IC8" s="189" t="str">
        <f t="shared" ca="1" si="9"/>
        <v/>
      </c>
      <c r="ID8" s="189" t="str">
        <f t="shared" ca="1" si="9"/>
        <v/>
      </c>
      <c r="IE8" s="189" t="str">
        <f t="shared" ca="1" si="9"/>
        <v/>
      </c>
      <c r="IF8" s="189" t="str">
        <f t="shared" ca="1" si="9"/>
        <v/>
      </c>
      <c r="IG8" s="189" t="str">
        <f t="shared" ca="1" si="9"/>
        <v/>
      </c>
      <c r="IH8" s="189" t="str">
        <f t="shared" ca="1" si="9"/>
        <v/>
      </c>
      <c r="II8" s="189" t="str">
        <f t="shared" ca="1" si="9"/>
        <v/>
      </c>
      <c r="IJ8" s="189" t="str">
        <f t="shared" ca="1" si="9"/>
        <v/>
      </c>
      <c r="IK8" s="189" t="str">
        <f t="shared" ca="1" si="9"/>
        <v/>
      </c>
      <c r="IL8" s="189" t="str">
        <f t="shared" ca="1" si="9"/>
        <v/>
      </c>
      <c r="IM8" s="189" t="str">
        <f t="shared" ca="1" si="9"/>
        <v/>
      </c>
      <c r="IN8" s="189" t="str">
        <f t="shared" ca="1" si="9"/>
        <v/>
      </c>
      <c r="IO8" s="189" t="str">
        <f t="shared" ca="1" si="9"/>
        <v/>
      </c>
      <c r="IP8" s="189" t="str">
        <f t="shared" ca="1" si="9"/>
        <v/>
      </c>
      <c r="IQ8" s="189" t="str">
        <f t="shared" ca="1" si="9"/>
        <v/>
      </c>
      <c r="IR8" s="189" t="str">
        <f t="shared" ca="1" si="9"/>
        <v/>
      </c>
      <c r="IS8" s="189" t="str">
        <f t="shared" ca="1" si="9"/>
        <v/>
      </c>
      <c r="IT8" s="189" t="str">
        <f t="shared" ca="1" si="9"/>
        <v/>
      </c>
      <c r="IU8" s="189" t="str">
        <f t="shared" ca="1" si="9"/>
        <v/>
      </c>
      <c r="IV8" s="189" t="str">
        <f t="shared" ca="1" si="9"/>
        <v/>
      </c>
      <c r="IW8" s="189" t="str">
        <f t="shared" ca="1" si="9"/>
        <v/>
      </c>
      <c r="IX8" s="189" t="str">
        <f t="shared" ref="IX8:LI8" ca="1" si="15">reservation(IX$4,$A8)</f>
        <v/>
      </c>
      <c r="IY8" s="189" t="str">
        <f t="shared" ca="1" si="15"/>
        <v/>
      </c>
      <c r="IZ8" s="189" t="str">
        <f t="shared" ca="1" si="15"/>
        <v/>
      </c>
      <c r="JA8" s="189" t="str">
        <f t="shared" ca="1" si="15"/>
        <v/>
      </c>
      <c r="JB8" s="189" t="str">
        <f t="shared" ca="1" si="15"/>
        <v/>
      </c>
      <c r="JC8" s="189" t="str">
        <f t="shared" ca="1" si="15"/>
        <v/>
      </c>
      <c r="JD8" s="189" t="str">
        <f t="shared" ca="1" si="15"/>
        <v/>
      </c>
      <c r="JE8" s="189" t="str">
        <f t="shared" ca="1" si="15"/>
        <v/>
      </c>
      <c r="JF8" s="189" t="str">
        <f t="shared" ca="1" si="15"/>
        <v/>
      </c>
      <c r="JG8" s="189" t="str">
        <f t="shared" ca="1" si="15"/>
        <v/>
      </c>
      <c r="JH8" s="189" t="str">
        <f t="shared" ca="1" si="15"/>
        <v/>
      </c>
      <c r="JI8" s="189" t="str">
        <f t="shared" ca="1" si="15"/>
        <v/>
      </c>
      <c r="JJ8" s="189" t="str">
        <f t="shared" ca="1" si="15"/>
        <v/>
      </c>
      <c r="JK8" s="189" t="str">
        <f t="shared" ca="1" si="15"/>
        <v/>
      </c>
      <c r="JL8" s="189" t="str">
        <f t="shared" ca="1" si="15"/>
        <v/>
      </c>
      <c r="JM8" s="189" t="str">
        <f t="shared" ca="1" si="15"/>
        <v/>
      </c>
      <c r="JN8" s="189" t="str">
        <f t="shared" ca="1" si="15"/>
        <v/>
      </c>
      <c r="JO8" s="189" t="str">
        <f t="shared" ca="1" si="15"/>
        <v/>
      </c>
      <c r="JP8" s="189" t="str">
        <f t="shared" ca="1" si="15"/>
        <v/>
      </c>
      <c r="JQ8" s="189" t="str">
        <f t="shared" ca="1" si="15"/>
        <v/>
      </c>
      <c r="JR8" s="189" t="str">
        <f t="shared" ca="1" si="15"/>
        <v/>
      </c>
      <c r="JS8" s="189" t="str">
        <f t="shared" ca="1" si="15"/>
        <v/>
      </c>
      <c r="JT8" s="189" t="str">
        <f t="shared" ca="1" si="15"/>
        <v/>
      </c>
      <c r="JU8" s="189" t="str">
        <f t="shared" ca="1" si="15"/>
        <v/>
      </c>
      <c r="JV8" s="189" t="str">
        <f t="shared" ca="1" si="15"/>
        <v/>
      </c>
      <c r="JW8" s="189" t="str">
        <f t="shared" ca="1" si="15"/>
        <v/>
      </c>
      <c r="JX8" s="189" t="str">
        <f t="shared" ca="1" si="15"/>
        <v/>
      </c>
      <c r="JY8" s="189" t="str">
        <f t="shared" ca="1" si="15"/>
        <v/>
      </c>
      <c r="JZ8" s="189" t="str">
        <f t="shared" ca="1" si="15"/>
        <v/>
      </c>
      <c r="KA8" s="189" t="str">
        <f t="shared" ca="1" si="15"/>
        <v/>
      </c>
      <c r="KB8" s="189" t="str">
        <f t="shared" ca="1" si="15"/>
        <v/>
      </c>
      <c r="KC8" s="189" t="str">
        <f t="shared" ca="1" si="15"/>
        <v/>
      </c>
      <c r="KD8" s="189" t="str">
        <f t="shared" ca="1" si="15"/>
        <v/>
      </c>
      <c r="KE8" s="189" t="str">
        <f t="shared" ca="1" si="15"/>
        <v/>
      </c>
      <c r="KF8" s="189" t="str">
        <f t="shared" ca="1" si="15"/>
        <v/>
      </c>
      <c r="KG8" s="189" t="str">
        <f t="shared" ca="1" si="15"/>
        <v/>
      </c>
      <c r="KH8" s="189" t="str">
        <f t="shared" ca="1" si="15"/>
        <v/>
      </c>
      <c r="KI8" s="189" t="str">
        <f t="shared" ca="1" si="15"/>
        <v/>
      </c>
      <c r="KJ8" s="189" t="str">
        <f t="shared" ca="1" si="15"/>
        <v/>
      </c>
      <c r="KK8" s="189" t="str">
        <f t="shared" ca="1" si="15"/>
        <v/>
      </c>
      <c r="KL8" s="189" t="str">
        <f t="shared" ca="1" si="15"/>
        <v/>
      </c>
      <c r="KM8" s="189" t="str">
        <f t="shared" ca="1" si="15"/>
        <v/>
      </c>
      <c r="KN8" s="189" t="str">
        <f t="shared" ca="1" si="15"/>
        <v/>
      </c>
      <c r="KO8" s="189" t="str">
        <f t="shared" ca="1" si="15"/>
        <v/>
      </c>
      <c r="KP8" s="189" t="str">
        <f t="shared" ca="1" si="15"/>
        <v/>
      </c>
      <c r="KQ8" s="189" t="str">
        <f t="shared" ca="1" si="15"/>
        <v/>
      </c>
      <c r="KR8" s="189" t="str">
        <f t="shared" ca="1" si="15"/>
        <v/>
      </c>
      <c r="KS8" s="189" t="str">
        <f t="shared" ca="1" si="15"/>
        <v/>
      </c>
      <c r="KT8" s="189" t="str">
        <f t="shared" ca="1" si="15"/>
        <v/>
      </c>
      <c r="KU8" s="189" t="str">
        <f t="shared" ca="1" si="15"/>
        <v/>
      </c>
      <c r="KV8" s="189" t="str">
        <f t="shared" ca="1" si="15"/>
        <v/>
      </c>
      <c r="KW8" s="189" t="str">
        <f t="shared" ca="1" si="15"/>
        <v/>
      </c>
      <c r="KX8" s="189" t="str">
        <f t="shared" ca="1" si="15"/>
        <v/>
      </c>
      <c r="KY8" s="189" t="str">
        <f t="shared" ca="1" si="15"/>
        <v/>
      </c>
      <c r="KZ8" s="189" t="str">
        <f t="shared" ca="1" si="15"/>
        <v/>
      </c>
      <c r="LA8" s="189" t="str">
        <f t="shared" ca="1" si="15"/>
        <v/>
      </c>
      <c r="LB8" s="189" t="str">
        <f t="shared" ca="1" si="15"/>
        <v/>
      </c>
      <c r="LC8" s="189" t="str">
        <f t="shared" ca="1" si="15"/>
        <v/>
      </c>
      <c r="LD8" s="189" t="str">
        <f t="shared" ca="1" si="15"/>
        <v/>
      </c>
      <c r="LE8" s="189" t="str">
        <f t="shared" ca="1" si="15"/>
        <v/>
      </c>
      <c r="LF8" s="189" t="str">
        <f t="shared" ca="1" si="15"/>
        <v/>
      </c>
      <c r="LG8" s="189" t="str">
        <f t="shared" ca="1" si="15"/>
        <v/>
      </c>
      <c r="LH8" s="189" t="str">
        <f t="shared" ca="1" si="15"/>
        <v/>
      </c>
      <c r="LI8" s="189" t="str">
        <f t="shared" ca="1" si="15"/>
        <v/>
      </c>
      <c r="LJ8" s="189" t="str">
        <f t="shared" ca="1" si="10"/>
        <v/>
      </c>
      <c r="LK8" s="189" t="str">
        <f t="shared" ca="1" si="11"/>
        <v/>
      </c>
      <c r="LL8" s="189" t="str">
        <f t="shared" ca="1" si="11"/>
        <v/>
      </c>
      <c r="LM8" s="189" t="str">
        <f t="shared" ca="1" si="11"/>
        <v/>
      </c>
      <c r="LN8" s="189" t="str">
        <f t="shared" ca="1" si="11"/>
        <v/>
      </c>
      <c r="LO8" s="189" t="str">
        <f t="shared" ca="1" si="11"/>
        <v/>
      </c>
      <c r="LP8" s="189" t="str">
        <f t="shared" ca="1" si="11"/>
        <v/>
      </c>
      <c r="LQ8" s="189" t="str">
        <f t="shared" ca="1" si="11"/>
        <v/>
      </c>
      <c r="LR8" s="189" t="str">
        <f t="shared" ca="1" si="11"/>
        <v/>
      </c>
      <c r="LS8" s="189" t="str">
        <f t="shared" ca="1" si="11"/>
        <v/>
      </c>
      <c r="LT8" s="189" t="str">
        <f t="shared" ca="1" si="11"/>
        <v/>
      </c>
      <c r="LU8" s="189" t="str">
        <f t="shared" ca="1" si="11"/>
        <v/>
      </c>
      <c r="LV8" s="189" t="str">
        <f t="shared" ca="1" si="11"/>
        <v/>
      </c>
      <c r="LW8" s="189" t="str">
        <f t="shared" ca="1" si="11"/>
        <v/>
      </c>
      <c r="LX8" s="189" t="str">
        <f t="shared" ca="1" si="11"/>
        <v/>
      </c>
      <c r="LY8" s="189" t="str">
        <f t="shared" ca="1" si="11"/>
        <v/>
      </c>
      <c r="LZ8" s="189" t="str">
        <f t="shared" ca="1" si="11"/>
        <v/>
      </c>
      <c r="MA8" s="189" t="str">
        <f t="shared" ca="1" si="11"/>
        <v/>
      </c>
      <c r="MB8" s="189" t="str">
        <f t="shared" ca="1" si="11"/>
        <v/>
      </c>
      <c r="MC8" s="189" t="str">
        <f t="shared" ca="1" si="11"/>
        <v/>
      </c>
      <c r="MD8" s="189" t="str">
        <f t="shared" ca="1" si="11"/>
        <v/>
      </c>
      <c r="ME8" s="189" t="str">
        <f t="shared" ca="1" si="11"/>
        <v/>
      </c>
      <c r="MF8" s="189" t="str">
        <f t="shared" ca="1" si="11"/>
        <v/>
      </c>
      <c r="MG8" s="189" t="str">
        <f t="shared" ca="1" si="11"/>
        <v/>
      </c>
      <c r="MH8" s="189" t="str">
        <f t="shared" ca="1" si="11"/>
        <v/>
      </c>
      <c r="MI8" s="189" t="str">
        <f t="shared" ca="1" si="11"/>
        <v/>
      </c>
      <c r="MJ8" s="189" t="str">
        <f t="shared" ca="1" si="11"/>
        <v/>
      </c>
      <c r="MK8" s="189" t="str">
        <f t="shared" ca="1" si="11"/>
        <v/>
      </c>
      <c r="ML8" s="189" t="str">
        <f t="shared" ca="1" si="11"/>
        <v/>
      </c>
      <c r="MM8" s="189" t="str">
        <f t="shared" ca="1" si="11"/>
        <v/>
      </c>
      <c r="MN8" s="189" t="str">
        <f t="shared" ca="1" si="11"/>
        <v/>
      </c>
      <c r="MO8" s="189" t="str">
        <f t="shared" ca="1" si="11"/>
        <v/>
      </c>
      <c r="MP8" s="189" t="str">
        <f t="shared" ca="1" si="11"/>
        <v/>
      </c>
      <c r="MQ8" s="189" t="str">
        <f t="shared" ca="1" si="11"/>
        <v/>
      </c>
      <c r="MR8" s="189" t="str">
        <f t="shared" ca="1" si="11"/>
        <v/>
      </c>
      <c r="MS8" s="189" t="str">
        <f t="shared" ca="1" si="11"/>
        <v/>
      </c>
      <c r="MT8" s="189" t="str">
        <f t="shared" ca="1" si="11"/>
        <v/>
      </c>
      <c r="MU8" s="189" t="str">
        <f t="shared" ca="1" si="11"/>
        <v/>
      </c>
      <c r="MV8" s="189" t="str">
        <f t="shared" ca="1" si="11"/>
        <v/>
      </c>
      <c r="MW8" s="189" t="str">
        <f t="shared" ca="1" si="11"/>
        <v/>
      </c>
      <c r="MX8" s="189" t="str">
        <f t="shared" ca="1" si="11"/>
        <v/>
      </c>
      <c r="MY8" s="189" t="str">
        <f t="shared" ca="1" si="11"/>
        <v/>
      </c>
      <c r="MZ8" s="189" t="str">
        <f t="shared" ca="1" si="11"/>
        <v/>
      </c>
      <c r="NA8" s="189" t="str">
        <f t="shared" ca="1" si="11"/>
        <v/>
      </c>
      <c r="NB8" s="189" t="str">
        <f t="shared" ca="1" si="11"/>
        <v/>
      </c>
    </row>
    <row r="9" spans="1:366" x14ac:dyDescent="0.25">
      <c r="B9" s="162"/>
      <c r="C9" s="162"/>
      <c r="D9" s="162"/>
      <c r="E9" s="162"/>
      <c r="F9" s="162"/>
      <c r="G9" s="162"/>
      <c r="H9" s="162"/>
      <c r="I9" s="162"/>
      <c r="J9" s="162"/>
      <c r="K9" s="162"/>
      <c r="L9" s="162"/>
      <c r="M9" s="162"/>
      <c r="N9" s="162"/>
      <c r="O9" s="162"/>
      <c r="P9" s="162"/>
      <c r="Q9" s="162"/>
      <c r="R9" s="162"/>
      <c r="S9" s="162"/>
      <c r="T9" s="162"/>
      <c r="U9" s="162"/>
      <c r="V9" s="162"/>
      <c r="W9" s="162"/>
      <c r="X9" s="162"/>
      <c r="Y9" s="162"/>
      <c r="Z9" s="162"/>
      <c r="AA9" s="162"/>
      <c r="AB9" s="162"/>
      <c r="AC9" s="162"/>
      <c r="AD9" s="162"/>
      <c r="AE9" s="162"/>
      <c r="AF9" s="162"/>
      <c r="AG9" s="162"/>
      <c r="AH9" s="162"/>
      <c r="AI9" s="162"/>
      <c r="AJ9" s="162"/>
      <c r="AK9" s="162"/>
      <c r="AL9" s="162"/>
      <c r="AM9" s="162"/>
      <c r="AN9" s="162"/>
      <c r="AO9" s="162"/>
      <c r="AP9" s="162"/>
      <c r="AQ9" s="162"/>
      <c r="AR9" s="162"/>
      <c r="AS9" s="162"/>
      <c r="AT9" s="162"/>
      <c r="AU9" s="162"/>
      <c r="AV9" s="162"/>
      <c r="AW9" s="162"/>
      <c r="AX9" s="162"/>
      <c r="AY9" s="162"/>
      <c r="AZ9" s="162"/>
      <c r="BA9" s="162"/>
      <c r="BB9" s="162"/>
      <c r="BC9" s="162"/>
      <c r="BD9" s="162"/>
      <c r="BE9" s="162"/>
      <c r="BF9" s="162"/>
      <c r="BG9" s="162"/>
      <c r="BH9" s="162"/>
      <c r="BI9" s="162"/>
      <c r="BJ9" s="162"/>
      <c r="BK9" s="162"/>
      <c r="BL9" s="162"/>
      <c r="BM9" s="162"/>
      <c r="BN9" s="162"/>
      <c r="BO9" s="162"/>
      <c r="BP9" s="162"/>
      <c r="BQ9" s="162"/>
      <c r="BR9" s="162"/>
      <c r="BS9" s="162"/>
      <c r="BT9" s="162"/>
      <c r="BU9" s="162"/>
      <c r="BV9" s="162"/>
      <c r="BW9" s="162"/>
      <c r="BX9" s="162"/>
      <c r="BY9" s="162"/>
      <c r="BZ9" s="162"/>
      <c r="CA9" s="162"/>
      <c r="CB9" s="162"/>
      <c r="CC9" s="162"/>
      <c r="CD9" s="162"/>
      <c r="CE9" s="162"/>
      <c r="CF9" s="162"/>
      <c r="CG9" s="162"/>
      <c r="CH9" s="162"/>
      <c r="CI9" s="162"/>
      <c r="CJ9" s="162"/>
      <c r="CK9" s="162"/>
      <c r="CL9" s="162"/>
      <c r="CM9" s="162"/>
      <c r="CN9" s="162"/>
      <c r="CO9" s="162"/>
      <c r="CP9" s="162"/>
      <c r="CQ9" s="162"/>
      <c r="CR9" s="162"/>
      <c r="CS9" s="162"/>
      <c r="CT9" s="162"/>
      <c r="CU9" s="162"/>
      <c r="CV9" s="162"/>
      <c r="CW9" s="162"/>
      <c r="CX9" s="162"/>
      <c r="CY9" s="162"/>
      <c r="CZ9" s="162"/>
      <c r="DA9" s="162"/>
      <c r="DB9" s="162"/>
      <c r="DC9" s="162"/>
      <c r="DD9" s="162"/>
      <c r="DE9" s="162"/>
      <c r="DF9" s="162"/>
      <c r="DG9" s="162"/>
      <c r="DH9" s="162"/>
      <c r="DI9" s="162"/>
      <c r="DJ9" s="162"/>
      <c r="DK9" s="162"/>
      <c r="DL9" s="162"/>
      <c r="DM9" s="162"/>
      <c r="DN9" s="162"/>
      <c r="DO9" s="162"/>
      <c r="DP9" s="162"/>
      <c r="DQ9" s="162"/>
      <c r="DR9" s="162"/>
      <c r="DS9" s="162"/>
      <c r="DT9" s="162"/>
      <c r="DU9" s="162"/>
      <c r="DV9" s="162"/>
      <c r="DW9" s="162"/>
      <c r="DX9" s="162"/>
      <c r="DY9" s="162"/>
      <c r="DZ9" s="162"/>
      <c r="EA9" s="162"/>
      <c r="EB9" s="162"/>
      <c r="EC9" s="162"/>
      <c r="ED9" s="162"/>
      <c r="EE9" s="162"/>
      <c r="EF9" s="162"/>
      <c r="EG9" s="162"/>
      <c r="EH9" s="162"/>
      <c r="EI9" s="162"/>
      <c r="EJ9" s="162"/>
      <c r="EK9" s="162"/>
      <c r="EL9" s="162"/>
      <c r="EM9" s="162"/>
      <c r="EN9" s="162"/>
      <c r="EO9" s="162"/>
      <c r="EP9" s="162"/>
      <c r="EQ9" s="162"/>
      <c r="ER9" s="162"/>
      <c r="ES9" s="162"/>
      <c r="ET9" s="162"/>
      <c r="EU9" s="162"/>
      <c r="EV9" s="162"/>
      <c r="EW9" s="162"/>
      <c r="EX9" s="162"/>
      <c r="EY9" s="162"/>
      <c r="EZ9" s="162"/>
      <c r="FA9" s="162"/>
      <c r="FB9" s="162"/>
      <c r="FC9" s="162"/>
      <c r="FD9" s="162"/>
      <c r="FE9" s="162"/>
      <c r="FF9" s="162"/>
      <c r="FG9" s="162"/>
      <c r="FH9" s="162"/>
      <c r="FI9" s="162"/>
      <c r="FJ9" s="162"/>
      <c r="FK9" s="162"/>
      <c r="FL9" s="162"/>
      <c r="FM9" s="162"/>
      <c r="FN9" s="162"/>
      <c r="FO9" s="162"/>
      <c r="FP9" s="162"/>
      <c r="FQ9" s="162"/>
      <c r="FR9" s="162"/>
      <c r="FS9" s="162"/>
      <c r="FT9" s="162"/>
      <c r="FU9" s="162"/>
      <c r="FV9" s="162"/>
      <c r="FW9" s="162"/>
      <c r="FX9" s="162"/>
      <c r="FY9" s="162"/>
      <c r="FZ9" s="162"/>
      <c r="GA9" s="162"/>
      <c r="GB9" s="162"/>
      <c r="GC9" s="162"/>
      <c r="GD9" s="162"/>
      <c r="GE9" s="162"/>
      <c r="GF9" s="162"/>
      <c r="GG9" s="162"/>
      <c r="GH9" s="162"/>
      <c r="GI9" s="162"/>
      <c r="GJ9" s="162"/>
      <c r="GK9" s="162"/>
      <c r="GL9" s="162"/>
      <c r="GM9" s="162"/>
      <c r="GN9" s="162"/>
      <c r="GO9" s="162"/>
      <c r="GP9" s="162"/>
      <c r="GQ9" s="162"/>
      <c r="GR9" s="162"/>
      <c r="GS9" s="162"/>
      <c r="GT9" s="162"/>
      <c r="GU9" s="162"/>
      <c r="GV9" s="162"/>
      <c r="GW9" s="162"/>
      <c r="GX9" s="162"/>
      <c r="GY9" s="162"/>
      <c r="GZ9" s="162"/>
      <c r="HA9" s="162"/>
      <c r="HB9" s="162"/>
      <c r="HC9" s="162"/>
      <c r="HD9" s="162"/>
      <c r="HE9" s="162"/>
      <c r="HF9" s="162"/>
      <c r="HG9" s="162"/>
      <c r="HH9" s="162"/>
      <c r="HI9" s="162"/>
      <c r="HJ9" s="162"/>
      <c r="HK9" s="162"/>
      <c r="HL9" s="162"/>
      <c r="HM9" s="162"/>
      <c r="HN9" s="162"/>
      <c r="HO9" s="162"/>
      <c r="HP9" s="162"/>
      <c r="HQ9" s="162"/>
      <c r="HR9" s="162"/>
      <c r="HS9" s="162"/>
      <c r="HT9" s="162"/>
      <c r="HU9" s="162"/>
      <c r="HV9" s="162"/>
      <c r="HW9" s="162"/>
      <c r="HX9" s="162"/>
      <c r="HY9" s="162"/>
      <c r="HZ9" s="162"/>
      <c r="IA9" s="162"/>
      <c r="IB9" s="162"/>
      <c r="IC9" s="162"/>
      <c r="ID9" s="162"/>
      <c r="IE9" s="162"/>
      <c r="IF9" s="162"/>
      <c r="IG9" s="162"/>
      <c r="IH9" s="162"/>
      <c r="II9" s="162"/>
      <c r="IJ9" s="162"/>
      <c r="IK9" s="162"/>
      <c r="IL9" s="162"/>
      <c r="IM9" s="162"/>
      <c r="IN9" s="162"/>
      <c r="IO9" s="162"/>
      <c r="IP9" s="162"/>
      <c r="IQ9" s="162"/>
      <c r="IR9" s="162"/>
      <c r="IS9" s="162"/>
      <c r="IT9" s="162"/>
      <c r="IU9" s="162"/>
      <c r="IV9" s="162"/>
      <c r="IW9" s="162"/>
      <c r="IX9" s="162"/>
      <c r="IY9" s="162"/>
      <c r="IZ9" s="162"/>
      <c r="JA9" s="162"/>
      <c r="JB9" s="162"/>
      <c r="JC9" s="162"/>
      <c r="JD9" s="162"/>
      <c r="JE9" s="162"/>
      <c r="JF9" s="162"/>
      <c r="JG9" s="162"/>
      <c r="JH9" s="162"/>
      <c r="JI9" s="162"/>
      <c r="JJ9" s="162"/>
      <c r="JK9" s="162"/>
      <c r="JL9" s="162"/>
      <c r="JM9" s="162"/>
      <c r="JN9" s="162"/>
      <c r="JO9" s="162"/>
      <c r="JP9" s="162"/>
      <c r="JQ9" s="162"/>
      <c r="JR9" s="162"/>
      <c r="JS9" s="162"/>
      <c r="JT9" s="162"/>
      <c r="JU9" s="162"/>
      <c r="JV9" s="162"/>
      <c r="JW9" s="162"/>
      <c r="JX9" s="162"/>
      <c r="JY9" s="162"/>
      <c r="JZ9" s="162"/>
      <c r="KA9" s="162"/>
      <c r="KB9" s="162"/>
      <c r="KC9" s="162"/>
      <c r="KD9" s="162"/>
      <c r="KE9" s="162"/>
      <c r="KF9" s="162"/>
      <c r="KG9" s="162"/>
      <c r="KH9" s="162"/>
      <c r="KI9" s="162"/>
      <c r="KJ9" s="162"/>
      <c r="KK9" s="162"/>
      <c r="KL9" s="162"/>
      <c r="KM9" s="162"/>
      <c r="KN9" s="162"/>
      <c r="KO9" s="162"/>
      <c r="KP9" s="162"/>
      <c r="KQ9" s="162"/>
      <c r="KR9" s="162"/>
      <c r="KS9" s="162"/>
      <c r="KT9" s="162"/>
      <c r="KU9" s="162"/>
      <c r="KV9" s="162"/>
      <c r="KW9" s="162"/>
      <c r="KX9" s="162"/>
      <c r="KY9" s="162"/>
      <c r="KZ9" s="162"/>
      <c r="LA9" s="162"/>
      <c r="LB9" s="162"/>
      <c r="LC9" s="162"/>
      <c r="LD9" s="162"/>
      <c r="LE9" s="162"/>
      <c r="LF9" s="162"/>
      <c r="LG9" s="162"/>
      <c r="LH9" s="162"/>
      <c r="LI9" s="162"/>
      <c r="LJ9" s="162"/>
      <c r="LK9" s="162"/>
      <c r="LL9" s="162"/>
      <c r="LM9" s="162"/>
      <c r="LN9" s="162"/>
      <c r="LO9" s="162"/>
      <c r="LP9" s="162"/>
      <c r="LQ9" s="162"/>
      <c r="LR9" s="162"/>
      <c r="LS9" s="162"/>
      <c r="LT9" s="162"/>
      <c r="LU9" s="162"/>
      <c r="LV9" s="162"/>
      <c r="LW9" s="162"/>
      <c r="LX9" s="162"/>
      <c r="LY9" s="162"/>
      <c r="LZ9" s="162"/>
      <c r="MA9" s="162"/>
      <c r="MB9" s="162"/>
      <c r="MC9" s="162"/>
      <c r="MD9" s="162"/>
      <c r="ME9" s="162"/>
      <c r="MF9" s="162"/>
      <c r="MG9" s="162"/>
      <c r="MH9" s="162"/>
      <c r="MI9" s="162"/>
      <c r="MJ9" s="162"/>
      <c r="MK9" s="162"/>
      <c r="ML9" s="162"/>
      <c r="MM9" s="162"/>
      <c r="MN9" s="162"/>
      <c r="MO9" s="162"/>
      <c r="MP9" s="162"/>
      <c r="MQ9" s="162"/>
      <c r="MR9" s="162"/>
      <c r="MS9" s="162"/>
      <c r="MT9" s="162"/>
      <c r="MU9" s="162"/>
      <c r="MV9" s="162"/>
      <c r="MW9" s="162"/>
      <c r="MX9" s="162"/>
      <c r="MY9" s="162"/>
      <c r="MZ9" s="162"/>
      <c r="NA9" s="162"/>
      <c r="NB9" s="162"/>
    </row>
    <row r="10" spans="1:366" x14ac:dyDescent="0.25">
      <c r="I10" s="159" t="s">
        <v>171</v>
      </c>
    </row>
    <row r="12" spans="1:366" x14ac:dyDescent="0.25">
      <c r="F12" s="159" t="s">
        <v>172</v>
      </c>
    </row>
  </sheetData>
  <mergeCells count="13">
    <mergeCell ref="A1:D1"/>
    <mergeCell ref="LX2:NB2"/>
    <mergeCell ref="B2:AF2"/>
    <mergeCell ref="AG2:BH2"/>
    <mergeCell ref="BI2:CM2"/>
    <mergeCell ref="CN2:DQ2"/>
    <mergeCell ref="DR2:EV2"/>
    <mergeCell ref="EW2:FZ2"/>
    <mergeCell ref="GA2:HE2"/>
    <mergeCell ref="HF2:IJ2"/>
    <mergeCell ref="IK2:JN2"/>
    <mergeCell ref="JO2:KS2"/>
    <mergeCell ref="KT2:LW2"/>
  </mergeCells>
  <conditionalFormatting sqref="B3:XFD3 A1">
    <cfRule type="containsText" dxfId="6" priority="3" operator="containsText" text="dimanche">
      <formula>NOT(ISERROR(SEARCH("dimanche",A1)))</formula>
    </cfRule>
    <cfRule type="containsText" dxfId="5" priority="4" operator="containsText" text="sam">
      <formula>NOT(ISERROR(SEARCH("sam",A1)))</formula>
    </cfRule>
  </conditionalFormatting>
  <conditionalFormatting sqref="B5:NB8">
    <cfRule type="expression" dxfId="4" priority="1">
      <formula>B5&lt;&gt;""</formula>
    </cfRule>
  </conditionalFormatting>
  <pageMargins left="0.7" right="0.7" top="0.75" bottom="0.75" header="0.3" footer="0.3"/>
  <pageSetup paperSize="9" scale="34" orientation="portrait" horizontalDpi="4294967293" verticalDpi="4294967293" r:id="rId1"/>
  <colBreaks count="7" manualBreakCount="7">
    <brk id="32" max="1048575" man="1"/>
    <brk id="60" max="1048575" man="1"/>
    <brk id="91" max="1048575" man="1"/>
    <brk id="121" max="1048575" man="1"/>
    <brk id="182" max="1048575" man="1"/>
    <brk id="274" max="1048575" man="1"/>
    <brk id="335" max="1048575" man="1"/>
  </colBreaks>
  <drawing r:id="rId2"/>
  <legacyDrawing r:id="rId3"/>
  <controls>
    <mc:AlternateContent xmlns:mc="http://schemas.openxmlformats.org/markup-compatibility/2006">
      <mc:Choice Requires="x14">
        <control shapeId="2052" r:id="rId4" name="SpinButton1">
          <controlPr autoLine="0" r:id="rId5">
            <anchor moveWithCells="1">
              <from>
                <xdr:col>0</xdr:col>
                <xdr:colOff>28575</xdr:colOff>
                <xdr:row>1</xdr:row>
                <xdr:rowOff>57150</xdr:rowOff>
              </from>
              <to>
                <xdr:col>0</xdr:col>
                <xdr:colOff>647700</xdr:colOff>
                <xdr:row>2</xdr:row>
                <xdr:rowOff>161925</xdr:rowOff>
              </to>
            </anchor>
          </controlPr>
        </control>
      </mc:Choice>
      <mc:Fallback>
        <control shapeId="2052" r:id="rId4" name="Spin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Données!$Q$4:$Q$56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6"/>
  <sheetViews>
    <sheetView workbookViewId="0">
      <selection activeCell="B10" sqref="B10"/>
    </sheetView>
  </sheetViews>
  <sheetFormatPr baseColWidth="10" defaultRowHeight="15" x14ac:dyDescent="0.25"/>
  <cols>
    <col min="1" max="1" width="6.140625" style="6" customWidth="1"/>
    <col min="2" max="2" width="17.85546875" bestFit="1" customWidth="1"/>
    <col min="3" max="3" width="14" bestFit="1" customWidth="1"/>
    <col min="4" max="4" width="21.5703125" bestFit="1" customWidth="1"/>
    <col min="5" max="5" width="8.5703125" style="3" customWidth="1"/>
    <col min="6" max="6" width="5.28515625" customWidth="1"/>
    <col min="7" max="7" width="21.5703125" bestFit="1" customWidth="1"/>
    <col min="8" max="8" width="17.140625" bestFit="1" customWidth="1"/>
    <col min="9" max="9" width="21.5703125" bestFit="1" customWidth="1"/>
    <col min="10" max="10" width="15.7109375" bestFit="1" customWidth="1"/>
    <col min="11" max="11" width="4.28515625" customWidth="1"/>
    <col min="12" max="12" width="6.5703125" customWidth="1"/>
    <col min="17" max="17" width="22.42578125" style="183" bestFit="1" customWidth="1"/>
  </cols>
  <sheetData>
    <row r="1" spans="1:17" x14ac:dyDescent="0.25">
      <c r="A1" s="6">
        <v>0</v>
      </c>
      <c r="B1" t="s">
        <v>14</v>
      </c>
      <c r="D1" s="7" t="s">
        <v>36</v>
      </c>
      <c r="E1" s="8" t="s">
        <v>29</v>
      </c>
    </row>
    <row r="2" spans="1:17" x14ac:dyDescent="0.25">
      <c r="A2" s="6">
        <v>1</v>
      </c>
      <c r="B2" t="s">
        <v>26</v>
      </c>
      <c r="D2" t="s">
        <v>30</v>
      </c>
      <c r="E2" s="8">
        <v>45</v>
      </c>
      <c r="G2" t="s">
        <v>39</v>
      </c>
      <c r="H2" t="s">
        <v>74</v>
      </c>
      <c r="I2" t="s">
        <v>72</v>
      </c>
      <c r="J2" t="s">
        <v>73</v>
      </c>
      <c r="K2">
        <v>0</v>
      </c>
      <c r="M2">
        <v>0</v>
      </c>
    </row>
    <row r="3" spans="1:17" x14ac:dyDescent="0.25">
      <c r="A3" s="6">
        <v>2</v>
      </c>
      <c r="B3" t="s">
        <v>28</v>
      </c>
      <c r="D3" t="s">
        <v>31</v>
      </c>
      <c r="E3" s="8">
        <v>55</v>
      </c>
      <c r="G3" t="s">
        <v>75</v>
      </c>
      <c r="H3" t="s">
        <v>74</v>
      </c>
      <c r="I3" t="s">
        <v>72</v>
      </c>
      <c r="J3" t="s">
        <v>73</v>
      </c>
      <c r="K3">
        <v>1</v>
      </c>
      <c r="L3" t="s">
        <v>7</v>
      </c>
      <c r="M3">
        <v>10</v>
      </c>
      <c r="N3">
        <v>10</v>
      </c>
      <c r="P3" s="182">
        <f>Planning!A4</f>
        <v>2018</v>
      </c>
    </row>
    <row r="4" spans="1:17" x14ac:dyDescent="0.25">
      <c r="A4" s="6">
        <v>3</v>
      </c>
      <c r="B4" t="s">
        <v>27</v>
      </c>
      <c r="D4" t="s">
        <v>32</v>
      </c>
      <c r="E4" s="8">
        <v>40</v>
      </c>
      <c r="G4" t="s">
        <v>76</v>
      </c>
      <c r="H4" t="s">
        <v>74</v>
      </c>
      <c r="I4" t="s">
        <v>72</v>
      </c>
      <c r="J4" t="s">
        <v>73</v>
      </c>
      <c r="K4">
        <v>2</v>
      </c>
      <c r="L4" t="s">
        <v>7</v>
      </c>
      <c r="M4">
        <v>10</v>
      </c>
      <c r="N4">
        <v>20</v>
      </c>
      <c r="Q4" s="183">
        <f>Planning!B4</f>
        <v>43101</v>
      </c>
    </row>
    <row r="5" spans="1:17" x14ac:dyDescent="0.25">
      <c r="A5" s="6">
        <v>4</v>
      </c>
      <c r="B5" t="s">
        <v>24</v>
      </c>
      <c r="D5" t="s">
        <v>37</v>
      </c>
      <c r="E5" s="8">
        <v>60</v>
      </c>
      <c r="G5" t="s">
        <v>39</v>
      </c>
      <c r="H5" t="s">
        <v>72</v>
      </c>
      <c r="K5">
        <v>3</v>
      </c>
      <c r="L5" t="s">
        <v>7</v>
      </c>
      <c r="M5">
        <v>10</v>
      </c>
      <c r="N5">
        <v>30</v>
      </c>
      <c r="Q5" s="183">
        <f>+Q4+7</f>
        <v>43108</v>
      </c>
    </row>
    <row r="6" spans="1:17" x14ac:dyDescent="0.25">
      <c r="A6" s="6">
        <v>5</v>
      </c>
      <c r="B6" t="s">
        <v>25</v>
      </c>
      <c r="D6" t="s">
        <v>42</v>
      </c>
      <c r="E6"/>
      <c r="G6" t="s">
        <v>43</v>
      </c>
      <c r="H6" t="s">
        <v>72</v>
      </c>
      <c r="K6">
        <v>4</v>
      </c>
      <c r="L6" t="s">
        <v>7</v>
      </c>
      <c r="M6">
        <v>10</v>
      </c>
      <c r="N6">
        <v>40</v>
      </c>
      <c r="Q6" s="183">
        <f t="shared" ref="Q6:Q56" si="0">+Q5+7</f>
        <v>43115</v>
      </c>
    </row>
    <row r="7" spans="1:17" x14ac:dyDescent="0.25">
      <c r="A7" s="6">
        <v>6</v>
      </c>
      <c r="B7" t="s">
        <v>16</v>
      </c>
      <c r="D7" t="s">
        <v>7</v>
      </c>
      <c r="E7" s="8">
        <v>10</v>
      </c>
      <c r="G7" t="s">
        <v>44</v>
      </c>
      <c r="H7" t="s">
        <v>72</v>
      </c>
      <c r="K7">
        <v>5</v>
      </c>
      <c r="L7" t="s">
        <v>7</v>
      </c>
      <c r="M7">
        <v>10</v>
      </c>
      <c r="N7">
        <v>50</v>
      </c>
      <c r="Q7" s="183">
        <f t="shared" si="0"/>
        <v>43122</v>
      </c>
    </row>
    <row r="8" spans="1:17" x14ac:dyDescent="0.25">
      <c r="A8" s="6">
        <v>7</v>
      </c>
      <c r="B8" t="s">
        <v>19</v>
      </c>
      <c r="C8" t="s">
        <v>21</v>
      </c>
      <c r="D8" t="s">
        <v>39</v>
      </c>
      <c r="G8" t="s">
        <v>39</v>
      </c>
      <c r="H8" t="s">
        <v>73</v>
      </c>
      <c r="I8" t="s">
        <v>30</v>
      </c>
      <c r="J8">
        <v>0.5</v>
      </c>
      <c r="Q8" s="183">
        <f t="shared" si="0"/>
        <v>43129</v>
      </c>
    </row>
    <row r="9" spans="1:17" x14ac:dyDescent="0.25">
      <c r="A9" s="6">
        <v>8</v>
      </c>
      <c r="B9" t="s">
        <v>188</v>
      </c>
      <c r="C9" t="s">
        <v>21</v>
      </c>
      <c r="D9" t="s">
        <v>75</v>
      </c>
      <c r="E9" s="8">
        <v>7</v>
      </c>
      <c r="G9" t="s">
        <v>33</v>
      </c>
      <c r="H9" t="s">
        <v>73</v>
      </c>
      <c r="I9" t="s">
        <v>31</v>
      </c>
      <c r="J9">
        <v>0.5</v>
      </c>
      <c r="Q9" s="183">
        <f t="shared" si="0"/>
        <v>43136</v>
      </c>
    </row>
    <row r="10" spans="1:17" x14ac:dyDescent="0.25">
      <c r="A10" s="6">
        <v>9</v>
      </c>
      <c r="C10" t="s">
        <v>21</v>
      </c>
      <c r="D10" t="s">
        <v>76</v>
      </c>
      <c r="E10" s="3">
        <v>28</v>
      </c>
      <c r="G10" t="s">
        <v>41</v>
      </c>
      <c r="H10" t="s">
        <v>73</v>
      </c>
      <c r="I10" t="s">
        <v>32</v>
      </c>
      <c r="J10">
        <v>0.5</v>
      </c>
      <c r="Q10" s="183">
        <f t="shared" si="0"/>
        <v>43143</v>
      </c>
    </row>
    <row r="11" spans="1:17" x14ac:dyDescent="0.25">
      <c r="A11" s="6">
        <v>10</v>
      </c>
      <c r="C11" t="s">
        <v>72</v>
      </c>
      <c r="D11" t="s">
        <v>39</v>
      </c>
      <c r="I11" t="s">
        <v>37</v>
      </c>
      <c r="J11">
        <v>0.5</v>
      </c>
      <c r="Q11" s="183">
        <f t="shared" si="0"/>
        <v>43150</v>
      </c>
    </row>
    <row r="12" spans="1:17" x14ac:dyDescent="0.25">
      <c r="A12" s="6">
        <v>11</v>
      </c>
      <c r="C12" t="s">
        <v>72</v>
      </c>
      <c r="D12" t="s">
        <v>75</v>
      </c>
      <c r="E12" s="8" t="s">
        <v>40</v>
      </c>
      <c r="G12" t="s">
        <v>74</v>
      </c>
      <c r="H12" t="s">
        <v>78</v>
      </c>
      <c r="I12" t="s">
        <v>45</v>
      </c>
      <c r="K12" s="8"/>
      <c r="Q12" s="183">
        <f t="shared" si="0"/>
        <v>43157</v>
      </c>
    </row>
    <row r="13" spans="1:17" x14ac:dyDescent="0.25">
      <c r="A13" s="6">
        <v>12</v>
      </c>
      <c r="C13" t="s">
        <v>72</v>
      </c>
      <c r="D13" t="s">
        <v>76</v>
      </c>
      <c r="E13" s="3" t="s">
        <v>40</v>
      </c>
      <c r="G13" t="s">
        <v>72</v>
      </c>
      <c r="H13" t="s">
        <v>79</v>
      </c>
      <c r="I13" t="s">
        <v>89</v>
      </c>
      <c r="J13" t="s">
        <v>35</v>
      </c>
      <c r="K13" s="23">
        <v>2</v>
      </c>
      <c r="Q13" s="183">
        <f t="shared" si="0"/>
        <v>43164</v>
      </c>
    </row>
    <row r="14" spans="1:17" x14ac:dyDescent="0.25">
      <c r="A14" s="6">
        <v>13</v>
      </c>
      <c r="C14" t="s">
        <v>73</v>
      </c>
      <c r="D14" t="s">
        <v>39</v>
      </c>
      <c r="G14" t="s">
        <v>73</v>
      </c>
      <c r="H14" t="s">
        <v>80</v>
      </c>
      <c r="J14" s="3"/>
      <c r="Q14" s="183">
        <f t="shared" si="0"/>
        <v>43171</v>
      </c>
    </row>
    <row r="15" spans="1:17" x14ac:dyDescent="0.25">
      <c r="C15" t="s">
        <v>73</v>
      </c>
      <c r="D15" t="s">
        <v>75</v>
      </c>
      <c r="E15" s="8">
        <v>3</v>
      </c>
      <c r="G15" t="s">
        <v>39</v>
      </c>
      <c r="H15" t="s">
        <v>81</v>
      </c>
      <c r="Q15" s="183">
        <f t="shared" si="0"/>
        <v>43178</v>
      </c>
    </row>
    <row r="16" spans="1:17" x14ac:dyDescent="0.25">
      <c r="C16" t="s">
        <v>73</v>
      </c>
      <c r="D16" t="s">
        <v>76</v>
      </c>
      <c r="E16" s="3">
        <v>13</v>
      </c>
      <c r="G16" t="s">
        <v>75</v>
      </c>
      <c r="H16" t="s">
        <v>82</v>
      </c>
      <c r="J16" s="3"/>
      <c r="Q16" s="183">
        <f t="shared" si="0"/>
        <v>43185</v>
      </c>
    </row>
    <row r="17" spans="2:17" x14ac:dyDescent="0.25">
      <c r="D17" t="s">
        <v>38</v>
      </c>
      <c r="G17" t="s">
        <v>76</v>
      </c>
      <c r="H17" t="s">
        <v>83</v>
      </c>
      <c r="Q17" s="183">
        <f t="shared" si="0"/>
        <v>43192</v>
      </c>
    </row>
    <row r="18" spans="2:17" x14ac:dyDescent="0.25">
      <c r="B18" t="s">
        <v>39</v>
      </c>
      <c r="C18" s="33" t="s">
        <v>93</v>
      </c>
      <c r="D18" s="111" t="s">
        <v>17</v>
      </c>
      <c r="E18" s="8">
        <v>4</v>
      </c>
      <c r="G18" t="s">
        <v>38</v>
      </c>
      <c r="H18" t="s">
        <v>84</v>
      </c>
      <c r="I18" s="27" t="s">
        <v>9</v>
      </c>
      <c r="J18" s="3" t="s">
        <v>92</v>
      </c>
      <c r="Q18" s="183">
        <f t="shared" si="0"/>
        <v>43199</v>
      </c>
    </row>
    <row r="19" spans="2:17" x14ac:dyDescent="0.25">
      <c r="B19" t="s">
        <v>75</v>
      </c>
      <c r="C19" s="33" t="s">
        <v>93</v>
      </c>
      <c r="D19" s="112" t="s">
        <v>18</v>
      </c>
      <c r="E19" s="8">
        <v>14</v>
      </c>
      <c r="G19" t="s">
        <v>17</v>
      </c>
      <c r="H19" t="s">
        <v>85</v>
      </c>
      <c r="I19" s="27" t="s">
        <v>9</v>
      </c>
      <c r="Q19" s="183">
        <f t="shared" si="0"/>
        <v>43206</v>
      </c>
    </row>
    <row r="20" spans="2:17" x14ac:dyDescent="0.25">
      <c r="B20" t="s">
        <v>76</v>
      </c>
      <c r="C20" s="33" t="s">
        <v>93</v>
      </c>
      <c r="D20" t="s">
        <v>34</v>
      </c>
      <c r="E20" s="8">
        <v>0.5</v>
      </c>
      <c r="F20" t="s">
        <v>15</v>
      </c>
      <c r="G20" t="s">
        <v>18</v>
      </c>
      <c r="H20" t="s">
        <v>86</v>
      </c>
      <c r="I20" s="27" t="s">
        <v>9</v>
      </c>
      <c r="J20" s="3"/>
      <c r="Q20" s="183">
        <f t="shared" si="0"/>
        <v>43213</v>
      </c>
    </row>
    <row r="21" spans="2:17" x14ac:dyDescent="0.25">
      <c r="B21" s="33" t="s">
        <v>93</v>
      </c>
      <c r="C21" s="29" t="s">
        <v>77</v>
      </c>
      <c r="D21" t="s">
        <v>35</v>
      </c>
      <c r="E21" s="8">
        <v>2</v>
      </c>
      <c r="F21" t="s">
        <v>45</v>
      </c>
      <c r="G21" t="s">
        <v>34</v>
      </c>
      <c r="H21" t="s">
        <v>87</v>
      </c>
      <c r="I21" t="s">
        <v>7</v>
      </c>
      <c r="J21" s="53" t="s">
        <v>134</v>
      </c>
      <c r="Q21" s="183">
        <f t="shared" si="0"/>
        <v>43220</v>
      </c>
    </row>
    <row r="22" spans="2:17" x14ac:dyDescent="0.25">
      <c r="G22" t="s">
        <v>35</v>
      </c>
      <c r="H22" t="s">
        <v>88</v>
      </c>
      <c r="Q22" s="183">
        <f t="shared" si="0"/>
        <v>43227</v>
      </c>
    </row>
    <row r="23" spans="2:17" x14ac:dyDescent="0.25">
      <c r="Q23" s="183">
        <f t="shared" si="0"/>
        <v>43234</v>
      </c>
    </row>
    <row r="24" spans="2:17" x14ac:dyDescent="0.25">
      <c r="Q24" s="183">
        <f t="shared" si="0"/>
        <v>43241</v>
      </c>
    </row>
    <row r="25" spans="2:17" x14ac:dyDescent="0.25">
      <c r="Q25" s="183">
        <f t="shared" si="0"/>
        <v>43248</v>
      </c>
    </row>
    <row r="26" spans="2:17" x14ac:dyDescent="0.25">
      <c r="J26" s="3"/>
      <c r="Q26" s="183">
        <f t="shared" si="0"/>
        <v>43255</v>
      </c>
    </row>
    <row r="27" spans="2:17" x14ac:dyDescent="0.25">
      <c r="Q27" s="183">
        <f t="shared" si="0"/>
        <v>43262</v>
      </c>
    </row>
    <row r="28" spans="2:17" x14ac:dyDescent="0.25">
      <c r="Q28" s="183">
        <f t="shared" si="0"/>
        <v>43269</v>
      </c>
    </row>
    <row r="29" spans="2:17" x14ac:dyDescent="0.25">
      <c r="Q29" s="183">
        <f t="shared" si="0"/>
        <v>43276</v>
      </c>
    </row>
    <row r="30" spans="2:17" x14ac:dyDescent="0.25">
      <c r="Q30" s="183">
        <f t="shared" si="0"/>
        <v>43283</v>
      </c>
    </row>
    <row r="31" spans="2:17" x14ac:dyDescent="0.25">
      <c r="Q31" s="183">
        <f t="shared" si="0"/>
        <v>43290</v>
      </c>
    </row>
    <row r="32" spans="2:17" x14ac:dyDescent="0.25">
      <c r="Q32" s="183">
        <f t="shared" si="0"/>
        <v>43297</v>
      </c>
    </row>
    <row r="33" spans="17:17" x14ac:dyDescent="0.25">
      <c r="Q33" s="183">
        <f t="shared" si="0"/>
        <v>43304</v>
      </c>
    </row>
    <row r="34" spans="17:17" x14ac:dyDescent="0.25">
      <c r="Q34" s="183">
        <f t="shared" si="0"/>
        <v>43311</v>
      </c>
    </row>
    <row r="35" spans="17:17" x14ac:dyDescent="0.25">
      <c r="Q35" s="183">
        <f t="shared" si="0"/>
        <v>43318</v>
      </c>
    </row>
    <row r="36" spans="17:17" x14ac:dyDescent="0.25">
      <c r="Q36" s="183">
        <f t="shared" si="0"/>
        <v>43325</v>
      </c>
    </row>
    <row r="37" spans="17:17" x14ac:dyDescent="0.25">
      <c r="Q37" s="183">
        <f t="shared" si="0"/>
        <v>43332</v>
      </c>
    </row>
    <row r="38" spans="17:17" x14ac:dyDescent="0.25">
      <c r="Q38" s="183">
        <f t="shared" si="0"/>
        <v>43339</v>
      </c>
    </row>
    <row r="39" spans="17:17" x14ac:dyDescent="0.25">
      <c r="Q39" s="183">
        <f t="shared" si="0"/>
        <v>43346</v>
      </c>
    </row>
    <row r="40" spans="17:17" x14ac:dyDescent="0.25">
      <c r="Q40" s="183">
        <f t="shared" si="0"/>
        <v>43353</v>
      </c>
    </row>
    <row r="41" spans="17:17" x14ac:dyDescent="0.25">
      <c r="Q41" s="183">
        <f t="shared" si="0"/>
        <v>43360</v>
      </c>
    </row>
    <row r="42" spans="17:17" x14ac:dyDescent="0.25">
      <c r="Q42" s="183">
        <f t="shared" si="0"/>
        <v>43367</v>
      </c>
    </row>
    <row r="43" spans="17:17" x14ac:dyDescent="0.25">
      <c r="Q43" s="183">
        <f t="shared" si="0"/>
        <v>43374</v>
      </c>
    </row>
    <row r="44" spans="17:17" x14ac:dyDescent="0.25">
      <c r="Q44" s="183">
        <f t="shared" si="0"/>
        <v>43381</v>
      </c>
    </row>
    <row r="45" spans="17:17" x14ac:dyDescent="0.25">
      <c r="Q45" s="183">
        <f t="shared" si="0"/>
        <v>43388</v>
      </c>
    </row>
    <row r="46" spans="17:17" x14ac:dyDescent="0.25">
      <c r="Q46" s="183">
        <f t="shared" si="0"/>
        <v>43395</v>
      </c>
    </row>
    <row r="47" spans="17:17" x14ac:dyDescent="0.25">
      <c r="Q47" s="183">
        <f t="shared" si="0"/>
        <v>43402</v>
      </c>
    </row>
    <row r="48" spans="17:17" x14ac:dyDescent="0.25">
      <c r="Q48" s="183">
        <f t="shared" si="0"/>
        <v>43409</v>
      </c>
    </row>
    <row r="49" spans="17:17" x14ac:dyDescent="0.25">
      <c r="Q49" s="183">
        <f t="shared" si="0"/>
        <v>43416</v>
      </c>
    </row>
    <row r="50" spans="17:17" x14ac:dyDescent="0.25">
      <c r="Q50" s="183">
        <f t="shared" si="0"/>
        <v>43423</v>
      </c>
    </row>
    <row r="51" spans="17:17" x14ac:dyDescent="0.25">
      <c r="Q51" s="183">
        <f t="shared" si="0"/>
        <v>43430</v>
      </c>
    </row>
    <row r="52" spans="17:17" x14ac:dyDescent="0.25">
      <c r="Q52" s="183">
        <f t="shared" si="0"/>
        <v>43437</v>
      </c>
    </row>
    <row r="53" spans="17:17" x14ac:dyDescent="0.25">
      <c r="Q53" s="183">
        <f t="shared" si="0"/>
        <v>43444</v>
      </c>
    </row>
    <row r="54" spans="17:17" x14ac:dyDescent="0.25">
      <c r="Q54" s="183">
        <f t="shared" si="0"/>
        <v>43451</v>
      </c>
    </row>
    <row r="55" spans="17:17" x14ac:dyDescent="0.25">
      <c r="Q55" s="183">
        <f t="shared" si="0"/>
        <v>43458</v>
      </c>
    </row>
    <row r="56" spans="17:17" x14ac:dyDescent="0.25">
      <c r="Q56" s="183">
        <f t="shared" si="0"/>
        <v>43465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60"/>
  <sheetViews>
    <sheetView workbookViewId="0">
      <selection activeCell="C11" sqref="C11"/>
    </sheetView>
  </sheetViews>
  <sheetFormatPr baseColWidth="10" defaultRowHeight="15" x14ac:dyDescent="0.25"/>
  <cols>
    <col min="1" max="1" width="20.7109375" customWidth="1"/>
    <col min="2" max="2" width="13.7109375" customWidth="1"/>
    <col min="3" max="3" width="9.7109375" customWidth="1"/>
    <col min="4" max="4" width="1.7109375" customWidth="1"/>
    <col min="5" max="5" width="20.7109375" customWidth="1"/>
    <col min="6" max="6" width="13.7109375" customWidth="1"/>
    <col min="7" max="7" width="9.7109375" customWidth="1"/>
    <col min="8" max="8" width="1.7109375" customWidth="1"/>
    <col min="9" max="9" width="20.7109375" customWidth="1"/>
    <col min="10" max="10" width="13.7109375" customWidth="1"/>
    <col min="11" max="11" width="9.7109375" customWidth="1"/>
    <col min="12" max="12" width="1.7109375" customWidth="1"/>
    <col min="13" max="13" width="20.7109375" customWidth="1"/>
    <col min="14" max="14" width="13.7109375" customWidth="1"/>
    <col min="15" max="15" width="9.7109375" customWidth="1"/>
  </cols>
  <sheetData>
    <row r="1" spans="1:15" ht="26.25" customHeight="1" x14ac:dyDescent="0.25">
      <c r="B1" s="242" t="str">
        <f>'Pro Forma'!B3</f>
        <v>CHRIFA</v>
      </c>
    </row>
    <row r="2" spans="1:15" s="201" customFormat="1" ht="29.25" customHeight="1" x14ac:dyDescent="0.25">
      <c r="A2" s="46" t="s">
        <v>191</v>
      </c>
      <c r="B2" s="46" t="s">
        <v>192</v>
      </c>
    </row>
    <row r="3" spans="1:15" s="201" customFormat="1" x14ac:dyDescent="0.25"/>
    <row r="4" spans="1:15" s="201" customFormat="1" x14ac:dyDescent="0.25">
      <c r="A4" s="243">
        <f>VLOOKUP(B1,Réservation!B2:D600,3,FALSE)</f>
        <v>43102</v>
      </c>
      <c r="B4" s="243">
        <f>VLOOKUP(B1,Réservation!B2:E600,4,FALSE)</f>
        <v>43104</v>
      </c>
    </row>
    <row r="6" spans="1:15" s="46" customFormat="1" ht="30.75" customHeight="1" x14ac:dyDescent="0.25">
      <c r="A6" s="48" t="s">
        <v>193</v>
      </c>
      <c r="B6" s="48" t="str">
        <f>VLOOKUP(B1,Réservation!B2:I600,8,FALSE)</f>
        <v>Village</v>
      </c>
      <c r="C6" s="48" t="s">
        <v>116</v>
      </c>
      <c r="E6" s="48" t="s">
        <v>193</v>
      </c>
      <c r="F6" s="48" t="str">
        <f>VLOOKUP(B1,Réservation!B2:J586,9,FALSE)</f>
        <v>Océan</v>
      </c>
      <c r="G6" s="48" t="s">
        <v>116</v>
      </c>
      <c r="I6" s="48" t="s">
        <v>193</v>
      </c>
      <c r="J6" s="48" t="str">
        <f>VLOOKUP(B1,Réservation!B2:K586,10,FALSE)</f>
        <v>City</v>
      </c>
      <c r="K6" s="48" t="s">
        <v>116</v>
      </c>
      <c r="M6" s="48" t="s">
        <v>193</v>
      </c>
      <c r="N6" s="48" t="str">
        <f>VLOOKUP(B1,Réservation!B2:L586,11,FALSE)</f>
        <v>Mer</v>
      </c>
      <c r="O6" s="48" t="s">
        <v>116</v>
      </c>
    </row>
    <row r="7" spans="1:15" s="201" customFormat="1" x14ac:dyDescent="0.25">
      <c r="A7" s="48" t="s">
        <v>194</v>
      </c>
      <c r="B7" s="48">
        <f>SUM(B4-A4)</f>
        <v>2</v>
      </c>
      <c r="C7" s="48" t="e">
        <f ca="1">SUM(C11:C60)</f>
        <v>#NAME?</v>
      </c>
      <c r="E7" s="48"/>
      <c r="F7" s="244"/>
      <c r="G7" s="48">
        <f>SUM(G11:G60)</f>
        <v>0</v>
      </c>
      <c r="I7" s="48"/>
      <c r="J7" s="244"/>
      <c r="K7" s="48">
        <f>SUM(K11:K60)</f>
        <v>0</v>
      </c>
      <c r="M7" s="48"/>
      <c r="N7" s="244"/>
      <c r="O7" s="48">
        <f>SUM(O11:O60)</f>
        <v>0</v>
      </c>
    </row>
    <row r="10" spans="1:15" s="158" customFormat="1" ht="50.25" customHeight="1" x14ac:dyDescent="0.25">
      <c r="A10" s="379" t="s">
        <v>195</v>
      </c>
      <c r="B10" s="379"/>
      <c r="C10" s="241" t="s">
        <v>196</v>
      </c>
      <c r="E10" s="379" t="s">
        <v>195</v>
      </c>
      <c r="F10" s="379"/>
      <c r="G10" s="241" t="s">
        <v>196</v>
      </c>
      <c r="I10" s="379" t="s">
        <v>195</v>
      </c>
      <c r="J10" s="379"/>
      <c r="K10" s="241" t="s">
        <v>196</v>
      </c>
      <c r="M10" s="379" t="s">
        <v>195</v>
      </c>
      <c r="N10" s="379"/>
      <c r="O10" s="241" t="s">
        <v>196</v>
      </c>
    </row>
    <row r="11" spans="1:15" s="240" customFormat="1" ht="12" x14ac:dyDescent="0.2">
      <c r="A11" s="239">
        <f>A4</f>
        <v>43102</v>
      </c>
      <c r="C11" s="240" t="e">
        <f ca="1">IF(A11&lt;&gt;"",OFFSET(Tarifs!$A$8,MATCH($A11,Datjours,0),MATCH(Résa!$B$6,0)),0)</f>
        <v>#NAME?</v>
      </c>
      <c r="E11" s="239">
        <f>A4</f>
        <v>43102</v>
      </c>
      <c r="I11" s="239">
        <f>A4</f>
        <v>43102</v>
      </c>
      <c r="M11" s="239">
        <f>A4</f>
        <v>43102</v>
      </c>
    </row>
    <row r="12" spans="1:15" s="240" customFormat="1" ht="12" x14ac:dyDescent="0.2">
      <c r="A12" s="239">
        <f>IF(A11="","",IF(A11+1&lt;$B$4,A11+1,""))</f>
        <v>43103</v>
      </c>
      <c r="B12" s="239"/>
      <c r="C12" s="239"/>
      <c r="D12" s="239"/>
      <c r="E12" s="239">
        <f>IF(E11="","",IF(E11+1&lt;$B$4,E11+1,""))</f>
        <v>43103</v>
      </c>
      <c r="F12" s="239"/>
      <c r="G12" s="239"/>
      <c r="H12" s="239"/>
      <c r="I12" s="239">
        <f>IF(I11="","",IF(I11+1&lt;$B$4,I11+1,""))</f>
        <v>43103</v>
      </c>
      <c r="J12" s="239"/>
      <c r="K12" s="239"/>
      <c r="L12" s="239"/>
      <c r="M12" s="239">
        <f t="shared" ref="M12:M60" si="0">IF(M11="","",IF(M11+1&lt;$B$4,M11+1,""))</f>
        <v>43103</v>
      </c>
    </row>
    <row r="13" spans="1:15" s="240" customFormat="1" ht="12" x14ac:dyDescent="0.2">
      <c r="A13" s="239" t="str">
        <f t="shared" ref="A13:A60" si="1">IF(A12="","",IF(A12+1&lt;$B$4,A12+1,""))</f>
        <v/>
      </c>
      <c r="E13" s="239" t="str">
        <f t="shared" ref="E13:E60" si="2">IF(E12="","",IF(E12+1&lt;$B$4,E12+1,""))</f>
        <v/>
      </c>
      <c r="I13" s="239" t="str">
        <f t="shared" ref="I13:I27" si="3">IF(I12="","",IF(I12+1&lt;$B$4,I12+1,""))</f>
        <v/>
      </c>
      <c r="M13" s="239" t="str">
        <f t="shared" si="0"/>
        <v/>
      </c>
    </row>
    <row r="14" spans="1:15" s="240" customFormat="1" ht="12" x14ac:dyDescent="0.2">
      <c r="A14" s="239" t="str">
        <f t="shared" si="1"/>
        <v/>
      </c>
      <c r="E14" s="239" t="str">
        <f t="shared" si="2"/>
        <v/>
      </c>
      <c r="I14" s="239" t="str">
        <f t="shared" si="3"/>
        <v/>
      </c>
      <c r="M14" s="239" t="str">
        <f t="shared" si="0"/>
        <v/>
      </c>
    </row>
    <row r="15" spans="1:15" s="240" customFormat="1" ht="12" x14ac:dyDescent="0.2">
      <c r="A15" s="239" t="str">
        <f t="shared" si="1"/>
        <v/>
      </c>
      <c r="E15" s="239" t="str">
        <f t="shared" si="2"/>
        <v/>
      </c>
      <c r="I15" s="239" t="str">
        <f t="shared" si="3"/>
        <v/>
      </c>
      <c r="M15" s="239" t="str">
        <f t="shared" si="0"/>
        <v/>
      </c>
    </row>
    <row r="16" spans="1:15" s="240" customFormat="1" ht="12" x14ac:dyDescent="0.2">
      <c r="A16" s="239" t="str">
        <f t="shared" si="1"/>
        <v/>
      </c>
      <c r="E16" s="239" t="str">
        <f t="shared" si="2"/>
        <v/>
      </c>
      <c r="I16" s="239" t="str">
        <f t="shared" si="3"/>
        <v/>
      </c>
      <c r="M16" s="239" t="str">
        <f t="shared" si="0"/>
        <v/>
      </c>
    </row>
    <row r="17" spans="1:13" s="240" customFormat="1" ht="12" x14ac:dyDescent="0.2">
      <c r="A17" s="239" t="str">
        <f t="shared" si="1"/>
        <v/>
      </c>
      <c r="E17" s="239" t="str">
        <f t="shared" si="2"/>
        <v/>
      </c>
      <c r="I17" s="239" t="str">
        <f t="shared" si="3"/>
        <v/>
      </c>
      <c r="M17" s="239" t="str">
        <f t="shared" si="0"/>
        <v/>
      </c>
    </row>
    <row r="18" spans="1:13" s="240" customFormat="1" ht="12" x14ac:dyDescent="0.2">
      <c r="A18" s="239" t="str">
        <f t="shared" si="1"/>
        <v/>
      </c>
      <c r="E18" s="239" t="str">
        <f t="shared" si="2"/>
        <v/>
      </c>
      <c r="I18" s="239" t="str">
        <f t="shared" si="3"/>
        <v/>
      </c>
      <c r="M18" s="239" t="str">
        <f t="shared" si="0"/>
        <v/>
      </c>
    </row>
    <row r="19" spans="1:13" s="240" customFormat="1" ht="12" x14ac:dyDescent="0.2">
      <c r="A19" s="239" t="str">
        <f t="shared" si="1"/>
        <v/>
      </c>
      <c r="E19" s="239" t="str">
        <f t="shared" si="2"/>
        <v/>
      </c>
      <c r="I19" s="239" t="str">
        <f t="shared" si="3"/>
        <v/>
      </c>
      <c r="M19" s="239" t="str">
        <f t="shared" si="0"/>
        <v/>
      </c>
    </row>
    <row r="20" spans="1:13" s="240" customFormat="1" ht="12" x14ac:dyDescent="0.2">
      <c r="A20" s="239" t="str">
        <f t="shared" si="1"/>
        <v/>
      </c>
      <c r="E20" s="239" t="str">
        <f t="shared" si="2"/>
        <v/>
      </c>
      <c r="I20" s="239" t="str">
        <f t="shared" si="3"/>
        <v/>
      </c>
      <c r="M20" s="239" t="str">
        <f t="shared" si="0"/>
        <v/>
      </c>
    </row>
    <row r="21" spans="1:13" s="240" customFormat="1" ht="12" x14ac:dyDescent="0.2">
      <c r="A21" s="239" t="str">
        <f t="shared" si="1"/>
        <v/>
      </c>
      <c r="E21" s="239" t="str">
        <f t="shared" si="2"/>
        <v/>
      </c>
      <c r="I21" s="239" t="str">
        <f t="shared" si="3"/>
        <v/>
      </c>
      <c r="M21" s="239" t="str">
        <f t="shared" si="0"/>
        <v/>
      </c>
    </row>
    <row r="22" spans="1:13" s="240" customFormat="1" ht="12" x14ac:dyDescent="0.2">
      <c r="A22" s="239" t="str">
        <f t="shared" si="1"/>
        <v/>
      </c>
      <c r="E22" s="239" t="str">
        <f t="shared" si="2"/>
        <v/>
      </c>
      <c r="I22" s="239" t="str">
        <f t="shared" si="3"/>
        <v/>
      </c>
      <c r="M22" s="239" t="str">
        <f t="shared" si="0"/>
        <v/>
      </c>
    </row>
    <row r="23" spans="1:13" s="240" customFormat="1" ht="12" x14ac:dyDescent="0.2">
      <c r="A23" s="239" t="str">
        <f t="shared" si="1"/>
        <v/>
      </c>
      <c r="E23" s="239" t="str">
        <f t="shared" si="2"/>
        <v/>
      </c>
      <c r="I23" s="239" t="str">
        <f t="shared" si="3"/>
        <v/>
      </c>
      <c r="M23" s="239" t="str">
        <f t="shared" si="0"/>
        <v/>
      </c>
    </row>
    <row r="24" spans="1:13" s="240" customFormat="1" ht="12" x14ac:dyDescent="0.2">
      <c r="A24" s="239" t="str">
        <f t="shared" si="1"/>
        <v/>
      </c>
      <c r="E24" s="239" t="str">
        <f t="shared" si="2"/>
        <v/>
      </c>
      <c r="I24" s="239" t="str">
        <f t="shared" si="3"/>
        <v/>
      </c>
      <c r="M24" s="239" t="str">
        <f t="shared" si="0"/>
        <v/>
      </c>
    </row>
    <row r="25" spans="1:13" s="240" customFormat="1" ht="12" x14ac:dyDescent="0.2">
      <c r="A25" s="239" t="str">
        <f t="shared" si="1"/>
        <v/>
      </c>
      <c r="E25" s="239" t="str">
        <f t="shared" si="2"/>
        <v/>
      </c>
      <c r="I25" s="239" t="str">
        <f t="shared" si="3"/>
        <v/>
      </c>
      <c r="M25" s="239" t="str">
        <f t="shared" si="0"/>
        <v/>
      </c>
    </row>
    <row r="26" spans="1:13" s="240" customFormat="1" ht="12" x14ac:dyDescent="0.2">
      <c r="A26" s="239" t="str">
        <f t="shared" si="1"/>
        <v/>
      </c>
      <c r="E26" s="239" t="str">
        <f t="shared" si="2"/>
        <v/>
      </c>
      <c r="I26" s="239" t="str">
        <f t="shared" si="3"/>
        <v/>
      </c>
      <c r="M26" s="239" t="str">
        <f t="shared" si="0"/>
        <v/>
      </c>
    </row>
    <row r="27" spans="1:13" s="240" customFormat="1" ht="12" x14ac:dyDescent="0.2">
      <c r="A27" s="239" t="str">
        <f t="shared" si="1"/>
        <v/>
      </c>
      <c r="E27" s="239" t="str">
        <f t="shared" si="2"/>
        <v/>
      </c>
      <c r="I27" s="239" t="str">
        <f t="shared" si="3"/>
        <v/>
      </c>
      <c r="M27" s="239" t="str">
        <f t="shared" si="0"/>
        <v/>
      </c>
    </row>
    <row r="28" spans="1:13" s="240" customFormat="1" ht="12" x14ac:dyDescent="0.2">
      <c r="A28" s="239" t="str">
        <f t="shared" si="1"/>
        <v/>
      </c>
      <c r="E28" s="239" t="str">
        <f t="shared" si="2"/>
        <v/>
      </c>
      <c r="I28" s="239" t="str">
        <f t="shared" ref="I28:I60" si="4">IF(I27="","",IF(I27+1&lt;$B$4,I27+1,""))</f>
        <v/>
      </c>
      <c r="M28" s="239" t="str">
        <f t="shared" si="0"/>
        <v/>
      </c>
    </row>
    <row r="29" spans="1:13" s="240" customFormat="1" ht="12" x14ac:dyDescent="0.2">
      <c r="A29" s="239" t="str">
        <f t="shared" si="1"/>
        <v/>
      </c>
      <c r="E29" s="239" t="str">
        <f t="shared" si="2"/>
        <v/>
      </c>
      <c r="I29" s="239" t="str">
        <f t="shared" si="4"/>
        <v/>
      </c>
      <c r="M29" s="239" t="str">
        <f t="shared" si="0"/>
        <v/>
      </c>
    </row>
    <row r="30" spans="1:13" s="240" customFormat="1" ht="12" x14ac:dyDescent="0.2">
      <c r="A30" s="239" t="str">
        <f t="shared" si="1"/>
        <v/>
      </c>
      <c r="E30" s="239" t="str">
        <f t="shared" si="2"/>
        <v/>
      </c>
      <c r="I30" s="239" t="str">
        <f t="shared" si="4"/>
        <v/>
      </c>
      <c r="M30" s="239" t="str">
        <f t="shared" si="0"/>
        <v/>
      </c>
    </row>
    <row r="31" spans="1:13" s="240" customFormat="1" ht="12" x14ac:dyDescent="0.2">
      <c r="A31" s="239" t="str">
        <f t="shared" si="1"/>
        <v/>
      </c>
      <c r="E31" s="239" t="str">
        <f t="shared" si="2"/>
        <v/>
      </c>
      <c r="I31" s="239" t="str">
        <f t="shared" si="4"/>
        <v/>
      </c>
      <c r="M31" s="239" t="str">
        <f t="shared" si="0"/>
        <v/>
      </c>
    </row>
    <row r="32" spans="1:13" s="240" customFormat="1" ht="12" x14ac:dyDescent="0.2">
      <c r="A32" s="239" t="str">
        <f t="shared" si="1"/>
        <v/>
      </c>
      <c r="E32" s="239" t="str">
        <f t="shared" si="2"/>
        <v/>
      </c>
      <c r="I32" s="239" t="str">
        <f t="shared" si="4"/>
        <v/>
      </c>
      <c r="M32" s="239" t="str">
        <f t="shared" si="0"/>
        <v/>
      </c>
    </row>
    <row r="33" spans="1:13" s="240" customFormat="1" ht="12" x14ac:dyDescent="0.2">
      <c r="A33" s="239" t="str">
        <f t="shared" si="1"/>
        <v/>
      </c>
      <c r="E33" s="239" t="str">
        <f t="shared" si="2"/>
        <v/>
      </c>
      <c r="I33" s="239" t="str">
        <f t="shared" si="4"/>
        <v/>
      </c>
      <c r="M33" s="239" t="str">
        <f t="shared" si="0"/>
        <v/>
      </c>
    </row>
    <row r="34" spans="1:13" s="240" customFormat="1" ht="12" x14ac:dyDescent="0.2">
      <c r="A34" s="239" t="str">
        <f t="shared" si="1"/>
        <v/>
      </c>
      <c r="E34" s="239" t="str">
        <f t="shared" si="2"/>
        <v/>
      </c>
      <c r="I34" s="239" t="str">
        <f t="shared" si="4"/>
        <v/>
      </c>
      <c r="M34" s="239" t="str">
        <f t="shared" si="0"/>
        <v/>
      </c>
    </row>
    <row r="35" spans="1:13" s="240" customFormat="1" ht="12" x14ac:dyDescent="0.2">
      <c r="A35" s="239" t="str">
        <f t="shared" si="1"/>
        <v/>
      </c>
      <c r="E35" s="239" t="str">
        <f t="shared" si="2"/>
        <v/>
      </c>
      <c r="I35" s="239" t="str">
        <f t="shared" si="4"/>
        <v/>
      </c>
      <c r="M35" s="239" t="str">
        <f t="shared" si="0"/>
        <v/>
      </c>
    </row>
    <row r="36" spans="1:13" s="240" customFormat="1" ht="12" x14ac:dyDescent="0.2">
      <c r="A36" s="239" t="str">
        <f t="shared" si="1"/>
        <v/>
      </c>
      <c r="E36" s="239" t="str">
        <f t="shared" si="2"/>
        <v/>
      </c>
      <c r="I36" s="239" t="str">
        <f t="shared" si="4"/>
        <v/>
      </c>
      <c r="M36" s="239" t="str">
        <f t="shared" si="0"/>
        <v/>
      </c>
    </row>
    <row r="37" spans="1:13" s="240" customFormat="1" ht="12" x14ac:dyDescent="0.2">
      <c r="A37" s="239" t="str">
        <f t="shared" si="1"/>
        <v/>
      </c>
      <c r="E37" s="239" t="str">
        <f t="shared" si="2"/>
        <v/>
      </c>
      <c r="I37" s="239" t="str">
        <f t="shared" si="4"/>
        <v/>
      </c>
      <c r="M37" s="239" t="str">
        <f t="shared" si="0"/>
        <v/>
      </c>
    </row>
    <row r="38" spans="1:13" s="240" customFormat="1" ht="12" x14ac:dyDescent="0.2">
      <c r="A38" s="239" t="str">
        <f t="shared" si="1"/>
        <v/>
      </c>
      <c r="E38" s="239" t="str">
        <f t="shared" si="2"/>
        <v/>
      </c>
      <c r="I38" s="239" t="str">
        <f t="shared" si="4"/>
        <v/>
      </c>
      <c r="M38" s="239" t="str">
        <f t="shared" si="0"/>
        <v/>
      </c>
    </row>
    <row r="39" spans="1:13" s="240" customFormat="1" ht="12" x14ac:dyDescent="0.2">
      <c r="A39" s="239" t="str">
        <f t="shared" si="1"/>
        <v/>
      </c>
      <c r="E39" s="239" t="str">
        <f t="shared" si="2"/>
        <v/>
      </c>
      <c r="I39" s="239" t="str">
        <f t="shared" si="4"/>
        <v/>
      </c>
      <c r="M39" s="239" t="str">
        <f t="shared" si="0"/>
        <v/>
      </c>
    </row>
    <row r="40" spans="1:13" s="240" customFormat="1" ht="12" x14ac:dyDescent="0.2">
      <c r="A40" s="239" t="str">
        <f t="shared" si="1"/>
        <v/>
      </c>
      <c r="E40" s="239" t="str">
        <f t="shared" si="2"/>
        <v/>
      </c>
      <c r="I40" s="239" t="str">
        <f t="shared" si="4"/>
        <v/>
      </c>
      <c r="M40" s="239" t="str">
        <f t="shared" si="0"/>
        <v/>
      </c>
    </row>
    <row r="41" spans="1:13" s="240" customFormat="1" ht="12" x14ac:dyDescent="0.2">
      <c r="A41" s="239" t="str">
        <f t="shared" si="1"/>
        <v/>
      </c>
      <c r="E41" s="239" t="str">
        <f t="shared" si="2"/>
        <v/>
      </c>
      <c r="I41" s="239" t="str">
        <f t="shared" si="4"/>
        <v/>
      </c>
      <c r="M41" s="239" t="str">
        <f t="shared" si="0"/>
        <v/>
      </c>
    </row>
    <row r="42" spans="1:13" s="240" customFormat="1" ht="12" x14ac:dyDescent="0.2">
      <c r="A42" s="239" t="str">
        <f t="shared" si="1"/>
        <v/>
      </c>
      <c r="E42" s="239" t="str">
        <f t="shared" si="2"/>
        <v/>
      </c>
      <c r="I42" s="239" t="str">
        <f t="shared" si="4"/>
        <v/>
      </c>
      <c r="M42" s="239" t="str">
        <f t="shared" si="0"/>
        <v/>
      </c>
    </row>
    <row r="43" spans="1:13" s="240" customFormat="1" ht="12" x14ac:dyDescent="0.2">
      <c r="A43" s="239" t="str">
        <f t="shared" si="1"/>
        <v/>
      </c>
      <c r="E43" s="239" t="str">
        <f t="shared" si="2"/>
        <v/>
      </c>
      <c r="I43" s="239" t="str">
        <f t="shared" si="4"/>
        <v/>
      </c>
      <c r="M43" s="239" t="str">
        <f t="shared" si="0"/>
        <v/>
      </c>
    </row>
    <row r="44" spans="1:13" s="240" customFormat="1" ht="12" x14ac:dyDescent="0.2">
      <c r="A44" s="239" t="str">
        <f t="shared" si="1"/>
        <v/>
      </c>
      <c r="E44" s="239" t="str">
        <f t="shared" si="2"/>
        <v/>
      </c>
      <c r="I44" s="239" t="str">
        <f t="shared" si="4"/>
        <v/>
      </c>
      <c r="M44" s="239" t="str">
        <f t="shared" si="0"/>
        <v/>
      </c>
    </row>
    <row r="45" spans="1:13" s="240" customFormat="1" ht="12" x14ac:dyDescent="0.2">
      <c r="A45" s="239" t="str">
        <f t="shared" si="1"/>
        <v/>
      </c>
      <c r="E45" s="239" t="str">
        <f t="shared" si="2"/>
        <v/>
      </c>
      <c r="I45" s="239" t="str">
        <f t="shared" si="4"/>
        <v/>
      </c>
      <c r="M45" s="239" t="str">
        <f t="shared" si="0"/>
        <v/>
      </c>
    </row>
    <row r="46" spans="1:13" s="240" customFormat="1" ht="12" x14ac:dyDescent="0.2">
      <c r="A46" s="239" t="str">
        <f t="shared" si="1"/>
        <v/>
      </c>
      <c r="E46" s="239" t="str">
        <f t="shared" si="2"/>
        <v/>
      </c>
      <c r="I46" s="239" t="str">
        <f t="shared" si="4"/>
        <v/>
      </c>
      <c r="M46" s="239" t="str">
        <f t="shared" si="0"/>
        <v/>
      </c>
    </row>
    <row r="47" spans="1:13" s="240" customFormat="1" ht="12" x14ac:dyDescent="0.2">
      <c r="A47" s="239" t="str">
        <f t="shared" si="1"/>
        <v/>
      </c>
      <c r="E47" s="239" t="str">
        <f t="shared" si="2"/>
        <v/>
      </c>
      <c r="I47" s="239" t="str">
        <f t="shared" si="4"/>
        <v/>
      </c>
      <c r="M47" s="239" t="str">
        <f t="shared" si="0"/>
        <v/>
      </c>
    </row>
    <row r="48" spans="1:13" s="240" customFormat="1" ht="12" x14ac:dyDescent="0.2">
      <c r="A48" s="239" t="str">
        <f t="shared" si="1"/>
        <v/>
      </c>
      <c r="E48" s="239" t="str">
        <f t="shared" si="2"/>
        <v/>
      </c>
      <c r="I48" s="239" t="str">
        <f t="shared" si="4"/>
        <v/>
      </c>
      <c r="M48" s="239" t="str">
        <f t="shared" si="0"/>
        <v/>
      </c>
    </row>
    <row r="49" spans="1:13" s="240" customFormat="1" ht="12" x14ac:dyDescent="0.2">
      <c r="A49" s="239" t="str">
        <f t="shared" si="1"/>
        <v/>
      </c>
      <c r="E49" s="239" t="str">
        <f t="shared" si="2"/>
        <v/>
      </c>
      <c r="I49" s="239" t="str">
        <f t="shared" si="4"/>
        <v/>
      </c>
      <c r="M49" s="239" t="str">
        <f t="shared" si="0"/>
        <v/>
      </c>
    </row>
    <row r="50" spans="1:13" s="240" customFormat="1" ht="12" x14ac:dyDescent="0.2">
      <c r="A50" s="239" t="str">
        <f t="shared" si="1"/>
        <v/>
      </c>
      <c r="E50" s="239" t="str">
        <f t="shared" si="2"/>
        <v/>
      </c>
      <c r="I50" s="239" t="str">
        <f t="shared" si="4"/>
        <v/>
      </c>
      <c r="M50" s="239" t="str">
        <f t="shared" si="0"/>
        <v/>
      </c>
    </row>
    <row r="51" spans="1:13" s="240" customFormat="1" ht="12" x14ac:dyDescent="0.2">
      <c r="A51" s="239" t="str">
        <f t="shared" si="1"/>
        <v/>
      </c>
      <c r="E51" s="239" t="str">
        <f t="shared" si="2"/>
        <v/>
      </c>
      <c r="I51" s="239" t="str">
        <f t="shared" si="4"/>
        <v/>
      </c>
      <c r="M51" s="239" t="str">
        <f t="shared" si="0"/>
        <v/>
      </c>
    </row>
    <row r="52" spans="1:13" s="240" customFormat="1" ht="12" x14ac:dyDescent="0.2">
      <c r="A52" s="239" t="str">
        <f t="shared" si="1"/>
        <v/>
      </c>
      <c r="E52" s="239" t="str">
        <f t="shared" si="2"/>
        <v/>
      </c>
      <c r="I52" s="239" t="str">
        <f t="shared" si="4"/>
        <v/>
      </c>
      <c r="M52" s="239" t="str">
        <f t="shared" si="0"/>
        <v/>
      </c>
    </row>
    <row r="53" spans="1:13" s="240" customFormat="1" ht="12" x14ac:dyDescent="0.2">
      <c r="A53" s="239" t="str">
        <f t="shared" si="1"/>
        <v/>
      </c>
      <c r="E53" s="239" t="str">
        <f t="shared" si="2"/>
        <v/>
      </c>
      <c r="I53" s="239" t="str">
        <f t="shared" si="4"/>
        <v/>
      </c>
      <c r="M53" s="239" t="str">
        <f t="shared" si="0"/>
        <v/>
      </c>
    </row>
    <row r="54" spans="1:13" s="240" customFormat="1" ht="12" x14ac:dyDescent="0.2">
      <c r="A54" s="239" t="str">
        <f t="shared" si="1"/>
        <v/>
      </c>
      <c r="E54" s="239" t="str">
        <f t="shared" si="2"/>
        <v/>
      </c>
      <c r="I54" s="239" t="str">
        <f t="shared" si="4"/>
        <v/>
      </c>
      <c r="M54" s="239" t="str">
        <f t="shared" si="0"/>
        <v/>
      </c>
    </row>
    <row r="55" spans="1:13" s="240" customFormat="1" ht="12" x14ac:dyDescent="0.2">
      <c r="A55" s="239" t="str">
        <f t="shared" si="1"/>
        <v/>
      </c>
      <c r="E55" s="239" t="str">
        <f t="shared" si="2"/>
        <v/>
      </c>
      <c r="I55" s="239" t="str">
        <f t="shared" si="4"/>
        <v/>
      </c>
      <c r="M55" s="239" t="str">
        <f t="shared" si="0"/>
        <v/>
      </c>
    </row>
    <row r="56" spans="1:13" s="240" customFormat="1" ht="12" x14ac:dyDescent="0.2">
      <c r="A56" s="239" t="str">
        <f t="shared" si="1"/>
        <v/>
      </c>
      <c r="E56" s="239" t="str">
        <f t="shared" si="2"/>
        <v/>
      </c>
      <c r="I56" s="239" t="str">
        <f t="shared" si="4"/>
        <v/>
      </c>
      <c r="M56" s="239" t="str">
        <f t="shared" si="0"/>
        <v/>
      </c>
    </row>
    <row r="57" spans="1:13" s="240" customFormat="1" ht="12" x14ac:dyDescent="0.2">
      <c r="A57" s="239" t="str">
        <f t="shared" si="1"/>
        <v/>
      </c>
      <c r="E57" s="239" t="str">
        <f t="shared" si="2"/>
        <v/>
      </c>
      <c r="I57" s="239" t="str">
        <f t="shared" si="4"/>
        <v/>
      </c>
      <c r="M57" s="239" t="str">
        <f t="shared" si="0"/>
        <v/>
      </c>
    </row>
    <row r="58" spans="1:13" s="240" customFormat="1" ht="12" x14ac:dyDescent="0.2">
      <c r="A58" s="239" t="str">
        <f t="shared" si="1"/>
        <v/>
      </c>
      <c r="E58" s="239" t="str">
        <f t="shared" si="2"/>
        <v/>
      </c>
      <c r="I58" s="239" t="str">
        <f t="shared" si="4"/>
        <v/>
      </c>
      <c r="M58" s="239" t="str">
        <f t="shared" si="0"/>
        <v/>
      </c>
    </row>
    <row r="59" spans="1:13" s="240" customFormat="1" ht="12" x14ac:dyDescent="0.2">
      <c r="A59" s="239" t="str">
        <f t="shared" si="1"/>
        <v/>
      </c>
      <c r="E59" s="239" t="str">
        <f t="shared" si="2"/>
        <v/>
      </c>
      <c r="I59" s="239" t="str">
        <f t="shared" si="4"/>
        <v/>
      </c>
      <c r="M59" s="239" t="str">
        <f t="shared" si="0"/>
        <v/>
      </c>
    </row>
    <row r="60" spans="1:13" s="240" customFormat="1" ht="12" x14ac:dyDescent="0.2">
      <c r="A60" s="239" t="str">
        <f t="shared" si="1"/>
        <v/>
      </c>
      <c r="E60" s="239" t="str">
        <f t="shared" si="2"/>
        <v/>
      </c>
      <c r="I60" s="239" t="str">
        <f t="shared" si="4"/>
        <v/>
      </c>
      <c r="M60" s="239" t="str">
        <f t="shared" si="0"/>
        <v/>
      </c>
    </row>
  </sheetData>
  <mergeCells count="4">
    <mergeCell ref="A10:B10"/>
    <mergeCell ref="E10:F10"/>
    <mergeCell ref="I10:J10"/>
    <mergeCell ref="M10:N10"/>
  </mergeCells>
  <conditionalFormatting sqref="B6 F6 J6 N6">
    <cfRule type="containsText" dxfId="3" priority="1" operator="containsText" text="Mer">
      <formula>NOT(ISERROR(SEARCH("Mer",B6)))</formula>
    </cfRule>
    <cfRule type="containsText" dxfId="2" priority="2" operator="containsText" text="City">
      <formula>NOT(ISERROR(SEARCH("City",B6)))</formula>
    </cfRule>
    <cfRule type="containsText" dxfId="1" priority="3" operator="containsText" text="Océan">
      <formula>NOT(ISERROR(SEARCH("Océan",B6)))</formula>
    </cfRule>
    <cfRule type="containsText" dxfId="0" priority="4" operator="containsText" text="Village">
      <formula>NOT(ISERROR(SEARCH("Village",B6)))</formula>
    </cfRule>
  </conditionalFormatting>
  <pageMargins left="0.7" right="0.7" top="0.75" bottom="0.75" header="0.3" footer="0.3"/>
  <pageSetup paperSize="9" orientation="portrait" horizontalDpi="4294967292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444"/>
  <sheetViews>
    <sheetView workbookViewId="0">
      <selection activeCell="H8" sqref="H8"/>
    </sheetView>
  </sheetViews>
  <sheetFormatPr baseColWidth="10" defaultRowHeight="15" x14ac:dyDescent="0.25"/>
  <cols>
    <col min="1" max="1" width="27.140625" style="46" bestFit="1" customWidth="1"/>
    <col min="2" max="5" width="11.42578125" style="198"/>
  </cols>
  <sheetData>
    <row r="1" spans="1:5" ht="18.75" customHeight="1" x14ac:dyDescent="0.25">
      <c r="A1" s="46" t="s">
        <v>189</v>
      </c>
      <c r="B1" s="238">
        <v>2018</v>
      </c>
    </row>
    <row r="8" spans="1:5" x14ac:dyDescent="0.25">
      <c r="A8" s="237" t="s">
        <v>190</v>
      </c>
      <c r="B8" s="231" t="s">
        <v>30</v>
      </c>
      <c r="C8" s="232" t="s">
        <v>31</v>
      </c>
      <c r="D8" s="233" t="s">
        <v>32</v>
      </c>
      <c r="E8" s="234" t="s">
        <v>37</v>
      </c>
    </row>
    <row r="9" spans="1:5" x14ac:dyDescent="0.25">
      <c r="A9" s="235">
        <f>DATE(B1,1,1)</f>
        <v>43101</v>
      </c>
      <c r="B9" s="246">
        <v>45</v>
      </c>
      <c r="C9" s="247">
        <v>55</v>
      </c>
      <c r="D9" s="248">
        <v>40</v>
      </c>
      <c r="E9" s="249">
        <v>60</v>
      </c>
    </row>
    <row r="10" spans="1:5" x14ac:dyDescent="0.25">
      <c r="A10" s="236">
        <f>A9+1</f>
        <v>43102</v>
      </c>
      <c r="B10" s="246">
        <v>45</v>
      </c>
      <c r="C10" s="247">
        <v>55</v>
      </c>
      <c r="D10" s="248">
        <v>40</v>
      </c>
      <c r="E10" s="249">
        <v>60</v>
      </c>
    </row>
    <row r="11" spans="1:5" x14ac:dyDescent="0.25">
      <c r="A11" s="236">
        <f t="shared" ref="A11:A74" si="0">A10+1</f>
        <v>43103</v>
      </c>
      <c r="B11" s="246">
        <v>45</v>
      </c>
      <c r="C11" s="247">
        <v>55</v>
      </c>
      <c r="D11" s="248">
        <v>40</v>
      </c>
      <c r="E11" s="249">
        <v>60</v>
      </c>
    </row>
    <row r="12" spans="1:5" x14ac:dyDescent="0.25">
      <c r="A12" s="236">
        <f t="shared" si="0"/>
        <v>43104</v>
      </c>
      <c r="B12" s="246">
        <v>45</v>
      </c>
      <c r="C12" s="247">
        <v>55</v>
      </c>
      <c r="D12" s="248">
        <v>40</v>
      </c>
      <c r="E12" s="249">
        <v>60</v>
      </c>
    </row>
    <row r="13" spans="1:5" x14ac:dyDescent="0.25">
      <c r="A13" s="236">
        <f t="shared" si="0"/>
        <v>43105</v>
      </c>
      <c r="B13" s="246">
        <v>45</v>
      </c>
      <c r="C13" s="247">
        <v>55</v>
      </c>
      <c r="D13" s="248">
        <v>40</v>
      </c>
      <c r="E13" s="249">
        <v>60</v>
      </c>
    </row>
    <row r="14" spans="1:5" x14ac:dyDescent="0.25">
      <c r="A14" s="236">
        <f t="shared" si="0"/>
        <v>43106</v>
      </c>
      <c r="B14" s="246">
        <v>45</v>
      </c>
      <c r="C14" s="247">
        <v>55</v>
      </c>
      <c r="D14" s="248">
        <v>40</v>
      </c>
      <c r="E14" s="249">
        <v>60</v>
      </c>
    </row>
    <row r="15" spans="1:5" x14ac:dyDescent="0.25">
      <c r="A15" s="236">
        <f t="shared" si="0"/>
        <v>43107</v>
      </c>
      <c r="B15" s="246">
        <v>45</v>
      </c>
      <c r="C15" s="247">
        <v>55</v>
      </c>
      <c r="D15" s="248">
        <v>40</v>
      </c>
      <c r="E15" s="249">
        <v>60</v>
      </c>
    </row>
    <row r="16" spans="1:5" x14ac:dyDescent="0.25">
      <c r="A16" s="236">
        <f t="shared" si="0"/>
        <v>43108</v>
      </c>
      <c r="B16" s="246">
        <v>45</v>
      </c>
      <c r="C16" s="247">
        <v>55</v>
      </c>
      <c r="D16" s="248">
        <v>40</v>
      </c>
      <c r="E16" s="249">
        <v>60</v>
      </c>
    </row>
    <row r="17" spans="1:5" x14ac:dyDescent="0.25">
      <c r="A17" s="236">
        <f t="shared" si="0"/>
        <v>43109</v>
      </c>
      <c r="B17" s="246">
        <v>45</v>
      </c>
      <c r="C17" s="247">
        <v>55</v>
      </c>
      <c r="D17" s="248">
        <v>40</v>
      </c>
      <c r="E17" s="249">
        <v>60</v>
      </c>
    </row>
    <row r="18" spans="1:5" x14ac:dyDescent="0.25">
      <c r="A18" s="236">
        <f t="shared" si="0"/>
        <v>43110</v>
      </c>
      <c r="B18" s="246">
        <v>45</v>
      </c>
      <c r="C18" s="247">
        <v>55</v>
      </c>
      <c r="D18" s="248">
        <v>40</v>
      </c>
      <c r="E18" s="249">
        <v>60</v>
      </c>
    </row>
    <row r="19" spans="1:5" x14ac:dyDescent="0.25">
      <c r="A19" s="236">
        <f t="shared" si="0"/>
        <v>43111</v>
      </c>
      <c r="B19" s="246">
        <v>45</v>
      </c>
      <c r="C19" s="247">
        <v>55</v>
      </c>
      <c r="D19" s="248">
        <v>40</v>
      </c>
      <c r="E19" s="249">
        <v>60</v>
      </c>
    </row>
    <row r="20" spans="1:5" x14ac:dyDescent="0.25">
      <c r="A20" s="236">
        <f t="shared" si="0"/>
        <v>43112</v>
      </c>
      <c r="B20" s="246">
        <v>45</v>
      </c>
      <c r="C20" s="247">
        <v>55</v>
      </c>
      <c r="D20" s="248">
        <v>40</v>
      </c>
      <c r="E20" s="249">
        <v>60</v>
      </c>
    </row>
    <row r="21" spans="1:5" x14ac:dyDescent="0.25">
      <c r="A21" s="236">
        <f t="shared" si="0"/>
        <v>43113</v>
      </c>
      <c r="B21" s="246">
        <v>45</v>
      </c>
      <c r="C21" s="247">
        <v>55</v>
      </c>
      <c r="D21" s="248">
        <v>40</v>
      </c>
      <c r="E21" s="249">
        <v>60</v>
      </c>
    </row>
    <row r="22" spans="1:5" x14ac:dyDescent="0.25">
      <c r="A22" s="236">
        <f t="shared" si="0"/>
        <v>43114</v>
      </c>
      <c r="B22" s="246">
        <v>45</v>
      </c>
      <c r="C22" s="247">
        <v>55</v>
      </c>
      <c r="D22" s="248">
        <v>40</v>
      </c>
      <c r="E22" s="249">
        <v>60</v>
      </c>
    </row>
    <row r="23" spans="1:5" x14ac:dyDescent="0.25">
      <c r="A23" s="236">
        <f t="shared" si="0"/>
        <v>43115</v>
      </c>
      <c r="B23" s="246">
        <v>40</v>
      </c>
      <c r="C23" s="247">
        <v>50</v>
      </c>
      <c r="D23" s="248">
        <v>35</v>
      </c>
      <c r="E23" s="249">
        <v>55</v>
      </c>
    </row>
    <row r="24" spans="1:5" x14ac:dyDescent="0.25">
      <c r="A24" s="236">
        <f t="shared" si="0"/>
        <v>43116</v>
      </c>
      <c r="B24" s="246">
        <v>40</v>
      </c>
      <c r="C24" s="247">
        <v>50</v>
      </c>
      <c r="D24" s="248">
        <v>35</v>
      </c>
      <c r="E24" s="249">
        <v>55</v>
      </c>
    </row>
    <row r="25" spans="1:5" x14ac:dyDescent="0.25">
      <c r="A25" s="236">
        <f t="shared" si="0"/>
        <v>43117</v>
      </c>
      <c r="B25" s="246">
        <v>40</v>
      </c>
      <c r="C25" s="247">
        <v>50</v>
      </c>
      <c r="D25" s="248">
        <v>35</v>
      </c>
      <c r="E25" s="249">
        <v>55</v>
      </c>
    </row>
    <row r="26" spans="1:5" x14ac:dyDescent="0.25">
      <c r="A26" s="236">
        <f t="shared" si="0"/>
        <v>43118</v>
      </c>
      <c r="B26" s="246">
        <v>40</v>
      </c>
      <c r="C26" s="247">
        <v>50</v>
      </c>
      <c r="D26" s="248">
        <v>35</v>
      </c>
      <c r="E26" s="249">
        <v>55</v>
      </c>
    </row>
    <row r="27" spans="1:5" x14ac:dyDescent="0.25">
      <c r="A27" s="236">
        <f t="shared" si="0"/>
        <v>43119</v>
      </c>
      <c r="B27" s="246">
        <v>40</v>
      </c>
      <c r="C27" s="247">
        <v>50</v>
      </c>
      <c r="D27" s="248">
        <v>35</v>
      </c>
      <c r="E27" s="249">
        <v>55</v>
      </c>
    </row>
    <row r="28" spans="1:5" x14ac:dyDescent="0.25">
      <c r="A28" s="236">
        <f t="shared" si="0"/>
        <v>43120</v>
      </c>
      <c r="B28" s="246">
        <v>40</v>
      </c>
      <c r="C28" s="247">
        <v>50</v>
      </c>
      <c r="D28" s="248">
        <v>35</v>
      </c>
      <c r="E28" s="249">
        <v>55</v>
      </c>
    </row>
    <row r="29" spans="1:5" x14ac:dyDescent="0.25">
      <c r="A29" s="236">
        <f t="shared" si="0"/>
        <v>43121</v>
      </c>
      <c r="B29" s="246">
        <v>40</v>
      </c>
      <c r="C29" s="247">
        <v>50</v>
      </c>
      <c r="D29" s="248">
        <v>35</v>
      </c>
      <c r="E29" s="249">
        <v>55</v>
      </c>
    </row>
    <row r="30" spans="1:5" x14ac:dyDescent="0.25">
      <c r="A30" s="236">
        <f t="shared" si="0"/>
        <v>43122</v>
      </c>
      <c r="B30" s="246">
        <v>40</v>
      </c>
      <c r="C30" s="247">
        <v>50</v>
      </c>
      <c r="D30" s="248">
        <v>35</v>
      </c>
      <c r="E30" s="249">
        <v>55</v>
      </c>
    </row>
    <row r="31" spans="1:5" x14ac:dyDescent="0.25">
      <c r="A31" s="236">
        <f t="shared" si="0"/>
        <v>43123</v>
      </c>
      <c r="B31" s="246">
        <v>40</v>
      </c>
      <c r="C31" s="247">
        <v>50</v>
      </c>
      <c r="D31" s="248">
        <v>35</v>
      </c>
      <c r="E31" s="249">
        <v>55</v>
      </c>
    </row>
    <row r="32" spans="1:5" x14ac:dyDescent="0.25">
      <c r="A32" s="236">
        <f t="shared" si="0"/>
        <v>43124</v>
      </c>
      <c r="B32" s="246">
        <v>40</v>
      </c>
      <c r="C32" s="247">
        <v>50</v>
      </c>
      <c r="D32" s="248">
        <v>35</v>
      </c>
      <c r="E32" s="249">
        <v>55</v>
      </c>
    </row>
    <row r="33" spans="1:5" x14ac:dyDescent="0.25">
      <c r="A33" s="236">
        <f t="shared" si="0"/>
        <v>43125</v>
      </c>
      <c r="B33" s="246">
        <v>40</v>
      </c>
      <c r="C33" s="247">
        <v>50</v>
      </c>
      <c r="D33" s="248">
        <v>35</v>
      </c>
      <c r="E33" s="249">
        <v>55</v>
      </c>
    </row>
    <row r="34" spans="1:5" x14ac:dyDescent="0.25">
      <c r="A34" s="236">
        <f t="shared" si="0"/>
        <v>43126</v>
      </c>
      <c r="B34" s="246">
        <v>40</v>
      </c>
      <c r="C34" s="247">
        <v>50</v>
      </c>
      <c r="D34" s="248">
        <v>35</v>
      </c>
      <c r="E34" s="249">
        <v>55</v>
      </c>
    </row>
    <row r="35" spans="1:5" x14ac:dyDescent="0.25">
      <c r="A35" s="236">
        <f t="shared" si="0"/>
        <v>43127</v>
      </c>
      <c r="B35" s="246">
        <v>40</v>
      </c>
      <c r="C35" s="247">
        <v>50</v>
      </c>
      <c r="D35" s="248">
        <v>35</v>
      </c>
      <c r="E35" s="249">
        <v>55</v>
      </c>
    </row>
    <row r="36" spans="1:5" x14ac:dyDescent="0.25">
      <c r="A36" s="236">
        <f t="shared" si="0"/>
        <v>43128</v>
      </c>
      <c r="B36" s="246">
        <v>40</v>
      </c>
      <c r="C36" s="247">
        <v>50</v>
      </c>
      <c r="D36" s="248">
        <v>35</v>
      </c>
      <c r="E36" s="249">
        <v>55</v>
      </c>
    </row>
    <row r="37" spans="1:5" x14ac:dyDescent="0.25">
      <c r="A37" s="236">
        <f t="shared" si="0"/>
        <v>43129</v>
      </c>
      <c r="B37" s="246">
        <v>40</v>
      </c>
      <c r="C37" s="247">
        <v>50</v>
      </c>
      <c r="D37" s="248">
        <v>35</v>
      </c>
      <c r="E37" s="249">
        <v>55</v>
      </c>
    </row>
    <row r="38" spans="1:5" x14ac:dyDescent="0.25">
      <c r="A38" s="236">
        <f t="shared" si="0"/>
        <v>43130</v>
      </c>
      <c r="B38" s="246">
        <v>40</v>
      </c>
      <c r="C38" s="247">
        <v>50</v>
      </c>
      <c r="D38" s="248">
        <v>35</v>
      </c>
      <c r="E38" s="249">
        <v>55</v>
      </c>
    </row>
    <row r="39" spans="1:5" x14ac:dyDescent="0.25">
      <c r="A39" s="236">
        <f t="shared" si="0"/>
        <v>43131</v>
      </c>
      <c r="B39" s="246">
        <v>40</v>
      </c>
      <c r="C39" s="247">
        <v>50</v>
      </c>
      <c r="D39" s="248">
        <v>35</v>
      </c>
      <c r="E39" s="249">
        <v>55</v>
      </c>
    </row>
    <row r="40" spans="1:5" x14ac:dyDescent="0.25">
      <c r="A40" s="236">
        <f t="shared" si="0"/>
        <v>43132</v>
      </c>
      <c r="B40" s="246">
        <v>40</v>
      </c>
      <c r="C40" s="247">
        <v>50</v>
      </c>
      <c r="D40" s="248">
        <v>35</v>
      </c>
      <c r="E40" s="249">
        <v>55</v>
      </c>
    </row>
    <row r="41" spans="1:5" x14ac:dyDescent="0.25">
      <c r="A41" s="236">
        <f t="shared" si="0"/>
        <v>43133</v>
      </c>
      <c r="B41" s="246">
        <v>40</v>
      </c>
      <c r="C41" s="247">
        <v>50</v>
      </c>
      <c r="D41" s="248">
        <v>35</v>
      </c>
      <c r="E41" s="249">
        <v>55</v>
      </c>
    </row>
    <row r="42" spans="1:5" x14ac:dyDescent="0.25">
      <c r="A42" s="236">
        <f t="shared" si="0"/>
        <v>43134</v>
      </c>
      <c r="B42" s="246">
        <v>40</v>
      </c>
      <c r="C42" s="247">
        <v>50</v>
      </c>
      <c r="D42" s="248">
        <v>35</v>
      </c>
      <c r="E42" s="249">
        <v>55</v>
      </c>
    </row>
    <row r="43" spans="1:5" x14ac:dyDescent="0.25">
      <c r="A43" s="236">
        <f t="shared" si="0"/>
        <v>43135</v>
      </c>
      <c r="B43" s="246">
        <v>40</v>
      </c>
      <c r="C43" s="247">
        <v>50</v>
      </c>
      <c r="D43" s="248">
        <v>35</v>
      </c>
      <c r="E43" s="249">
        <v>55</v>
      </c>
    </row>
    <row r="44" spans="1:5" x14ac:dyDescent="0.25">
      <c r="A44" s="236">
        <f t="shared" si="0"/>
        <v>43136</v>
      </c>
      <c r="B44" s="246">
        <v>40</v>
      </c>
      <c r="C44" s="247">
        <v>50</v>
      </c>
      <c r="D44" s="248">
        <v>35</v>
      </c>
      <c r="E44" s="249">
        <v>55</v>
      </c>
    </row>
    <row r="45" spans="1:5" x14ac:dyDescent="0.25">
      <c r="A45" s="236">
        <f t="shared" si="0"/>
        <v>43137</v>
      </c>
      <c r="B45" s="246">
        <v>40</v>
      </c>
      <c r="C45" s="247">
        <v>50</v>
      </c>
      <c r="D45" s="248">
        <v>35</v>
      </c>
      <c r="E45" s="249">
        <v>55</v>
      </c>
    </row>
    <row r="46" spans="1:5" x14ac:dyDescent="0.25">
      <c r="A46" s="236">
        <f t="shared" si="0"/>
        <v>43138</v>
      </c>
      <c r="B46" s="246">
        <v>40</v>
      </c>
      <c r="C46" s="247">
        <v>50</v>
      </c>
      <c r="D46" s="248">
        <v>35</v>
      </c>
      <c r="E46" s="249">
        <v>55</v>
      </c>
    </row>
    <row r="47" spans="1:5" x14ac:dyDescent="0.25">
      <c r="A47" s="236">
        <f t="shared" si="0"/>
        <v>43139</v>
      </c>
      <c r="B47" s="246">
        <v>40</v>
      </c>
      <c r="C47" s="247">
        <v>50</v>
      </c>
      <c r="D47" s="248">
        <v>35</v>
      </c>
      <c r="E47" s="249">
        <v>55</v>
      </c>
    </row>
    <row r="48" spans="1:5" x14ac:dyDescent="0.25">
      <c r="A48" s="236">
        <f t="shared" si="0"/>
        <v>43140</v>
      </c>
      <c r="B48" s="246">
        <v>40</v>
      </c>
      <c r="C48" s="247">
        <v>50</v>
      </c>
      <c r="D48" s="248">
        <v>35</v>
      </c>
      <c r="E48" s="249">
        <v>55</v>
      </c>
    </row>
    <row r="49" spans="1:5" x14ac:dyDescent="0.25">
      <c r="A49" s="236">
        <f t="shared" si="0"/>
        <v>43141</v>
      </c>
      <c r="B49" s="246">
        <v>40</v>
      </c>
      <c r="C49" s="247">
        <v>50</v>
      </c>
      <c r="D49" s="248">
        <v>35</v>
      </c>
      <c r="E49" s="249">
        <v>55</v>
      </c>
    </row>
    <row r="50" spans="1:5" x14ac:dyDescent="0.25">
      <c r="A50" s="236">
        <f t="shared" si="0"/>
        <v>43142</v>
      </c>
      <c r="B50" s="246">
        <v>40</v>
      </c>
      <c r="C50" s="247">
        <v>50</v>
      </c>
      <c r="D50" s="248">
        <v>35</v>
      </c>
      <c r="E50" s="249">
        <v>55</v>
      </c>
    </row>
    <row r="51" spans="1:5" x14ac:dyDescent="0.25">
      <c r="A51" s="236">
        <f t="shared" si="0"/>
        <v>43143</v>
      </c>
      <c r="B51" s="246">
        <v>40</v>
      </c>
      <c r="C51" s="247">
        <v>50</v>
      </c>
      <c r="D51" s="248">
        <v>35</v>
      </c>
      <c r="E51" s="249">
        <v>55</v>
      </c>
    </row>
    <row r="52" spans="1:5" x14ac:dyDescent="0.25">
      <c r="A52" s="236">
        <f t="shared" si="0"/>
        <v>43144</v>
      </c>
      <c r="B52" s="246">
        <v>40</v>
      </c>
      <c r="C52" s="247">
        <v>50</v>
      </c>
      <c r="D52" s="248">
        <v>35</v>
      </c>
      <c r="E52" s="249">
        <v>55</v>
      </c>
    </row>
    <row r="53" spans="1:5" x14ac:dyDescent="0.25">
      <c r="A53" s="236">
        <f t="shared" si="0"/>
        <v>43145</v>
      </c>
      <c r="B53" s="246">
        <v>40</v>
      </c>
      <c r="C53" s="247">
        <v>50</v>
      </c>
      <c r="D53" s="248">
        <v>35</v>
      </c>
      <c r="E53" s="249">
        <v>55</v>
      </c>
    </row>
    <row r="54" spans="1:5" x14ac:dyDescent="0.25">
      <c r="A54" s="236">
        <f t="shared" si="0"/>
        <v>43146</v>
      </c>
      <c r="B54" s="246">
        <v>40</v>
      </c>
      <c r="C54" s="247">
        <v>50</v>
      </c>
      <c r="D54" s="248">
        <v>35</v>
      </c>
      <c r="E54" s="249">
        <v>55</v>
      </c>
    </row>
    <row r="55" spans="1:5" x14ac:dyDescent="0.25">
      <c r="A55" s="236">
        <f t="shared" si="0"/>
        <v>43147</v>
      </c>
      <c r="B55" s="246">
        <v>40</v>
      </c>
      <c r="C55" s="247">
        <v>50</v>
      </c>
      <c r="D55" s="248">
        <v>35</v>
      </c>
      <c r="E55" s="249">
        <v>55</v>
      </c>
    </row>
    <row r="56" spans="1:5" x14ac:dyDescent="0.25">
      <c r="A56" s="236">
        <f t="shared" si="0"/>
        <v>43148</v>
      </c>
      <c r="B56" s="246">
        <v>40</v>
      </c>
      <c r="C56" s="247">
        <v>50</v>
      </c>
      <c r="D56" s="248">
        <v>35</v>
      </c>
      <c r="E56" s="249">
        <v>55</v>
      </c>
    </row>
    <row r="57" spans="1:5" x14ac:dyDescent="0.25">
      <c r="A57" s="236">
        <f t="shared" si="0"/>
        <v>43149</v>
      </c>
      <c r="B57" s="246">
        <v>40</v>
      </c>
      <c r="C57" s="247">
        <v>50</v>
      </c>
      <c r="D57" s="248">
        <v>35</v>
      </c>
      <c r="E57" s="249">
        <v>55</v>
      </c>
    </row>
    <row r="58" spans="1:5" x14ac:dyDescent="0.25">
      <c r="A58" s="236">
        <f t="shared" si="0"/>
        <v>43150</v>
      </c>
      <c r="B58" s="246">
        <v>40</v>
      </c>
      <c r="C58" s="247">
        <v>50</v>
      </c>
      <c r="D58" s="248">
        <v>35</v>
      </c>
      <c r="E58" s="249">
        <v>55</v>
      </c>
    </row>
    <row r="59" spans="1:5" x14ac:dyDescent="0.25">
      <c r="A59" s="236">
        <f t="shared" si="0"/>
        <v>43151</v>
      </c>
      <c r="B59" s="246">
        <v>40</v>
      </c>
      <c r="C59" s="247">
        <v>50</v>
      </c>
      <c r="D59" s="248">
        <v>35</v>
      </c>
      <c r="E59" s="249">
        <v>55</v>
      </c>
    </row>
    <row r="60" spans="1:5" x14ac:dyDescent="0.25">
      <c r="A60" s="236">
        <f t="shared" si="0"/>
        <v>43152</v>
      </c>
      <c r="B60" s="246">
        <v>40</v>
      </c>
      <c r="C60" s="247">
        <v>50</v>
      </c>
      <c r="D60" s="248">
        <v>35</v>
      </c>
      <c r="E60" s="249">
        <v>55</v>
      </c>
    </row>
    <row r="61" spans="1:5" x14ac:dyDescent="0.25">
      <c r="A61" s="236">
        <f t="shared" si="0"/>
        <v>43153</v>
      </c>
      <c r="B61" s="246">
        <v>40</v>
      </c>
      <c r="C61" s="247">
        <v>50</v>
      </c>
      <c r="D61" s="248">
        <v>35</v>
      </c>
      <c r="E61" s="249">
        <v>55</v>
      </c>
    </row>
    <row r="62" spans="1:5" x14ac:dyDescent="0.25">
      <c r="A62" s="236">
        <f t="shared" si="0"/>
        <v>43154</v>
      </c>
      <c r="B62" s="246">
        <v>40</v>
      </c>
      <c r="C62" s="247">
        <v>50</v>
      </c>
      <c r="D62" s="248">
        <v>35</v>
      </c>
      <c r="E62" s="249">
        <v>55</v>
      </c>
    </row>
    <row r="63" spans="1:5" x14ac:dyDescent="0.25">
      <c r="A63" s="236">
        <f t="shared" si="0"/>
        <v>43155</v>
      </c>
      <c r="B63" s="246">
        <v>40</v>
      </c>
      <c r="C63" s="247">
        <v>50</v>
      </c>
      <c r="D63" s="248">
        <v>35</v>
      </c>
      <c r="E63" s="249">
        <v>55</v>
      </c>
    </row>
    <row r="64" spans="1:5" x14ac:dyDescent="0.25">
      <c r="A64" s="236">
        <f t="shared" si="0"/>
        <v>43156</v>
      </c>
      <c r="B64" s="246">
        <v>40</v>
      </c>
      <c r="C64" s="247">
        <v>50</v>
      </c>
      <c r="D64" s="248">
        <v>35</v>
      </c>
      <c r="E64" s="249">
        <v>55</v>
      </c>
    </row>
    <row r="65" spans="1:5" x14ac:dyDescent="0.25">
      <c r="A65" s="236">
        <f t="shared" si="0"/>
        <v>43157</v>
      </c>
      <c r="B65" s="246">
        <v>40</v>
      </c>
      <c r="C65" s="247">
        <v>50</v>
      </c>
      <c r="D65" s="248">
        <v>35</v>
      </c>
      <c r="E65" s="249">
        <v>55</v>
      </c>
    </row>
    <row r="66" spans="1:5" x14ac:dyDescent="0.25">
      <c r="A66" s="236">
        <f t="shared" si="0"/>
        <v>43158</v>
      </c>
      <c r="B66" s="246">
        <v>40</v>
      </c>
      <c r="C66" s="247">
        <v>50</v>
      </c>
      <c r="D66" s="248">
        <v>35</v>
      </c>
      <c r="E66" s="249">
        <v>55</v>
      </c>
    </row>
    <row r="67" spans="1:5" x14ac:dyDescent="0.25">
      <c r="A67" s="236">
        <f t="shared" si="0"/>
        <v>43159</v>
      </c>
      <c r="B67" s="246">
        <v>40</v>
      </c>
      <c r="C67" s="247">
        <v>50</v>
      </c>
      <c r="D67" s="248">
        <v>35</v>
      </c>
      <c r="E67" s="249">
        <v>55</v>
      </c>
    </row>
    <row r="68" spans="1:5" x14ac:dyDescent="0.25">
      <c r="A68" s="236">
        <f t="shared" si="0"/>
        <v>43160</v>
      </c>
      <c r="B68" s="246">
        <v>45</v>
      </c>
      <c r="C68" s="247">
        <v>55</v>
      </c>
      <c r="D68" s="248">
        <v>40</v>
      </c>
      <c r="E68" s="249">
        <v>60</v>
      </c>
    </row>
    <row r="69" spans="1:5" x14ac:dyDescent="0.25">
      <c r="A69" s="236">
        <f t="shared" si="0"/>
        <v>43161</v>
      </c>
      <c r="B69" s="246">
        <v>45</v>
      </c>
      <c r="C69" s="247">
        <v>55</v>
      </c>
      <c r="D69" s="248">
        <v>40</v>
      </c>
      <c r="E69" s="249">
        <v>60</v>
      </c>
    </row>
    <row r="70" spans="1:5" x14ac:dyDescent="0.25">
      <c r="A70" s="236">
        <f t="shared" si="0"/>
        <v>43162</v>
      </c>
      <c r="B70" s="246">
        <v>45</v>
      </c>
      <c r="C70" s="247">
        <v>55</v>
      </c>
      <c r="D70" s="248">
        <v>40</v>
      </c>
      <c r="E70" s="249">
        <v>60</v>
      </c>
    </row>
    <row r="71" spans="1:5" x14ac:dyDescent="0.25">
      <c r="A71" s="236">
        <f t="shared" si="0"/>
        <v>43163</v>
      </c>
      <c r="B71" s="246">
        <v>45</v>
      </c>
      <c r="C71" s="247">
        <v>55</v>
      </c>
      <c r="D71" s="248">
        <v>40</v>
      </c>
      <c r="E71" s="249">
        <v>60</v>
      </c>
    </row>
    <row r="72" spans="1:5" x14ac:dyDescent="0.25">
      <c r="A72" s="236">
        <f t="shared" si="0"/>
        <v>43164</v>
      </c>
      <c r="B72" s="246">
        <v>45</v>
      </c>
      <c r="C72" s="247">
        <v>55</v>
      </c>
      <c r="D72" s="248">
        <v>40</v>
      </c>
      <c r="E72" s="249">
        <v>60</v>
      </c>
    </row>
    <row r="73" spans="1:5" x14ac:dyDescent="0.25">
      <c r="A73" s="236">
        <f t="shared" si="0"/>
        <v>43165</v>
      </c>
      <c r="B73" s="246">
        <v>45</v>
      </c>
      <c r="C73" s="247">
        <v>55</v>
      </c>
      <c r="D73" s="248">
        <v>40</v>
      </c>
      <c r="E73" s="249">
        <v>60</v>
      </c>
    </row>
    <row r="74" spans="1:5" x14ac:dyDescent="0.25">
      <c r="A74" s="236">
        <f t="shared" si="0"/>
        <v>43166</v>
      </c>
      <c r="B74" s="246">
        <v>45</v>
      </c>
      <c r="C74" s="247">
        <v>55</v>
      </c>
      <c r="D74" s="248">
        <v>40</v>
      </c>
      <c r="E74" s="249">
        <v>60</v>
      </c>
    </row>
    <row r="75" spans="1:5" x14ac:dyDescent="0.25">
      <c r="A75" s="236">
        <f t="shared" ref="A75:A138" si="1">A74+1</f>
        <v>43167</v>
      </c>
      <c r="B75" s="246">
        <v>45</v>
      </c>
      <c r="C75" s="247">
        <v>55</v>
      </c>
      <c r="D75" s="248">
        <v>40</v>
      </c>
      <c r="E75" s="249">
        <v>60</v>
      </c>
    </row>
    <row r="76" spans="1:5" x14ac:dyDescent="0.25">
      <c r="A76" s="236">
        <f t="shared" si="1"/>
        <v>43168</v>
      </c>
      <c r="B76" s="246">
        <v>45</v>
      </c>
      <c r="C76" s="247">
        <v>55</v>
      </c>
      <c r="D76" s="248">
        <v>40</v>
      </c>
      <c r="E76" s="249">
        <v>60</v>
      </c>
    </row>
    <row r="77" spans="1:5" x14ac:dyDescent="0.25">
      <c r="A77" s="236">
        <f t="shared" si="1"/>
        <v>43169</v>
      </c>
      <c r="B77" s="246">
        <v>45</v>
      </c>
      <c r="C77" s="247">
        <v>55</v>
      </c>
      <c r="D77" s="248">
        <v>40</v>
      </c>
      <c r="E77" s="249">
        <v>60</v>
      </c>
    </row>
    <row r="78" spans="1:5" x14ac:dyDescent="0.25">
      <c r="A78" s="236">
        <f t="shared" si="1"/>
        <v>43170</v>
      </c>
      <c r="B78" s="246">
        <v>45</v>
      </c>
      <c r="C78" s="247">
        <v>55</v>
      </c>
      <c r="D78" s="248">
        <v>40</v>
      </c>
      <c r="E78" s="249">
        <v>60</v>
      </c>
    </row>
    <row r="79" spans="1:5" x14ac:dyDescent="0.25">
      <c r="A79" s="236">
        <f t="shared" si="1"/>
        <v>43171</v>
      </c>
      <c r="B79" s="246">
        <v>45</v>
      </c>
      <c r="C79" s="247">
        <v>55</v>
      </c>
      <c r="D79" s="248">
        <v>40</v>
      </c>
      <c r="E79" s="249">
        <v>60</v>
      </c>
    </row>
    <row r="80" spans="1:5" x14ac:dyDescent="0.25">
      <c r="A80" s="236">
        <f t="shared" si="1"/>
        <v>43172</v>
      </c>
      <c r="B80" s="246">
        <v>45</v>
      </c>
      <c r="C80" s="247">
        <v>55</v>
      </c>
      <c r="D80" s="248">
        <v>40</v>
      </c>
      <c r="E80" s="249">
        <v>60</v>
      </c>
    </row>
    <row r="81" spans="1:5" x14ac:dyDescent="0.25">
      <c r="A81" s="236">
        <f t="shared" si="1"/>
        <v>43173</v>
      </c>
      <c r="B81" s="246">
        <v>45</v>
      </c>
      <c r="C81" s="247">
        <v>55</v>
      </c>
      <c r="D81" s="248">
        <v>40</v>
      </c>
      <c r="E81" s="249">
        <v>60</v>
      </c>
    </row>
    <row r="82" spans="1:5" x14ac:dyDescent="0.25">
      <c r="A82" s="236">
        <f t="shared" si="1"/>
        <v>43174</v>
      </c>
      <c r="B82" s="246">
        <v>45</v>
      </c>
      <c r="C82" s="247">
        <v>55</v>
      </c>
      <c r="D82" s="248">
        <v>40</v>
      </c>
      <c r="E82" s="249">
        <v>60</v>
      </c>
    </row>
    <row r="83" spans="1:5" x14ac:dyDescent="0.25">
      <c r="A83" s="236">
        <f t="shared" si="1"/>
        <v>43175</v>
      </c>
      <c r="B83" s="246">
        <v>45</v>
      </c>
      <c r="C83" s="247">
        <v>55</v>
      </c>
      <c r="D83" s="248">
        <v>40</v>
      </c>
      <c r="E83" s="249">
        <v>60</v>
      </c>
    </row>
    <row r="84" spans="1:5" x14ac:dyDescent="0.25">
      <c r="A84" s="236">
        <f t="shared" si="1"/>
        <v>43176</v>
      </c>
      <c r="B84" s="246">
        <v>45</v>
      </c>
      <c r="C84" s="247">
        <v>55</v>
      </c>
      <c r="D84" s="248">
        <v>40</v>
      </c>
      <c r="E84" s="249">
        <v>60</v>
      </c>
    </row>
    <row r="85" spans="1:5" x14ac:dyDescent="0.25">
      <c r="A85" s="236">
        <f t="shared" si="1"/>
        <v>43177</v>
      </c>
      <c r="B85" s="246">
        <v>45</v>
      </c>
      <c r="C85" s="247">
        <v>55</v>
      </c>
      <c r="D85" s="248">
        <v>40</v>
      </c>
      <c r="E85" s="249">
        <v>60</v>
      </c>
    </row>
    <row r="86" spans="1:5" x14ac:dyDescent="0.25">
      <c r="A86" s="236">
        <f t="shared" si="1"/>
        <v>43178</v>
      </c>
      <c r="B86" s="246">
        <v>45</v>
      </c>
      <c r="C86" s="247">
        <v>55</v>
      </c>
      <c r="D86" s="248">
        <v>40</v>
      </c>
      <c r="E86" s="249">
        <v>60</v>
      </c>
    </row>
    <row r="87" spans="1:5" x14ac:dyDescent="0.25">
      <c r="A87" s="236">
        <f t="shared" si="1"/>
        <v>43179</v>
      </c>
      <c r="B87" s="246">
        <v>45</v>
      </c>
      <c r="C87" s="247">
        <v>55</v>
      </c>
      <c r="D87" s="248">
        <v>40</v>
      </c>
      <c r="E87" s="249">
        <v>60</v>
      </c>
    </row>
    <row r="88" spans="1:5" x14ac:dyDescent="0.25">
      <c r="A88" s="236">
        <f t="shared" si="1"/>
        <v>43180</v>
      </c>
      <c r="B88" s="246">
        <v>45</v>
      </c>
      <c r="C88" s="247">
        <v>55</v>
      </c>
      <c r="D88" s="248">
        <v>40</v>
      </c>
      <c r="E88" s="249">
        <v>60</v>
      </c>
    </row>
    <row r="89" spans="1:5" x14ac:dyDescent="0.25">
      <c r="A89" s="236">
        <f t="shared" si="1"/>
        <v>43181</v>
      </c>
      <c r="B89" s="246">
        <v>45</v>
      </c>
      <c r="C89" s="247">
        <v>55</v>
      </c>
      <c r="D89" s="248">
        <v>40</v>
      </c>
      <c r="E89" s="249">
        <v>60</v>
      </c>
    </row>
    <row r="90" spans="1:5" x14ac:dyDescent="0.25">
      <c r="A90" s="236">
        <f t="shared" si="1"/>
        <v>43182</v>
      </c>
      <c r="B90" s="246">
        <v>45</v>
      </c>
      <c r="C90" s="247">
        <v>55</v>
      </c>
      <c r="D90" s="248">
        <v>40</v>
      </c>
      <c r="E90" s="249">
        <v>60</v>
      </c>
    </row>
    <row r="91" spans="1:5" x14ac:dyDescent="0.25">
      <c r="A91" s="236">
        <f t="shared" si="1"/>
        <v>43183</v>
      </c>
      <c r="B91" s="246">
        <v>45</v>
      </c>
      <c r="C91" s="247">
        <v>55</v>
      </c>
      <c r="D91" s="248">
        <v>40</v>
      </c>
      <c r="E91" s="249">
        <v>60</v>
      </c>
    </row>
    <row r="92" spans="1:5" x14ac:dyDescent="0.25">
      <c r="A92" s="236">
        <f t="shared" si="1"/>
        <v>43184</v>
      </c>
      <c r="B92" s="246">
        <v>45</v>
      </c>
      <c r="C92" s="247">
        <v>55</v>
      </c>
      <c r="D92" s="248">
        <v>40</v>
      </c>
      <c r="E92" s="249">
        <v>60</v>
      </c>
    </row>
    <row r="93" spans="1:5" x14ac:dyDescent="0.25">
      <c r="A93" s="236">
        <f t="shared" si="1"/>
        <v>43185</v>
      </c>
      <c r="B93" s="246">
        <v>45</v>
      </c>
      <c r="C93" s="247">
        <v>55</v>
      </c>
      <c r="D93" s="248">
        <v>40</v>
      </c>
      <c r="E93" s="249">
        <v>60</v>
      </c>
    </row>
    <row r="94" spans="1:5" x14ac:dyDescent="0.25">
      <c r="A94" s="236">
        <f t="shared" si="1"/>
        <v>43186</v>
      </c>
      <c r="B94" s="246">
        <v>45</v>
      </c>
      <c r="C94" s="247">
        <v>55</v>
      </c>
      <c r="D94" s="248">
        <v>40</v>
      </c>
      <c r="E94" s="249">
        <v>60</v>
      </c>
    </row>
    <row r="95" spans="1:5" x14ac:dyDescent="0.25">
      <c r="A95" s="236">
        <f t="shared" si="1"/>
        <v>43187</v>
      </c>
      <c r="B95" s="246">
        <v>45</v>
      </c>
      <c r="C95" s="247">
        <v>55</v>
      </c>
      <c r="D95" s="248">
        <v>40</v>
      </c>
      <c r="E95" s="249">
        <v>60</v>
      </c>
    </row>
    <row r="96" spans="1:5" x14ac:dyDescent="0.25">
      <c r="A96" s="236">
        <f t="shared" si="1"/>
        <v>43188</v>
      </c>
      <c r="B96" s="246">
        <v>45</v>
      </c>
      <c r="C96" s="247">
        <v>55</v>
      </c>
      <c r="D96" s="248">
        <v>40</v>
      </c>
      <c r="E96" s="249">
        <v>60</v>
      </c>
    </row>
    <row r="97" spans="1:5" x14ac:dyDescent="0.25">
      <c r="A97" s="236">
        <f t="shared" si="1"/>
        <v>43189</v>
      </c>
      <c r="B97" s="246">
        <v>45</v>
      </c>
      <c r="C97" s="247">
        <v>55</v>
      </c>
      <c r="D97" s="248">
        <v>40</v>
      </c>
      <c r="E97" s="249">
        <v>60</v>
      </c>
    </row>
    <row r="98" spans="1:5" x14ac:dyDescent="0.25">
      <c r="A98" s="236">
        <f t="shared" si="1"/>
        <v>43190</v>
      </c>
      <c r="B98" s="246">
        <v>45</v>
      </c>
      <c r="C98" s="247">
        <v>55</v>
      </c>
      <c r="D98" s="248">
        <v>40</v>
      </c>
      <c r="E98" s="249">
        <v>60</v>
      </c>
    </row>
    <row r="99" spans="1:5" x14ac:dyDescent="0.25">
      <c r="A99" s="236">
        <f t="shared" si="1"/>
        <v>43191</v>
      </c>
      <c r="B99" s="246">
        <v>45</v>
      </c>
      <c r="C99" s="247">
        <v>55</v>
      </c>
      <c r="D99" s="248">
        <v>40</v>
      </c>
      <c r="E99" s="249">
        <v>60</v>
      </c>
    </row>
    <row r="100" spans="1:5" x14ac:dyDescent="0.25">
      <c r="A100" s="236">
        <f t="shared" si="1"/>
        <v>43192</v>
      </c>
      <c r="B100" s="246">
        <v>45</v>
      </c>
      <c r="C100" s="247">
        <v>55</v>
      </c>
      <c r="D100" s="248">
        <v>40</v>
      </c>
      <c r="E100" s="249">
        <v>60</v>
      </c>
    </row>
    <row r="101" spans="1:5" x14ac:dyDescent="0.25">
      <c r="A101" s="236">
        <f t="shared" si="1"/>
        <v>43193</v>
      </c>
      <c r="B101" s="246">
        <v>45</v>
      </c>
      <c r="C101" s="247">
        <v>55</v>
      </c>
      <c r="D101" s="248">
        <v>40</v>
      </c>
      <c r="E101" s="249">
        <v>60</v>
      </c>
    </row>
    <row r="102" spans="1:5" x14ac:dyDescent="0.25">
      <c r="A102" s="236">
        <f t="shared" si="1"/>
        <v>43194</v>
      </c>
      <c r="B102" s="246">
        <v>45</v>
      </c>
      <c r="C102" s="247">
        <v>55</v>
      </c>
      <c r="D102" s="248">
        <v>40</v>
      </c>
      <c r="E102" s="249">
        <v>60</v>
      </c>
    </row>
    <row r="103" spans="1:5" x14ac:dyDescent="0.25">
      <c r="A103" s="236">
        <f t="shared" si="1"/>
        <v>43195</v>
      </c>
      <c r="B103" s="246">
        <v>45</v>
      </c>
      <c r="C103" s="247">
        <v>55</v>
      </c>
      <c r="D103" s="248">
        <v>40</v>
      </c>
      <c r="E103" s="249">
        <v>60</v>
      </c>
    </row>
    <row r="104" spans="1:5" x14ac:dyDescent="0.25">
      <c r="A104" s="236">
        <f t="shared" si="1"/>
        <v>43196</v>
      </c>
      <c r="B104" s="246">
        <v>45</v>
      </c>
      <c r="C104" s="247">
        <v>55</v>
      </c>
      <c r="D104" s="248">
        <v>40</v>
      </c>
      <c r="E104" s="249">
        <v>60</v>
      </c>
    </row>
    <row r="105" spans="1:5" x14ac:dyDescent="0.25">
      <c r="A105" s="236">
        <f t="shared" si="1"/>
        <v>43197</v>
      </c>
      <c r="B105" s="246">
        <v>45</v>
      </c>
      <c r="C105" s="247">
        <v>55</v>
      </c>
      <c r="D105" s="248">
        <v>40</v>
      </c>
      <c r="E105" s="249">
        <v>60</v>
      </c>
    </row>
    <row r="106" spans="1:5" x14ac:dyDescent="0.25">
      <c r="A106" s="236">
        <f t="shared" si="1"/>
        <v>43198</v>
      </c>
      <c r="B106" s="246">
        <v>45</v>
      </c>
      <c r="C106" s="247">
        <v>55</v>
      </c>
      <c r="D106" s="248">
        <v>40</v>
      </c>
      <c r="E106" s="249">
        <v>60</v>
      </c>
    </row>
    <row r="107" spans="1:5" x14ac:dyDescent="0.25">
      <c r="A107" s="236">
        <f t="shared" si="1"/>
        <v>43199</v>
      </c>
      <c r="B107" s="246">
        <v>45</v>
      </c>
      <c r="C107" s="247">
        <v>55</v>
      </c>
      <c r="D107" s="248">
        <v>40</v>
      </c>
      <c r="E107" s="249">
        <v>60</v>
      </c>
    </row>
    <row r="108" spans="1:5" x14ac:dyDescent="0.25">
      <c r="A108" s="236">
        <f t="shared" si="1"/>
        <v>43200</v>
      </c>
      <c r="B108" s="246">
        <v>45</v>
      </c>
      <c r="C108" s="247">
        <v>55</v>
      </c>
      <c r="D108" s="248">
        <v>40</v>
      </c>
      <c r="E108" s="249">
        <v>60</v>
      </c>
    </row>
    <row r="109" spans="1:5" x14ac:dyDescent="0.25">
      <c r="A109" s="236">
        <f t="shared" si="1"/>
        <v>43201</v>
      </c>
      <c r="B109" s="246">
        <v>45</v>
      </c>
      <c r="C109" s="247">
        <v>55</v>
      </c>
      <c r="D109" s="248">
        <v>40</v>
      </c>
      <c r="E109" s="249">
        <v>60</v>
      </c>
    </row>
    <row r="110" spans="1:5" x14ac:dyDescent="0.25">
      <c r="A110" s="236">
        <f t="shared" si="1"/>
        <v>43202</v>
      </c>
      <c r="B110" s="246">
        <v>45</v>
      </c>
      <c r="C110" s="247">
        <v>55</v>
      </c>
      <c r="D110" s="248">
        <v>40</v>
      </c>
      <c r="E110" s="249">
        <v>60</v>
      </c>
    </row>
    <row r="111" spans="1:5" x14ac:dyDescent="0.25">
      <c r="A111" s="236">
        <f t="shared" si="1"/>
        <v>43203</v>
      </c>
      <c r="B111" s="246">
        <v>45</v>
      </c>
      <c r="C111" s="247">
        <v>55</v>
      </c>
      <c r="D111" s="248">
        <v>40</v>
      </c>
      <c r="E111" s="249">
        <v>60</v>
      </c>
    </row>
    <row r="112" spans="1:5" x14ac:dyDescent="0.25">
      <c r="A112" s="236">
        <f t="shared" si="1"/>
        <v>43204</v>
      </c>
      <c r="B112" s="246">
        <v>45</v>
      </c>
      <c r="C112" s="247">
        <v>55</v>
      </c>
      <c r="D112" s="248">
        <v>40</v>
      </c>
      <c r="E112" s="249">
        <v>60</v>
      </c>
    </row>
    <row r="113" spans="1:5" x14ac:dyDescent="0.25">
      <c r="A113" s="236">
        <f t="shared" si="1"/>
        <v>43205</v>
      </c>
      <c r="B113" s="246">
        <v>45</v>
      </c>
      <c r="C113" s="247">
        <v>55</v>
      </c>
      <c r="D113" s="248">
        <v>40</v>
      </c>
      <c r="E113" s="249">
        <v>60</v>
      </c>
    </row>
    <row r="114" spans="1:5" x14ac:dyDescent="0.25">
      <c r="A114" s="236">
        <f t="shared" si="1"/>
        <v>43206</v>
      </c>
      <c r="B114" s="246">
        <v>45</v>
      </c>
      <c r="C114" s="247">
        <v>55</v>
      </c>
      <c r="D114" s="248">
        <v>40</v>
      </c>
      <c r="E114" s="249">
        <v>60</v>
      </c>
    </row>
    <row r="115" spans="1:5" x14ac:dyDescent="0.25">
      <c r="A115" s="236">
        <f t="shared" si="1"/>
        <v>43207</v>
      </c>
      <c r="B115" s="246">
        <v>45</v>
      </c>
      <c r="C115" s="247">
        <v>55</v>
      </c>
      <c r="D115" s="248">
        <v>40</v>
      </c>
      <c r="E115" s="249">
        <v>60</v>
      </c>
    </row>
    <row r="116" spans="1:5" x14ac:dyDescent="0.25">
      <c r="A116" s="236">
        <f t="shared" si="1"/>
        <v>43208</v>
      </c>
      <c r="B116" s="246">
        <v>45</v>
      </c>
      <c r="C116" s="247">
        <v>55</v>
      </c>
      <c r="D116" s="248">
        <v>40</v>
      </c>
      <c r="E116" s="249">
        <v>60</v>
      </c>
    </row>
    <row r="117" spans="1:5" x14ac:dyDescent="0.25">
      <c r="A117" s="236">
        <f t="shared" si="1"/>
        <v>43209</v>
      </c>
      <c r="B117" s="246">
        <v>45</v>
      </c>
      <c r="C117" s="247">
        <v>55</v>
      </c>
      <c r="D117" s="248">
        <v>40</v>
      </c>
      <c r="E117" s="249">
        <v>60</v>
      </c>
    </row>
    <row r="118" spans="1:5" x14ac:dyDescent="0.25">
      <c r="A118" s="236">
        <f t="shared" si="1"/>
        <v>43210</v>
      </c>
      <c r="B118" s="246">
        <v>45</v>
      </c>
      <c r="C118" s="247">
        <v>55</v>
      </c>
      <c r="D118" s="248">
        <v>40</v>
      </c>
      <c r="E118" s="249">
        <v>60</v>
      </c>
    </row>
    <row r="119" spans="1:5" x14ac:dyDescent="0.25">
      <c r="A119" s="236">
        <f t="shared" si="1"/>
        <v>43211</v>
      </c>
      <c r="B119" s="246">
        <v>45</v>
      </c>
      <c r="C119" s="247">
        <v>55</v>
      </c>
      <c r="D119" s="248">
        <v>40</v>
      </c>
      <c r="E119" s="249">
        <v>60</v>
      </c>
    </row>
    <row r="120" spans="1:5" x14ac:dyDescent="0.25">
      <c r="A120" s="236">
        <f t="shared" si="1"/>
        <v>43212</v>
      </c>
      <c r="B120" s="246">
        <v>45</v>
      </c>
      <c r="C120" s="247">
        <v>55</v>
      </c>
      <c r="D120" s="248">
        <v>40</v>
      </c>
      <c r="E120" s="249">
        <v>60</v>
      </c>
    </row>
    <row r="121" spans="1:5" x14ac:dyDescent="0.25">
      <c r="A121" s="236">
        <f t="shared" si="1"/>
        <v>43213</v>
      </c>
      <c r="B121" s="246">
        <v>45</v>
      </c>
      <c r="C121" s="247">
        <v>55</v>
      </c>
      <c r="D121" s="248">
        <v>40</v>
      </c>
      <c r="E121" s="249">
        <v>60</v>
      </c>
    </row>
    <row r="122" spans="1:5" x14ac:dyDescent="0.25">
      <c r="A122" s="236">
        <f t="shared" si="1"/>
        <v>43214</v>
      </c>
      <c r="B122" s="246">
        <v>45</v>
      </c>
      <c r="C122" s="247">
        <v>55</v>
      </c>
      <c r="D122" s="248">
        <v>40</v>
      </c>
      <c r="E122" s="249">
        <v>60</v>
      </c>
    </row>
    <row r="123" spans="1:5" x14ac:dyDescent="0.25">
      <c r="A123" s="236">
        <f t="shared" si="1"/>
        <v>43215</v>
      </c>
      <c r="B123" s="246">
        <v>45</v>
      </c>
      <c r="C123" s="247">
        <v>55</v>
      </c>
      <c r="D123" s="248">
        <v>40</v>
      </c>
      <c r="E123" s="249">
        <v>60</v>
      </c>
    </row>
    <row r="124" spans="1:5" x14ac:dyDescent="0.25">
      <c r="A124" s="236">
        <f t="shared" si="1"/>
        <v>43216</v>
      </c>
      <c r="B124" s="246">
        <v>45</v>
      </c>
      <c r="C124" s="247">
        <v>55</v>
      </c>
      <c r="D124" s="248">
        <v>40</v>
      </c>
      <c r="E124" s="249">
        <v>60</v>
      </c>
    </row>
    <row r="125" spans="1:5" x14ac:dyDescent="0.25">
      <c r="A125" s="236">
        <f t="shared" si="1"/>
        <v>43217</v>
      </c>
      <c r="B125" s="246">
        <v>45</v>
      </c>
      <c r="C125" s="247">
        <v>55</v>
      </c>
      <c r="D125" s="248">
        <v>40</v>
      </c>
      <c r="E125" s="249">
        <v>60</v>
      </c>
    </row>
    <row r="126" spans="1:5" x14ac:dyDescent="0.25">
      <c r="A126" s="236">
        <f t="shared" si="1"/>
        <v>43218</v>
      </c>
      <c r="B126" s="246">
        <v>45</v>
      </c>
      <c r="C126" s="247">
        <v>55</v>
      </c>
      <c r="D126" s="248">
        <v>40</v>
      </c>
      <c r="E126" s="249">
        <v>60</v>
      </c>
    </row>
    <row r="127" spans="1:5" x14ac:dyDescent="0.25">
      <c r="A127" s="236">
        <f t="shared" si="1"/>
        <v>43219</v>
      </c>
      <c r="B127" s="246">
        <v>45</v>
      </c>
      <c r="C127" s="247">
        <v>55</v>
      </c>
      <c r="D127" s="248">
        <v>40</v>
      </c>
      <c r="E127" s="249">
        <v>60</v>
      </c>
    </row>
    <row r="128" spans="1:5" x14ac:dyDescent="0.25">
      <c r="A128" s="236">
        <f t="shared" si="1"/>
        <v>43220</v>
      </c>
      <c r="B128" s="246">
        <v>45</v>
      </c>
      <c r="C128" s="247">
        <v>55</v>
      </c>
      <c r="D128" s="248">
        <v>40</v>
      </c>
      <c r="E128" s="249">
        <v>60</v>
      </c>
    </row>
    <row r="129" spans="1:5" x14ac:dyDescent="0.25">
      <c r="A129" s="236">
        <f t="shared" si="1"/>
        <v>43221</v>
      </c>
      <c r="B129" s="246">
        <v>45</v>
      </c>
      <c r="C129" s="247">
        <v>55</v>
      </c>
      <c r="D129" s="248">
        <v>40</v>
      </c>
      <c r="E129" s="249">
        <v>60</v>
      </c>
    </row>
    <row r="130" spans="1:5" x14ac:dyDescent="0.25">
      <c r="A130" s="236">
        <f t="shared" si="1"/>
        <v>43222</v>
      </c>
      <c r="B130" s="246">
        <v>45</v>
      </c>
      <c r="C130" s="247">
        <v>55</v>
      </c>
      <c r="D130" s="248">
        <v>40</v>
      </c>
      <c r="E130" s="249">
        <v>60</v>
      </c>
    </row>
    <row r="131" spans="1:5" x14ac:dyDescent="0.25">
      <c r="A131" s="236">
        <f t="shared" si="1"/>
        <v>43223</v>
      </c>
      <c r="B131" s="246">
        <v>45</v>
      </c>
      <c r="C131" s="247">
        <v>55</v>
      </c>
      <c r="D131" s="248">
        <v>40</v>
      </c>
      <c r="E131" s="249">
        <v>60</v>
      </c>
    </row>
    <row r="132" spans="1:5" x14ac:dyDescent="0.25">
      <c r="A132" s="236">
        <f t="shared" si="1"/>
        <v>43224</v>
      </c>
      <c r="B132" s="246">
        <v>45</v>
      </c>
      <c r="C132" s="247">
        <v>55</v>
      </c>
      <c r="D132" s="248">
        <v>40</v>
      </c>
      <c r="E132" s="249">
        <v>60</v>
      </c>
    </row>
    <row r="133" spans="1:5" x14ac:dyDescent="0.25">
      <c r="A133" s="236">
        <f t="shared" si="1"/>
        <v>43225</v>
      </c>
      <c r="B133" s="246">
        <v>45</v>
      </c>
      <c r="C133" s="247">
        <v>55</v>
      </c>
      <c r="D133" s="248">
        <v>40</v>
      </c>
      <c r="E133" s="249">
        <v>60</v>
      </c>
    </row>
    <row r="134" spans="1:5" x14ac:dyDescent="0.25">
      <c r="A134" s="236">
        <f t="shared" si="1"/>
        <v>43226</v>
      </c>
      <c r="B134" s="246">
        <v>45</v>
      </c>
      <c r="C134" s="247">
        <v>55</v>
      </c>
      <c r="D134" s="248">
        <v>40</v>
      </c>
      <c r="E134" s="249">
        <v>60</v>
      </c>
    </row>
    <row r="135" spans="1:5" x14ac:dyDescent="0.25">
      <c r="A135" s="236">
        <f t="shared" si="1"/>
        <v>43227</v>
      </c>
      <c r="B135" s="246">
        <v>45</v>
      </c>
      <c r="C135" s="247">
        <v>55</v>
      </c>
      <c r="D135" s="248">
        <v>40</v>
      </c>
      <c r="E135" s="249">
        <v>60</v>
      </c>
    </row>
    <row r="136" spans="1:5" x14ac:dyDescent="0.25">
      <c r="A136" s="236">
        <f t="shared" si="1"/>
        <v>43228</v>
      </c>
      <c r="B136" s="246">
        <v>45</v>
      </c>
      <c r="C136" s="247">
        <v>55</v>
      </c>
      <c r="D136" s="248">
        <v>40</v>
      </c>
      <c r="E136" s="249">
        <v>60</v>
      </c>
    </row>
    <row r="137" spans="1:5" x14ac:dyDescent="0.25">
      <c r="A137" s="236">
        <f t="shared" si="1"/>
        <v>43229</v>
      </c>
      <c r="B137" s="246">
        <v>45</v>
      </c>
      <c r="C137" s="247">
        <v>55</v>
      </c>
      <c r="D137" s="248">
        <v>40</v>
      </c>
      <c r="E137" s="249">
        <v>60</v>
      </c>
    </row>
    <row r="138" spans="1:5" x14ac:dyDescent="0.25">
      <c r="A138" s="236">
        <f t="shared" si="1"/>
        <v>43230</v>
      </c>
      <c r="B138" s="246">
        <v>45</v>
      </c>
      <c r="C138" s="247">
        <v>55</v>
      </c>
      <c r="D138" s="248">
        <v>40</v>
      </c>
      <c r="E138" s="249">
        <v>60</v>
      </c>
    </row>
    <row r="139" spans="1:5" x14ac:dyDescent="0.25">
      <c r="A139" s="236">
        <f t="shared" ref="A139:A202" si="2">A138+1</f>
        <v>43231</v>
      </c>
      <c r="B139" s="246">
        <v>45</v>
      </c>
      <c r="C139" s="247">
        <v>55</v>
      </c>
      <c r="D139" s="248">
        <v>40</v>
      </c>
      <c r="E139" s="249">
        <v>60</v>
      </c>
    </row>
    <row r="140" spans="1:5" x14ac:dyDescent="0.25">
      <c r="A140" s="236">
        <f t="shared" si="2"/>
        <v>43232</v>
      </c>
      <c r="B140" s="246">
        <v>45</v>
      </c>
      <c r="C140" s="247">
        <v>55</v>
      </c>
      <c r="D140" s="248">
        <v>40</v>
      </c>
      <c r="E140" s="249">
        <v>60</v>
      </c>
    </row>
    <row r="141" spans="1:5" x14ac:dyDescent="0.25">
      <c r="A141" s="236">
        <f t="shared" si="2"/>
        <v>43233</v>
      </c>
      <c r="B141" s="246">
        <v>45</v>
      </c>
      <c r="C141" s="247">
        <v>55</v>
      </c>
      <c r="D141" s="248">
        <v>40</v>
      </c>
      <c r="E141" s="249">
        <v>60</v>
      </c>
    </row>
    <row r="142" spans="1:5" x14ac:dyDescent="0.25">
      <c r="A142" s="236">
        <f t="shared" si="2"/>
        <v>43234</v>
      </c>
      <c r="B142" s="246">
        <v>45</v>
      </c>
      <c r="C142" s="247">
        <v>55</v>
      </c>
      <c r="D142" s="248">
        <v>40</v>
      </c>
      <c r="E142" s="249">
        <v>60</v>
      </c>
    </row>
    <row r="143" spans="1:5" x14ac:dyDescent="0.25">
      <c r="A143" s="236">
        <f t="shared" si="2"/>
        <v>43235</v>
      </c>
      <c r="B143" s="246">
        <v>45</v>
      </c>
      <c r="C143" s="247">
        <v>55</v>
      </c>
      <c r="D143" s="248">
        <v>40</v>
      </c>
      <c r="E143" s="249">
        <v>60</v>
      </c>
    </row>
    <row r="144" spans="1:5" x14ac:dyDescent="0.25">
      <c r="A144" s="236">
        <f t="shared" si="2"/>
        <v>43236</v>
      </c>
      <c r="B144" s="246">
        <v>45</v>
      </c>
      <c r="C144" s="247">
        <v>55</v>
      </c>
      <c r="D144" s="248">
        <v>40</v>
      </c>
      <c r="E144" s="249">
        <v>60</v>
      </c>
    </row>
    <row r="145" spans="1:5" x14ac:dyDescent="0.25">
      <c r="A145" s="236">
        <f t="shared" si="2"/>
        <v>43237</v>
      </c>
      <c r="B145" s="246">
        <v>45</v>
      </c>
      <c r="C145" s="247">
        <v>55</v>
      </c>
      <c r="D145" s="248">
        <v>40</v>
      </c>
      <c r="E145" s="249">
        <v>60</v>
      </c>
    </row>
    <row r="146" spans="1:5" x14ac:dyDescent="0.25">
      <c r="A146" s="236">
        <f t="shared" si="2"/>
        <v>43238</v>
      </c>
      <c r="B146" s="246">
        <v>45</v>
      </c>
      <c r="C146" s="247">
        <v>55</v>
      </c>
      <c r="D146" s="248">
        <v>40</v>
      </c>
      <c r="E146" s="249">
        <v>60</v>
      </c>
    </row>
    <row r="147" spans="1:5" x14ac:dyDescent="0.25">
      <c r="A147" s="236">
        <f t="shared" si="2"/>
        <v>43239</v>
      </c>
      <c r="B147" s="246">
        <v>45</v>
      </c>
      <c r="C147" s="247">
        <v>55</v>
      </c>
      <c r="D147" s="248">
        <v>40</v>
      </c>
      <c r="E147" s="249">
        <v>60</v>
      </c>
    </row>
    <row r="148" spans="1:5" x14ac:dyDescent="0.25">
      <c r="A148" s="236">
        <f t="shared" si="2"/>
        <v>43240</v>
      </c>
      <c r="B148" s="246">
        <v>45</v>
      </c>
      <c r="C148" s="247">
        <v>55</v>
      </c>
      <c r="D148" s="248">
        <v>40</v>
      </c>
      <c r="E148" s="249">
        <v>60</v>
      </c>
    </row>
    <row r="149" spans="1:5" x14ac:dyDescent="0.25">
      <c r="A149" s="236">
        <f t="shared" si="2"/>
        <v>43241</v>
      </c>
      <c r="B149" s="246">
        <v>45</v>
      </c>
      <c r="C149" s="247">
        <v>55</v>
      </c>
      <c r="D149" s="248">
        <v>40</v>
      </c>
      <c r="E149" s="249">
        <v>60</v>
      </c>
    </row>
    <row r="150" spans="1:5" x14ac:dyDescent="0.25">
      <c r="A150" s="236">
        <f t="shared" si="2"/>
        <v>43242</v>
      </c>
      <c r="B150" s="246">
        <v>45</v>
      </c>
      <c r="C150" s="247">
        <v>55</v>
      </c>
      <c r="D150" s="248">
        <v>40</v>
      </c>
      <c r="E150" s="249">
        <v>60</v>
      </c>
    </row>
    <row r="151" spans="1:5" x14ac:dyDescent="0.25">
      <c r="A151" s="236">
        <f t="shared" si="2"/>
        <v>43243</v>
      </c>
      <c r="B151" s="246">
        <v>45</v>
      </c>
      <c r="C151" s="247">
        <v>55</v>
      </c>
      <c r="D151" s="248">
        <v>40</v>
      </c>
      <c r="E151" s="249">
        <v>60</v>
      </c>
    </row>
    <row r="152" spans="1:5" x14ac:dyDescent="0.25">
      <c r="A152" s="236">
        <f t="shared" si="2"/>
        <v>43244</v>
      </c>
      <c r="B152" s="246">
        <v>45</v>
      </c>
      <c r="C152" s="247">
        <v>55</v>
      </c>
      <c r="D152" s="248">
        <v>40</v>
      </c>
      <c r="E152" s="249">
        <v>60</v>
      </c>
    </row>
    <row r="153" spans="1:5" x14ac:dyDescent="0.25">
      <c r="A153" s="236">
        <f t="shared" si="2"/>
        <v>43245</v>
      </c>
      <c r="B153" s="246">
        <v>45</v>
      </c>
      <c r="C153" s="247">
        <v>55</v>
      </c>
      <c r="D153" s="248">
        <v>40</v>
      </c>
      <c r="E153" s="249">
        <v>60</v>
      </c>
    </row>
    <row r="154" spans="1:5" x14ac:dyDescent="0.25">
      <c r="A154" s="236">
        <f t="shared" si="2"/>
        <v>43246</v>
      </c>
      <c r="B154" s="246">
        <v>45</v>
      </c>
      <c r="C154" s="247">
        <v>55</v>
      </c>
      <c r="D154" s="248">
        <v>40</v>
      </c>
      <c r="E154" s="249">
        <v>60</v>
      </c>
    </row>
    <row r="155" spans="1:5" x14ac:dyDescent="0.25">
      <c r="A155" s="236">
        <f t="shared" si="2"/>
        <v>43247</v>
      </c>
      <c r="B155" s="246">
        <v>45</v>
      </c>
      <c r="C155" s="247">
        <v>55</v>
      </c>
      <c r="D155" s="248">
        <v>40</v>
      </c>
      <c r="E155" s="249">
        <v>60</v>
      </c>
    </row>
    <row r="156" spans="1:5" x14ac:dyDescent="0.25">
      <c r="A156" s="236">
        <f t="shared" si="2"/>
        <v>43248</v>
      </c>
      <c r="B156" s="246">
        <v>45</v>
      </c>
      <c r="C156" s="247">
        <v>55</v>
      </c>
      <c r="D156" s="248">
        <v>40</v>
      </c>
      <c r="E156" s="249">
        <v>60</v>
      </c>
    </row>
    <row r="157" spans="1:5" x14ac:dyDescent="0.25">
      <c r="A157" s="236">
        <f t="shared" si="2"/>
        <v>43249</v>
      </c>
      <c r="B157" s="246">
        <v>45</v>
      </c>
      <c r="C157" s="247">
        <v>55</v>
      </c>
      <c r="D157" s="248">
        <v>40</v>
      </c>
      <c r="E157" s="249">
        <v>60</v>
      </c>
    </row>
    <row r="158" spans="1:5" x14ac:dyDescent="0.25">
      <c r="A158" s="236">
        <f t="shared" si="2"/>
        <v>43250</v>
      </c>
      <c r="B158" s="246">
        <v>45</v>
      </c>
      <c r="C158" s="247">
        <v>55</v>
      </c>
      <c r="D158" s="248">
        <v>40</v>
      </c>
      <c r="E158" s="249">
        <v>60</v>
      </c>
    </row>
    <row r="159" spans="1:5" x14ac:dyDescent="0.25">
      <c r="A159" s="236">
        <f t="shared" si="2"/>
        <v>43251</v>
      </c>
      <c r="B159" s="246">
        <v>45</v>
      </c>
      <c r="C159" s="247">
        <v>55</v>
      </c>
      <c r="D159" s="248">
        <v>40</v>
      </c>
      <c r="E159" s="249">
        <v>60</v>
      </c>
    </row>
    <row r="160" spans="1:5" x14ac:dyDescent="0.25">
      <c r="A160" s="236">
        <f t="shared" si="2"/>
        <v>43252</v>
      </c>
      <c r="B160" s="246">
        <v>40</v>
      </c>
      <c r="C160" s="247">
        <v>50</v>
      </c>
      <c r="D160" s="248">
        <v>35</v>
      </c>
      <c r="E160" s="249">
        <v>60</v>
      </c>
    </row>
    <row r="161" spans="1:5" x14ac:dyDescent="0.25">
      <c r="A161" s="236">
        <f t="shared" si="2"/>
        <v>43253</v>
      </c>
      <c r="B161" s="246">
        <v>40</v>
      </c>
      <c r="C161" s="247">
        <v>50</v>
      </c>
      <c r="D161" s="248">
        <v>35</v>
      </c>
      <c r="E161" s="249">
        <v>55</v>
      </c>
    </row>
    <row r="162" spans="1:5" x14ac:dyDescent="0.25">
      <c r="A162" s="236">
        <f t="shared" si="2"/>
        <v>43254</v>
      </c>
      <c r="B162" s="246">
        <v>40</v>
      </c>
      <c r="C162" s="247">
        <v>50</v>
      </c>
      <c r="D162" s="248">
        <v>35</v>
      </c>
      <c r="E162" s="249">
        <v>55</v>
      </c>
    </row>
    <row r="163" spans="1:5" x14ac:dyDescent="0.25">
      <c r="A163" s="236">
        <f t="shared" si="2"/>
        <v>43255</v>
      </c>
      <c r="B163" s="246">
        <v>40</v>
      </c>
      <c r="C163" s="247">
        <v>50</v>
      </c>
      <c r="D163" s="248">
        <v>35</v>
      </c>
      <c r="E163" s="249">
        <v>55</v>
      </c>
    </row>
    <row r="164" spans="1:5" x14ac:dyDescent="0.25">
      <c r="A164" s="236">
        <f t="shared" si="2"/>
        <v>43256</v>
      </c>
      <c r="B164" s="246">
        <v>40</v>
      </c>
      <c r="C164" s="247">
        <v>50</v>
      </c>
      <c r="D164" s="248">
        <v>35</v>
      </c>
      <c r="E164" s="249">
        <v>55</v>
      </c>
    </row>
    <row r="165" spans="1:5" x14ac:dyDescent="0.25">
      <c r="A165" s="236">
        <f t="shared" si="2"/>
        <v>43257</v>
      </c>
      <c r="B165" s="246">
        <v>40</v>
      </c>
      <c r="C165" s="247">
        <v>50</v>
      </c>
      <c r="D165" s="248">
        <v>35</v>
      </c>
      <c r="E165" s="249">
        <v>55</v>
      </c>
    </row>
    <row r="166" spans="1:5" x14ac:dyDescent="0.25">
      <c r="A166" s="236">
        <f t="shared" si="2"/>
        <v>43258</v>
      </c>
      <c r="B166" s="246">
        <v>40</v>
      </c>
      <c r="C166" s="247">
        <v>50</v>
      </c>
      <c r="D166" s="248">
        <v>35</v>
      </c>
      <c r="E166" s="249">
        <v>55</v>
      </c>
    </row>
    <row r="167" spans="1:5" x14ac:dyDescent="0.25">
      <c r="A167" s="236">
        <f t="shared" si="2"/>
        <v>43259</v>
      </c>
      <c r="B167" s="246">
        <v>40</v>
      </c>
      <c r="C167" s="247">
        <v>50</v>
      </c>
      <c r="D167" s="248">
        <v>35</v>
      </c>
      <c r="E167" s="249">
        <v>55</v>
      </c>
    </row>
    <row r="168" spans="1:5" x14ac:dyDescent="0.25">
      <c r="A168" s="236">
        <f t="shared" si="2"/>
        <v>43260</v>
      </c>
      <c r="B168" s="246">
        <v>40</v>
      </c>
      <c r="C168" s="247">
        <v>50</v>
      </c>
      <c r="D168" s="248">
        <v>35</v>
      </c>
      <c r="E168" s="249">
        <v>55</v>
      </c>
    </row>
    <row r="169" spans="1:5" x14ac:dyDescent="0.25">
      <c r="A169" s="236">
        <f t="shared" si="2"/>
        <v>43261</v>
      </c>
      <c r="B169" s="246">
        <v>40</v>
      </c>
      <c r="C169" s="247">
        <v>50</v>
      </c>
      <c r="D169" s="248">
        <v>35</v>
      </c>
      <c r="E169" s="249">
        <v>55</v>
      </c>
    </row>
    <row r="170" spans="1:5" x14ac:dyDescent="0.25">
      <c r="A170" s="236">
        <f t="shared" si="2"/>
        <v>43262</v>
      </c>
      <c r="B170" s="246">
        <v>40</v>
      </c>
      <c r="C170" s="247">
        <v>50</v>
      </c>
      <c r="D170" s="248">
        <v>35</v>
      </c>
      <c r="E170" s="249">
        <v>55</v>
      </c>
    </row>
    <row r="171" spans="1:5" x14ac:dyDescent="0.25">
      <c r="A171" s="236">
        <f t="shared" si="2"/>
        <v>43263</v>
      </c>
      <c r="B171" s="246">
        <v>40</v>
      </c>
      <c r="C171" s="247">
        <v>50</v>
      </c>
      <c r="D171" s="248">
        <v>35</v>
      </c>
      <c r="E171" s="249">
        <v>55</v>
      </c>
    </row>
    <row r="172" spans="1:5" x14ac:dyDescent="0.25">
      <c r="A172" s="236">
        <f t="shared" si="2"/>
        <v>43264</v>
      </c>
      <c r="B172" s="246">
        <v>40</v>
      </c>
      <c r="C172" s="247">
        <v>50</v>
      </c>
      <c r="D172" s="248">
        <v>35</v>
      </c>
      <c r="E172" s="249">
        <v>55</v>
      </c>
    </row>
    <row r="173" spans="1:5" x14ac:dyDescent="0.25">
      <c r="A173" s="236">
        <f t="shared" si="2"/>
        <v>43265</v>
      </c>
      <c r="B173" s="246">
        <v>40</v>
      </c>
      <c r="C173" s="247">
        <v>50</v>
      </c>
      <c r="D173" s="248">
        <v>35</v>
      </c>
      <c r="E173" s="249">
        <v>55</v>
      </c>
    </row>
    <row r="174" spans="1:5" x14ac:dyDescent="0.25">
      <c r="A174" s="236">
        <f t="shared" si="2"/>
        <v>43266</v>
      </c>
      <c r="B174" s="246">
        <v>40</v>
      </c>
      <c r="C174" s="247">
        <v>50</v>
      </c>
      <c r="D174" s="248">
        <v>35</v>
      </c>
      <c r="E174" s="249">
        <v>55</v>
      </c>
    </row>
    <row r="175" spans="1:5" x14ac:dyDescent="0.25">
      <c r="A175" s="236">
        <f t="shared" si="2"/>
        <v>43267</v>
      </c>
      <c r="B175" s="246">
        <v>40</v>
      </c>
      <c r="C175" s="247">
        <v>50</v>
      </c>
      <c r="D175" s="248">
        <v>35</v>
      </c>
      <c r="E175" s="249">
        <v>55</v>
      </c>
    </row>
    <row r="176" spans="1:5" x14ac:dyDescent="0.25">
      <c r="A176" s="236">
        <f t="shared" si="2"/>
        <v>43268</v>
      </c>
      <c r="B176" s="246">
        <v>40</v>
      </c>
      <c r="C176" s="247">
        <v>50</v>
      </c>
      <c r="D176" s="248">
        <v>35</v>
      </c>
      <c r="E176" s="249">
        <v>55</v>
      </c>
    </row>
    <row r="177" spans="1:5" x14ac:dyDescent="0.25">
      <c r="A177" s="236">
        <f t="shared" si="2"/>
        <v>43269</v>
      </c>
      <c r="B177" s="246">
        <v>40</v>
      </c>
      <c r="C177" s="247">
        <v>50</v>
      </c>
      <c r="D177" s="248">
        <v>35</v>
      </c>
      <c r="E177" s="249">
        <v>55</v>
      </c>
    </row>
    <row r="178" spans="1:5" x14ac:dyDescent="0.25">
      <c r="A178" s="236">
        <f t="shared" si="2"/>
        <v>43270</v>
      </c>
      <c r="B178" s="246">
        <v>40</v>
      </c>
      <c r="C178" s="247">
        <v>50</v>
      </c>
      <c r="D178" s="248">
        <v>35</v>
      </c>
      <c r="E178" s="249">
        <v>55</v>
      </c>
    </row>
    <row r="179" spans="1:5" x14ac:dyDescent="0.25">
      <c r="A179" s="236">
        <f t="shared" si="2"/>
        <v>43271</v>
      </c>
      <c r="B179" s="246">
        <v>40</v>
      </c>
      <c r="C179" s="247">
        <v>50</v>
      </c>
      <c r="D179" s="248">
        <v>35</v>
      </c>
      <c r="E179" s="249">
        <v>55</v>
      </c>
    </row>
    <row r="180" spans="1:5" x14ac:dyDescent="0.25">
      <c r="A180" s="236">
        <f t="shared" si="2"/>
        <v>43272</v>
      </c>
      <c r="B180" s="246">
        <v>40</v>
      </c>
      <c r="C180" s="247">
        <v>50</v>
      </c>
      <c r="D180" s="248">
        <v>35</v>
      </c>
      <c r="E180" s="249">
        <v>55</v>
      </c>
    </row>
    <row r="181" spans="1:5" x14ac:dyDescent="0.25">
      <c r="A181" s="236">
        <f t="shared" si="2"/>
        <v>43273</v>
      </c>
      <c r="B181" s="246">
        <v>40</v>
      </c>
      <c r="C181" s="247">
        <v>50</v>
      </c>
      <c r="D181" s="248">
        <v>35</v>
      </c>
      <c r="E181" s="249">
        <v>55</v>
      </c>
    </row>
    <row r="182" spans="1:5" x14ac:dyDescent="0.25">
      <c r="A182" s="236">
        <f t="shared" si="2"/>
        <v>43274</v>
      </c>
      <c r="B182" s="246">
        <v>40</v>
      </c>
      <c r="C182" s="247">
        <v>50</v>
      </c>
      <c r="D182" s="248">
        <v>35</v>
      </c>
      <c r="E182" s="249">
        <v>55</v>
      </c>
    </row>
    <row r="183" spans="1:5" x14ac:dyDescent="0.25">
      <c r="A183" s="236">
        <f t="shared" si="2"/>
        <v>43275</v>
      </c>
      <c r="B183" s="246">
        <v>40</v>
      </c>
      <c r="C183" s="247">
        <v>50</v>
      </c>
      <c r="D183" s="248">
        <v>35</v>
      </c>
      <c r="E183" s="249">
        <v>55</v>
      </c>
    </row>
    <row r="184" spans="1:5" x14ac:dyDescent="0.25">
      <c r="A184" s="236">
        <f t="shared" si="2"/>
        <v>43276</v>
      </c>
      <c r="B184" s="246">
        <v>40</v>
      </c>
      <c r="C184" s="247">
        <v>50</v>
      </c>
      <c r="D184" s="248">
        <v>35</v>
      </c>
      <c r="E184" s="249">
        <v>55</v>
      </c>
    </row>
    <row r="185" spans="1:5" x14ac:dyDescent="0.25">
      <c r="A185" s="236">
        <f t="shared" si="2"/>
        <v>43277</v>
      </c>
      <c r="B185" s="246">
        <v>40</v>
      </c>
      <c r="C185" s="247">
        <v>50</v>
      </c>
      <c r="D185" s="248">
        <v>35</v>
      </c>
      <c r="E185" s="249">
        <v>55</v>
      </c>
    </row>
    <row r="186" spans="1:5" x14ac:dyDescent="0.25">
      <c r="A186" s="236">
        <f t="shared" si="2"/>
        <v>43278</v>
      </c>
      <c r="B186" s="246">
        <v>40</v>
      </c>
      <c r="C186" s="247">
        <v>50</v>
      </c>
      <c r="D186" s="248">
        <v>35</v>
      </c>
      <c r="E186" s="249">
        <v>55</v>
      </c>
    </row>
    <row r="187" spans="1:5" x14ac:dyDescent="0.25">
      <c r="A187" s="236">
        <f t="shared" si="2"/>
        <v>43279</v>
      </c>
      <c r="B187" s="246">
        <v>40</v>
      </c>
      <c r="C187" s="247">
        <v>50</v>
      </c>
      <c r="D187" s="248">
        <v>35</v>
      </c>
      <c r="E187" s="249">
        <v>55</v>
      </c>
    </row>
    <row r="188" spans="1:5" x14ac:dyDescent="0.25">
      <c r="A188" s="236">
        <f t="shared" si="2"/>
        <v>43280</v>
      </c>
      <c r="B188" s="246">
        <v>40</v>
      </c>
      <c r="C188" s="247">
        <v>50</v>
      </c>
      <c r="D188" s="248">
        <v>35</v>
      </c>
      <c r="E188" s="249">
        <v>55</v>
      </c>
    </row>
    <row r="189" spans="1:5" x14ac:dyDescent="0.25">
      <c r="A189" s="236">
        <f t="shared" si="2"/>
        <v>43281</v>
      </c>
      <c r="B189" s="246">
        <v>40</v>
      </c>
      <c r="C189" s="247">
        <v>50</v>
      </c>
      <c r="D189" s="248">
        <v>35</v>
      </c>
      <c r="E189" s="249">
        <v>55</v>
      </c>
    </row>
    <row r="190" spans="1:5" x14ac:dyDescent="0.25">
      <c r="A190" s="236">
        <f t="shared" si="2"/>
        <v>43282</v>
      </c>
      <c r="B190" s="246">
        <v>45</v>
      </c>
      <c r="C190" s="247">
        <v>55</v>
      </c>
      <c r="D190" s="248">
        <v>40</v>
      </c>
      <c r="E190" s="249">
        <v>60</v>
      </c>
    </row>
    <row r="191" spans="1:5" x14ac:dyDescent="0.25">
      <c r="A191" s="236">
        <f t="shared" si="2"/>
        <v>43283</v>
      </c>
      <c r="B191" s="246">
        <v>45</v>
      </c>
      <c r="C191" s="247">
        <v>55</v>
      </c>
      <c r="D191" s="248">
        <v>40</v>
      </c>
      <c r="E191" s="249">
        <v>60</v>
      </c>
    </row>
    <row r="192" spans="1:5" x14ac:dyDescent="0.25">
      <c r="A192" s="236">
        <f t="shared" si="2"/>
        <v>43284</v>
      </c>
      <c r="B192" s="246">
        <v>45</v>
      </c>
      <c r="C192" s="247">
        <v>55</v>
      </c>
      <c r="D192" s="248">
        <v>40</v>
      </c>
      <c r="E192" s="249">
        <v>60</v>
      </c>
    </row>
    <row r="193" spans="1:5" x14ac:dyDescent="0.25">
      <c r="A193" s="236">
        <f t="shared" si="2"/>
        <v>43285</v>
      </c>
      <c r="B193" s="246">
        <v>45</v>
      </c>
      <c r="C193" s="247">
        <v>55</v>
      </c>
      <c r="D193" s="248">
        <v>40</v>
      </c>
      <c r="E193" s="249">
        <v>60</v>
      </c>
    </row>
    <row r="194" spans="1:5" x14ac:dyDescent="0.25">
      <c r="A194" s="236">
        <f t="shared" si="2"/>
        <v>43286</v>
      </c>
      <c r="B194" s="246">
        <v>45</v>
      </c>
      <c r="C194" s="247">
        <v>55</v>
      </c>
      <c r="D194" s="248">
        <v>40</v>
      </c>
      <c r="E194" s="249">
        <v>60</v>
      </c>
    </row>
    <row r="195" spans="1:5" x14ac:dyDescent="0.25">
      <c r="A195" s="236">
        <f t="shared" si="2"/>
        <v>43287</v>
      </c>
      <c r="B195" s="246">
        <v>45</v>
      </c>
      <c r="C195" s="247">
        <v>55</v>
      </c>
      <c r="D195" s="248">
        <v>40</v>
      </c>
      <c r="E195" s="249">
        <v>60</v>
      </c>
    </row>
    <row r="196" spans="1:5" x14ac:dyDescent="0.25">
      <c r="A196" s="236">
        <f t="shared" si="2"/>
        <v>43288</v>
      </c>
      <c r="B196" s="246">
        <v>45</v>
      </c>
      <c r="C196" s="247">
        <v>55</v>
      </c>
      <c r="D196" s="248">
        <v>40</v>
      </c>
      <c r="E196" s="249">
        <v>60</v>
      </c>
    </row>
    <row r="197" spans="1:5" x14ac:dyDescent="0.25">
      <c r="A197" s="236">
        <f t="shared" si="2"/>
        <v>43289</v>
      </c>
      <c r="B197" s="246">
        <v>45</v>
      </c>
      <c r="C197" s="247">
        <v>55</v>
      </c>
      <c r="D197" s="248">
        <v>40</v>
      </c>
      <c r="E197" s="249">
        <v>60</v>
      </c>
    </row>
    <row r="198" spans="1:5" x14ac:dyDescent="0.25">
      <c r="A198" s="236">
        <f t="shared" si="2"/>
        <v>43290</v>
      </c>
      <c r="B198" s="246">
        <v>45</v>
      </c>
      <c r="C198" s="247">
        <v>55</v>
      </c>
      <c r="D198" s="248">
        <v>40</v>
      </c>
      <c r="E198" s="249">
        <v>60</v>
      </c>
    </row>
    <row r="199" spans="1:5" x14ac:dyDescent="0.25">
      <c r="A199" s="236">
        <f t="shared" si="2"/>
        <v>43291</v>
      </c>
      <c r="B199" s="246">
        <v>45</v>
      </c>
      <c r="C199" s="247">
        <v>55</v>
      </c>
      <c r="D199" s="248">
        <v>40</v>
      </c>
      <c r="E199" s="249">
        <v>60</v>
      </c>
    </row>
    <row r="200" spans="1:5" x14ac:dyDescent="0.25">
      <c r="A200" s="236">
        <f t="shared" si="2"/>
        <v>43292</v>
      </c>
      <c r="B200" s="246">
        <v>45</v>
      </c>
      <c r="C200" s="247">
        <v>55</v>
      </c>
      <c r="D200" s="248">
        <v>40</v>
      </c>
      <c r="E200" s="249">
        <v>60</v>
      </c>
    </row>
    <row r="201" spans="1:5" x14ac:dyDescent="0.25">
      <c r="A201" s="236">
        <f t="shared" si="2"/>
        <v>43293</v>
      </c>
      <c r="B201" s="246">
        <v>45</v>
      </c>
      <c r="C201" s="247">
        <v>55</v>
      </c>
      <c r="D201" s="248">
        <v>40</v>
      </c>
      <c r="E201" s="249">
        <v>60</v>
      </c>
    </row>
    <row r="202" spans="1:5" x14ac:dyDescent="0.25">
      <c r="A202" s="236">
        <f t="shared" si="2"/>
        <v>43294</v>
      </c>
      <c r="B202" s="246">
        <v>45</v>
      </c>
      <c r="C202" s="247">
        <v>55</v>
      </c>
      <c r="D202" s="248">
        <v>40</v>
      </c>
      <c r="E202" s="249">
        <v>60</v>
      </c>
    </row>
    <row r="203" spans="1:5" x14ac:dyDescent="0.25">
      <c r="A203" s="236">
        <f t="shared" ref="A203:A266" si="3">A202+1</f>
        <v>43295</v>
      </c>
      <c r="B203" s="246">
        <v>45</v>
      </c>
      <c r="C203" s="247">
        <v>55</v>
      </c>
      <c r="D203" s="248">
        <v>40</v>
      </c>
      <c r="E203" s="249">
        <v>60</v>
      </c>
    </row>
    <row r="204" spans="1:5" x14ac:dyDescent="0.25">
      <c r="A204" s="236">
        <f t="shared" si="3"/>
        <v>43296</v>
      </c>
      <c r="B204" s="246">
        <v>45</v>
      </c>
      <c r="C204" s="247">
        <v>55</v>
      </c>
      <c r="D204" s="248">
        <v>40</v>
      </c>
      <c r="E204" s="249">
        <v>60</v>
      </c>
    </row>
    <row r="205" spans="1:5" x14ac:dyDescent="0.25">
      <c r="A205" s="236">
        <f t="shared" si="3"/>
        <v>43297</v>
      </c>
      <c r="B205" s="246">
        <v>45</v>
      </c>
      <c r="C205" s="247">
        <v>55</v>
      </c>
      <c r="D205" s="248">
        <v>40</v>
      </c>
      <c r="E205" s="249">
        <v>60</v>
      </c>
    </row>
    <row r="206" spans="1:5" x14ac:dyDescent="0.25">
      <c r="A206" s="236">
        <f t="shared" si="3"/>
        <v>43298</v>
      </c>
      <c r="B206" s="246">
        <v>45</v>
      </c>
      <c r="C206" s="247">
        <v>55</v>
      </c>
      <c r="D206" s="248">
        <v>40</v>
      </c>
      <c r="E206" s="249">
        <v>60</v>
      </c>
    </row>
    <row r="207" spans="1:5" x14ac:dyDescent="0.25">
      <c r="A207" s="236">
        <f t="shared" si="3"/>
        <v>43299</v>
      </c>
      <c r="B207" s="246">
        <v>45</v>
      </c>
      <c r="C207" s="247">
        <v>55</v>
      </c>
      <c r="D207" s="248">
        <v>40</v>
      </c>
      <c r="E207" s="249">
        <v>60</v>
      </c>
    </row>
    <row r="208" spans="1:5" x14ac:dyDescent="0.25">
      <c r="A208" s="236">
        <f t="shared" si="3"/>
        <v>43300</v>
      </c>
      <c r="B208" s="246">
        <v>45</v>
      </c>
      <c r="C208" s="247">
        <v>55</v>
      </c>
      <c r="D208" s="248">
        <v>40</v>
      </c>
      <c r="E208" s="249">
        <v>60</v>
      </c>
    </row>
    <row r="209" spans="1:5" x14ac:dyDescent="0.25">
      <c r="A209" s="236">
        <f t="shared" si="3"/>
        <v>43301</v>
      </c>
      <c r="B209" s="246">
        <v>45</v>
      </c>
      <c r="C209" s="247">
        <v>55</v>
      </c>
      <c r="D209" s="248">
        <v>40</v>
      </c>
      <c r="E209" s="249">
        <v>60</v>
      </c>
    </row>
    <row r="210" spans="1:5" x14ac:dyDescent="0.25">
      <c r="A210" s="236">
        <f t="shared" si="3"/>
        <v>43302</v>
      </c>
      <c r="B210" s="246">
        <v>45</v>
      </c>
      <c r="C210" s="247">
        <v>55</v>
      </c>
      <c r="D210" s="248">
        <v>40</v>
      </c>
      <c r="E210" s="249">
        <v>60</v>
      </c>
    </row>
    <row r="211" spans="1:5" x14ac:dyDescent="0.25">
      <c r="A211" s="236">
        <f t="shared" si="3"/>
        <v>43303</v>
      </c>
      <c r="B211" s="246">
        <v>45</v>
      </c>
      <c r="C211" s="247">
        <v>55</v>
      </c>
      <c r="D211" s="248">
        <v>40</v>
      </c>
      <c r="E211" s="249">
        <v>60</v>
      </c>
    </row>
    <row r="212" spans="1:5" x14ac:dyDescent="0.25">
      <c r="A212" s="236">
        <f t="shared" si="3"/>
        <v>43304</v>
      </c>
      <c r="B212" s="246">
        <v>45</v>
      </c>
      <c r="C212" s="247">
        <v>55</v>
      </c>
      <c r="D212" s="248">
        <v>40</v>
      </c>
      <c r="E212" s="249">
        <v>60</v>
      </c>
    </row>
    <row r="213" spans="1:5" x14ac:dyDescent="0.25">
      <c r="A213" s="236">
        <f t="shared" si="3"/>
        <v>43305</v>
      </c>
      <c r="B213" s="246">
        <v>45</v>
      </c>
      <c r="C213" s="247">
        <v>55</v>
      </c>
      <c r="D213" s="248">
        <v>40</v>
      </c>
      <c r="E213" s="249">
        <v>60</v>
      </c>
    </row>
    <row r="214" spans="1:5" x14ac:dyDescent="0.25">
      <c r="A214" s="236">
        <f t="shared" si="3"/>
        <v>43306</v>
      </c>
      <c r="B214" s="246">
        <v>45</v>
      </c>
      <c r="C214" s="247">
        <v>55</v>
      </c>
      <c r="D214" s="248">
        <v>40</v>
      </c>
      <c r="E214" s="249">
        <v>60</v>
      </c>
    </row>
    <row r="215" spans="1:5" x14ac:dyDescent="0.25">
      <c r="A215" s="236">
        <f t="shared" si="3"/>
        <v>43307</v>
      </c>
      <c r="B215" s="246">
        <v>45</v>
      </c>
      <c r="C215" s="247">
        <v>55</v>
      </c>
      <c r="D215" s="248">
        <v>40</v>
      </c>
      <c r="E215" s="249">
        <v>60</v>
      </c>
    </row>
    <row r="216" spans="1:5" x14ac:dyDescent="0.25">
      <c r="A216" s="236">
        <f t="shared" si="3"/>
        <v>43308</v>
      </c>
      <c r="B216" s="246">
        <v>45</v>
      </c>
      <c r="C216" s="247">
        <v>55</v>
      </c>
      <c r="D216" s="248">
        <v>40</v>
      </c>
      <c r="E216" s="249">
        <v>60</v>
      </c>
    </row>
    <row r="217" spans="1:5" x14ac:dyDescent="0.25">
      <c r="A217" s="236">
        <f t="shared" si="3"/>
        <v>43309</v>
      </c>
      <c r="B217" s="246">
        <v>45</v>
      </c>
      <c r="C217" s="247">
        <v>55</v>
      </c>
      <c r="D217" s="248">
        <v>40</v>
      </c>
      <c r="E217" s="249">
        <v>60</v>
      </c>
    </row>
    <row r="218" spans="1:5" x14ac:dyDescent="0.25">
      <c r="A218" s="236">
        <f t="shared" si="3"/>
        <v>43310</v>
      </c>
      <c r="B218" s="246">
        <v>45</v>
      </c>
      <c r="C218" s="247">
        <v>55</v>
      </c>
      <c r="D218" s="248">
        <v>40</v>
      </c>
      <c r="E218" s="249">
        <v>60</v>
      </c>
    </row>
    <row r="219" spans="1:5" x14ac:dyDescent="0.25">
      <c r="A219" s="236">
        <f t="shared" si="3"/>
        <v>43311</v>
      </c>
      <c r="B219" s="246">
        <v>45</v>
      </c>
      <c r="C219" s="247">
        <v>55</v>
      </c>
      <c r="D219" s="248">
        <v>40</v>
      </c>
      <c r="E219" s="249">
        <v>60</v>
      </c>
    </row>
    <row r="220" spans="1:5" x14ac:dyDescent="0.25">
      <c r="A220" s="236">
        <f t="shared" si="3"/>
        <v>43312</v>
      </c>
      <c r="B220" s="246">
        <v>45</v>
      </c>
      <c r="C220" s="247">
        <v>55</v>
      </c>
      <c r="D220" s="248">
        <v>40</v>
      </c>
      <c r="E220" s="249">
        <v>60</v>
      </c>
    </row>
    <row r="221" spans="1:5" x14ac:dyDescent="0.25">
      <c r="A221" s="236">
        <f t="shared" si="3"/>
        <v>43313</v>
      </c>
      <c r="B221" s="246">
        <v>45</v>
      </c>
      <c r="C221" s="247">
        <v>55</v>
      </c>
      <c r="D221" s="248">
        <v>40</v>
      </c>
      <c r="E221" s="249">
        <v>60</v>
      </c>
    </row>
    <row r="222" spans="1:5" x14ac:dyDescent="0.25">
      <c r="A222" s="236">
        <f t="shared" si="3"/>
        <v>43314</v>
      </c>
      <c r="B222" s="246">
        <v>45</v>
      </c>
      <c r="C222" s="247">
        <v>55</v>
      </c>
      <c r="D222" s="248">
        <v>40</v>
      </c>
      <c r="E222" s="249">
        <v>60</v>
      </c>
    </row>
    <row r="223" spans="1:5" x14ac:dyDescent="0.25">
      <c r="A223" s="236">
        <f t="shared" si="3"/>
        <v>43315</v>
      </c>
      <c r="B223" s="246">
        <v>45</v>
      </c>
      <c r="C223" s="247">
        <v>55</v>
      </c>
      <c r="D223" s="248">
        <v>40</v>
      </c>
      <c r="E223" s="249">
        <v>60</v>
      </c>
    </row>
    <row r="224" spans="1:5" x14ac:dyDescent="0.25">
      <c r="A224" s="236">
        <f t="shared" si="3"/>
        <v>43316</v>
      </c>
      <c r="B224" s="246">
        <v>45</v>
      </c>
      <c r="C224" s="247">
        <v>55</v>
      </c>
      <c r="D224" s="248">
        <v>40</v>
      </c>
      <c r="E224" s="249">
        <v>60</v>
      </c>
    </row>
    <row r="225" spans="1:5" x14ac:dyDescent="0.25">
      <c r="A225" s="236">
        <f t="shared" si="3"/>
        <v>43317</v>
      </c>
      <c r="B225" s="246">
        <v>45</v>
      </c>
      <c r="C225" s="247">
        <v>55</v>
      </c>
      <c r="D225" s="248">
        <v>40</v>
      </c>
      <c r="E225" s="249">
        <v>60</v>
      </c>
    </row>
    <row r="226" spans="1:5" x14ac:dyDescent="0.25">
      <c r="A226" s="236">
        <f t="shared" si="3"/>
        <v>43318</v>
      </c>
      <c r="B226" s="246">
        <v>45</v>
      </c>
      <c r="C226" s="247">
        <v>55</v>
      </c>
      <c r="D226" s="248">
        <v>40</v>
      </c>
      <c r="E226" s="249">
        <v>60</v>
      </c>
    </row>
    <row r="227" spans="1:5" x14ac:dyDescent="0.25">
      <c r="A227" s="236">
        <f t="shared" si="3"/>
        <v>43319</v>
      </c>
      <c r="B227" s="246">
        <v>45</v>
      </c>
      <c r="C227" s="247">
        <v>55</v>
      </c>
      <c r="D227" s="248">
        <v>40</v>
      </c>
      <c r="E227" s="249">
        <v>60</v>
      </c>
    </row>
    <row r="228" spans="1:5" x14ac:dyDescent="0.25">
      <c r="A228" s="236">
        <f t="shared" si="3"/>
        <v>43320</v>
      </c>
      <c r="B228" s="246">
        <v>45</v>
      </c>
      <c r="C228" s="247">
        <v>55</v>
      </c>
      <c r="D228" s="248">
        <v>40</v>
      </c>
      <c r="E228" s="249">
        <v>60</v>
      </c>
    </row>
    <row r="229" spans="1:5" x14ac:dyDescent="0.25">
      <c r="A229" s="236">
        <f t="shared" si="3"/>
        <v>43321</v>
      </c>
      <c r="B229" s="246">
        <v>45</v>
      </c>
      <c r="C229" s="247">
        <v>55</v>
      </c>
      <c r="D229" s="248">
        <v>40</v>
      </c>
      <c r="E229" s="249">
        <v>60</v>
      </c>
    </row>
    <row r="230" spans="1:5" x14ac:dyDescent="0.25">
      <c r="A230" s="236">
        <f t="shared" si="3"/>
        <v>43322</v>
      </c>
      <c r="B230" s="246">
        <v>45</v>
      </c>
      <c r="C230" s="247">
        <v>55</v>
      </c>
      <c r="D230" s="248">
        <v>40</v>
      </c>
      <c r="E230" s="249">
        <v>60</v>
      </c>
    </row>
    <row r="231" spans="1:5" x14ac:dyDescent="0.25">
      <c r="A231" s="236">
        <f t="shared" si="3"/>
        <v>43323</v>
      </c>
      <c r="B231" s="246">
        <v>45</v>
      </c>
      <c r="C231" s="247">
        <v>55</v>
      </c>
      <c r="D231" s="248">
        <v>40</v>
      </c>
      <c r="E231" s="249">
        <v>60</v>
      </c>
    </row>
    <row r="232" spans="1:5" x14ac:dyDescent="0.25">
      <c r="A232" s="236">
        <f t="shared" si="3"/>
        <v>43324</v>
      </c>
      <c r="B232" s="246">
        <v>45</v>
      </c>
      <c r="C232" s="247">
        <v>55</v>
      </c>
      <c r="D232" s="248">
        <v>40</v>
      </c>
      <c r="E232" s="249">
        <v>60</v>
      </c>
    </row>
    <row r="233" spans="1:5" x14ac:dyDescent="0.25">
      <c r="A233" s="236">
        <f t="shared" si="3"/>
        <v>43325</v>
      </c>
      <c r="B233" s="246">
        <v>45</v>
      </c>
      <c r="C233" s="247">
        <v>55</v>
      </c>
      <c r="D233" s="248">
        <v>40</v>
      </c>
      <c r="E233" s="249">
        <v>60</v>
      </c>
    </row>
    <row r="234" spans="1:5" x14ac:dyDescent="0.25">
      <c r="A234" s="236">
        <f t="shared" si="3"/>
        <v>43326</v>
      </c>
      <c r="B234" s="246">
        <v>45</v>
      </c>
      <c r="C234" s="247">
        <v>55</v>
      </c>
      <c r="D234" s="248">
        <v>40</v>
      </c>
      <c r="E234" s="249">
        <v>60</v>
      </c>
    </row>
    <row r="235" spans="1:5" x14ac:dyDescent="0.25">
      <c r="A235" s="236">
        <f t="shared" si="3"/>
        <v>43327</v>
      </c>
      <c r="B235" s="246">
        <v>45</v>
      </c>
      <c r="C235" s="247">
        <v>55</v>
      </c>
      <c r="D235" s="248">
        <v>40</v>
      </c>
      <c r="E235" s="249">
        <v>60</v>
      </c>
    </row>
    <row r="236" spans="1:5" x14ac:dyDescent="0.25">
      <c r="A236" s="236">
        <f t="shared" si="3"/>
        <v>43328</v>
      </c>
      <c r="B236" s="246">
        <v>45</v>
      </c>
      <c r="C236" s="247">
        <v>55</v>
      </c>
      <c r="D236" s="248">
        <v>40</v>
      </c>
      <c r="E236" s="249">
        <v>60</v>
      </c>
    </row>
    <row r="237" spans="1:5" x14ac:dyDescent="0.25">
      <c r="A237" s="236">
        <f t="shared" si="3"/>
        <v>43329</v>
      </c>
      <c r="B237" s="246">
        <v>45</v>
      </c>
      <c r="C237" s="247">
        <v>55</v>
      </c>
      <c r="D237" s="248">
        <v>40</v>
      </c>
      <c r="E237" s="249">
        <v>60</v>
      </c>
    </row>
    <row r="238" spans="1:5" x14ac:dyDescent="0.25">
      <c r="A238" s="236">
        <f t="shared" si="3"/>
        <v>43330</v>
      </c>
      <c r="B238" s="246">
        <v>45</v>
      </c>
      <c r="C238" s="247">
        <v>55</v>
      </c>
      <c r="D238" s="248">
        <v>40</v>
      </c>
      <c r="E238" s="249">
        <v>60</v>
      </c>
    </row>
    <row r="239" spans="1:5" x14ac:dyDescent="0.25">
      <c r="A239" s="236">
        <f t="shared" si="3"/>
        <v>43331</v>
      </c>
      <c r="B239" s="246">
        <v>45</v>
      </c>
      <c r="C239" s="247">
        <v>55</v>
      </c>
      <c r="D239" s="248">
        <v>40</v>
      </c>
      <c r="E239" s="249">
        <v>60</v>
      </c>
    </row>
    <row r="240" spans="1:5" x14ac:dyDescent="0.25">
      <c r="A240" s="236">
        <f t="shared" si="3"/>
        <v>43332</v>
      </c>
      <c r="B240" s="246">
        <v>45</v>
      </c>
      <c r="C240" s="247">
        <v>55</v>
      </c>
      <c r="D240" s="248">
        <v>40</v>
      </c>
      <c r="E240" s="249">
        <v>60</v>
      </c>
    </row>
    <row r="241" spans="1:5" x14ac:dyDescent="0.25">
      <c r="A241" s="236">
        <f t="shared" si="3"/>
        <v>43333</v>
      </c>
      <c r="B241" s="246">
        <v>45</v>
      </c>
      <c r="C241" s="247">
        <v>55</v>
      </c>
      <c r="D241" s="248">
        <v>40</v>
      </c>
      <c r="E241" s="249">
        <v>60</v>
      </c>
    </row>
    <row r="242" spans="1:5" x14ac:dyDescent="0.25">
      <c r="A242" s="236">
        <f t="shared" si="3"/>
        <v>43334</v>
      </c>
      <c r="B242" s="246">
        <v>45</v>
      </c>
      <c r="C242" s="247">
        <v>55</v>
      </c>
      <c r="D242" s="248">
        <v>40</v>
      </c>
      <c r="E242" s="249">
        <v>60</v>
      </c>
    </row>
    <row r="243" spans="1:5" x14ac:dyDescent="0.25">
      <c r="A243" s="236">
        <f t="shared" si="3"/>
        <v>43335</v>
      </c>
      <c r="B243" s="246">
        <v>45</v>
      </c>
      <c r="C243" s="247">
        <v>55</v>
      </c>
      <c r="D243" s="248">
        <v>40</v>
      </c>
      <c r="E243" s="249">
        <v>60</v>
      </c>
    </row>
    <row r="244" spans="1:5" x14ac:dyDescent="0.25">
      <c r="A244" s="236">
        <f t="shared" si="3"/>
        <v>43336</v>
      </c>
      <c r="B244" s="246">
        <v>45</v>
      </c>
      <c r="C244" s="247">
        <v>55</v>
      </c>
      <c r="D244" s="248">
        <v>40</v>
      </c>
      <c r="E244" s="249">
        <v>60</v>
      </c>
    </row>
    <row r="245" spans="1:5" x14ac:dyDescent="0.25">
      <c r="A245" s="236">
        <f t="shared" si="3"/>
        <v>43337</v>
      </c>
      <c r="B245" s="246">
        <v>45</v>
      </c>
      <c r="C245" s="247">
        <v>55</v>
      </c>
      <c r="D245" s="248">
        <v>40</v>
      </c>
      <c r="E245" s="249">
        <v>60</v>
      </c>
    </row>
    <row r="246" spans="1:5" x14ac:dyDescent="0.25">
      <c r="A246" s="236">
        <f t="shared" si="3"/>
        <v>43338</v>
      </c>
      <c r="B246" s="246">
        <v>45</v>
      </c>
      <c r="C246" s="247">
        <v>55</v>
      </c>
      <c r="D246" s="248">
        <v>40</v>
      </c>
      <c r="E246" s="249">
        <v>60</v>
      </c>
    </row>
    <row r="247" spans="1:5" x14ac:dyDescent="0.25">
      <c r="A247" s="236">
        <f t="shared" si="3"/>
        <v>43339</v>
      </c>
      <c r="B247" s="246">
        <v>45</v>
      </c>
      <c r="C247" s="247">
        <v>55</v>
      </c>
      <c r="D247" s="248">
        <v>40</v>
      </c>
      <c r="E247" s="249">
        <v>60</v>
      </c>
    </row>
    <row r="248" spans="1:5" x14ac:dyDescent="0.25">
      <c r="A248" s="236">
        <f t="shared" si="3"/>
        <v>43340</v>
      </c>
      <c r="B248" s="246">
        <v>45</v>
      </c>
      <c r="C248" s="247">
        <v>55</v>
      </c>
      <c r="D248" s="248">
        <v>40</v>
      </c>
      <c r="E248" s="249">
        <v>60</v>
      </c>
    </row>
    <row r="249" spans="1:5" x14ac:dyDescent="0.25">
      <c r="A249" s="236">
        <f t="shared" si="3"/>
        <v>43341</v>
      </c>
      <c r="B249" s="246">
        <v>45</v>
      </c>
      <c r="C249" s="247">
        <v>55</v>
      </c>
      <c r="D249" s="248">
        <v>40</v>
      </c>
      <c r="E249" s="249">
        <v>60</v>
      </c>
    </row>
    <row r="250" spans="1:5" x14ac:dyDescent="0.25">
      <c r="A250" s="236">
        <f t="shared" si="3"/>
        <v>43342</v>
      </c>
      <c r="B250" s="246">
        <v>45</v>
      </c>
      <c r="C250" s="247">
        <v>55</v>
      </c>
      <c r="D250" s="248">
        <v>40</v>
      </c>
      <c r="E250" s="249">
        <v>60</v>
      </c>
    </row>
    <row r="251" spans="1:5" x14ac:dyDescent="0.25">
      <c r="A251" s="236">
        <f t="shared" si="3"/>
        <v>43343</v>
      </c>
      <c r="B251" s="246">
        <v>45</v>
      </c>
      <c r="C251" s="247">
        <v>55</v>
      </c>
      <c r="D251" s="248">
        <v>40</v>
      </c>
      <c r="E251" s="249">
        <v>60</v>
      </c>
    </row>
    <row r="252" spans="1:5" x14ac:dyDescent="0.25">
      <c r="A252" s="236">
        <f t="shared" si="3"/>
        <v>43344</v>
      </c>
      <c r="B252" s="246">
        <v>45</v>
      </c>
      <c r="C252" s="247">
        <v>55</v>
      </c>
      <c r="D252" s="248">
        <v>40</v>
      </c>
      <c r="E252" s="249">
        <v>60</v>
      </c>
    </row>
    <row r="253" spans="1:5" x14ac:dyDescent="0.25">
      <c r="A253" s="236">
        <f t="shared" si="3"/>
        <v>43345</v>
      </c>
      <c r="B253" s="246">
        <v>45</v>
      </c>
      <c r="C253" s="247">
        <v>55</v>
      </c>
      <c r="D253" s="248">
        <v>40</v>
      </c>
      <c r="E253" s="249">
        <v>60</v>
      </c>
    </row>
    <row r="254" spans="1:5" x14ac:dyDescent="0.25">
      <c r="A254" s="236">
        <f t="shared" si="3"/>
        <v>43346</v>
      </c>
      <c r="B254" s="246">
        <v>45</v>
      </c>
      <c r="C254" s="247">
        <v>55</v>
      </c>
      <c r="D254" s="248">
        <v>40</v>
      </c>
      <c r="E254" s="249">
        <v>60</v>
      </c>
    </row>
    <row r="255" spans="1:5" x14ac:dyDescent="0.25">
      <c r="A255" s="236">
        <f t="shared" si="3"/>
        <v>43347</v>
      </c>
      <c r="B255" s="246">
        <v>45</v>
      </c>
      <c r="C255" s="247">
        <v>55</v>
      </c>
      <c r="D255" s="248">
        <v>40</v>
      </c>
      <c r="E255" s="249">
        <v>60</v>
      </c>
    </row>
    <row r="256" spans="1:5" x14ac:dyDescent="0.25">
      <c r="A256" s="236">
        <f t="shared" si="3"/>
        <v>43348</v>
      </c>
      <c r="B256" s="246">
        <v>45</v>
      </c>
      <c r="C256" s="247">
        <v>55</v>
      </c>
      <c r="D256" s="248">
        <v>40</v>
      </c>
      <c r="E256" s="249">
        <v>60</v>
      </c>
    </row>
    <row r="257" spans="1:5" x14ac:dyDescent="0.25">
      <c r="A257" s="236">
        <f t="shared" si="3"/>
        <v>43349</v>
      </c>
      <c r="B257" s="246">
        <v>45</v>
      </c>
      <c r="C257" s="247">
        <v>55</v>
      </c>
      <c r="D257" s="248">
        <v>40</v>
      </c>
      <c r="E257" s="249">
        <v>60</v>
      </c>
    </row>
    <row r="258" spans="1:5" x14ac:dyDescent="0.25">
      <c r="A258" s="236">
        <f t="shared" si="3"/>
        <v>43350</v>
      </c>
      <c r="B258" s="246">
        <v>45</v>
      </c>
      <c r="C258" s="247">
        <v>55</v>
      </c>
      <c r="D258" s="248">
        <v>40</v>
      </c>
      <c r="E258" s="249">
        <v>60</v>
      </c>
    </row>
    <row r="259" spans="1:5" x14ac:dyDescent="0.25">
      <c r="A259" s="236">
        <f t="shared" si="3"/>
        <v>43351</v>
      </c>
      <c r="B259" s="246">
        <v>45</v>
      </c>
      <c r="C259" s="247">
        <v>55</v>
      </c>
      <c r="D259" s="248">
        <v>40</v>
      </c>
      <c r="E259" s="249">
        <v>60</v>
      </c>
    </row>
    <row r="260" spans="1:5" x14ac:dyDescent="0.25">
      <c r="A260" s="236">
        <f t="shared" si="3"/>
        <v>43352</v>
      </c>
      <c r="B260" s="246">
        <v>45</v>
      </c>
      <c r="C260" s="247">
        <v>55</v>
      </c>
      <c r="D260" s="248">
        <v>40</v>
      </c>
      <c r="E260" s="249">
        <v>60</v>
      </c>
    </row>
    <row r="261" spans="1:5" x14ac:dyDescent="0.25">
      <c r="A261" s="236">
        <f t="shared" si="3"/>
        <v>43353</v>
      </c>
      <c r="B261" s="246">
        <v>45</v>
      </c>
      <c r="C261" s="247">
        <v>55</v>
      </c>
      <c r="D261" s="248">
        <v>40</v>
      </c>
      <c r="E261" s="249">
        <v>60</v>
      </c>
    </row>
    <row r="262" spans="1:5" x14ac:dyDescent="0.25">
      <c r="A262" s="236">
        <f t="shared" si="3"/>
        <v>43354</v>
      </c>
      <c r="B262" s="246">
        <v>45</v>
      </c>
      <c r="C262" s="247">
        <v>55</v>
      </c>
      <c r="D262" s="248">
        <v>40</v>
      </c>
      <c r="E262" s="249">
        <v>60</v>
      </c>
    </row>
    <row r="263" spans="1:5" x14ac:dyDescent="0.25">
      <c r="A263" s="236">
        <f t="shared" si="3"/>
        <v>43355</v>
      </c>
      <c r="B263" s="246">
        <v>45</v>
      </c>
      <c r="C263" s="247">
        <v>55</v>
      </c>
      <c r="D263" s="248">
        <v>40</v>
      </c>
      <c r="E263" s="249">
        <v>60</v>
      </c>
    </row>
    <row r="264" spans="1:5" x14ac:dyDescent="0.25">
      <c r="A264" s="236">
        <f t="shared" si="3"/>
        <v>43356</v>
      </c>
      <c r="B264" s="246">
        <v>45</v>
      </c>
      <c r="C264" s="247">
        <v>55</v>
      </c>
      <c r="D264" s="248">
        <v>40</v>
      </c>
      <c r="E264" s="249">
        <v>60</v>
      </c>
    </row>
    <row r="265" spans="1:5" x14ac:dyDescent="0.25">
      <c r="A265" s="236">
        <f t="shared" si="3"/>
        <v>43357</v>
      </c>
      <c r="B265" s="246">
        <v>45</v>
      </c>
      <c r="C265" s="247">
        <v>55</v>
      </c>
      <c r="D265" s="248">
        <v>40</v>
      </c>
      <c r="E265" s="249">
        <v>60</v>
      </c>
    </row>
    <row r="266" spans="1:5" x14ac:dyDescent="0.25">
      <c r="A266" s="236">
        <f t="shared" si="3"/>
        <v>43358</v>
      </c>
      <c r="B266" s="246">
        <v>45</v>
      </c>
      <c r="C266" s="247">
        <v>55</v>
      </c>
      <c r="D266" s="248">
        <v>40</v>
      </c>
      <c r="E266" s="249">
        <v>60</v>
      </c>
    </row>
    <row r="267" spans="1:5" x14ac:dyDescent="0.25">
      <c r="A267" s="236">
        <f t="shared" ref="A267:A330" si="4">A266+1</f>
        <v>43359</v>
      </c>
      <c r="B267" s="246">
        <v>45</v>
      </c>
      <c r="C267" s="247">
        <v>55</v>
      </c>
      <c r="D267" s="248">
        <v>40</v>
      </c>
      <c r="E267" s="249">
        <v>60</v>
      </c>
    </row>
    <row r="268" spans="1:5" x14ac:dyDescent="0.25">
      <c r="A268" s="236">
        <f t="shared" si="4"/>
        <v>43360</v>
      </c>
      <c r="B268" s="246">
        <v>45</v>
      </c>
      <c r="C268" s="247">
        <v>55</v>
      </c>
      <c r="D268" s="248">
        <v>40</v>
      </c>
      <c r="E268" s="249">
        <v>60</v>
      </c>
    </row>
    <row r="269" spans="1:5" x14ac:dyDescent="0.25">
      <c r="A269" s="236">
        <f t="shared" si="4"/>
        <v>43361</v>
      </c>
      <c r="B269" s="246">
        <v>45</v>
      </c>
      <c r="C269" s="247">
        <v>55</v>
      </c>
      <c r="D269" s="248">
        <v>40</v>
      </c>
      <c r="E269" s="249">
        <v>60</v>
      </c>
    </row>
    <row r="270" spans="1:5" x14ac:dyDescent="0.25">
      <c r="A270" s="236">
        <f t="shared" si="4"/>
        <v>43362</v>
      </c>
      <c r="B270" s="246">
        <v>45</v>
      </c>
      <c r="C270" s="247">
        <v>55</v>
      </c>
      <c r="D270" s="248">
        <v>40</v>
      </c>
      <c r="E270" s="249">
        <v>60</v>
      </c>
    </row>
    <row r="271" spans="1:5" x14ac:dyDescent="0.25">
      <c r="A271" s="236">
        <f t="shared" si="4"/>
        <v>43363</v>
      </c>
      <c r="B271" s="246">
        <v>45</v>
      </c>
      <c r="C271" s="247">
        <v>55</v>
      </c>
      <c r="D271" s="248">
        <v>40</v>
      </c>
      <c r="E271" s="249">
        <v>60</v>
      </c>
    </row>
    <row r="272" spans="1:5" x14ac:dyDescent="0.25">
      <c r="A272" s="236">
        <f t="shared" si="4"/>
        <v>43364</v>
      </c>
      <c r="B272" s="246">
        <v>45</v>
      </c>
      <c r="C272" s="247">
        <v>55</v>
      </c>
      <c r="D272" s="248">
        <v>40</v>
      </c>
      <c r="E272" s="249">
        <v>60</v>
      </c>
    </row>
    <row r="273" spans="1:5" x14ac:dyDescent="0.25">
      <c r="A273" s="236">
        <f t="shared" si="4"/>
        <v>43365</v>
      </c>
      <c r="B273" s="246">
        <v>45</v>
      </c>
      <c r="C273" s="247">
        <v>55</v>
      </c>
      <c r="D273" s="248">
        <v>40</v>
      </c>
      <c r="E273" s="249">
        <v>60</v>
      </c>
    </row>
    <row r="274" spans="1:5" x14ac:dyDescent="0.25">
      <c r="A274" s="236">
        <f t="shared" si="4"/>
        <v>43366</v>
      </c>
      <c r="B274" s="246">
        <v>45</v>
      </c>
      <c r="C274" s="247">
        <v>55</v>
      </c>
      <c r="D274" s="248">
        <v>40</v>
      </c>
      <c r="E274" s="249">
        <v>60</v>
      </c>
    </row>
    <row r="275" spans="1:5" x14ac:dyDescent="0.25">
      <c r="A275" s="236">
        <f t="shared" si="4"/>
        <v>43367</v>
      </c>
      <c r="B275" s="246">
        <v>45</v>
      </c>
      <c r="C275" s="247">
        <v>55</v>
      </c>
      <c r="D275" s="248">
        <v>40</v>
      </c>
      <c r="E275" s="249">
        <v>60</v>
      </c>
    </row>
    <row r="276" spans="1:5" x14ac:dyDescent="0.25">
      <c r="A276" s="236">
        <f t="shared" si="4"/>
        <v>43368</v>
      </c>
      <c r="B276" s="246">
        <v>45</v>
      </c>
      <c r="C276" s="247">
        <v>55</v>
      </c>
      <c r="D276" s="248">
        <v>40</v>
      </c>
      <c r="E276" s="249">
        <v>60</v>
      </c>
    </row>
    <row r="277" spans="1:5" x14ac:dyDescent="0.25">
      <c r="A277" s="236">
        <f t="shared" si="4"/>
        <v>43369</v>
      </c>
      <c r="B277" s="246">
        <v>45</v>
      </c>
      <c r="C277" s="247">
        <v>55</v>
      </c>
      <c r="D277" s="248">
        <v>40</v>
      </c>
      <c r="E277" s="249">
        <v>60</v>
      </c>
    </row>
    <row r="278" spans="1:5" x14ac:dyDescent="0.25">
      <c r="A278" s="236">
        <f t="shared" si="4"/>
        <v>43370</v>
      </c>
      <c r="B278" s="246">
        <v>45</v>
      </c>
      <c r="C278" s="247">
        <v>55</v>
      </c>
      <c r="D278" s="248">
        <v>40</v>
      </c>
      <c r="E278" s="249">
        <v>60</v>
      </c>
    </row>
    <row r="279" spans="1:5" x14ac:dyDescent="0.25">
      <c r="A279" s="236">
        <f t="shared" si="4"/>
        <v>43371</v>
      </c>
      <c r="B279" s="246">
        <v>45</v>
      </c>
      <c r="C279" s="247">
        <v>55</v>
      </c>
      <c r="D279" s="248">
        <v>40</v>
      </c>
      <c r="E279" s="249">
        <v>60</v>
      </c>
    </row>
    <row r="280" spans="1:5" x14ac:dyDescent="0.25">
      <c r="A280" s="236">
        <f t="shared" si="4"/>
        <v>43372</v>
      </c>
      <c r="B280" s="246">
        <v>45</v>
      </c>
      <c r="C280" s="247">
        <v>55</v>
      </c>
      <c r="D280" s="248">
        <v>40</v>
      </c>
      <c r="E280" s="249">
        <v>60</v>
      </c>
    </row>
    <row r="281" spans="1:5" x14ac:dyDescent="0.25">
      <c r="A281" s="236">
        <f t="shared" si="4"/>
        <v>43373</v>
      </c>
      <c r="B281" s="246">
        <v>45</v>
      </c>
      <c r="C281" s="247">
        <v>55</v>
      </c>
      <c r="D281" s="248">
        <v>40</v>
      </c>
      <c r="E281" s="249">
        <v>60</v>
      </c>
    </row>
    <row r="282" spans="1:5" x14ac:dyDescent="0.25">
      <c r="A282" s="236">
        <f t="shared" si="4"/>
        <v>43374</v>
      </c>
      <c r="B282" s="246">
        <v>45</v>
      </c>
      <c r="C282" s="247">
        <v>55</v>
      </c>
      <c r="D282" s="248">
        <v>40</v>
      </c>
      <c r="E282" s="249">
        <v>60</v>
      </c>
    </row>
    <row r="283" spans="1:5" x14ac:dyDescent="0.25">
      <c r="A283" s="236">
        <f t="shared" si="4"/>
        <v>43375</v>
      </c>
      <c r="B283" s="246">
        <v>45</v>
      </c>
      <c r="C283" s="247">
        <v>55</v>
      </c>
      <c r="D283" s="248">
        <v>40</v>
      </c>
      <c r="E283" s="249">
        <v>60</v>
      </c>
    </row>
    <row r="284" spans="1:5" x14ac:dyDescent="0.25">
      <c r="A284" s="236">
        <f t="shared" si="4"/>
        <v>43376</v>
      </c>
      <c r="B284" s="246">
        <v>45</v>
      </c>
      <c r="C284" s="247">
        <v>55</v>
      </c>
      <c r="D284" s="248">
        <v>40</v>
      </c>
      <c r="E284" s="249">
        <v>60</v>
      </c>
    </row>
    <row r="285" spans="1:5" x14ac:dyDescent="0.25">
      <c r="A285" s="236">
        <f t="shared" si="4"/>
        <v>43377</v>
      </c>
      <c r="B285" s="246">
        <v>45</v>
      </c>
      <c r="C285" s="247">
        <v>55</v>
      </c>
      <c r="D285" s="248">
        <v>40</v>
      </c>
      <c r="E285" s="249">
        <v>60</v>
      </c>
    </row>
    <row r="286" spans="1:5" x14ac:dyDescent="0.25">
      <c r="A286" s="236">
        <f t="shared" si="4"/>
        <v>43378</v>
      </c>
      <c r="B286" s="246">
        <v>45</v>
      </c>
      <c r="C286" s="247">
        <v>55</v>
      </c>
      <c r="D286" s="248">
        <v>40</v>
      </c>
      <c r="E286" s="249">
        <v>60</v>
      </c>
    </row>
    <row r="287" spans="1:5" x14ac:dyDescent="0.25">
      <c r="A287" s="236">
        <f t="shared" si="4"/>
        <v>43379</v>
      </c>
      <c r="B287" s="246">
        <v>45</v>
      </c>
      <c r="C287" s="247">
        <v>55</v>
      </c>
      <c r="D287" s="248">
        <v>40</v>
      </c>
      <c r="E287" s="249">
        <v>60</v>
      </c>
    </row>
    <row r="288" spans="1:5" x14ac:dyDescent="0.25">
      <c r="A288" s="236">
        <f t="shared" si="4"/>
        <v>43380</v>
      </c>
      <c r="B288" s="246">
        <v>45</v>
      </c>
      <c r="C288" s="247">
        <v>55</v>
      </c>
      <c r="D288" s="248">
        <v>40</v>
      </c>
      <c r="E288" s="249">
        <v>60</v>
      </c>
    </row>
    <row r="289" spans="1:5" x14ac:dyDescent="0.25">
      <c r="A289" s="236">
        <f t="shared" si="4"/>
        <v>43381</v>
      </c>
      <c r="B289" s="246">
        <v>45</v>
      </c>
      <c r="C289" s="247">
        <v>55</v>
      </c>
      <c r="D289" s="248">
        <v>40</v>
      </c>
      <c r="E289" s="249">
        <v>60</v>
      </c>
    </row>
    <row r="290" spans="1:5" x14ac:dyDescent="0.25">
      <c r="A290" s="236">
        <f t="shared" si="4"/>
        <v>43382</v>
      </c>
      <c r="B290" s="246">
        <v>45</v>
      </c>
      <c r="C290" s="247">
        <v>55</v>
      </c>
      <c r="D290" s="248">
        <v>40</v>
      </c>
      <c r="E290" s="249">
        <v>60</v>
      </c>
    </row>
    <row r="291" spans="1:5" x14ac:dyDescent="0.25">
      <c r="A291" s="236">
        <f t="shared" si="4"/>
        <v>43383</v>
      </c>
      <c r="B291" s="246">
        <v>45</v>
      </c>
      <c r="C291" s="247">
        <v>55</v>
      </c>
      <c r="D291" s="248">
        <v>40</v>
      </c>
      <c r="E291" s="249">
        <v>60</v>
      </c>
    </row>
    <row r="292" spans="1:5" x14ac:dyDescent="0.25">
      <c r="A292" s="236">
        <f t="shared" si="4"/>
        <v>43384</v>
      </c>
      <c r="B292" s="246">
        <v>45</v>
      </c>
      <c r="C292" s="247">
        <v>55</v>
      </c>
      <c r="D292" s="248">
        <v>40</v>
      </c>
      <c r="E292" s="249">
        <v>60</v>
      </c>
    </row>
    <row r="293" spans="1:5" x14ac:dyDescent="0.25">
      <c r="A293" s="236">
        <f t="shared" si="4"/>
        <v>43385</v>
      </c>
      <c r="B293" s="246">
        <v>45</v>
      </c>
      <c r="C293" s="247">
        <v>55</v>
      </c>
      <c r="D293" s="248">
        <v>40</v>
      </c>
      <c r="E293" s="249">
        <v>60</v>
      </c>
    </row>
    <row r="294" spans="1:5" x14ac:dyDescent="0.25">
      <c r="A294" s="236">
        <f t="shared" si="4"/>
        <v>43386</v>
      </c>
      <c r="B294" s="246">
        <v>45</v>
      </c>
      <c r="C294" s="247">
        <v>55</v>
      </c>
      <c r="D294" s="248">
        <v>40</v>
      </c>
      <c r="E294" s="249">
        <v>60</v>
      </c>
    </row>
    <row r="295" spans="1:5" x14ac:dyDescent="0.25">
      <c r="A295" s="236">
        <f t="shared" si="4"/>
        <v>43387</v>
      </c>
      <c r="B295" s="246">
        <v>45</v>
      </c>
      <c r="C295" s="247">
        <v>55</v>
      </c>
      <c r="D295" s="248">
        <v>40</v>
      </c>
      <c r="E295" s="249">
        <v>60</v>
      </c>
    </row>
    <row r="296" spans="1:5" x14ac:dyDescent="0.25">
      <c r="A296" s="236">
        <f t="shared" si="4"/>
        <v>43388</v>
      </c>
      <c r="B296" s="246">
        <v>45</v>
      </c>
      <c r="C296" s="247">
        <v>55</v>
      </c>
      <c r="D296" s="248">
        <v>40</v>
      </c>
      <c r="E296" s="249">
        <v>60</v>
      </c>
    </row>
    <row r="297" spans="1:5" x14ac:dyDescent="0.25">
      <c r="A297" s="236">
        <f t="shared" si="4"/>
        <v>43389</v>
      </c>
      <c r="B297" s="246">
        <v>45</v>
      </c>
      <c r="C297" s="247">
        <v>55</v>
      </c>
      <c r="D297" s="248">
        <v>40</v>
      </c>
      <c r="E297" s="249">
        <v>60</v>
      </c>
    </row>
    <row r="298" spans="1:5" x14ac:dyDescent="0.25">
      <c r="A298" s="236">
        <f t="shared" si="4"/>
        <v>43390</v>
      </c>
      <c r="B298" s="246">
        <v>45</v>
      </c>
      <c r="C298" s="247">
        <v>55</v>
      </c>
      <c r="D298" s="248">
        <v>40</v>
      </c>
      <c r="E298" s="249">
        <v>60</v>
      </c>
    </row>
    <row r="299" spans="1:5" x14ac:dyDescent="0.25">
      <c r="A299" s="236">
        <f t="shared" si="4"/>
        <v>43391</v>
      </c>
      <c r="B299" s="246">
        <v>45</v>
      </c>
      <c r="C299" s="247">
        <v>55</v>
      </c>
      <c r="D299" s="248">
        <v>40</v>
      </c>
      <c r="E299" s="249">
        <v>60</v>
      </c>
    </row>
    <row r="300" spans="1:5" x14ac:dyDescent="0.25">
      <c r="A300" s="236">
        <f t="shared" si="4"/>
        <v>43392</v>
      </c>
      <c r="B300" s="246">
        <v>45</v>
      </c>
      <c r="C300" s="247">
        <v>55</v>
      </c>
      <c r="D300" s="248">
        <v>40</v>
      </c>
      <c r="E300" s="249">
        <v>60</v>
      </c>
    </row>
    <row r="301" spans="1:5" x14ac:dyDescent="0.25">
      <c r="A301" s="236">
        <f t="shared" si="4"/>
        <v>43393</v>
      </c>
      <c r="B301" s="246">
        <v>45</v>
      </c>
      <c r="C301" s="247">
        <v>55</v>
      </c>
      <c r="D301" s="248">
        <v>40</v>
      </c>
      <c r="E301" s="249">
        <v>60</v>
      </c>
    </row>
    <row r="302" spans="1:5" x14ac:dyDescent="0.25">
      <c r="A302" s="236">
        <f t="shared" si="4"/>
        <v>43394</v>
      </c>
      <c r="B302" s="246">
        <v>45</v>
      </c>
      <c r="C302" s="247">
        <v>55</v>
      </c>
      <c r="D302" s="248">
        <v>40</v>
      </c>
      <c r="E302" s="249">
        <v>60</v>
      </c>
    </row>
    <row r="303" spans="1:5" x14ac:dyDescent="0.25">
      <c r="A303" s="236">
        <f t="shared" si="4"/>
        <v>43395</v>
      </c>
      <c r="B303" s="246">
        <v>45</v>
      </c>
      <c r="C303" s="247">
        <v>55</v>
      </c>
      <c r="D303" s="248">
        <v>40</v>
      </c>
      <c r="E303" s="249">
        <v>60</v>
      </c>
    </row>
    <row r="304" spans="1:5" x14ac:dyDescent="0.25">
      <c r="A304" s="236">
        <f t="shared" si="4"/>
        <v>43396</v>
      </c>
      <c r="B304" s="246">
        <v>45</v>
      </c>
      <c r="C304" s="247">
        <v>55</v>
      </c>
      <c r="D304" s="248">
        <v>40</v>
      </c>
      <c r="E304" s="249">
        <v>60</v>
      </c>
    </row>
    <row r="305" spans="1:5" x14ac:dyDescent="0.25">
      <c r="A305" s="236">
        <f t="shared" si="4"/>
        <v>43397</v>
      </c>
      <c r="B305" s="246">
        <v>45</v>
      </c>
      <c r="C305" s="247">
        <v>55</v>
      </c>
      <c r="D305" s="248">
        <v>40</v>
      </c>
      <c r="E305" s="249">
        <v>60</v>
      </c>
    </row>
    <row r="306" spans="1:5" x14ac:dyDescent="0.25">
      <c r="A306" s="236">
        <f t="shared" si="4"/>
        <v>43398</v>
      </c>
      <c r="B306" s="246">
        <v>45</v>
      </c>
      <c r="C306" s="247">
        <v>55</v>
      </c>
      <c r="D306" s="248">
        <v>40</v>
      </c>
      <c r="E306" s="249">
        <v>60</v>
      </c>
    </row>
    <row r="307" spans="1:5" x14ac:dyDescent="0.25">
      <c r="A307" s="236">
        <f t="shared" si="4"/>
        <v>43399</v>
      </c>
      <c r="B307" s="246">
        <v>45</v>
      </c>
      <c r="C307" s="247">
        <v>55</v>
      </c>
      <c r="D307" s="248">
        <v>40</v>
      </c>
      <c r="E307" s="249">
        <v>60</v>
      </c>
    </row>
    <row r="308" spans="1:5" x14ac:dyDescent="0.25">
      <c r="A308" s="236">
        <f t="shared" si="4"/>
        <v>43400</v>
      </c>
      <c r="B308" s="246">
        <v>45</v>
      </c>
      <c r="C308" s="247">
        <v>55</v>
      </c>
      <c r="D308" s="248">
        <v>40</v>
      </c>
      <c r="E308" s="249">
        <v>60</v>
      </c>
    </row>
    <row r="309" spans="1:5" x14ac:dyDescent="0.25">
      <c r="A309" s="236">
        <f t="shared" si="4"/>
        <v>43401</v>
      </c>
      <c r="B309" s="246">
        <v>45</v>
      </c>
      <c r="C309" s="247">
        <v>55</v>
      </c>
      <c r="D309" s="248">
        <v>40</v>
      </c>
      <c r="E309" s="249">
        <v>60</v>
      </c>
    </row>
    <row r="310" spans="1:5" x14ac:dyDescent="0.25">
      <c r="A310" s="236">
        <f t="shared" si="4"/>
        <v>43402</v>
      </c>
      <c r="B310" s="246">
        <v>45</v>
      </c>
      <c r="C310" s="247">
        <v>55</v>
      </c>
      <c r="D310" s="248">
        <v>40</v>
      </c>
      <c r="E310" s="249">
        <v>60</v>
      </c>
    </row>
    <row r="311" spans="1:5" x14ac:dyDescent="0.25">
      <c r="A311" s="236">
        <f t="shared" si="4"/>
        <v>43403</v>
      </c>
      <c r="B311" s="246">
        <v>45</v>
      </c>
      <c r="C311" s="247">
        <v>55</v>
      </c>
      <c r="D311" s="248">
        <v>40</v>
      </c>
      <c r="E311" s="249">
        <v>60</v>
      </c>
    </row>
    <row r="312" spans="1:5" x14ac:dyDescent="0.25">
      <c r="A312" s="236">
        <f t="shared" si="4"/>
        <v>43404</v>
      </c>
      <c r="B312" s="246">
        <v>45</v>
      </c>
      <c r="C312" s="247">
        <v>55</v>
      </c>
      <c r="D312" s="248">
        <v>40</v>
      </c>
      <c r="E312" s="249">
        <v>60</v>
      </c>
    </row>
    <row r="313" spans="1:5" x14ac:dyDescent="0.25">
      <c r="A313" s="236">
        <f t="shared" si="4"/>
        <v>43405</v>
      </c>
      <c r="B313" s="246">
        <v>45</v>
      </c>
      <c r="C313" s="247">
        <v>55</v>
      </c>
      <c r="D313" s="248">
        <v>40</v>
      </c>
      <c r="E313" s="249">
        <v>60</v>
      </c>
    </row>
    <row r="314" spans="1:5" x14ac:dyDescent="0.25">
      <c r="A314" s="236">
        <f t="shared" si="4"/>
        <v>43406</v>
      </c>
      <c r="B314" s="246">
        <v>45</v>
      </c>
      <c r="C314" s="247">
        <v>55</v>
      </c>
      <c r="D314" s="248">
        <v>40</v>
      </c>
      <c r="E314" s="249">
        <v>60</v>
      </c>
    </row>
    <row r="315" spans="1:5" x14ac:dyDescent="0.25">
      <c r="A315" s="236">
        <f t="shared" si="4"/>
        <v>43407</v>
      </c>
      <c r="B315" s="246">
        <v>45</v>
      </c>
      <c r="C315" s="247">
        <v>55</v>
      </c>
      <c r="D315" s="248">
        <v>40</v>
      </c>
      <c r="E315" s="249">
        <v>60</v>
      </c>
    </row>
    <row r="316" spans="1:5" x14ac:dyDescent="0.25">
      <c r="A316" s="236">
        <f t="shared" si="4"/>
        <v>43408</v>
      </c>
      <c r="B316" s="246">
        <v>45</v>
      </c>
      <c r="C316" s="247">
        <v>55</v>
      </c>
      <c r="D316" s="248">
        <v>40</v>
      </c>
      <c r="E316" s="249">
        <v>60</v>
      </c>
    </row>
    <row r="317" spans="1:5" x14ac:dyDescent="0.25">
      <c r="A317" s="236">
        <f t="shared" si="4"/>
        <v>43409</v>
      </c>
      <c r="B317" s="246">
        <v>45</v>
      </c>
      <c r="C317" s="247">
        <v>55</v>
      </c>
      <c r="D317" s="248">
        <v>40</v>
      </c>
      <c r="E317" s="249">
        <v>60</v>
      </c>
    </row>
    <row r="318" spans="1:5" x14ac:dyDescent="0.25">
      <c r="A318" s="236">
        <f t="shared" si="4"/>
        <v>43410</v>
      </c>
      <c r="B318" s="246">
        <v>45</v>
      </c>
      <c r="C318" s="247">
        <v>55</v>
      </c>
      <c r="D318" s="248">
        <v>40</v>
      </c>
      <c r="E318" s="249">
        <v>60</v>
      </c>
    </row>
    <row r="319" spans="1:5" x14ac:dyDescent="0.25">
      <c r="A319" s="236">
        <f t="shared" si="4"/>
        <v>43411</v>
      </c>
      <c r="B319" s="246">
        <v>45</v>
      </c>
      <c r="C319" s="247">
        <v>55</v>
      </c>
      <c r="D319" s="248">
        <v>40</v>
      </c>
      <c r="E319" s="249">
        <v>60</v>
      </c>
    </row>
    <row r="320" spans="1:5" x14ac:dyDescent="0.25">
      <c r="A320" s="236">
        <f t="shared" si="4"/>
        <v>43412</v>
      </c>
      <c r="B320" s="246">
        <v>45</v>
      </c>
      <c r="C320" s="247">
        <v>55</v>
      </c>
      <c r="D320" s="248">
        <v>40</v>
      </c>
      <c r="E320" s="249">
        <v>60</v>
      </c>
    </row>
    <row r="321" spans="1:5" x14ac:dyDescent="0.25">
      <c r="A321" s="236">
        <f t="shared" si="4"/>
        <v>43413</v>
      </c>
      <c r="B321" s="246">
        <v>45</v>
      </c>
      <c r="C321" s="247">
        <v>55</v>
      </c>
      <c r="D321" s="248">
        <v>40</v>
      </c>
      <c r="E321" s="249">
        <v>60</v>
      </c>
    </row>
    <row r="322" spans="1:5" x14ac:dyDescent="0.25">
      <c r="A322" s="236">
        <f t="shared" si="4"/>
        <v>43414</v>
      </c>
      <c r="B322" s="246">
        <v>45</v>
      </c>
      <c r="C322" s="247">
        <v>55</v>
      </c>
      <c r="D322" s="248">
        <v>40</v>
      </c>
      <c r="E322" s="249">
        <v>60</v>
      </c>
    </row>
    <row r="323" spans="1:5" x14ac:dyDescent="0.25">
      <c r="A323" s="236">
        <f t="shared" si="4"/>
        <v>43415</v>
      </c>
      <c r="B323" s="246">
        <v>45</v>
      </c>
      <c r="C323" s="247">
        <v>55</v>
      </c>
      <c r="D323" s="248">
        <v>40</v>
      </c>
      <c r="E323" s="249">
        <v>60</v>
      </c>
    </row>
    <row r="324" spans="1:5" x14ac:dyDescent="0.25">
      <c r="A324" s="236">
        <f t="shared" si="4"/>
        <v>43416</v>
      </c>
      <c r="B324" s="246">
        <v>45</v>
      </c>
      <c r="C324" s="247">
        <v>55</v>
      </c>
      <c r="D324" s="248">
        <v>40</v>
      </c>
      <c r="E324" s="249">
        <v>60</v>
      </c>
    </row>
    <row r="325" spans="1:5" x14ac:dyDescent="0.25">
      <c r="A325" s="236">
        <f t="shared" si="4"/>
        <v>43417</v>
      </c>
      <c r="B325" s="246">
        <v>45</v>
      </c>
      <c r="C325" s="247">
        <v>55</v>
      </c>
      <c r="D325" s="248">
        <v>40</v>
      </c>
      <c r="E325" s="249">
        <v>60</v>
      </c>
    </row>
    <row r="326" spans="1:5" x14ac:dyDescent="0.25">
      <c r="A326" s="236">
        <f t="shared" si="4"/>
        <v>43418</v>
      </c>
      <c r="B326" s="246">
        <v>45</v>
      </c>
      <c r="C326" s="247">
        <v>55</v>
      </c>
      <c r="D326" s="248">
        <v>40</v>
      </c>
      <c r="E326" s="249">
        <v>60</v>
      </c>
    </row>
    <row r="327" spans="1:5" x14ac:dyDescent="0.25">
      <c r="A327" s="236">
        <f t="shared" si="4"/>
        <v>43419</v>
      </c>
      <c r="B327" s="246">
        <v>45</v>
      </c>
      <c r="C327" s="247">
        <v>55</v>
      </c>
      <c r="D327" s="248">
        <v>40</v>
      </c>
      <c r="E327" s="249">
        <v>60</v>
      </c>
    </row>
    <row r="328" spans="1:5" x14ac:dyDescent="0.25">
      <c r="A328" s="236">
        <f t="shared" si="4"/>
        <v>43420</v>
      </c>
      <c r="B328" s="246">
        <v>45</v>
      </c>
      <c r="C328" s="247">
        <v>55</v>
      </c>
      <c r="D328" s="248">
        <v>40</v>
      </c>
      <c r="E328" s="249">
        <v>60</v>
      </c>
    </row>
    <row r="329" spans="1:5" x14ac:dyDescent="0.25">
      <c r="A329" s="236">
        <f t="shared" si="4"/>
        <v>43421</v>
      </c>
      <c r="B329" s="246">
        <v>45</v>
      </c>
      <c r="C329" s="247">
        <v>55</v>
      </c>
      <c r="D329" s="248">
        <v>40</v>
      </c>
      <c r="E329" s="249">
        <v>60</v>
      </c>
    </row>
    <row r="330" spans="1:5" x14ac:dyDescent="0.25">
      <c r="A330" s="236">
        <f t="shared" si="4"/>
        <v>43422</v>
      </c>
      <c r="B330" s="246">
        <v>45</v>
      </c>
      <c r="C330" s="247">
        <v>55</v>
      </c>
      <c r="D330" s="248">
        <v>40</v>
      </c>
      <c r="E330" s="249">
        <v>60</v>
      </c>
    </row>
    <row r="331" spans="1:5" x14ac:dyDescent="0.25">
      <c r="A331" s="236">
        <f t="shared" ref="A331:A393" si="5">A330+1</f>
        <v>43423</v>
      </c>
      <c r="B331" s="246">
        <v>45</v>
      </c>
      <c r="C331" s="247">
        <v>55</v>
      </c>
      <c r="D331" s="248">
        <v>40</v>
      </c>
      <c r="E331" s="249">
        <v>60</v>
      </c>
    </row>
    <row r="332" spans="1:5" x14ac:dyDescent="0.25">
      <c r="A332" s="236">
        <f t="shared" si="5"/>
        <v>43424</v>
      </c>
      <c r="B332" s="246">
        <v>45</v>
      </c>
      <c r="C332" s="247">
        <v>55</v>
      </c>
      <c r="D332" s="248">
        <v>40</v>
      </c>
      <c r="E332" s="249">
        <v>60</v>
      </c>
    </row>
    <row r="333" spans="1:5" x14ac:dyDescent="0.25">
      <c r="A333" s="236">
        <f t="shared" si="5"/>
        <v>43425</v>
      </c>
      <c r="B333" s="246">
        <v>45</v>
      </c>
      <c r="C333" s="247">
        <v>55</v>
      </c>
      <c r="D333" s="248">
        <v>40</v>
      </c>
      <c r="E333" s="249">
        <v>60</v>
      </c>
    </row>
    <row r="334" spans="1:5" x14ac:dyDescent="0.25">
      <c r="A334" s="236">
        <f t="shared" si="5"/>
        <v>43426</v>
      </c>
      <c r="B334" s="246">
        <v>45</v>
      </c>
      <c r="C334" s="247">
        <v>55</v>
      </c>
      <c r="D334" s="248">
        <v>40</v>
      </c>
      <c r="E334" s="249">
        <v>60</v>
      </c>
    </row>
    <row r="335" spans="1:5" x14ac:dyDescent="0.25">
      <c r="A335" s="236">
        <f t="shared" si="5"/>
        <v>43427</v>
      </c>
      <c r="B335" s="246">
        <v>45</v>
      </c>
      <c r="C335" s="247">
        <v>55</v>
      </c>
      <c r="D335" s="248">
        <v>40</v>
      </c>
      <c r="E335" s="249">
        <v>60</v>
      </c>
    </row>
    <row r="336" spans="1:5" x14ac:dyDescent="0.25">
      <c r="A336" s="236">
        <f t="shared" si="5"/>
        <v>43428</v>
      </c>
      <c r="B336" s="246">
        <v>45</v>
      </c>
      <c r="C336" s="247">
        <v>55</v>
      </c>
      <c r="D336" s="248">
        <v>40</v>
      </c>
      <c r="E336" s="249">
        <v>60</v>
      </c>
    </row>
    <row r="337" spans="1:5" x14ac:dyDescent="0.25">
      <c r="A337" s="236">
        <f t="shared" si="5"/>
        <v>43429</v>
      </c>
      <c r="B337" s="246">
        <v>45</v>
      </c>
      <c r="C337" s="247">
        <v>55</v>
      </c>
      <c r="D337" s="248">
        <v>40</v>
      </c>
      <c r="E337" s="249">
        <v>60</v>
      </c>
    </row>
    <row r="338" spans="1:5" x14ac:dyDescent="0.25">
      <c r="A338" s="236">
        <f t="shared" si="5"/>
        <v>43430</v>
      </c>
      <c r="B338" s="246">
        <v>45</v>
      </c>
      <c r="C338" s="247">
        <v>55</v>
      </c>
      <c r="D338" s="248">
        <v>40</v>
      </c>
      <c r="E338" s="249">
        <v>60</v>
      </c>
    </row>
    <row r="339" spans="1:5" x14ac:dyDescent="0.25">
      <c r="A339" s="236">
        <f t="shared" si="5"/>
        <v>43431</v>
      </c>
      <c r="B339" s="246">
        <v>45</v>
      </c>
      <c r="C339" s="247">
        <v>55</v>
      </c>
      <c r="D339" s="248">
        <v>40</v>
      </c>
      <c r="E339" s="249">
        <v>60</v>
      </c>
    </row>
    <row r="340" spans="1:5" x14ac:dyDescent="0.25">
      <c r="A340" s="236">
        <f t="shared" si="5"/>
        <v>43432</v>
      </c>
      <c r="B340" s="246">
        <v>45</v>
      </c>
      <c r="C340" s="247">
        <v>55</v>
      </c>
      <c r="D340" s="248">
        <v>40</v>
      </c>
      <c r="E340" s="249">
        <v>60</v>
      </c>
    </row>
    <row r="341" spans="1:5" x14ac:dyDescent="0.25">
      <c r="A341" s="236">
        <f t="shared" si="5"/>
        <v>43433</v>
      </c>
      <c r="B341" s="246">
        <v>45</v>
      </c>
      <c r="C341" s="247">
        <v>55</v>
      </c>
      <c r="D341" s="248">
        <v>40</v>
      </c>
      <c r="E341" s="249">
        <v>60</v>
      </c>
    </row>
    <row r="342" spans="1:5" x14ac:dyDescent="0.25">
      <c r="A342" s="236">
        <f t="shared" si="5"/>
        <v>43434</v>
      </c>
      <c r="B342" s="246">
        <v>45</v>
      </c>
      <c r="C342" s="247">
        <v>55</v>
      </c>
      <c r="D342" s="248">
        <v>40</v>
      </c>
      <c r="E342" s="249">
        <v>60</v>
      </c>
    </row>
    <row r="343" spans="1:5" x14ac:dyDescent="0.25">
      <c r="A343" s="236">
        <f t="shared" si="5"/>
        <v>43435</v>
      </c>
      <c r="B343" s="246">
        <v>45</v>
      </c>
      <c r="C343" s="247">
        <v>55</v>
      </c>
      <c r="D343" s="248">
        <v>40</v>
      </c>
      <c r="E343" s="249">
        <v>60</v>
      </c>
    </row>
    <row r="344" spans="1:5" x14ac:dyDescent="0.25">
      <c r="A344" s="236">
        <f t="shared" si="5"/>
        <v>43436</v>
      </c>
      <c r="B344" s="246">
        <v>45</v>
      </c>
      <c r="C344" s="247">
        <v>55</v>
      </c>
      <c r="D344" s="248">
        <v>40</v>
      </c>
      <c r="E344" s="249">
        <v>60</v>
      </c>
    </row>
    <row r="345" spans="1:5" x14ac:dyDescent="0.25">
      <c r="A345" s="236">
        <f t="shared" si="5"/>
        <v>43437</v>
      </c>
      <c r="B345" s="246">
        <v>45</v>
      </c>
      <c r="C345" s="247">
        <v>55</v>
      </c>
      <c r="D345" s="248">
        <v>40</v>
      </c>
      <c r="E345" s="249">
        <v>60</v>
      </c>
    </row>
    <row r="346" spans="1:5" x14ac:dyDescent="0.25">
      <c r="A346" s="236">
        <f t="shared" si="5"/>
        <v>43438</v>
      </c>
      <c r="B346" s="246">
        <v>45</v>
      </c>
      <c r="C346" s="247">
        <v>55</v>
      </c>
      <c r="D346" s="248">
        <v>40</v>
      </c>
      <c r="E346" s="249">
        <v>60</v>
      </c>
    </row>
    <row r="347" spans="1:5" x14ac:dyDescent="0.25">
      <c r="A347" s="236">
        <f t="shared" si="5"/>
        <v>43439</v>
      </c>
      <c r="B347" s="246">
        <v>45</v>
      </c>
      <c r="C347" s="247">
        <v>55</v>
      </c>
      <c r="D347" s="248">
        <v>40</v>
      </c>
      <c r="E347" s="249">
        <v>60</v>
      </c>
    </row>
    <row r="348" spans="1:5" x14ac:dyDescent="0.25">
      <c r="A348" s="236">
        <f t="shared" si="5"/>
        <v>43440</v>
      </c>
      <c r="B348" s="246">
        <v>45</v>
      </c>
      <c r="C348" s="247">
        <v>55</v>
      </c>
      <c r="D348" s="248">
        <v>40</v>
      </c>
      <c r="E348" s="249">
        <v>60</v>
      </c>
    </row>
    <row r="349" spans="1:5" x14ac:dyDescent="0.25">
      <c r="A349" s="236">
        <f t="shared" si="5"/>
        <v>43441</v>
      </c>
      <c r="B349" s="246">
        <v>45</v>
      </c>
      <c r="C349" s="247">
        <v>55</v>
      </c>
      <c r="D349" s="248">
        <v>40</v>
      </c>
      <c r="E349" s="249">
        <v>60</v>
      </c>
    </row>
    <row r="350" spans="1:5" x14ac:dyDescent="0.25">
      <c r="A350" s="236">
        <f t="shared" si="5"/>
        <v>43442</v>
      </c>
      <c r="B350" s="246">
        <v>45</v>
      </c>
      <c r="C350" s="247">
        <v>55</v>
      </c>
      <c r="D350" s="248">
        <v>40</v>
      </c>
      <c r="E350" s="249">
        <v>60</v>
      </c>
    </row>
    <row r="351" spans="1:5" x14ac:dyDescent="0.25">
      <c r="A351" s="236">
        <f t="shared" si="5"/>
        <v>43443</v>
      </c>
      <c r="B351" s="246">
        <v>45</v>
      </c>
      <c r="C351" s="247">
        <v>55</v>
      </c>
      <c r="D351" s="248">
        <v>40</v>
      </c>
      <c r="E351" s="249">
        <v>60</v>
      </c>
    </row>
    <row r="352" spans="1:5" x14ac:dyDescent="0.25">
      <c r="A352" s="236">
        <f t="shared" si="5"/>
        <v>43444</v>
      </c>
      <c r="B352" s="246">
        <v>45</v>
      </c>
      <c r="C352" s="247">
        <v>55</v>
      </c>
      <c r="D352" s="248">
        <v>40</v>
      </c>
      <c r="E352" s="249">
        <v>60</v>
      </c>
    </row>
    <row r="353" spans="1:5" x14ac:dyDescent="0.25">
      <c r="A353" s="236">
        <f t="shared" si="5"/>
        <v>43445</v>
      </c>
      <c r="B353" s="246">
        <v>45</v>
      </c>
      <c r="C353" s="247">
        <v>55</v>
      </c>
      <c r="D353" s="248">
        <v>40</v>
      </c>
      <c r="E353" s="249">
        <v>60</v>
      </c>
    </row>
    <row r="354" spans="1:5" x14ac:dyDescent="0.25">
      <c r="A354" s="236">
        <f t="shared" si="5"/>
        <v>43446</v>
      </c>
      <c r="B354" s="246">
        <v>45</v>
      </c>
      <c r="C354" s="247">
        <v>55</v>
      </c>
      <c r="D354" s="248">
        <v>40</v>
      </c>
      <c r="E354" s="249">
        <v>60</v>
      </c>
    </row>
    <row r="355" spans="1:5" x14ac:dyDescent="0.25">
      <c r="A355" s="236">
        <f t="shared" si="5"/>
        <v>43447</v>
      </c>
      <c r="B355" s="246">
        <v>45</v>
      </c>
      <c r="C355" s="247">
        <v>55</v>
      </c>
      <c r="D355" s="248">
        <v>40</v>
      </c>
      <c r="E355" s="249">
        <v>60</v>
      </c>
    </row>
    <row r="356" spans="1:5" x14ac:dyDescent="0.25">
      <c r="A356" s="236">
        <f t="shared" si="5"/>
        <v>43448</v>
      </c>
      <c r="B356" s="246">
        <v>45</v>
      </c>
      <c r="C356" s="247">
        <v>55</v>
      </c>
      <c r="D356" s="248">
        <v>40</v>
      </c>
      <c r="E356" s="249">
        <v>60</v>
      </c>
    </row>
    <row r="357" spans="1:5" x14ac:dyDescent="0.25">
      <c r="A357" s="236">
        <f t="shared" si="5"/>
        <v>43449</v>
      </c>
      <c r="B357" s="246">
        <v>45</v>
      </c>
      <c r="C357" s="247">
        <v>55</v>
      </c>
      <c r="D357" s="248">
        <v>40</v>
      </c>
      <c r="E357" s="249">
        <v>60</v>
      </c>
    </row>
    <row r="358" spans="1:5" x14ac:dyDescent="0.25">
      <c r="A358" s="236">
        <f t="shared" si="5"/>
        <v>43450</v>
      </c>
      <c r="B358" s="246">
        <v>45</v>
      </c>
      <c r="C358" s="247">
        <v>55</v>
      </c>
      <c r="D358" s="248">
        <v>40</v>
      </c>
      <c r="E358" s="249">
        <v>60</v>
      </c>
    </row>
    <row r="359" spans="1:5" x14ac:dyDescent="0.25">
      <c r="A359" s="236">
        <f t="shared" si="5"/>
        <v>43451</v>
      </c>
      <c r="B359" s="246">
        <v>45</v>
      </c>
      <c r="C359" s="247">
        <v>55</v>
      </c>
      <c r="D359" s="248">
        <v>40</v>
      </c>
      <c r="E359" s="249">
        <v>60</v>
      </c>
    </row>
    <row r="360" spans="1:5" x14ac:dyDescent="0.25">
      <c r="A360" s="236">
        <f t="shared" si="5"/>
        <v>43452</v>
      </c>
      <c r="B360" s="246">
        <v>45</v>
      </c>
      <c r="C360" s="247">
        <v>55</v>
      </c>
      <c r="D360" s="248">
        <v>40</v>
      </c>
      <c r="E360" s="249">
        <v>60</v>
      </c>
    </row>
    <row r="361" spans="1:5" x14ac:dyDescent="0.25">
      <c r="A361" s="236">
        <f t="shared" si="5"/>
        <v>43453</v>
      </c>
      <c r="B361" s="246">
        <v>45</v>
      </c>
      <c r="C361" s="247">
        <v>55</v>
      </c>
      <c r="D361" s="248">
        <v>40</v>
      </c>
      <c r="E361" s="249">
        <v>60</v>
      </c>
    </row>
    <row r="362" spans="1:5" x14ac:dyDescent="0.25">
      <c r="A362" s="236">
        <f t="shared" si="5"/>
        <v>43454</v>
      </c>
      <c r="B362" s="246">
        <v>45</v>
      </c>
      <c r="C362" s="247">
        <v>55</v>
      </c>
      <c r="D362" s="248">
        <v>40</v>
      </c>
      <c r="E362" s="249">
        <v>60</v>
      </c>
    </row>
    <row r="363" spans="1:5" x14ac:dyDescent="0.25">
      <c r="A363" s="236">
        <f t="shared" si="5"/>
        <v>43455</v>
      </c>
      <c r="B363" s="246">
        <v>45</v>
      </c>
      <c r="C363" s="247">
        <v>55</v>
      </c>
      <c r="D363" s="248">
        <v>40</v>
      </c>
      <c r="E363" s="249">
        <v>60</v>
      </c>
    </row>
    <row r="364" spans="1:5" x14ac:dyDescent="0.25">
      <c r="A364" s="236">
        <f t="shared" si="5"/>
        <v>43456</v>
      </c>
      <c r="B364" s="246">
        <v>45</v>
      </c>
      <c r="C364" s="247">
        <v>55</v>
      </c>
      <c r="D364" s="248">
        <v>40</v>
      </c>
      <c r="E364" s="249">
        <v>60</v>
      </c>
    </row>
    <row r="365" spans="1:5" x14ac:dyDescent="0.25">
      <c r="A365" s="236">
        <f t="shared" si="5"/>
        <v>43457</v>
      </c>
      <c r="B365" s="246">
        <v>45</v>
      </c>
      <c r="C365" s="247">
        <v>55</v>
      </c>
      <c r="D365" s="248">
        <v>40</v>
      </c>
      <c r="E365" s="249">
        <v>60</v>
      </c>
    </row>
    <row r="366" spans="1:5" x14ac:dyDescent="0.25">
      <c r="A366" s="236">
        <f t="shared" si="5"/>
        <v>43458</v>
      </c>
      <c r="B366" s="246">
        <v>45</v>
      </c>
      <c r="C366" s="247">
        <v>55</v>
      </c>
      <c r="D366" s="248">
        <v>40</v>
      </c>
      <c r="E366" s="249">
        <v>60</v>
      </c>
    </row>
    <row r="367" spans="1:5" x14ac:dyDescent="0.25">
      <c r="A367" s="236">
        <f t="shared" si="5"/>
        <v>43459</v>
      </c>
      <c r="B367" s="246">
        <v>45</v>
      </c>
      <c r="C367" s="247">
        <v>55</v>
      </c>
      <c r="D367" s="248">
        <v>40</v>
      </c>
      <c r="E367" s="249">
        <v>60</v>
      </c>
    </row>
    <row r="368" spans="1:5" x14ac:dyDescent="0.25">
      <c r="A368" s="236">
        <f t="shared" si="5"/>
        <v>43460</v>
      </c>
      <c r="B368" s="246">
        <v>45</v>
      </c>
      <c r="C368" s="247">
        <v>55</v>
      </c>
      <c r="D368" s="248">
        <v>40</v>
      </c>
      <c r="E368" s="249">
        <v>60</v>
      </c>
    </row>
    <row r="369" spans="1:5" x14ac:dyDescent="0.25">
      <c r="A369" s="236">
        <f t="shared" si="5"/>
        <v>43461</v>
      </c>
      <c r="B369" s="246">
        <v>45</v>
      </c>
      <c r="C369" s="247">
        <v>55</v>
      </c>
      <c r="D369" s="248">
        <v>40</v>
      </c>
      <c r="E369" s="249">
        <v>60</v>
      </c>
    </row>
    <row r="370" spans="1:5" x14ac:dyDescent="0.25">
      <c r="A370" s="236">
        <f t="shared" si="5"/>
        <v>43462</v>
      </c>
      <c r="B370" s="246">
        <v>45</v>
      </c>
      <c r="C370" s="247">
        <v>55</v>
      </c>
      <c r="D370" s="248">
        <v>40</v>
      </c>
      <c r="E370" s="249">
        <v>60</v>
      </c>
    </row>
    <row r="371" spans="1:5" x14ac:dyDescent="0.25">
      <c r="A371" s="236">
        <f t="shared" si="5"/>
        <v>43463</v>
      </c>
      <c r="B371" s="246">
        <v>45</v>
      </c>
      <c r="C371" s="247">
        <v>55</v>
      </c>
      <c r="D371" s="248">
        <v>40</v>
      </c>
      <c r="E371" s="249">
        <v>60</v>
      </c>
    </row>
    <row r="372" spans="1:5" x14ac:dyDescent="0.25">
      <c r="A372" s="236">
        <f t="shared" si="5"/>
        <v>43464</v>
      </c>
      <c r="B372" s="246">
        <v>45</v>
      </c>
      <c r="C372" s="247">
        <v>55</v>
      </c>
      <c r="D372" s="248">
        <v>40</v>
      </c>
      <c r="E372" s="249">
        <v>60</v>
      </c>
    </row>
    <row r="373" spans="1:5" x14ac:dyDescent="0.25">
      <c r="A373" s="236">
        <f t="shared" si="5"/>
        <v>43465</v>
      </c>
      <c r="B373" s="246">
        <v>45</v>
      </c>
      <c r="C373" s="247">
        <v>55</v>
      </c>
      <c r="D373" s="248">
        <v>40</v>
      </c>
      <c r="E373" s="249">
        <v>60</v>
      </c>
    </row>
    <row r="374" spans="1:5" x14ac:dyDescent="0.25">
      <c r="A374" s="245">
        <f t="shared" si="5"/>
        <v>43466</v>
      </c>
      <c r="B374" s="246">
        <v>47</v>
      </c>
      <c r="C374" s="247">
        <v>57</v>
      </c>
      <c r="D374" s="248">
        <v>43</v>
      </c>
      <c r="E374" s="249">
        <v>63</v>
      </c>
    </row>
    <row r="375" spans="1:5" x14ac:dyDescent="0.25">
      <c r="A375" s="245">
        <f t="shared" si="5"/>
        <v>43467</v>
      </c>
      <c r="B375" s="246">
        <v>47</v>
      </c>
      <c r="C375" s="247">
        <v>57</v>
      </c>
      <c r="D375" s="248">
        <v>43</v>
      </c>
      <c r="E375" s="249">
        <v>63</v>
      </c>
    </row>
    <row r="376" spans="1:5" x14ac:dyDescent="0.25">
      <c r="A376" s="245">
        <f t="shared" si="5"/>
        <v>43468</v>
      </c>
      <c r="B376" s="246">
        <v>47</v>
      </c>
      <c r="C376" s="247">
        <v>57</v>
      </c>
      <c r="D376" s="248">
        <v>43</v>
      </c>
      <c r="E376" s="249">
        <v>63</v>
      </c>
    </row>
    <row r="377" spans="1:5" x14ac:dyDescent="0.25">
      <c r="A377" s="245">
        <f t="shared" si="5"/>
        <v>43469</v>
      </c>
      <c r="B377" s="246">
        <v>47</v>
      </c>
      <c r="C377" s="247">
        <v>57</v>
      </c>
      <c r="D377" s="248">
        <v>43</v>
      </c>
      <c r="E377" s="249">
        <v>63</v>
      </c>
    </row>
    <row r="378" spans="1:5" x14ac:dyDescent="0.25">
      <c r="A378" s="245">
        <f t="shared" si="5"/>
        <v>43470</v>
      </c>
      <c r="B378" s="246">
        <v>47</v>
      </c>
      <c r="C378" s="247">
        <v>57</v>
      </c>
      <c r="D378" s="248">
        <v>43</v>
      </c>
      <c r="E378" s="249">
        <v>63</v>
      </c>
    </row>
    <row r="379" spans="1:5" x14ac:dyDescent="0.25">
      <c r="A379" s="245">
        <f t="shared" si="5"/>
        <v>43471</v>
      </c>
      <c r="B379" s="246">
        <v>47</v>
      </c>
      <c r="C379" s="247">
        <v>57</v>
      </c>
      <c r="D379" s="248">
        <v>43</v>
      </c>
      <c r="E379" s="249">
        <v>63</v>
      </c>
    </row>
    <row r="380" spans="1:5" x14ac:dyDescent="0.25">
      <c r="A380" s="245">
        <f t="shared" si="5"/>
        <v>43472</v>
      </c>
      <c r="B380" s="246">
        <v>47</v>
      </c>
      <c r="C380" s="247">
        <v>57</v>
      </c>
      <c r="D380" s="248">
        <v>43</v>
      </c>
      <c r="E380" s="249">
        <v>63</v>
      </c>
    </row>
    <row r="381" spans="1:5" x14ac:dyDescent="0.25">
      <c r="A381" s="245">
        <f t="shared" si="5"/>
        <v>43473</v>
      </c>
      <c r="B381" s="246">
        <v>47</v>
      </c>
      <c r="C381" s="247">
        <v>57</v>
      </c>
      <c r="D381" s="248">
        <v>43</v>
      </c>
      <c r="E381" s="249">
        <v>63</v>
      </c>
    </row>
    <row r="382" spans="1:5" x14ac:dyDescent="0.25">
      <c r="A382" s="245">
        <f t="shared" si="5"/>
        <v>43474</v>
      </c>
      <c r="B382" s="246">
        <v>47</v>
      </c>
      <c r="C382" s="247">
        <v>57</v>
      </c>
      <c r="D382" s="248">
        <v>43</v>
      </c>
      <c r="E382" s="249">
        <v>63</v>
      </c>
    </row>
    <row r="383" spans="1:5" x14ac:dyDescent="0.25">
      <c r="A383" s="245">
        <f t="shared" si="5"/>
        <v>43475</v>
      </c>
      <c r="B383" s="246">
        <v>47</v>
      </c>
      <c r="C383" s="247">
        <v>57</v>
      </c>
      <c r="D383" s="248">
        <v>43</v>
      </c>
      <c r="E383" s="249">
        <v>63</v>
      </c>
    </row>
    <row r="384" spans="1:5" x14ac:dyDescent="0.25">
      <c r="A384" s="245">
        <f t="shared" si="5"/>
        <v>43476</v>
      </c>
      <c r="B384" s="246">
        <v>47</v>
      </c>
      <c r="C384" s="247">
        <v>57</v>
      </c>
      <c r="D384" s="248">
        <v>43</v>
      </c>
      <c r="E384" s="249">
        <v>63</v>
      </c>
    </row>
    <row r="385" spans="1:5" x14ac:dyDescent="0.25">
      <c r="A385" s="245">
        <f t="shared" si="5"/>
        <v>43477</v>
      </c>
      <c r="B385" s="246">
        <v>47</v>
      </c>
      <c r="C385" s="247">
        <v>57</v>
      </c>
      <c r="D385" s="248">
        <v>43</v>
      </c>
      <c r="E385" s="249">
        <v>63</v>
      </c>
    </row>
    <row r="386" spans="1:5" x14ac:dyDescent="0.25">
      <c r="A386" s="245">
        <f t="shared" si="5"/>
        <v>43478</v>
      </c>
      <c r="B386" s="246">
        <v>47</v>
      </c>
      <c r="C386" s="247">
        <v>57</v>
      </c>
      <c r="D386" s="248">
        <v>43</v>
      </c>
      <c r="E386" s="249">
        <v>63</v>
      </c>
    </row>
    <row r="387" spans="1:5" x14ac:dyDescent="0.25">
      <c r="A387" s="245">
        <f t="shared" si="5"/>
        <v>43479</v>
      </c>
      <c r="B387" s="246">
        <v>47</v>
      </c>
      <c r="C387" s="247">
        <v>57</v>
      </c>
      <c r="D387" s="248">
        <v>43</v>
      </c>
      <c r="E387" s="249">
        <v>63</v>
      </c>
    </row>
    <row r="388" spans="1:5" x14ac:dyDescent="0.25">
      <c r="A388" s="245">
        <f t="shared" si="5"/>
        <v>43480</v>
      </c>
      <c r="B388" s="246">
        <v>47</v>
      </c>
      <c r="C388" s="247">
        <v>57</v>
      </c>
      <c r="D388" s="248">
        <v>43</v>
      </c>
      <c r="E388" s="249">
        <v>63</v>
      </c>
    </row>
    <row r="389" spans="1:5" x14ac:dyDescent="0.25">
      <c r="A389" s="245">
        <f t="shared" si="5"/>
        <v>43481</v>
      </c>
      <c r="B389" s="246">
        <v>47</v>
      </c>
      <c r="C389" s="247">
        <v>57</v>
      </c>
      <c r="D389" s="248">
        <v>43</v>
      </c>
      <c r="E389" s="249">
        <v>63</v>
      </c>
    </row>
    <row r="390" spans="1:5" x14ac:dyDescent="0.25">
      <c r="A390" s="245">
        <f t="shared" si="5"/>
        <v>43482</v>
      </c>
      <c r="B390" s="246">
        <v>47</v>
      </c>
      <c r="C390" s="247">
        <v>57</v>
      </c>
      <c r="D390" s="248">
        <v>43</v>
      </c>
      <c r="E390" s="249">
        <v>63</v>
      </c>
    </row>
    <row r="391" spans="1:5" x14ac:dyDescent="0.25">
      <c r="A391" s="245">
        <f t="shared" si="5"/>
        <v>43483</v>
      </c>
      <c r="B391" s="246">
        <v>47</v>
      </c>
      <c r="C391" s="247">
        <v>57</v>
      </c>
      <c r="D391" s="248">
        <v>43</v>
      </c>
      <c r="E391" s="249">
        <v>63</v>
      </c>
    </row>
    <row r="392" spans="1:5" x14ac:dyDescent="0.25">
      <c r="A392" s="245">
        <f t="shared" si="5"/>
        <v>43484</v>
      </c>
      <c r="B392" s="246">
        <v>47</v>
      </c>
      <c r="C392" s="247">
        <v>57</v>
      </c>
      <c r="D392" s="248">
        <v>43</v>
      </c>
      <c r="E392" s="249">
        <v>63</v>
      </c>
    </row>
    <row r="393" spans="1:5" x14ac:dyDescent="0.25">
      <c r="A393" s="245">
        <f t="shared" si="5"/>
        <v>43485</v>
      </c>
      <c r="B393" s="246">
        <v>47</v>
      </c>
      <c r="C393" s="247">
        <v>57</v>
      </c>
      <c r="D393" s="248">
        <v>43</v>
      </c>
      <c r="E393" s="249">
        <v>63</v>
      </c>
    </row>
    <row r="394" spans="1:5" x14ac:dyDescent="0.25">
      <c r="A394" s="199"/>
    </row>
    <row r="395" spans="1:5" x14ac:dyDescent="0.25">
      <c r="A395" s="199"/>
    </row>
    <row r="396" spans="1:5" x14ac:dyDescent="0.25">
      <c r="A396" s="199"/>
    </row>
    <row r="397" spans="1:5" x14ac:dyDescent="0.25">
      <c r="A397" s="199"/>
    </row>
    <row r="398" spans="1:5" x14ac:dyDescent="0.25">
      <c r="A398" s="199"/>
    </row>
    <row r="399" spans="1:5" x14ac:dyDescent="0.25">
      <c r="A399" s="199"/>
    </row>
    <row r="400" spans="1:5" x14ac:dyDescent="0.25">
      <c r="A400" s="199"/>
    </row>
    <row r="401" spans="1:1" x14ac:dyDescent="0.25">
      <c r="A401" s="199"/>
    </row>
    <row r="402" spans="1:1" x14ac:dyDescent="0.25">
      <c r="A402" s="199"/>
    </row>
    <row r="403" spans="1:1" x14ac:dyDescent="0.25">
      <c r="A403" s="199"/>
    </row>
    <row r="404" spans="1:1" x14ac:dyDescent="0.25">
      <c r="A404" s="199"/>
    </row>
    <row r="405" spans="1:1" x14ac:dyDescent="0.25">
      <c r="A405" s="199"/>
    </row>
    <row r="406" spans="1:1" x14ac:dyDescent="0.25">
      <c r="A406" s="199"/>
    </row>
    <row r="407" spans="1:1" x14ac:dyDescent="0.25">
      <c r="A407" s="199"/>
    </row>
    <row r="408" spans="1:1" x14ac:dyDescent="0.25">
      <c r="A408" s="199"/>
    </row>
    <row r="409" spans="1:1" x14ac:dyDescent="0.25">
      <c r="A409" s="199"/>
    </row>
    <row r="410" spans="1:1" x14ac:dyDescent="0.25">
      <c r="A410" s="199"/>
    </row>
    <row r="411" spans="1:1" x14ac:dyDescent="0.25">
      <c r="A411" s="199"/>
    </row>
    <row r="412" spans="1:1" x14ac:dyDescent="0.25">
      <c r="A412" s="199"/>
    </row>
    <row r="413" spans="1:1" x14ac:dyDescent="0.25">
      <c r="A413" s="199"/>
    </row>
    <row r="414" spans="1:1" x14ac:dyDescent="0.25">
      <c r="A414" s="199"/>
    </row>
    <row r="415" spans="1:1" x14ac:dyDescent="0.25">
      <c r="A415" s="199"/>
    </row>
    <row r="416" spans="1:1" x14ac:dyDescent="0.25">
      <c r="A416" s="199"/>
    </row>
    <row r="417" spans="1:1" x14ac:dyDescent="0.25">
      <c r="A417" s="199"/>
    </row>
    <row r="418" spans="1:1" x14ac:dyDescent="0.25">
      <c r="A418" s="199"/>
    </row>
    <row r="419" spans="1:1" x14ac:dyDescent="0.25">
      <c r="A419" s="199"/>
    </row>
    <row r="420" spans="1:1" x14ac:dyDescent="0.25">
      <c r="A420" s="199"/>
    </row>
    <row r="421" spans="1:1" x14ac:dyDescent="0.25">
      <c r="A421" s="199"/>
    </row>
    <row r="422" spans="1:1" x14ac:dyDescent="0.25">
      <c r="A422" s="199"/>
    </row>
    <row r="423" spans="1:1" x14ac:dyDescent="0.25">
      <c r="A423" s="199"/>
    </row>
    <row r="424" spans="1:1" x14ac:dyDescent="0.25">
      <c r="A424" s="199"/>
    </row>
    <row r="425" spans="1:1" x14ac:dyDescent="0.25">
      <c r="A425" s="199"/>
    </row>
    <row r="426" spans="1:1" x14ac:dyDescent="0.25">
      <c r="A426" s="199"/>
    </row>
    <row r="427" spans="1:1" x14ac:dyDescent="0.25">
      <c r="A427" s="199"/>
    </row>
    <row r="428" spans="1:1" x14ac:dyDescent="0.25">
      <c r="A428" s="199"/>
    </row>
    <row r="429" spans="1:1" x14ac:dyDescent="0.25">
      <c r="A429" s="199"/>
    </row>
    <row r="430" spans="1:1" x14ac:dyDescent="0.25">
      <c r="A430" s="199"/>
    </row>
    <row r="431" spans="1:1" x14ac:dyDescent="0.25">
      <c r="A431" s="199"/>
    </row>
    <row r="432" spans="1:1" x14ac:dyDescent="0.25">
      <c r="A432" s="199"/>
    </row>
    <row r="433" spans="1:1" x14ac:dyDescent="0.25">
      <c r="A433" s="199"/>
    </row>
    <row r="434" spans="1:1" x14ac:dyDescent="0.25">
      <c r="A434" s="199"/>
    </row>
    <row r="435" spans="1:1" x14ac:dyDescent="0.25">
      <c r="A435" s="199"/>
    </row>
    <row r="436" spans="1:1" x14ac:dyDescent="0.25">
      <c r="A436" s="199"/>
    </row>
    <row r="437" spans="1:1" x14ac:dyDescent="0.25">
      <c r="A437" s="199"/>
    </row>
    <row r="438" spans="1:1" x14ac:dyDescent="0.25">
      <c r="A438" s="199"/>
    </row>
    <row r="439" spans="1:1" x14ac:dyDescent="0.25">
      <c r="A439" s="199"/>
    </row>
    <row r="440" spans="1:1" x14ac:dyDescent="0.25">
      <c r="A440" s="199"/>
    </row>
    <row r="441" spans="1:1" x14ac:dyDescent="0.25">
      <c r="A441" s="199"/>
    </row>
    <row r="442" spans="1:1" x14ac:dyDescent="0.25">
      <c r="A442" s="199"/>
    </row>
    <row r="443" spans="1:1" x14ac:dyDescent="0.25">
      <c r="A443" s="199"/>
    </row>
    <row r="444" spans="1:1" x14ac:dyDescent="0.25">
      <c r="A444" s="199"/>
    </row>
  </sheetData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Réservation</vt:lpstr>
      <vt:lpstr>Pro Forma</vt:lpstr>
      <vt:lpstr>Facture</vt:lpstr>
      <vt:lpstr>Planning</vt:lpstr>
      <vt:lpstr>Données</vt:lpstr>
      <vt:lpstr>Résa</vt:lpstr>
      <vt:lpstr>Tarifs</vt:lpstr>
      <vt:lpstr>Facture!Zone_d_impression</vt:lpstr>
      <vt:lpstr>'Pro Forma'!Zone_d_impression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AGUILERA</dc:creator>
  <cp:lastModifiedBy>bruno aguilera</cp:lastModifiedBy>
  <cp:revision/>
  <cp:lastPrinted>2017-12-31T04:21:08Z</cp:lastPrinted>
  <dcterms:created xsi:type="dcterms:W3CDTF">2015-05-23T06:07:25Z</dcterms:created>
  <dcterms:modified xsi:type="dcterms:W3CDTF">2018-03-03T14:02:22Z</dcterms:modified>
</cp:coreProperties>
</file>