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95" yWindow="1365" windowWidth="15330" windowHeight="4245" tabRatio="709" activeTab="2"/>
  </bookViews>
  <sheets>
    <sheet name="GESTION" sheetId="2" r:id="rId1"/>
    <sheet name="Janvier" sheetId="1" r:id="rId2"/>
    <sheet name="Février" sheetId="3" r:id="rId3"/>
    <sheet name="Mars" sheetId="4" r:id="rId4"/>
  </sheets>
  <definedNames>
    <definedName name="An">GESTION!$E$8</definedName>
    <definedName name="type">OFFSET(GESTION!$E$30,,,SUMPRODUCT(N(LEN(GESTION!$E$30:$E$100)&gt;0))+1)</definedName>
    <definedName name="types">GESTION!#REF!</definedName>
  </definedNames>
  <calcPr calcId="125725"/>
</workbook>
</file>

<file path=xl/calcChain.xml><?xml version="1.0" encoding="utf-8"?>
<calcChain xmlns="http://schemas.openxmlformats.org/spreadsheetml/2006/main">
  <c r="A1" i="1"/>
  <c r="B3" s="1"/>
  <c r="L3" s="1"/>
  <c r="M3" s="1"/>
  <c r="N58" i="4"/>
  <c r="L58"/>
  <c r="M58" s="1"/>
  <c r="N57"/>
  <c r="L57"/>
  <c r="M57"/>
  <c r="N56"/>
  <c r="L56"/>
  <c r="M56" s="1"/>
  <c r="N55"/>
  <c r="L55"/>
  <c r="M55"/>
  <c r="N54"/>
  <c r="L54"/>
  <c r="M54" s="1"/>
  <c r="N53"/>
  <c r="L53"/>
  <c r="M53"/>
  <c r="N52"/>
  <c r="L52"/>
  <c r="M52" s="1"/>
  <c r="N51"/>
  <c r="L51"/>
  <c r="M51"/>
  <c r="N50"/>
  <c r="L50"/>
  <c r="M50" s="1"/>
  <c r="N49"/>
  <c r="L49"/>
  <c r="M49"/>
  <c r="N48"/>
  <c r="L48"/>
  <c r="M48" s="1"/>
  <c r="N47"/>
  <c r="L47"/>
  <c r="M47"/>
  <c r="N46"/>
  <c r="L46"/>
  <c r="M46" s="1"/>
  <c r="N45"/>
  <c r="L45"/>
  <c r="M45"/>
  <c r="N44"/>
  <c r="L44"/>
  <c r="M44" s="1"/>
  <c r="N43"/>
  <c r="L43"/>
  <c r="M43"/>
  <c r="N42"/>
  <c r="L42"/>
  <c r="M42" s="1"/>
  <c r="N41"/>
  <c r="L41"/>
  <c r="M41"/>
  <c r="N40"/>
  <c r="L40"/>
  <c r="M40" s="1"/>
  <c r="N39"/>
  <c r="L39"/>
  <c r="M39"/>
  <c r="N38"/>
  <c r="L38"/>
  <c r="M38" s="1"/>
  <c r="N37"/>
  <c r="L37"/>
  <c r="M37"/>
  <c r="N36"/>
  <c r="L36"/>
  <c r="M36" s="1"/>
  <c r="N35"/>
  <c r="L35"/>
  <c r="M35"/>
  <c r="N34"/>
  <c r="L34"/>
  <c r="M34" s="1"/>
  <c r="N33"/>
  <c r="L33"/>
  <c r="M33"/>
  <c r="N32"/>
  <c r="L32"/>
  <c r="M32" s="1"/>
  <c r="N31"/>
  <c r="L31"/>
  <c r="M31"/>
  <c r="N30"/>
  <c r="L30"/>
  <c r="M30" s="1"/>
  <c r="N29"/>
  <c r="L29"/>
  <c r="M29"/>
  <c r="N28"/>
  <c r="L28"/>
  <c r="M28" s="1"/>
  <c r="N27"/>
  <c r="L27"/>
  <c r="M27"/>
  <c r="N26"/>
  <c r="L26"/>
  <c r="M26" s="1"/>
  <c r="N25"/>
  <c r="L25"/>
  <c r="M25"/>
  <c r="N24"/>
  <c r="L24"/>
  <c r="M24" s="1"/>
  <c r="N23"/>
  <c r="L23"/>
  <c r="M23"/>
  <c r="N22"/>
  <c r="L22"/>
  <c r="M22" s="1"/>
  <c r="N21"/>
  <c r="L21"/>
  <c r="M21"/>
  <c r="N20"/>
  <c r="L20"/>
  <c r="M20" s="1"/>
  <c r="N19"/>
  <c r="L19"/>
  <c r="M19"/>
  <c r="N18"/>
  <c r="L18"/>
  <c r="M18" s="1"/>
  <c r="N17"/>
  <c r="L17"/>
  <c r="M17"/>
  <c r="N16"/>
  <c r="L16"/>
  <c r="M16" s="1"/>
  <c r="N15"/>
  <c r="L15"/>
  <c r="M15"/>
  <c r="N14"/>
  <c r="L14"/>
  <c r="M14" s="1"/>
  <c r="N13"/>
  <c r="L13"/>
  <c r="M13"/>
  <c r="N12"/>
  <c r="L12"/>
  <c r="M12" s="1"/>
  <c r="N11"/>
  <c r="L11"/>
  <c r="M11"/>
  <c r="N10"/>
  <c r="L10"/>
  <c r="M10" s="1"/>
  <c r="N9"/>
  <c r="L9"/>
  <c r="M9"/>
  <c r="N8"/>
  <c r="L8"/>
  <c r="M8" s="1"/>
  <c r="N7"/>
  <c r="L7"/>
  <c r="M7"/>
  <c r="N6"/>
  <c r="L6"/>
  <c r="M6" s="1"/>
  <c r="N5"/>
  <c r="L5"/>
  <c r="M5"/>
  <c r="N4"/>
  <c r="L4"/>
  <c r="M4" s="1"/>
  <c r="N3"/>
  <c r="A1"/>
  <c r="B3" s="1"/>
  <c r="L3" s="1"/>
  <c r="M3" s="1"/>
  <c r="N58" i="3"/>
  <c r="L58"/>
  <c r="M58"/>
  <c r="N57"/>
  <c r="L57"/>
  <c r="M57" s="1"/>
  <c r="N56"/>
  <c r="L56"/>
  <c r="M56"/>
  <c r="N55"/>
  <c r="L55"/>
  <c r="M55" s="1"/>
  <c r="N54"/>
  <c r="L54"/>
  <c r="M54"/>
  <c r="N53"/>
  <c r="L53"/>
  <c r="M53" s="1"/>
  <c r="N52"/>
  <c r="L52"/>
  <c r="M52"/>
  <c r="N51"/>
  <c r="L51"/>
  <c r="M51" s="1"/>
  <c r="N50"/>
  <c r="L50"/>
  <c r="M50"/>
  <c r="N49"/>
  <c r="L49"/>
  <c r="M49" s="1"/>
  <c r="N48"/>
  <c r="L48"/>
  <c r="M48"/>
  <c r="N47"/>
  <c r="L47"/>
  <c r="M47" s="1"/>
  <c r="N46"/>
  <c r="L46"/>
  <c r="M46"/>
  <c r="N45"/>
  <c r="L45"/>
  <c r="M45" s="1"/>
  <c r="N44"/>
  <c r="L44"/>
  <c r="M44"/>
  <c r="N43"/>
  <c r="L43"/>
  <c r="M43" s="1"/>
  <c r="N42"/>
  <c r="L42"/>
  <c r="M42"/>
  <c r="N41"/>
  <c r="L41"/>
  <c r="M41" s="1"/>
  <c r="N40"/>
  <c r="L40"/>
  <c r="M40"/>
  <c r="N39"/>
  <c r="L39"/>
  <c r="M39" s="1"/>
  <c r="N38"/>
  <c r="L38"/>
  <c r="M38"/>
  <c r="N37"/>
  <c r="L37"/>
  <c r="M37" s="1"/>
  <c r="N36"/>
  <c r="L36"/>
  <c r="M36"/>
  <c r="N35"/>
  <c r="L35"/>
  <c r="M35" s="1"/>
  <c r="N34"/>
  <c r="L34"/>
  <c r="M34"/>
  <c r="N33"/>
  <c r="L33"/>
  <c r="M33" s="1"/>
  <c r="N32"/>
  <c r="L32"/>
  <c r="M32"/>
  <c r="N31"/>
  <c r="L31"/>
  <c r="M31" s="1"/>
  <c r="N30"/>
  <c r="L30"/>
  <c r="M30"/>
  <c r="N29"/>
  <c r="L29"/>
  <c r="M29" s="1"/>
  <c r="N28"/>
  <c r="L28"/>
  <c r="M28"/>
  <c r="N27"/>
  <c r="L27"/>
  <c r="M27" s="1"/>
  <c r="N26"/>
  <c r="L26"/>
  <c r="M26"/>
  <c r="N25"/>
  <c r="L25"/>
  <c r="M25" s="1"/>
  <c r="N24"/>
  <c r="L24"/>
  <c r="M24"/>
  <c r="N23"/>
  <c r="L23"/>
  <c r="M23" s="1"/>
  <c r="N22"/>
  <c r="L22"/>
  <c r="M22"/>
  <c r="N21"/>
  <c r="L21"/>
  <c r="M21" s="1"/>
  <c r="N20"/>
  <c r="L20"/>
  <c r="M20"/>
  <c r="N19"/>
  <c r="L19"/>
  <c r="M19" s="1"/>
  <c r="N18"/>
  <c r="L18"/>
  <c r="M18"/>
  <c r="N17"/>
  <c r="L17"/>
  <c r="M17" s="1"/>
  <c r="N16"/>
  <c r="L16"/>
  <c r="M16"/>
  <c r="N15"/>
  <c r="L15"/>
  <c r="M15" s="1"/>
  <c r="N14"/>
  <c r="L14"/>
  <c r="M14"/>
  <c r="N13"/>
  <c r="L13"/>
  <c r="M13" s="1"/>
  <c r="N12"/>
  <c r="L12"/>
  <c r="M12"/>
  <c r="N11"/>
  <c r="L11"/>
  <c r="M11" s="1"/>
  <c r="N10"/>
  <c r="L10"/>
  <c r="M10"/>
  <c r="N9"/>
  <c r="L9"/>
  <c r="M9" s="1"/>
  <c r="N8"/>
  <c r="L8"/>
  <c r="M8"/>
  <c r="N7"/>
  <c r="L7"/>
  <c r="M7" s="1"/>
  <c r="N6"/>
  <c r="L6"/>
  <c r="M6"/>
  <c r="N5"/>
  <c r="L5"/>
  <c r="M5" s="1"/>
  <c r="N4"/>
  <c r="L4"/>
  <c r="M4"/>
  <c r="N3"/>
  <c r="A1"/>
  <c r="B3" s="1"/>
  <c r="L3" s="1"/>
  <c r="M3" s="1"/>
  <c r="N4" i="1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3"/>
  <c r="L7"/>
  <c r="M7"/>
  <c r="L8"/>
  <c r="M8"/>
  <c r="L9"/>
  <c r="M9"/>
  <c r="L10"/>
  <c r="M10"/>
  <c r="L11"/>
  <c r="M11"/>
  <c r="L12"/>
  <c r="M12"/>
  <c r="L13"/>
  <c r="M13"/>
  <c r="L14"/>
  <c r="M14"/>
  <c r="L15"/>
  <c r="M15"/>
  <c r="L16"/>
  <c r="M16"/>
  <c r="L17"/>
  <c r="M17"/>
  <c r="L18"/>
  <c r="M18"/>
  <c r="L19"/>
  <c r="M19"/>
  <c r="L20"/>
  <c r="M20"/>
  <c r="L21"/>
  <c r="M21"/>
  <c r="L22"/>
  <c r="M22"/>
  <c r="L23"/>
  <c r="M23"/>
  <c r="L24"/>
  <c r="M24"/>
  <c r="L25"/>
  <c r="M25"/>
  <c r="L26"/>
  <c r="M26"/>
  <c r="L27"/>
  <c r="M27"/>
  <c r="L28"/>
  <c r="M28"/>
  <c r="L29"/>
  <c r="M29"/>
  <c r="L30"/>
  <c r="M30"/>
  <c r="L31"/>
  <c r="M31"/>
  <c r="L32"/>
  <c r="M32"/>
  <c r="L33"/>
  <c r="M33"/>
  <c r="L34"/>
  <c r="M34"/>
  <c r="L35"/>
  <c r="M35"/>
  <c r="L36"/>
  <c r="M36"/>
  <c r="L37"/>
  <c r="M37"/>
  <c r="L38"/>
  <c r="M38"/>
  <c r="L39"/>
  <c r="M39"/>
  <c r="L40"/>
  <c r="M40"/>
  <c r="L41"/>
  <c r="M41"/>
  <c r="L42"/>
  <c r="M42"/>
  <c r="L43"/>
  <c r="M43"/>
  <c r="L44"/>
  <c r="M44"/>
  <c r="L45"/>
  <c r="M45"/>
  <c r="L46"/>
  <c r="M46"/>
  <c r="L47"/>
  <c r="M47"/>
  <c r="L48"/>
  <c r="M48"/>
  <c r="L49"/>
  <c r="M49"/>
  <c r="L50"/>
  <c r="M50"/>
  <c r="L51"/>
  <c r="M51"/>
  <c r="L52"/>
  <c r="M52"/>
  <c r="L53"/>
  <c r="M53"/>
  <c r="L54"/>
  <c r="M54"/>
  <c r="L55"/>
  <c r="M55"/>
  <c r="L56"/>
  <c r="M56"/>
  <c r="L57"/>
  <c r="M57"/>
  <c r="L58"/>
  <c r="M58"/>
  <c r="L5"/>
  <c r="M5"/>
  <c r="L6"/>
  <c r="M6"/>
  <c r="L4"/>
  <c r="M4"/>
  <c r="C74" i="2"/>
  <c r="E74"/>
  <c r="C75"/>
  <c r="E75"/>
  <c r="C76"/>
  <c r="E76"/>
  <c r="C77"/>
  <c r="E77"/>
  <c r="C78"/>
  <c r="E78" s="1"/>
  <c r="C79"/>
  <c r="E79" s="1"/>
  <c r="C80"/>
  <c r="E80" s="1"/>
  <c r="C81"/>
  <c r="E81" s="1"/>
  <c r="C82"/>
  <c r="E82" s="1"/>
  <c r="C83"/>
  <c r="E83" s="1"/>
  <c r="C84"/>
  <c r="E84" s="1"/>
  <c r="C85"/>
  <c r="E85" s="1"/>
  <c r="C86"/>
  <c r="E86" s="1"/>
  <c r="C87"/>
  <c r="E87" s="1"/>
  <c r="C88"/>
  <c r="E88" s="1"/>
  <c r="C89"/>
  <c r="E89" s="1"/>
  <c r="C90"/>
  <c r="E90" s="1"/>
  <c r="C91"/>
  <c r="E91" s="1"/>
  <c r="C92"/>
  <c r="E92" s="1"/>
  <c r="C93"/>
  <c r="E93" s="1"/>
  <c r="C94"/>
  <c r="E94" s="1"/>
  <c r="C95"/>
  <c r="E95" s="1"/>
  <c r="C96"/>
  <c r="E96" s="1"/>
  <c r="C97"/>
  <c r="E97" s="1"/>
  <c r="C98"/>
  <c r="E98" s="1"/>
  <c r="C99"/>
  <c r="E99" s="1"/>
  <c r="C100"/>
  <c r="E100" s="1"/>
  <c r="C31"/>
  <c r="E31" s="1"/>
  <c r="C30"/>
  <c r="E30" s="1"/>
  <c r="C32"/>
  <c r="E32" s="1"/>
  <c r="C33"/>
  <c r="E33" s="1"/>
  <c r="C34"/>
  <c r="E34" s="1"/>
  <c r="C35"/>
  <c r="E35" s="1"/>
  <c r="C36"/>
  <c r="E36" s="1"/>
  <c r="C37"/>
  <c r="E37" s="1"/>
  <c r="C38"/>
  <c r="E38" s="1"/>
  <c r="C39"/>
  <c r="E39" s="1"/>
  <c r="C40"/>
  <c r="E40" s="1"/>
  <c r="C41"/>
  <c r="E41" s="1"/>
  <c r="C42"/>
  <c r="E42" s="1"/>
  <c r="C43"/>
  <c r="E43" s="1"/>
  <c r="C44"/>
  <c r="E44" s="1"/>
  <c r="C45"/>
  <c r="E45" s="1"/>
  <c r="C46"/>
  <c r="E46" s="1"/>
  <c r="C47"/>
  <c r="E47" s="1"/>
  <c r="C48"/>
  <c r="E48" s="1"/>
  <c r="C49"/>
  <c r="E49" s="1"/>
  <c r="C50"/>
  <c r="E50" s="1"/>
  <c r="C51"/>
  <c r="E51" s="1"/>
  <c r="C52"/>
  <c r="E52" s="1"/>
  <c r="C53"/>
  <c r="E53" s="1"/>
  <c r="C54"/>
  <c r="E54" s="1"/>
  <c r="C55"/>
  <c r="E55" s="1"/>
  <c r="C56"/>
  <c r="E56" s="1"/>
  <c r="C57"/>
  <c r="E57" s="1"/>
  <c r="C58"/>
  <c r="E58" s="1"/>
  <c r="C59"/>
  <c r="E59" s="1"/>
  <c r="C60"/>
  <c r="E60" s="1"/>
  <c r="C61"/>
  <c r="E61" s="1"/>
  <c r="C62"/>
  <c r="E62" s="1"/>
  <c r="C63"/>
  <c r="E63" s="1"/>
  <c r="C64"/>
  <c r="E64" s="1"/>
  <c r="C65"/>
  <c r="E65" s="1"/>
  <c r="C66"/>
  <c r="E66" s="1"/>
  <c r="C67"/>
  <c r="E67" s="1"/>
  <c r="C68"/>
  <c r="E68" s="1"/>
  <c r="C69"/>
  <c r="E69" s="1"/>
  <c r="C70"/>
  <c r="E70" s="1"/>
  <c r="C71"/>
  <c r="E71" s="1"/>
  <c r="C72"/>
  <c r="E72" s="1"/>
  <c r="C73"/>
  <c r="E73" s="1"/>
  <c r="H4" i="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"/>
  <c r="H4" i="3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"/>
  <c r="H4" i="1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"/>
  <c r="H51"/>
  <c r="H52"/>
  <c r="H53"/>
  <c r="H54"/>
  <c r="H55"/>
  <c r="H56"/>
  <c r="H57"/>
  <c r="H31" i="3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34" i="4"/>
  <c r="H35"/>
  <c r="H36"/>
  <c r="H37"/>
  <c r="H38"/>
  <c r="H39"/>
  <c r="H40"/>
  <c r="H41"/>
  <c r="H42"/>
  <c r="H43"/>
  <c r="H44"/>
  <c r="H45"/>
  <c r="H46"/>
  <c r="H47"/>
  <c r="H48"/>
  <c r="H49"/>
  <c r="H50"/>
  <c r="H38" i="1"/>
  <c r="H39"/>
  <c r="H40"/>
  <c r="H41"/>
  <c r="H42"/>
  <c r="H43"/>
  <c r="H44"/>
  <c r="H45"/>
  <c r="H46"/>
  <c r="H47"/>
  <c r="H48"/>
  <c r="H49"/>
  <c r="H50"/>
  <c r="D10" i="2"/>
  <c r="F13"/>
  <c r="F12"/>
  <c r="F14"/>
  <c r="F15"/>
  <c r="F16"/>
  <c r="F17"/>
  <c r="F18"/>
  <c r="F19"/>
  <c r="F20"/>
  <c r="F21"/>
  <c r="F22"/>
  <c r="F23"/>
  <c r="E12"/>
  <c r="E13"/>
  <c r="E14"/>
  <c r="E15"/>
  <c r="E16"/>
  <c r="E17"/>
  <c r="E18"/>
  <c r="E19"/>
  <c r="E20"/>
  <c r="E21"/>
  <c r="E22"/>
  <c r="E23"/>
  <c r="G12"/>
  <c r="G25" s="1"/>
  <c r="G13"/>
  <c r="G14"/>
  <c r="G15"/>
  <c r="G16"/>
  <c r="G17"/>
  <c r="G18"/>
  <c r="G19"/>
  <c r="G20"/>
  <c r="G21"/>
  <c r="G22"/>
  <c r="G23"/>
  <c r="I2" i="3"/>
  <c r="I2" i="4"/>
  <c r="I2" i="1"/>
  <c r="E24" i="2" l="1"/>
  <c r="G24"/>
  <c r="F24"/>
  <c r="E25"/>
  <c r="F25"/>
</calcChain>
</file>

<file path=xl/comments1.xml><?xml version="1.0" encoding="utf-8"?>
<comments xmlns="http://schemas.openxmlformats.org/spreadsheetml/2006/main">
  <authors>
    <author>Mathier</author>
  </authors>
  <commentList>
    <comment ref="D24" authorId="0">
      <text>
        <r>
          <rPr>
            <b/>
            <sz val="8"/>
            <color indexed="81"/>
            <rFont val="Tahoma"/>
          </rPr>
          <t>Calcul de la moyenne en tenant compte uniquement des feuilles utilisées ...</t>
        </r>
      </text>
    </comment>
  </commentList>
</comments>
</file>

<file path=xl/sharedStrings.xml><?xml version="1.0" encoding="utf-8"?>
<sst xmlns="http://schemas.openxmlformats.org/spreadsheetml/2006/main" count="85" uniqueCount="58">
  <si>
    <t>Date</t>
  </si>
  <si>
    <t>Détails</t>
  </si>
  <si>
    <t>Type</t>
  </si>
  <si>
    <t>Types à définir :</t>
  </si>
  <si>
    <t>Entrées</t>
  </si>
  <si>
    <t>Sorties</t>
  </si>
  <si>
    <t>Salaire</t>
  </si>
  <si>
    <t>Dépenses de santé</t>
  </si>
  <si>
    <t>Assurances</t>
  </si>
  <si>
    <t>Balance :</t>
  </si>
  <si>
    <t>.</t>
  </si>
  <si>
    <t>(personnalisable)</t>
  </si>
  <si>
    <t>Balances</t>
  </si>
  <si>
    <t>(automatisé)</t>
  </si>
  <si>
    <t>Récapitulatif :</t>
  </si>
  <si>
    <t>Utilisez les 12 feuilles pour gérer les dépenses sur 12 mois ou pour gérer jusqu'à 12 comptes …</t>
  </si>
  <si>
    <t>Totaux</t>
  </si>
  <si>
    <t>Moyennes</t>
  </si>
  <si>
    <t>ANNEE: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</si>
  <si>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</si>
  <si>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</si>
  <si>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</si>
  <si>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</si>
  <si>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</si>
  <si>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</si>
  <si>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</si>
  <si>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</si>
  <si>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</si>
  <si>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</si>
  <si>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</si>
  <si>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</si>
  <si>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Retraits(liquidités)</t>
  </si>
  <si>
    <t>Impôts</t>
  </si>
  <si>
    <t>Carburant</t>
  </si>
  <si>
    <t>Factures EAU</t>
  </si>
  <si>
    <t>Alimentation</t>
  </si>
  <si>
    <t>Restaurant</t>
  </si>
  <si>
    <t>Mois</t>
  </si>
  <si>
    <t>Autres Revenus</t>
  </si>
  <si>
    <t>Factures EDP</t>
  </si>
  <si>
    <t>Péage</t>
  </si>
  <si>
    <t>Gsm Alain</t>
  </si>
  <si>
    <t>Gsm Marty</t>
  </si>
  <si>
    <t>Gsm Silvia</t>
  </si>
  <si>
    <t>Tél fixe International</t>
  </si>
  <si>
    <t>Cotisation diverses</t>
  </si>
  <si>
    <t>Rembt emprunt</t>
  </si>
  <si>
    <t>Frais Banquaires</t>
  </si>
  <si>
    <t>Boisson</t>
  </si>
  <si>
    <t>Facture Internet</t>
  </si>
  <si>
    <t>Entretien Maison</t>
  </si>
  <si>
    <t>Vacances-Loisirs</t>
  </si>
  <si>
    <t>Frais de Garage</t>
  </si>
  <si>
    <t>Petit mobilier</t>
  </si>
  <si>
    <t>Index</t>
  </si>
  <si>
    <t>Tri auto (Listes)</t>
  </si>
  <si>
    <t>Saisie Types</t>
  </si>
  <si>
    <t/>
  </si>
</sst>
</file>

<file path=xl/styles.xml><?xml version="1.0" encoding="utf-8"?>
<styleSheet xmlns="http://schemas.openxmlformats.org/spreadsheetml/2006/main">
  <numFmts count="3">
    <numFmt numFmtId="164" formatCode="_ * #,##0.00_ ;_ * \-#,##0.00_ ;_ * &quot;-&quot;??_ ;_ @_ "/>
    <numFmt numFmtId="165" formatCode="0.00_ ;\-0.00\ "/>
    <numFmt numFmtId="166" formatCode="dddd\ dd\ mmm"/>
  </numFmts>
  <fonts count="14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</font>
    <font>
      <sz val="10"/>
      <color indexed="9"/>
      <name val="Arial"/>
    </font>
    <font>
      <b/>
      <sz val="8"/>
      <name val="Arial"/>
      <family val="2"/>
    </font>
    <font>
      <i/>
      <sz val="8"/>
      <color indexed="12"/>
      <name val="Arial"/>
      <family val="2"/>
    </font>
    <font>
      <i/>
      <sz val="10"/>
      <color indexed="12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8"/>
      <color indexed="81"/>
      <name val="Tahoma"/>
    </font>
    <font>
      <sz val="20"/>
      <name val="Arial"/>
    </font>
    <font>
      <sz val="10"/>
      <color indexed="55"/>
      <name val="Arial"/>
    </font>
    <font>
      <sz val="10"/>
      <color indexed="22"/>
      <name val="Arial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2" borderId="0" xfId="0" applyFill="1" applyAlignment="1">
      <alignment vertical="center"/>
    </xf>
    <xf numFmtId="0" fontId="1" fillId="2" borderId="0" xfId="0" applyFont="1" applyFill="1" applyAlignment="1">
      <alignment vertical="center"/>
    </xf>
    <xf numFmtId="0" fontId="0" fillId="2" borderId="0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164" fontId="0" fillId="4" borderId="1" xfId="0" applyNumberFormat="1" applyFill="1" applyBorder="1" applyAlignment="1">
      <alignment vertical="center"/>
    </xf>
    <xf numFmtId="0" fontId="2" fillId="4" borderId="1" xfId="0" applyFont="1" applyFill="1" applyBorder="1" applyAlignment="1">
      <alignment horizontal="right" vertical="center"/>
    </xf>
    <xf numFmtId="0" fontId="6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164" fontId="2" fillId="4" borderId="1" xfId="0" applyNumberFormat="1" applyFont="1" applyFill="1" applyBorder="1" applyAlignment="1">
      <alignment horizontal="right" vertical="center"/>
    </xf>
    <xf numFmtId="164" fontId="8" fillId="4" borderId="1" xfId="0" applyNumberFormat="1" applyFont="1" applyFill="1" applyBorder="1" applyAlignment="1">
      <alignment horizontal="right" vertical="center"/>
    </xf>
    <xf numFmtId="0" fontId="9" fillId="4" borderId="1" xfId="0" applyFont="1" applyFill="1" applyBorder="1" applyAlignment="1">
      <alignment horizontal="left" vertical="center"/>
    </xf>
    <xf numFmtId="0" fontId="11" fillId="2" borderId="0" xfId="0" applyFont="1" applyFill="1" applyAlignment="1">
      <alignment horizontal="right" vertical="center"/>
    </xf>
    <xf numFmtId="0" fontId="11" fillId="2" borderId="0" xfId="0" applyFont="1" applyFill="1" applyAlignment="1">
      <alignment horizontal="left" vertical="center"/>
    </xf>
    <xf numFmtId="164" fontId="0" fillId="5" borderId="2" xfId="0" applyNumberFormat="1" applyFill="1" applyBorder="1" applyAlignment="1">
      <alignment vertical="center"/>
    </xf>
    <xf numFmtId="0" fontId="0" fillId="6" borderId="3" xfId="0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65" fontId="0" fillId="5" borderId="6" xfId="0" applyNumberForma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0" fontId="9" fillId="3" borderId="1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0" fontId="12" fillId="2" borderId="1" xfId="0" applyFont="1" applyFill="1" applyBorder="1" applyAlignment="1">
      <alignment vertical="center"/>
    </xf>
    <xf numFmtId="0" fontId="0" fillId="2" borderId="0" xfId="0" applyFill="1" applyAlignment="1" applyProtection="1">
      <alignment vertical="center"/>
      <protection locked="0"/>
    </xf>
    <xf numFmtId="0" fontId="0" fillId="2" borderId="5" xfId="0" applyFill="1" applyBorder="1" applyAlignment="1" applyProtection="1">
      <alignment vertical="center"/>
      <protection locked="0"/>
    </xf>
    <xf numFmtId="164" fontId="0" fillId="2" borderId="5" xfId="0" applyNumberFormat="1" applyFill="1" applyBorder="1" applyAlignment="1" applyProtection="1">
      <alignment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14" fontId="2" fillId="7" borderId="7" xfId="0" applyNumberFormat="1" applyFont="1" applyFill="1" applyBorder="1" applyAlignment="1" applyProtection="1">
      <alignment horizontal="center" vertical="center"/>
      <protection locked="0"/>
    </xf>
    <xf numFmtId="0" fontId="2" fillId="7" borderId="8" xfId="0" applyFont="1" applyFill="1" applyBorder="1" applyAlignment="1" applyProtection="1">
      <alignment horizontal="center" vertical="center"/>
      <protection locked="0"/>
    </xf>
    <xf numFmtId="0" fontId="2" fillId="7" borderId="9" xfId="0" applyFont="1" applyFill="1" applyBorder="1" applyAlignment="1" applyProtection="1">
      <alignment horizontal="center" vertical="center"/>
      <protection locked="0"/>
    </xf>
    <xf numFmtId="164" fontId="2" fillId="7" borderId="9" xfId="0" applyNumberFormat="1" applyFont="1" applyFill="1" applyBorder="1" applyAlignment="1" applyProtection="1">
      <alignment horizontal="center" vertical="center"/>
      <protection locked="0"/>
    </xf>
    <xf numFmtId="164" fontId="2" fillId="7" borderId="10" xfId="0" applyNumberFormat="1" applyFont="1" applyFill="1" applyBorder="1" applyAlignment="1" applyProtection="1">
      <alignment horizontal="center" vertical="center"/>
      <protection locked="0"/>
    </xf>
    <xf numFmtId="166" fontId="0" fillId="2" borderId="11" xfId="0" applyNumberFormat="1" applyFill="1" applyBorder="1" applyAlignment="1" applyProtection="1">
      <alignment horizontal="center" vertical="center"/>
      <protection locked="0"/>
    </xf>
    <xf numFmtId="0" fontId="0" fillId="2" borderId="12" xfId="0" applyFill="1" applyBorder="1" applyAlignment="1" applyProtection="1">
      <alignment vertical="center"/>
      <protection locked="0"/>
    </xf>
    <xf numFmtId="0" fontId="0" fillId="2" borderId="13" xfId="0" applyFill="1" applyBorder="1" applyAlignment="1" applyProtection="1">
      <alignment vertical="center"/>
      <protection locked="0"/>
    </xf>
    <xf numFmtId="164" fontId="0" fillId="2" borderId="13" xfId="0" applyNumberFormat="1" applyFill="1" applyBorder="1" applyAlignment="1" applyProtection="1">
      <alignment vertical="center"/>
      <protection locked="0"/>
    </xf>
    <xf numFmtId="164" fontId="0" fillId="2" borderId="14" xfId="0" applyNumberFormat="1" applyFill="1" applyBorder="1" applyAlignment="1" applyProtection="1">
      <alignment vertical="center"/>
      <protection locked="0"/>
    </xf>
    <xf numFmtId="0" fontId="0" fillId="2" borderId="15" xfId="0" applyFill="1" applyBorder="1" applyAlignment="1" applyProtection="1">
      <alignment vertical="center"/>
      <protection locked="0"/>
    </xf>
    <xf numFmtId="0" fontId="0" fillId="2" borderId="16" xfId="0" applyFill="1" applyBorder="1" applyAlignment="1" applyProtection="1">
      <alignment vertical="center"/>
      <protection locked="0"/>
    </xf>
    <xf numFmtId="164" fontId="0" fillId="2" borderId="16" xfId="0" applyNumberFormat="1" applyFill="1" applyBorder="1" applyAlignment="1" applyProtection="1">
      <alignment vertical="center"/>
      <protection locked="0"/>
    </xf>
    <xf numFmtId="164" fontId="0" fillId="2" borderId="17" xfId="0" applyNumberFormat="1" applyFill="1" applyBorder="1" applyAlignment="1" applyProtection="1">
      <alignment vertical="center"/>
      <protection locked="0"/>
    </xf>
    <xf numFmtId="14" fontId="0" fillId="2" borderId="18" xfId="0" applyNumberFormat="1" applyFill="1" applyBorder="1" applyAlignment="1" applyProtection="1">
      <alignment horizontal="center" vertical="center"/>
      <protection locked="0"/>
    </xf>
    <xf numFmtId="14" fontId="13" fillId="2" borderId="5" xfId="0" applyNumberFormat="1" applyFont="1" applyFill="1" applyBorder="1" applyAlignment="1" applyProtection="1">
      <alignment horizontal="center" vertical="center"/>
      <protection locked="0"/>
    </xf>
    <xf numFmtId="0" fontId="13" fillId="2" borderId="0" xfId="0" applyFont="1" applyFill="1" applyAlignment="1" applyProtection="1">
      <alignment vertical="center"/>
    </xf>
    <xf numFmtId="0" fontId="0" fillId="2" borderId="0" xfId="0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2" fillId="8" borderId="0" xfId="0" applyFont="1" applyFill="1" applyAlignment="1" applyProtection="1">
      <alignment horizontal="center" vertical="center"/>
      <protection hidden="1"/>
    </xf>
    <xf numFmtId="10" fontId="0" fillId="9" borderId="0" xfId="0" applyNumberFormat="1" applyFill="1" applyAlignment="1" applyProtection="1">
      <alignment vertical="center"/>
      <protection hidden="1"/>
    </xf>
    <xf numFmtId="166" fontId="0" fillId="2" borderId="0" xfId="0" applyNumberFormat="1" applyFill="1" applyAlignment="1" applyProtection="1">
      <alignment vertical="center"/>
      <protection hidden="1"/>
    </xf>
    <xf numFmtId="164" fontId="5" fillId="2" borderId="0" xfId="0" applyNumberFormat="1" applyFont="1" applyFill="1" applyAlignment="1" applyProtection="1">
      <alignment horizontal="center" vertical="center"/>
      <protection hidden="1"/>
    </xf>
    <xf numFmtId="166" fontId="0" fillId="2" borderId="11" xfId="0" applyNumberFormat="1" applyFill="1" applyBorder="1" applyAlignment="1" applyProtection="1">
      <alignment horizontal="center" vertical="center"/>
      <protection hidden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1" fillId="2" borderId="19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tx>
            <c:strRef>
              <c:f>Février!$D$2</c:f>
              <c:strCache>
                <c:ptCount val="1"/>
                <c:pt idx="0">
                  <c:v>Détails</c:v>
                </c:pt>
              </c:strCache>
            </c:strRef>
          </c:tx>
          <c:cat>
            <c:multiLvlStrRef>
              <c:f>Février!$B$3:$C$12</c:f>
              <c:multiLvlStrCache>
                <c:ptCount val="10"/>
                <c:lvl>
                  <c:pt idx="0">
                    <c:v>Carburant</c:v>
                  </c:pt>
                  <c:pt idx="1">
                    <c:v>Carburant</c:v>
                  </c:pt>
                  <c:pt idx="2">
                    <c:v>Carburant</c:v>
                  </c:pt>
                  <c:pt idx="3">
                    <c:v>Carburant</c:v>
                  </c:pt>
                  <c:pt idx="4">
                    <c:v>Restaurant</c:v>
                  </c:pt>
                  <c:pt idx="5">
                    <c:v>Restaurant</c:v>
                  </c:pt>
                  <c:pt idx="6">
                    <c:v>Restaurant</c:v>
                  </c:pt>
                  <c:pt idx="7">
                    <c:v>Retraits(liquidités)</c:v>
                  </c:pt>
                  <c:pt idx="8">
                    <c:v>Restaurant</c:v>
                  </c:pt>
                  <c:pt idx="9">
                    <c:v>Retraits(liquidités)</c:v>
                  </c:pt>
                </c:lvl>
                <c:lvl>
                  <c:pt idx="0">
                    <c:v>lundi 01 févr</c:v>
                  </c:pt>
                  <c:pt idx="1">
                    <c:v>lundi 01 févr</c:v>
                  </c:pt>
                  <c:pt idx="2">
                    <c:v>lundi 01 févr</c:v>
                  </c:pt>
                  <c:pt idx="3">
                    <c:v>lundi 01 févr</c:v>
                  </c:pt>
                  <c:pt idx="4">
                    <c:v>mardi 02 févr</c:v>
                  </c:pt>
                  <c:pt idx="5">
                    <c:v>mardi 02 févr</c:v>
                  </c:pt>
                  <c:pt idx="6">
                    <c:v>mardi 02 févr</c:v>
                  </c:pt>
                  <c:pt idx="7">
                    <c:v>mercredi 03 févr</c:v>
                  </c:pt>
                  <c:pt idx="8">
                    <c:v>mercredi 03 févr</c:v>
                  </c:pt>
                  <c:pt idx="9">
                    <c:v>mercredi 03 févr</c:v>
                  </c:pt>
                </c:lvl>
              </c:multiLvlStrCache>
            </c:multiLvlStrRef>
          </c:cat>
          <c:val>
            <c:numRef>
              <c:f>Février!$D$3:$D$12</c:f>
              <c:numCache>
                <c:formatCode>General</c:formatCode>
                <c:ptCount val="10"/>
              </c:numCache>
            </c:numRef>
          </c:val>
        </c:ser>
        <c:ser>
          <c:idx val="1"/>
          <c:order val="1"/>
          <c:tx>
            <c:strRef>
              <c:f>Février!$E$2</c:f>
              <c:strCache>
                <c:ptCount val="1"/>
                <c:pt idx="0">
                  <c:v>Entrées</c:v>
                </c:pt>
              </c:strCache>
            </c:strRef>
          </c:tx>
          <c:cat>
            <c:multiLvlStrRef>
              <c:f>Février!$B$3:$C$12</c:f>
              <c:multiLvlStrCache>
                <c:ptCount val="10"/>
                <c:lvl>
                  <c:pt idx="0">
                    <c:v>Carburant</c:v>
                  </c:pt>
                  <c:pt idx="1">
                    <c:v>Carburant</c:v>
                  </c:pt>
                  <c:pt idx="2">
                    <c:v>Carburant</c:v>
                  </c:pt>
                  <c:pt idx="3">
                    <c:v>Carburant</c:v>
                  </c:pt>
                  <c:pt idx="4">
                    <c:v>Restaurant</c:v>
                  </c:pt>
                  <c:pt idx="5">
                    <c:v>Restaurant</c:v>
                  </c:pt>
                  <c:pt idx="6">
                    <c:v>Restaurant</c:v>
                  </c:pt>
                  <c:pt idx="7">
                    <c:v>Retraits(liquidités)</c:v>
                  </c:pt>
                  <c:pt idx="8">
                    <c:v>Restaurant</c:v>
                  </c:pt>
                  <c:pt idx="9">
                    <c:v>Retraits(liquidités)</c:v>
                  </c:pt>
                </c:lvl>
                <c:lvl>
                  <c:pt idx="0">
                    <c:v>lundi 01 févr</c:v>
                  </c:pt>
                  <c:pt idx="1">
                    <c:v>lundi 01 févr</c:v>
                  </c:pt>
                  <c:pt idx="2">
                    <c:v>lundi 01 févr</c:v>
                  </c:pt>
                  <c:pt idx="3">
                    <c:v>lundi 01 févr</c:v>
                  </c:pt>
                  <c:pt idx="4">
                    <c:v>mardi 02 févr</c:v>
                  </c:pt>
                  <c:pt idx="5">
                    <c:v>mardi 02 févr</c:v>
                  </c:pt>
                  <c:pt idx="6">
                    <c:v>mardi 02 févr</c:v>
                  </c:pt>
                  <c:pt idx="7">
                    <c:v>mercredi 03 févr</c:v>
                  </c:pt>
                  <c:pt idx="8">
                    <c:v>mercredi 03 févr</c:v>
                  </c:pt>
                  <c:pt idx="9">
                    <c:v>mercredi 03 févr</c:v>
                  </c:pt>
                </c:lvl>
              </c:multiLvlStrCache>
            </c:multiLvlStrRef>
          </c:cat>
          <c:val>
            <c:numRef>
              <c:f>Février!$E$3:$E$12</c:f>
              <c:numCache>
                <c:formatCode>_ * #,##0.00_ ;_ * \-#,##0.00_ ;_ * "-"??_ ;_ @_ </c:formatCode>
                <c:ptCount val="10"/>
              </c:numCache>
            </c:numRef>
          </c:val>
        </c:ser>
        <c:ser>
          <c:idx val="2"/>
          <c:order val="2"/>
          <c:tx>
            <c:strRef>
              <c:f>Février!$F$2</c:f>
              <c:strCache>
                <c:ptCount val="1"/>
                <c:pt idx="0">
                  <c:v>Sorties</c:v>
                </c:pt>
              </c:strCache>
            </c:strRef>
          </c:tx>
          <c:cat>
            <c:multiLvlStrRef>
              <c:f>Février!$B$3:$C$12</c:f>
              <c:multiLvlStrCache>
                <c:ptCount val="10"/>
                <c:lvl>
                  <c:pt idx="0">
                    <c:v>Carburant</c:v>
                  </c:pt>
                  <c:pt idx="1">
                    <c:v>Carburant</c:v>
                  </c:pt>
                  <c:pt idx="2">
                    <c:v>Carburant</c:v>
                  </c:pt>
                  <c:pt idx="3">
                    <c:v>Carburant</c:v>
                  </c:pt>
                  <c:pt idx="4">
                    <c:v>Restaurant</c:v>
                  </c:pt>
                  <c:pt idx="5">
                    <c:v>Restaurant</c:v>
                  </c:pt>
                  <c:pt idx="6">
                    <c:v>Restaurant</c:v>
                  </c:pt>
                  <c:pt idx="7">
                    <c:v>Retraits(liquidités)</c:v>
                  </c:pt>
                  <c:pt idx="8">
                    <c:v>Restaurant</c:v>
                  </c:pt>
                  <c:pt idx="9">
                    <c:v>Retraits(liquidités)</c:v>
                  </c:pt>
                </c:lvl>
                <c:lvl>
                  <c:pt idx="0">
                    <c:v>lundi 01 févr</c:v>
                  </c:pt>
                  <c:pt idx="1">
                    <c:v>lundi 01 févr</c:v>
                  </c:pt>
                  <c:pt idx="2">
                    <c:v>lundi 01 févr</c:v>
                  </c:pt>
                  <c:pt idx="3">
                    <c:v>lundi 01 févr</c:v>
                  </c:pt>
                  <c:pt idx="4">
                    <c:v>mardi 02 févr</c:v>
                  </c:pt>
                  <c:pt idx="5">
                    <c:v>mardi 02 févr</c:v>
                  </c:pt>
                  <c:pt idx="6">
                    <c:v>mardi 02 févr</c:v>
                  </c:pt>
                  <c:pt idx="7">
                    <c:v>mercredi 03 févr</c:v>
                  </c:pt>
                  <c:pt idx="8">
                    <c:v>mercredi 03 févr</c:v>
                  </c:pt>
                  <c:pt idx="9">
                    <c:v>mercredi 03 févr</c:v>
                  </c:pt>
                </c:lvl>
              </c:multiLvlStrCache>
            </c:multiLvlStrRef>
          </c:cat>
          <c:val>
            <c:numRef>
              <c:f>Février!$F$3:$F$12</c:f>
              <c:numCache>
                <c:formatCode>_ * #,##0.00_ ;_ * \-#,##0.00_ ;_ * "-"??_ ;_ @_ </c:formatCode>
                <c:ptCount val="10"/>
                <c:pt idx="0">
                  <c:v>25</c:v>
                </c:pt>
                <c:pt idx="1">
                  <c:v>30</c:v>
                </c:pt>
                <c:pt idx="2">
                  <c:v>40</c:v>
                </c:pt>
                <c:pt idx="3">
                  <c:v>10</c:v>
                </c:pt>
                <c:pt idx="4">
                  <c:v>40</c:v>
                </c:pt>
                <c:pt idx="5">
                  <c:v>40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</c:v>
                </c:pt>
              </c:numCache>
            </c:numRef>
          </c:val>
        </c:ser>
        <c:axId val="126293120"/>
        <c:axId val="126333696"/>
      </c:barChart>
      <c:catAx>
        <c:axId val="126293120"/>
        <c:scaling>
          <c:orientation val="minMax"/>
        </c:scaling>
        <c:axPos val="b"/>
        <c:tickLblPos val="nextTo"/>
        <c:crossAx val="126333696"/>
        <c:crosses val="autoZero"/>
        <c:auto val="1"/>
        <c:lblAlgn val="ctr"/>
        <c:lblOffset val="100"/>
      </c:catAx>
      <c:valAx>
        <c:axId val="126333696"/>
        <c:scaling>
          <c:orientation val="minMax"/>
        </c:scaling>
        <c:axPos val="l"/>
        <c:majorGridlines/>
        <c:numFmt formatCode="General" sourceLinked="1"/>
        <c:tickLblPos val="nextTo"/>
        <c:crossAx val="12629312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0</xdr:row>
      <xdr:rowOff>9525</xdr:rowOff>
    </xdr:from>
    <xdr:to>
      <xdr:col>6</xdr:col>
      <xdr:colOff>723900</xdr:colOff>
      <xdr:row>7</xdr:row>
      <xdr:rowOff>0</xdr:rowOff>
    </xdr:to>
    <xdr:pic>
      <xdr:nvPicPr>
        <xdr:cNvPr id="1043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" y="9525"/>
          <a:ext cx="5410200" cy="809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66675</xdr:colOff>
      <xdr:row>7</xdr:row>
      <xdr:rowOff>180975</xdr:rowOff>
    </xdr:from>
    <xdr:to>
      <xdr:col>7</xdr:col>
      <xdr:colOff>142875</xdr:colOff>
      <xdr:row>8</xdr:row>
      <xdr:rowOff>57150</xdr:rowOff>
    </xdr:to>
    <xdr:sp macro="" textlink="">
      <xdr:nvSpPr>
        <xdr:cNvPr id="1044" name="Text Box 19"/>
        <xdr:cNvSpPr txBox="1">
          <a:spLocks noChangeArrowheads="1"/>
        </xdr:cNvSpPr>
      </xdr:nvSpPr>
      <xdr:spPr bwMode="auto">
        <a:xfrm>
          <a:off x="5934075" y="1000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219075</xdr:colOff>
      <xdr:row>27</xdr:row>
      <xdr:rowOff>19050</xdr:rowOff>
    </xdr:from>
    <xdr:to>
      <xdr:col>5</xdr:col>
      <xdr:colOff>295275</xdr:colOff>
      <xdr:row>28</xdr:row>
      <xdr:rowOff>57150</xdr:rowOff>
    </xdr:to>
    <xdr:sp macro="" textlink="">
      <xdr:nvSpPr>
        <xdr:cNvPr id="1045" name="Text Box 13"/>
        <xdr:cNvSpPr txBox="1">
          <a:spLocks noChangeArrowheads="1"/>
        </xdr:cNvSpPr>
      </xdr:nvSpPr>
      <xdr:spPr bwMode="auto">
        <a:xfrm>
          <a:off x="3800475" y="45434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5</xdr:col>
      <xdr:colOff>0</xdr:colOff>
      <xdr:row>27</xdr:row>
      <xdr:rowOff>0</xdr:rowOff>
    </xdr:from>
    <xdr:to>
      <xdr:col>13</xdr:col>
      <xdr:colOff>361950</xdr:colOff>
      <xdr:row>38</xdr:row>
      <xdr:rowOff>19050</xdr:rowOff>
    </xdr:to>
    <xdr:sp macro="" textlink="">
      <xdr:nvSpPr>
        <xdr:cNvPr id="1038" name="Text Box 14"/>
        <xdr:cNvSpPr txBox="1">
          <a:spLocks noChangeArrowheads="1"/>
        </xdr:cNvSpPr>
      </xdr:nvSpPr>
      <xdr:spPr bwMode="auto">
        <a:xfrm>
          <a:off x="3581400" y="4524375"/>
          <a:ext cx="4419600" cy="18383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reviens avec mon fichier de gestion, avec les conseils d'Amadéus et des autres forumeurs j'ai un fichier parfait . A présent j'aimerais protéger les formules, mais c'est pas possible car j'ai besoin de faire un Copier/Inserer les cellules copiées, y a t-il une autre façon de faire? 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voudrais aussi mettre la date au format suivant "Lun 12 jan" à la place de "12-jan" j'ai essayé pas mal de format date mais sans succés. </a:t>
          </a:r>
        </a:p>
        <a:p>
          <a:pPr algn="l" rtl="0">
            <a:defRPr sz="1000"/>
          </a:pPr>
          <a:r>
            <a:rPr lang="fr-FR" sz="1200" b="1" i="0" u="none" strike="noStrike" baseline="0">
              <a:solidFill>
                <a:srgbClr val="0000FF"/>
              </a:solidFill>
              <a:latin typeface="Arial"/>
              <a:cs typeface="Arial"/>
            </a:rPr>
            <a:t>Le format est "Personnalisé" jjjj jj mmm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1638300</xdr:colOff>
      <xdr:row>5</xdr:row>
      <xdr:rowOff>38100</xdr:rowOff>
    </xdr:from>
    <xdr:to>
      <xdr:col>3</xdr:col>
      <xdr:colOff>1714500</xdr:colOff>
      <xdr:row>6</xdr:row>
      <xdr:rowOff>76200</xdr:rowOff>
    </xdr:to>
    <xdr:sp macro="" textlink="">
      <xdr:nvSpPr>
        <xdr:cNvPr id="3084" name="Text Box 31"/>
        <xdr:cNvSpPr txBox="1">
          <a:spLocks noChangeArrowheads="1"/>
        </xdr:cNvSpPr>
      </xdr:nvSpPr>
      <xdr:spPr bwMode="auto">
        <a:xfrm>
          <a:off x="4419600" y="828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276225</xdr:colOff>
      <xdr:row>7</xdr:row>
      <xdr:rowOff>104775</xdr:rowOff>
    </xdr:from>
    <xdr:to>
      <xdr:col>1</xdr:col>
      <xdr:colOff>352425</xdr:colOff>
      <xdr:row>8</xdr:row>
      <xdr:rowOff>142875</xdr:rowOff>
    </xdr:to>
    <xdr:sp macro="" textlink="">
      <xdr:nvSpPr>
        <xdr:cNvPr id="3085" name="Text Box 7"/>
        <xdr:cNvSpPr txBox="1">
          <a:spLocks noChangeArrowheads="1"/>
        </xdr:cNvSpPr>
      </xdr:nvSpPr>
      <xdr:spPr bwMode="auto">
        <a:xfrm>
          <a:off x="323850" y="1219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247650</xdr:colOff>
      <xdr:row>6</xdr:row>
      <xdr:rowOff>76200</xdr:rowOff>
    </xdr:from>
    <xdr:to>
      <xdr:col>9</xdr:col>
      <xdr:colOff>504825</xdr:colOff>
      <xdr:row>52</xdr:row>
      <xdr:rowOff>19050</xdr:rowOff>
    </xdr:to>
    <xdr:sp macro="" textlink="">
      <xdr:nvSpPr>
        <xdr:cNvPr id="3080" name="Text Box 8"/>
        <xdr:cNvSpPr txBox="1">
          <a:spLocks noChangeArrowheads="1"/>
        </xdr:cNvSpPr>
      </xdr:nvSpPr>
      <xdr:spPr bwMode="auto">
        <a:xfrm>
          <a:off x="295275" y="1028700"/>
          <a:ext cx="8715375" cy="73914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200" b="1" i="0" u="sng" strike="noStrike" baseline="0">
              <a:solidFill>
                <a:srgbClr val="3366FF"/>
              </a:solidFill>
              <a:latin typeface="Arial"/>
              <a:cs typeface="Arial"/>
            </a:rPr>
            <a:t>Je te propose les modifications suivantes sur ton fichier: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u="none" strike="noStrike" baseline="0">
              <a:solidFill>
                <a:srgbClr val="3366FF"/>
              </a:solidFill>
              <a:latin typeface="Arial"/>
              <a:cs typeface="Arial"/>
            </a:rPr>
            <a:t>1) Fichier perpétuel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Afin de t'éviter de rentrer les dates pour chaque mois: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La cellule E8 de la feuille GESTION est nommée </a:t>
          </a:r>
          <a:r>
            <a:rPr lang="fr-FR" sz="1000" b="1" i="0" u="none" strike="noStrike" baseline="0">
              <a:solidFill>
                <a:srgbClr val="993366"/>
              </a:solidFill>
              <a:latin typeface="Arial"/>
              <a:cs typeface="Arial"/>
            </a:rPr>
            <a:t>An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Chaque feuille mois contient en A1 cette formule qui renvoie le nom de la feuille (donc, le mois sous la forme Janvier, Février, Mars..)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3366FF"/>
              </a:solidFill>
              <a:latin typeface="Arial"/>
              <a:cs typeface="Arial"/>
            </a:rPr>
            <a:t>=STXT(CELLULE("nomfichier";$A$1);TROUVE("]";CELLULE("nomfichier";$A$1))+1;32)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Chaque cellule B3 des feuilles mois contient cette formule qui renvoie le premier jour du mois (Le format de cellule est "Nombre" "Personnalisé" jjjj jj mmm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3366FF"/>
              </a:solidFill>
              <a:latin typeface="Arial"/>
              <a:cs typeface="Arial"/>
            </a:rPr>
            <a:t>=DATE(An;MOIS("1/"&amp;A1);1)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Au départ, toutes les feuilles n'indiquent que le premier jour du mois.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u="none" strike="noStrike" baseline="0">
              <a:solidFill>
                <a:srgbClr val="3366FF"/>
              </a:solidFill>
              <a:latin typeface="Arial"/>
              <a:cs typeface="Arial"/>
            </a:rPr>
            <a:t>2) Eviter l'insertion de lignes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Il ne sert à rien de mettre les dates du 1er au dernier jour du mois si tu dois ensuite insérer des lignes.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Mise en forme des colonnes B (Date)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Elles contiennent de B3 à B58 une listede choix qui ne renvoient que 3 possibilités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La date précédente, la date précédente +1 jour et rien pour supprimer une date saisie par erreur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créer ces validations de données Exemple en B4 feuille Janvier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La cellule L3 contient la formule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3366FF"/>
              </a:solidFill>
              <a:latin typeface="Arial"/>
              <a:cs typeface="Arial"/>
            </a:rPr>
            <a:t>=SI(B3="";"";B3)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   (1er janvier)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La cellule M3 contient la formule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3366FF"/>
              </a:solidFill>
              <a:latin typeface="Arial"/>
              <a:cs typeface="Arial"/>
            </a:rPr>
            <a:t>=SI(L3="";"";L3+1)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La cellule N3 contient la formule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="" qui ne renvoie aucune valeur.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Les formules de ces 3 colonnes sont incrémentées jusqu'à la ligne 58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donc en B4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Menu "Données" "Validation"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Dans "Autoriser", choisir "Liste"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Dans "Source", taper =$L3:$N3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Ces Validations de listes vont également jusqu'à la ligne 58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u="none" strike="noStrike" baseline="0">
              <a:solidFill>
                <a:srgbClr val="3366FF"/>
              </a:solidFill>
              <a:latin typeface="Arial"/>
              <a:cs typeface="Arial"/>
            </a:rPr>
            <a:t>3) Protection des formules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Quand la feuille est protégée, les colonnes H à N contenant les formules sont inaccessibles.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ainsi que les cellules A1 et B3 de chaque feuille mois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ici, les feuilles sont protéfées SANS mot de passe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Si tu penses dés le départ avoir besoin de plus de ligne,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Tu, enlève la protection,  sélectionnes  B58:N58 et tu incrémentes vers le bas (puis, tu remet la protection de feuille)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1104900</xdr:colOff>
      <xdr:row>2</xdr:row>
      <xdr:rowOff>123824</xdr:rowOff>
    </xdr:from>
    <xdr:to>
      <xdr:col>9</xdr:col>
      <xdr:colOff>190500</xdr:colOff>
      <xdr:row>26</xdr:row>
      <xdr:rowOff>38099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>
    <tabColor rgb="FFA200A2"/>
  </sheetPr>
  <dimension ref="A1:O100"/>
  <sheetViews>
    <sheetView showGridLines="0" topLeftCell="A5" workbookViewId="0">
      <selection activeCell="E8" sqref="E8"/>
    </sheetView>
  </sheetViews>
  <sheetFormatPr baseColWidth="10" defaultRowHeight="12.75"/>
  <cols>
    <col min="1" max="1" width="0.7109375" style="1" customWidth="1"/>
    <col min="2" max="2" width="6.85546875" style="1" customWidth="1"/>
    <col min="3" max="3" width="9.5703125" style="1" customWidth="1"/>
    <col min="4" max="5" width="18.28515625" style="1" customWidth="1"/>
    <col min="6" max="7" width="17.140625" style="1" customWidth="1"/>
    <col min="8" max="8" width="9.5703125" style="1" customWidth="1"/>
    <col min="9" max="12" width="3.28515625" style="1" customWidth="1"/>
    <col min="13" max="13" width="3.85546875" style="1" customWidth="1"/>
    <col min="14" max="14" width="17.7109375" style="1" bestFit="1" customWidth="1"/>
    <col min="15" max="15" width="18.42578125" style="1" customWidth="1"/>
    <col min="16" max="16384" width="11.42578125" style="1"/>
  </cols>
  <sheetData>
    <row r="1" spans="2:15" ht="3.75" customHeight="1"/>
    <row r="6" spans="2:15" ht="9.75" customHeight="1"/>
    <row r="7" spans="2:15" hidden="1"/>
    <row r="8" spans="2:15" ht="25.5">
      <c r="D8" s="15" t="s">
        <v>18</v>
      </c>
      <c r="E8" s="16">
        <v>2010</v>
      </c>
    </row>
    <row r="9" spans="2:15" ht="13.5" thickBot="1">
      <c r="B9" s="11" t="s">
        <v>15</v>
      </c>
    </row>
    <row r="10" spans="2:15" ht="14.25" thickTop="1" thickBot="1">
      <c r="B10" s="62"/>
      <c r="C10" s="62"/>
      <c r="D10" s="18" t="str">
        <f>"REPORT :"&amp;$E$8-1</f>
        <v>REPORT :2009</v>
      </c>
      <c r="E10" s="22">
        <v>0</v>
      </c>
      <c r="F10" s="17">
        <v>0</v>
      </c>
      <c r="G10" s="17">
        <v>0</v>
      </c>
    </row>
    <row r="11" spans="2:15" s="2" customFormat="1" ht="18" customHeight="1" thickTop="1">
      <c r="B11" s="58" t="s">
        <v>14</v>
      </c>
      <c r="C11" s="63"/>
      <c r="D11" s="7" t="s">
        <v>37</v>
      </c>
      <c r="E11" s="19" t="s">
        <v>4</v>
      </c>
      <c r="F11" s="7" t="s">
        <v>5</v>
      </c>
      <c r="G11" s="7" t="s">
        <v>12</v>
      </c>
      <c r="M11" s="23"/>
      <c r="N11" s="23"/>
      <c r="O11" s="1"/>
    </row>
    <row r="12" spans="2:15">
      <c r="B12" s="10" t="s">
        <v>13</v>
      </c>
      <c r="D12" s="14" t="s">
        <v>19</v>
      </c>
      <c r="E12" s="8">
        <f>SUM(Janvier!E:E)</f>
        <v>0</v>
      </c>
      <c r="F12" s="8">
        <f>SUM(Janvier!F:F)</f>
        <v>0</v>
      </c>
      <c r="G12" s="8">
        <f>SUM(Janvier!E:E)-SUM(Janvier!F:F)</f>
        <v>0</v>
      </c>
      <c r="M12" s="23"/>
      <c r="N12" s="23"/>
    </row>
    <row r="13" spans="2:15">
      <c r="D13" s="14" t="s">
        <v>20</v>
      </c>
      <c r="E13" s="8">
        <f>SUM(Février!E:E)</f>
        <v>0</v>
      </c>
      <c r="F13" s="8">
        <f>SUM(Février!F:F)</f>
        <v>340</v>
      </c>
      <c r="G13" s="8">
        <f>SUM(Février!E:E)-SUM(Février!F:F)</f>
        <v>-340</v>
      </c>
      <c r="M13" s="23"/>
      <c r="N13" s="23"/>
    </row>
    <row r="14" spans="2:15">
      <c r="D14" s="14" t="s">
        <v>21</v>
      </c>
      <c r="E14" s="8">
        <f>SUM(Mars!E:E)</f>
        <v>0</v>
      </c>
      <c r="F14" s="8">
        <f>SUM(Mars!F:F)</f>
        <v>0</v>
      </c>
      <c r="G14" s="8">
        <f>SUM(Mars!E:E)-SUM(Mars!F:F)</f>
        <v>0</v>
      </c>
      <c r="M14" s="23"/>
      <c r="N14" s="23"/>
    </row>
    <row r="15" spans="2:15">
      <c r="D15" s="14" t="s">
        <v>22</v>
      </c>
      <c r="E15" s="8" t="e">
        <f>SUM(#REF!)</f>
        <v>#REF!</v>
      </c>
      <c r="F15" s="8" t="e">
        <f>SUM(#REF!)</f>
        <v>#REF!</v>
      </c>
      <c r="G15" s="8" t="e">
        <f>SUM(#REF!)-SUM(#REF!)</f>
        <v>#REF!</v>
      </c>
      <c r="M15" s="23"/>
      <c r="N15" s="23"/>
    </row>
    <row r="16" spans="2:15">
      <c r="D16" s="14" t="s">
        <v>23</v>
      </c>
      <c r="E16" s="8" t="e">
        <f>SUM(#REF!)</f>
        <v>#REF!</v>
      </c>
      <c r="F16" s="8" t="e">
        <f>SUM(#REF!)</f>
        <v>#REF!</v>
      </c>
      <c r="G16" s="8" t="e">
        <f>SUM(#REF!)-SUM(#REF!)</f>
        <v>#REF!</v>
      </c>
      <c r="M16" s="23"/>
      <c r="N16" s="23"/>
    </row>
    <row r="17" spans="2:15">
      <c r="D17" s="14" t="s">
        <v>24</v>
      </c>
      <c r="E17" s="8" t="e">
        <f>SUM(#REF!)</f>
        <v>#REF!</v>
      </c>
      <c r="F17" s="8" t="e">
        <f>SUM(#REF!)</f>
        <v>#REF!</v>
      </c>
      <c r="G17" s="8" t="e">
        <f>SUM(#REF!)-SUM(#REF!)</f>
        <v>#REF!</v>
      </c>
      <c r="M17" s="23"/>
      <c r="N17" s="23"/>
    </row>
    <row r="18" spans="2:15">
      <c r="D18" s="14" t="s">
        <v>25</v>
      </c>
      <c r="E18" s="8" t="e">
        <f>SUM(#REF!)</f>
        <v>#REF!</v>
      </c>
      <c r="F18" s="8" t="e">
        <f>SUM(#REF!)</f>
        <v>#REF!</v>
      </c>
      <c r="G18" s="8" t="e">
        <f>SUM(#REF!)-SUM(#REF!)</f>
        <v>#REF!</v>
      </c>
      <c r="M18" s="23"/>
      <c r="N18" s="23"/>
    </row>
    <row r="19" spans="2:15">
      <c r="D19" s="14" t="s">
        <v>26</v>
      </c>
      <c r="E19" s="8" t="e">
        <f>SUM(#REF!)</f>
        <v>#REF!</v>
      </c>
      <c r="F19" s="8" t="e">
        <f>SUM(#REF!)</f>
        <v>#REF!</v>
      </c>
      <c r="G19" s="8" t="e">
        <f>SUM(#REF!)-SUM(#REF!)</f>
        <v>#REF!</v>
      </c>
      <c r="M19" s="23"/>
      <c r="N19" s="23"/>
    </row>
    <row r="20" spans="2:15">
      <c r="D20" s="14" t="s">
        <v>27</v>
      </c>
      <c r="E20" s="8" t="e">
        <f>SUM(#REF!)</f>
        <v>#REF!</v>
      </c>
      <c r="F20" s="8" t="e">
        <f>SUM(#REF!)</f>
        <v>#REF!</v>
      </c>
      <c r="G20" s="8" t="e">
        <f>SUM(#REF!)-SUM(#REF!)</f>
        <v>#REF!</v>
      </c>
      <c r="K20" s="3"/>
      <c r="L20" s="3"/>
      <c r="M20" s="25"/>
      <c r="N20" s="25"/>
      <c r="O20" s="3"/>
    </row>
    <row r="21" spans="2:15">
      <c r="D21" s="14" t="s">
        <v>28</v>
      </c>
      <c r="E21" s="8" t="e">
        <f>SUM(#REF!)</f>
        <v>#REF!</v>
      </c>
      <c r="F21" s="8" t="e">
        <f>SUM(#REF!)</f>
        <v>#REF!</v>
      </c>
      <c r="G21" s="8" t="e">
        <f>SUM(#REF!)-SUM(#REF!)</f>
        <v>#REF!</v>
      </c>
      <c r="K21" s="3"/>
      <c r="L21" s="3"/>
      <c r="M21" s="3"/>
      <c r="N21" s="3"/>
      <c r="O21" s="3"/>
    </row>
    <row r="22" spans="2:15">
      <c r="D22" s="14" t="s">
        <v>29</v>
      </c>
      <c r="E22" s="8" t="e">
        <f>SUM(#REF!)</f>
        <v>#REF!</v>
      </c>
      <c r="F22" s="8" t="e">
        <f>SUM(#REF!)</f>
        <v>#REF!</v>
      </c>
      <c r="G22" s="8" t="e">
        <f>SUM(#REF!)-SUM(#REF!)</f>
        <v>#REF!</v>
      </c>
      <c r="K22" s="3"/>
      <c r="L22" s="3"/>
      <c r="M22" s="26"/>
      <c r="N22" s="3"/>
      <c r="O22" s="3"/>
    </row>
    <row r="23" spans="2:15">
      <c r="D23" s="14" t="s">
        <v>30</v>
      </c>
      <c r="E23" s="8" t="e">
        <f>SUM(#REF!)</f>
        <v>#REF!</v>
      </c>
      <c r="F23" s="8" t="e">
        <f>SUM(#REF!)</f>
        <v>#REF!</v>
      </c>
      <c r="G23" s="8" t="e">
        <f>SUM(#REF!)-SUM(#REF!)</f>
        <v>#REF!</v>
      </c>
      <c r="K23" s="3"/>
      <c r="L23" s="3"/>
      <c r="M23" s="3"/>
      <c r="N23" s="3"/>
      <c r="O23" s="3"/>
    </row>
    <row r="24" spans="2:15" ht="21" customHeight="1">
      <c r="D24" s="9" t="s">
        <v>17</v>
      </c>
      <c r="E24" s="12" t="e">
        <f>IF(COUNTIF($G$12:$G$23,0)=12,0,SUM(E12:E23)/(12-COUNTIF($G$12:$G$23,0)))</f>
        <v>#REF!</v>
      </c>
      <c r="F24" s="12" t="e">
        <f>IF(COUNTIF($G$12:$G$23,0)=12,0,SUM(F12:F23)/(12-COUNTIF($G$12:$G$23,0)))</f>
        <v>#REF!</v>
      </c>
      <c r="G24" s="13" t="e">
        <f>IF(COUNTIF($G$12:$G$23,0)=12,0,SUM(G12:G23)/(12-COUNTIF($G$12:$G$23,0)))</f>
        <v>#REF!</v>
      </c>
      <c r="K24" s="3"/>
      <c r="L24" s="3"/>
      <c r="M24" s="3"/>
      <c r="N24" s="3"/>
      <c r="O24" s="3"/>
    </row>
    <row r="25" spans="2:15" ht="21" customHeight="1">
      <c r="D25" s="21" t="s">
        <v>16</v>
      </c>
      <c r="E25" s="13" t="e">
        <f>SUM(E12:E23)</f>
        <v>#REF!</v>
      </c>
      <c r="F25" s="13" t="e">
        <f>SUM(F12:F23)</f>
        <v>#REF!</v>
      </c>
      <c r="G25" s="12" t="e">
        <f>SUM(G12:G23)</f>
        <v>#REF!</v>
      </c>
      <c r="K25" s="3"/>
      <c r="L25" s="3"/>
      <c r="M25" s="3"/>
      <c r="N25" s="3"/>
      <c r="O25" s="3"/>
    </row>
    <row r="26" spans="2:15">
      <c r="K26" s="3"/>
      <c r="L26" s="3"/>
      <c r="M26" s="3"/>
      <c r="N26" s="3"/>
      <c r="O26" s="3"/>
    </row>
    <row r="27" spans="2:15">
      <c r="B27" s="58" t="s">
        <v>3</v>
      </c>
      <c r="C27" s="59"/>
      <c r="K27" s="3"/>
      <c r="L27" s="3"/>
      <c r="M27" s="3"/>
      <c r="N27" s="3"/>
      <c r="O27" s="3"/>
    </row>
    <row r="28" spans="2:15">
      <c r="B28" s="60" t="s">
        <v>11</v>
      </c>
      <c r="C28" s="61"/>
      <c r="K28" s="3"/>
      <c r="L28" s="3"/>
      <c r="M28" s="3"/>
      <c r="N28" s="3"/>
      <c r="O28" s="3"/>
    </row>
    <row r="29" spans="2:15" ht="15.75">
      <c r="C29" s="1" t="s">
        <v>54</v>
      </c>
      <c r="D29" s="20" t="s">
        <v>56</v>
      </c>
      <c r="E29" s="1" t="s">
        <v>55</v>
      </c>
      <c r="K29" s="3"/>
      <c r="L29" s="3"/>
      <c r="M29" s="3"/>
      <c r="N29" s="3"/>
      <c r="O29" s="3"/>
    </row>
    <row r="30" spans="2:15">
      <c r="C30" s="28">
        <f>IF(OR(D30="",COUNTIF(D$30:D30,D30)&gt;1),"",COUNTIF(D$30:D$100,"&lt;"&amp;D30)+1)</f>
        <v>1</v>
      </c>
      <c r="D30" s="24" t="s">
        <v>35</v>
      </c>
      <c r="E30" s="27" t="str">
        <f>IF(ISNUMBER(C30),VLOOKUP(ROW()-29,$C$30:$D$100,2,FALSE),"")</f>
        <v>Alimentation</v>
      </c>
      <c r="K30" s="3"/>
      <c r="L30" s="3"/>
      <c r="M30" s="3"/>
      <c r="N30" s="25"/>
      <c r="O30" s="25"/>
    </row>
    <row r="31" spans="2:15">
      <c r="C31" s="28">
        <f>IF(OR(D31="",COUNTIF(D$30:D31,D31)&gt;1),"",COUNTIF(D$30:D$100,"&lt;"&amp;D31)+1)</f>
        <v>2</v>
      </c>
      <c r="D31" s="4" t="s">
        <v>8</v>
      </c>
      <c r="E31" s="27" t="str">
        <f t="shared" ref="E31:E94" si="0">IF(ISNUMBER(C31),VLOOKUP(ROW()-29,$C$30:$D$100,2,FALSE),"")</f>
        <v>Assurances</v>
      </c>
      <c r="K31" s="3"/>
      <c r="L31" s="3"/>
      <c r="M31" s="3"/>
      <c r="N31" s="25"/>
      <c r="O31" s="25"/>
    </row>
    <row r="32" spans="2:15">
      <c r="C32" s="28">
        <f>IF(OR(D32="",COUNTIF(D$30:D32,D32)&gt;1),"",COUNTIF(D$30:D$100,"&lt;"&amp;D32)+1)</f>
        <v>3</v>
      </c>
      <c r="D32" s="4" t="s">
        <v>38</v>
      </c>
      <c r="E32" s="27" t="str">
        <f t="shared" si="0"/>
        <v>Autres Revenus</v>
      </c>
      <c r="K32" s="3"/>
      <c r="L32" s="3"/>
      <c r="M32" s="3"/>
      <c r="N32" s="25"/>
      <c r="O32" s="25"/>
    </row>
    <row r="33" spans="3:15">
      <c r="C33" s="28">
        <f>IF(OR(D33="",COUNTIF(D$30:D33,D33)&gt;1),"",COUNTIF(D$30:D$100,"&lt;"&amp;D33)+1)</f>
        <v>4</v>
      </c>
      <c r="D33" s="4" t="s">
        <v>48</v>
      </c>
      <c r="E33" s="27" t="str">
        <f t="shared" si="0"/>
        <v>Boisson</v>
      </c>
      <c r="K33" s="3"/>
      <c r="L33" s="3"/>
      <c r="M33" s="3"/>
      <c r="N33" s="25"/>
      <c r="O33" s="25"/>
    </row>
    <row r="34" spans="3:15">
      <c r="C34" s="28">
        <f>IF(OR(D34="",COUNTIF(D$30:D34,D34)&gt;1),"",COUNTIF(D$30:D$100,"&lt;"&amp;D34)+1)</f>
        <v>5</v>
      </c>
      <c r="D34" s="4" t="s">
        <v>33</v>
      </c>
      <c r="E34" s="27" t="str">
        <f t="shared" si="0"/>
        <v>Carburant</v>
      </c>
      <c r="K34" s="3"/>
      <c r="L34" s="3"/>
      <c r="M34" s="3"/>
      <c r="N34" s="25"/>
      <c r="O34" s="25"/>
    </row>
    <row r="35" spans="3:15">
      <c r="C35" s="28">
        <f>IF(OR(D35="",COUNTIF(D$30:D35,D35)&gt;1),"",COUNTIF(D$30:D$100,"&lt;"&amp;D35)+1)</f>
        <v>6</v>
      </c>
      <c r="D35" s="4" t="s">
        <v>45</v>
      </c>
      <c r="E35" s="27" t="str">
        <f t="shared" si="0"/>
        <v>Cotisation diverses</v>
      </c>
      <c r="K35" s="3"/>
      <c r="L35" s="3"/>
      <c r="M35" s="3"/>
      <c r="N35" s="25"/>
      <c r="O35" s="25"/>
    </row>
    <row r="36" spans="3:15">
      <c r="C36" s="28">
        <f>IF(OR(D36="",COUNTIF(D$30:D36,D36)&gt;1),"",COUNTIF(D$30:D$100,"&lt;"&amp;D36)+1)</f>
        <v>7</v>
      </c>
      <c r="D36" s="4" t="s">
        <v>7</v>
      </c>
      <c r="E36" s="27" t="str">
        <f t="shared" si="0"/>
        <v>Dépenses de santé</v>
      </c>
      <c r="K36" s="3"/>
      <c r="L36" s="3"/>
      <c r="M36" s="3"/>
      <c r="N36" s="25"/>
      <c r="O36" s="25"/>
    </row>
    <row r="37" spans="3:15">
      <c r="C37" s="28">
        <f>IF(OR(D37="",COUNTIF(D$30:D37,D37)&gt;1),"",COUNTIF(D$30:D$100,"&lt;"&amp;D37)+1)</f>
        <v>10</v>
      </c>
      <c r="D37" s="4" t="s">
        <v>34</v>
      </c>
      <c r="E37" s="27" t="str">
        <f t="shared" si="0"/>
        <v>Entretien Maison</v>
      </c>
      <c r="K37" s="3"/>
      <c r="L37" s="3"/>
      <c r="M37" s="3"/>
      <c r="N37" s="25"/>
      <c r="O37" s="25"/>
    </row>
    <row r="38" spans="3:15">
      <c r="C38" s="28">
        <f>IF(OR(D38="",COUNTIF(D$30:D38,D38)&gt;1),"",COUNTIF(D$30:D$100,"&lt;"&amp;D38)+1)</f>
        <v>11</v>
      </c>
      <c r="D38" s="4" t="s">
        <v>39</v>
      </c>
      <c r="E38" s="27" t="str">
        <f t="shared" si="0"/>
        <v>Facture Internet</v>
      </c>
      <c r="K38" s="3"/>
      <c r="L38" s="3"/>
      <c r="M38" s="3"/>
      <c r="N38" s="25"/>
      <c r="O38" s="25"/>
    </row>
    <row r="39" spans="3:15">
      <c r="C39" s="28">
        <f>IF(OR(D39="",COUNTIF(D$30:D39,D39)&gt;1),"",COUNTIF(D$30:D$100,"&lt;"&amp;D39)+1)</f>
        <v>12</v>
      </c>
      <c r="D39" s="4" t="s">
        <v>47</v>
      </c>
      <c r="E39" s="27" t="str">
        <f t="shared" si="0"/>
        <v>Factures EAU</v>
      </c>
      <c r="K39" s="3"/>
      <c r="L39" s="3"/>
      <c r="M39" s="3"/>
      <c r="N39" s="25"/>
      <c r="O39" s="25"/>
    </row>
    <row r="40" spans="3:15">
      <c r="C40" s="28">
        <f>IF(OR(D40="",COUNTIF(D$30:D40,D40)&gt;1),"",COUNTIF(D$30:D$100,"&lt;"&amp;D40)+1)</f>
        <v>14</v>
      </c>
      <c r="D40" s="4" t="s">
        <v>41</v>
      </c>
      <c r="E40" s="27" t="str">
        <f t="shared" si="0"/>
        <v>Factures EDP</v>
      </c>
      <c r="K40" s="3"/>
      <c r="L40" s="3"/>
      <c r="M40" s="3"/>
      <c r="N40" s="25"/>
      <c r="O40" s="25"/>
    </row>
    <row r="41" spans="3:15">
      <c r="C41" s="28">
        <f>IF(OR(D41="",COUNTIF(D$30:D41,D41)&gt;1),"",COUNTIF(D$30:D$100,"&lt;"&amp;D41)+1)</f>
        <v>15</v>
      </c>
      <c r="D41" s="4" t="s">
        <v>42</v>
      </c>
      <c r="E41" s="27" t="str">
        <f t="shared" si="0"/>
        <v>Frais Banquaires</v>
      </c>
      <c r="K41" s="3"/>
      <c r="L41" s="3"/>
      <c r="M41" s="3"/>
      <c r="N41" s="25"/>
      <c r="O41" s="25"/>
    </row>
    <row r="42" spans="3:15">
      <c r="C42" s="28">
        <f>IF(OR(D42="",COUNTIF(D$30:D42,D42)&gt;1),"",COUNTIF(D$30:D$100,"&lt;"&amp;D42)+1)</f>
        <v>16</v>
      </c>
      <c r="D42" s="4" t="s">
        <v>43</v>
      </c>
      <c r="E42" s="27" t="str">
        <f t="shared" si="0"/>
        <v>Frais de Garage</v>
      </c>
      <c r="K42" s="3"/>
      <c r="L42" s="3"/>
      <c r="M42" s="3"/>
      <c r="N42" s="25"/>
      <c r="O42" s="25"/>
    </row>
    <row r="43" spans="3:15">
      <c r="C43" s="28">
        <f>IF(OR(D43="",COUNTIF(D$30:D43,D43)&gt;1),"",COUNTIF(D$30:D$100,"&lt;"&amp;D43)+1)</f>
        <v>17</v>
      </c>
      <c r="D43" s="4" t="s">
        <v>32</v>
      </c>
      <c r="E43" s="27" t="str">
        <f t="shared" si="0"/>
        <v>Gsm Alain</v>
      </c>
      <c r="K43" s="3"/>
      <c r="L43" s="3"/>
      <c r="M43" s="3"/>
      <c r="N43" s="25"/>
      <c r="O43" s="25"/>
    </row>
    <row r="44" spans="3:15">
      <c r="C44" s="28">
        <f>IF(OR(D44="",COUNTIF(D$30:D44,D44)&gt;1),"",COUNTIF(D$30:D$100,"&lt;"&amp;D44)+1)</f>
        <v>9</v>
      </c>
      <c r="D44" s="4" t="s">
        <v>49</v>
      </c>
      <c r="E44" s="27" t="str">
        <f t="shared" si="0"/>
        <v>Gsm Marty</v>
      </c>
      <c r="K44" s="3"/>
      <c r="L44" s="3"/>
      <c r="M44" s="3"/>
      <c r="N44" s="25"/>
      <c r="O44" s="25"/>
    </row>
    <row r="45" spans="3:15">
      <c r="C45" s="28">
        <f>IF(OR(D45="",COUNTIF(D$30:D45,D45)&gt;1),"",COUNTIF(D$30:D$100,"&lt;"&amp;D45)+1)</f>
        <v>18</v>
      </c>
      <c r="D45" s="4" t="s">
        <v>40</v>
      </c>
      <c r="E45" s="27" t="str">
        <f t="shared" si="0"/>
        <v>Gsm Silvia</v>
      </c>
      <c r="K45" s="3"/>
      <c r="L45" s="3"/>
      <c r="M45" s="3"/>
      <c r="N45" s="25"/>
      <c r="O45" s="25"/>
    </row>
    <row r="46" spans="3:15">
      <c r="C46" s="28">
        <f>IF(OR(D46="",COUNTIF(D$30:D46,D46)&gt;1),"",COUNTIF(D$30:D$100,"&lt;"&amp;D46)+1)</f>
        <v>20</v>
      </c>
      <c r="D46" s="4" t="s">
        <v>46</v>
      </c>
      <c r="E46" s="27" t="str">
        <f t="shared" si="0"/>
        <v>Impôts</v>
      </c>
      <c r="K46" s="3"/>
      <c r="L46" s="3"/>
      <c r="M46" s="3"/>
      <c r="N46" s="25"/>
      <c r="O46" s="25"/>
    </row>
    <row r="47" spans="3:15">
      <c r="C47" s="28">
        <f>IF(OR(D47="",COUNTIF(D$30:D47,D47)&gt;1),"",COUNTIF(D$30:D$100,"&lt;"&amp;D47)+1)</f>
        <v>21</v>
      </c>
      <c r="D47" s="4" t="s">
        <v>36</v>
      </c>
      <c r="E47" s="27" t="str">
        <f t="shared" si="0"/>
        <v>Péage</v>
      </c>
      <c r="K47" s="3"/>
      <c r="L47" s="3"/>
      <c r="M47" s="3"/>
      <c r="N47" s="25"/>
      <c r="O47" s="25"/>
    </row>
    <row r="48" spans="3:15">
      <c r="C48" s="28">
        <f>IF(OR(D48="",COUNTIF(D$30:D48,D48)&gt;1),"",COUNTIF(D$30:D$100,"&lt;"&amp;D48)+1)</f>
        <v>22</v>
      </c>
      <c r="D48" s="4" t="s">
        <v>31</v>
      </c>
      <c r="E48" s="27" t="str">
        <f t="shared" si="0"/>
        <v>Petit mobilier</v>
      </c>
      <c r="K48" s="3"/>
      <c r="L48" s="3"/>
      <c r="M48" s="3"/>
      <c r="N48" s="25"/>
      <c r="O48" s="25"/>
    </row>
    <row r="49" spans="2:15">
      <c r="C49" s="28">
        <f>IF(OR(D49="",COUNTIF(D$30:D49,D49)&gt;1),"",COUNTIF(D$30:D$100,"&lt;"&amp;D49)+1)</f>
        <v>23</v>
      </c>
      <c r="D49" s="4" t="s">
        <v>6</v>
      </c>
      <c r="E49" s="27" t="str">
        <f t="shared" si="0"/>
        <v>Rembt emprunt</v>
      </c>
      <c r="K49" s="3"/>
      <c r="L49" s="3"/>
      <c r="M49" s="3"/>
      <c r="N49" s="25"/>
      <c r="O49" s="25"/>
    </row>
    <row r="50" spans="2:15">
      <c r="C50" s="28">
        <f>IF(OR(D50="",COUNTIF(D$30:D50,D50)&gt;1),"",COUNTIF(D$30:D$100,"&lt;"&amp;D50)+1)</f>
        <v>24</v>
      </c>
      <c r="D50" s="4" t="s">
        <v>44</v>
      </c>
      <c r="E50" s="27" t="str">
        <f t="shared" si="0"/>
        <v>Restaurant</v>
      </c>
      <c r="K50" s="3"/>
      <c r="L50" s="3"/>
      <c r="M50" s="3"/>
      <c r="N50" s="25"/>
      <c r="O50" s="25"/>
    </row>
    <row r="51" spans="2:15">
      <c r="C51" s="28">
        <f>IF(OR(D51="",COUNTIF(D$30:D51,D51)&gt;1),"",COUNTIF(D$30:D$100,"&lt;"&amp;D51)+1)</f>
        <v>25</v>
      </c>
      <c r="D51" s="4" t="s">
        <v>51</v>
      </c>
      <c r="E51" s="27" t="str">
        <f t="shared" si="0"/>
        <v>Retraits(liquidités)</v>
      </c>
      <c r="K51" s="3"/>
      <c r="L51" s="3"/>
      <c r="M51" s="3"/>
      <c r="N51" s="25"/>
      <c r="O51" s="25"/>
    </row>
    <row r="52" spans="2:15">
      <c r="C52" s="28">
        <f>IF(OR(D52="",COUNTIF(D$30:D52,D52)&gt;1),"",COUNTIF(D$30:D$100,"&lt;"&amp;D52)+1)</f>
        <v>13</v>
      </c>
      <c r="D52" s="4" t="s">
        <v>52</v>
      </c>
      <c r="E52" s="27" t="str">
        <f t="shared" si="0"/>
        <v>Salaire</v>
      </c>
      <c r="K52" s="3"/>
      <c r="L52" s="3"/>
      <c r="M52" s="3"/>
      <c r="N52" s="25"/>
      <c r="O52" s="25"/>
    </row>
    <row r="53" spans="2:15">
      <c r="C53" s="28">
        <f>IF(OR(D53="",COUNTIF(D$30:D53,D53)&gt;1),"",COUNTIF(D$30:D$100,"&lt;"&amp;D53)+1)</f>
        <v>8</v>
      </c>
      <c r="D53" s="4" t="s">
        <v>50</v>
      </c>
      <c r="E53" s="27" t="str">
        <f t="shared" si="0"/>
        <v>Tél fixe International</v>
      </c>
      <c r="K53" s="3"/>
      <c r="L53" s="3"/>
      <c r="M53" s="3"/>
      <c r="N53" s="25"/>
      <c r="O53" s="25"/>
    </row>
    <row r="54" spans="2:15" ht="12" customHeight="1">
      <c r="C54" s="28">
        <f>IF(OR(D54="",COUNTIF(D$30:D54,D54)&gt;1),"",COUNTIF(D$30:D$100,"&lt;"&amp;D54)+1)</f>
        <v>19</v>
      </c>
      <c r="D54" s="24" t="s">
        <v>53</v>
      </c>
      <c r="E54" s="27" t="str">
        <f t="shared" si="0"/>
        <v>Vacances-Loisirs</v>
      </c>
      <c r="K54" s="3"/>
      <c r="L54" s="3"/>
      <c r="M54" s="3"/>
      <c r="N54" s="25"/>
      <c r="O54" s="25"/>
    </row>
    <row r="55" spans="2:15">
      <c r="C55" s="28" t="str">
        <f>IF(OR(D55="",COUNTIF(D$30:D55,D55)&gt;1),"",COUNTIF(D$30:D$100,"&lt;"&amp;D55)+1)</f>
        <v/>
      </c>
      <c r="D55" s="4"/>
      <c r="E55" s="27" t="str">
        <f t="shared" si="0"/>
        <v/>
      </c>
      <c r="K55" s="3"/>
      <c r="L55" s="3"/>
      <c r="M55" s="3"/>
      <c r="N55" s="25"/>
      <c r="O55" s="25"/>
    </row>
    <row r="56" spans="2:15">
      <c r="B56" s="2"/>
      <c r="C56" s="28" t="str">
        <f>IF(OR(D56="",COUNTIF(D$30:D56,D56)&gt;1),"",COUNTIF(D$30:D$100,"&lt;"&amp;D56)+1)</f>
        <v/>
      </c>
      <c r="D56" s="4"/>
      <c r="E56" s="27" t="str">
        <f t="shared" si="0"/>
        <v/>
      </c>
      <c r="K56" s="3"/>
      <c r="L56" s="3"/>
      <c r="M56" s="3"/>
      <c r="N56" s="25"/>
      <c r="O56" s="25"/>
    </row>
    <row r="57" spans="2:15">
      <c r="C57" s="28" t="str">
        <f>IF(OR(D57="",COUNTIF(D$30:D57,D57)&gt;1),"",COUNTIF(D$30:D$100,"&lt;"&amp;D57)+1)</f>
        <v/>
      </c>
      <c r="D57" s="4"/>
      <c r="E57" s="27" t="str">
        <f t="shared" si="0"/>
        <v/>
      </c>
      <c r="K57" s="3"/>
      <c r="L57" s="3"/>
      <c r="M57" s="3"/>
      <c r="N57" s="25"/>
      <c r="O57" s="25"/>
    </row>
    <row r="58" spans="2:15">
      <c r="B58" s="2"/>
      <c r="C58" s="28" t="str">
        <f>IF(OR(D58="",COUNTIF(D$30:D58,D58)&gt;1),"",COUNTIF(D$30:D$100,"&lt;"&amp;D58)+1)</f>
        <v/>
      </c>
      <c r="D58" s="4"/>
      <c r="E58" s="27" t="str">
        <f t="shared" si="0"/>
        <v/>
      </c>
      <c r="K58" s="3"/>
      <c r="L58" s="3"/>
      <c r="M58" s="3"/>
      <c r="N58" s="25"/>
      <c r="O58" s="25"/>
    </row>
    <row r="59" spans="2:15">
      <c r="B59" s="10"/>
      <c r="C59" s="28" t="str">
        <f>IF(OR(D59="",COUNTIF(D$30:D59,D59)&gt;1),"",COUNTIF(D$30:D$100,"&lt;"&amp;D59)+1)</f>
        <v/>
      </c>
      <c r="D59" s="4"/>
      <c r="E59" s="27" t="str">
        <f t="shared" si="0"/>
        <v/>
      </c>
      <c r="K59" s="3"/>
      <c r="L59" s="3"/>
      <c r="M59" s="3"/>
      <c r="N59" s="25"/>
      <c r="O59" s="25"/>
    </row>
    <row r="60" spans="2:15">
      <c r="B60" s="2"/>
      <c r="C60" s="28" t="str">
        <f>IF(OR(D60="",COUNTIF(D$30:D60,D60)&gt;1),"",COUNTIF(D$30:D$100,"&lt;"&amp;D60)+1)</f>
        <v/>
      </c>
      <c r="D60" s="4"/>
      <c r="E60" s="27" t="str">
        <f t="shared" si="0"/>
        <v/>
      </c>
      <c r="K60" s="3"/>
      <c r="L60" s="3"/>
      <c r="M60" s="3"/>
      <c r="N60" s="25"/>
      <c r="O60" s="25"/>
    </row>
    <row r="61" spans="2:15">
      <c r="B61" s="10"/>
      <c r="C61" s="28" t="str">
        <f>IF(OR(D61="",COUNTIF(D$30:D61,D61)&gt;1),"",COUNTIF(D$30:D$100,"&lt;"&amp;D61)+1)</f>
        <v/>
      </c>
      <c r="D61" s="4"/>
      <c r="E61" s="27" t="str">
        <f t="shared" si="0"/>
        <v/>
      </c>
      <c r="K61" s="3"/>
      <c r="L61" s="3"/>
      <c r="M61" s="3"/>
      <c r="N61" s="25"/>
      <c r="O61" s="25"/>
    </row>
    <row r="62" spans="2:15">
      <c r="B62" s="2"/>
      <c r="C62" s="28" t="str">
        <f>IF(OR(D62="",COUNTIF(D$30:D62,D62)&gt;1),"",COUNTIF(D$30:D$100,"&lt;"&amp;D62)+1)</f>
        <v/>
      </c>
      <c r="D62" s="4"/>
      <c r="E62" s="27" t="str">
        <f t="shared" si="0"/>
        <v/>
      </c>
      <c r="K62" s="3"/>
      <c r="L62" s="3"/>
      <c r="M62" s="3"/>
      <c r="N62" s="25"/>
      <c r="O62" s="25"/>
    </row>
    <row r="63" spans="2:15">
      <c r="B63" s="6"/>
      <c r="C63" s="28" t="str">
        <f>IF(OR(D63="",COUNTIF(D$30:D63,D63)&gt;1),"",COUNTIF(D$30:D$100,"&lt;"&amp;D63)+1)</f>
        <v/>
      </c>
      <c r="D63" s="4"/>
      <c r="E63" s="27" t="str">
        <f t="shared" si="0"/>
        <v/>
      </c>
      <c r="K63" s="3"/>
      <c r="L63" s="3"/>
      <c r="M63" s="3"/>
      <c r="N63" s="25"/>
      <c r="O63" s="25"/>
    </row>
    <row r="64" spans="2:15" ht="12.75" customHeight="1">
      <c r="B64" s="10"/>
      <c r="C64" s="28" t="str">
        <f>IF(OR(D64="",COUNTIF(D$30:D64,D64)&gt;1),"",COUNTIF(D$30:D$100,"&lt;"&amp;D64)+1)</f>
        <v/>
      </c>
      <c r="D64" s="4"/>
      <c r="E64" s="27" t="str">
        <f t="shared" si="0"/>
        <v/>
      </c>
      <c r="K64" s="3"/>
      <c r="L64" s="3"/>
      <c r="M64" s="3"/>
      <c r="N64" s="25"/>
      <c r="O64" s="25"/>
    </row>
    <row r="65" spans="1:15" ht="12.75" customHeight="1">
      <c r="B65" s="10"/>
      <c r="C65" s="28" t="str">
        <f>IF(OR(D65="",COUNTIF(D$30:D65,D65)&gt;1),"",COUNTIF(D$30:D$100,"&lt;"&amp;D65)+1)</f>
        <v/>
      </c>
      <c r="D65" s="4"/>
      <c r="E65" s="27" t="str">
        <f t="shared" si="0"/>
        <v/>
      </c>
      <c r="K65" s="3"/>
      <c r="L65" s="3"/>
      <c r="M65" s="3"/>
      <c r="N65" s="25"/>
      <c r="O65" s="25"/>
    </row>
    <row r="66" spans="1:15">
      <c r="B66" s="6"/>
      <c r="C66" s="28" t="str">
        <f>IF(OR(D66="",COUNTIF(D$30:D66,D66)&gt;1),"",COUNTIF(D$30:D$100,"&lt;"&amp;D66)+1)</f>
        <v/>
      </c>
      <c r="D66" s="4"/>
      <c r="E66" s="27" t="str">
        <f t="shared" si="0"/>
        <v/>
      </c>
      <c r="K66" s="3"/>
      <c r="L66" s="3"/>
      <c r="M66" s="3"/>
      <c r="N66" s="25"/>
      <c r="O66" s="25"/>
    </row>
    <row r="67" spans="1:15">
      <c r="C67" s="28" t="str">
        <f>IF(OR(D67="",COUNTIF(D$30:D67,D67)&gt;1),"",COUNTIF(D$30:D$100,"&lt;"&amp;D67)+1)</f>
        <v/>
      </c>
      <c r="D67" s="4"/>
      <c r="E67" s="27" t="str">
        <f t="shared" si="0"/>
        <v/>
      </c>
      <c r="K67" s="3"/>
      <c r="L67" s="3"/>
      <c r="M67" s="3"/>
      <c r="N67" s="25"/>
      <c r="O67" s="25"/>
    </row>
    <row r="68" spans="1:15">
      <c r="C68" s="28" t="str">
        <f>IF(OR(D68="",COUNTIF(D$30:D68,D68)&gt;1),"",COUNTIF(D$30:D$100,"&lt;"&amp;D68)+1)</f>
        <v/>
      </c>
      <c r="D68" s="4"/>
      <c r="E68" s="27" t="str">
        <f t="shared" si="0"/>
        <v/>
      </c>
      <c r="K68" s="3"/>
      <c r="L68" s="3"/>
      <c r="M68" s="3"/>
      <c r="N68" s="25"/>
      <c r="O68" s="25"/>
    </row>
    <row r="69" spans="1:15">
      <c r="C69" s="28" t="str">
        <f>IF(OR(D69="",COUNTIF(D$30:D69,D69)&gt;1),"",COUNTIF(D$30:D$100,"&lt;"&amp;D69)+1)</f>
        <v/>
      </c>
      <c r="D69" s="4"/>
      <c r="E69" s="27" t="str">
        <f t="shared" si="0"/>
        <v/>
      </c>
      <c r="K69" s="3"/>
      <c r="L69" s="3"/>
      <c r="M69" s="3"/>
      <c r="N69" s="25"/>
      <c r="O69" s="25"/>
    </row>
    <row r="70" spans="1:15">
      <c r="C70" s="28" t="str">
        <f>IF(OR(D70="",COUNTIF(D$30:D70,D70)&gt;1),"",COUNTIF(D$30:D$100,"&lt;"&amp;D70)+1)</f>
        <v/>
      </c>
      <c r="D70" s="4"/>
      <c r="E70" s="27" t="str">
        <f t="shared" si="0"/>
        <v/>
      </c>
      <c r="K70" s="3"/>
      <c r="L70" s="3"/>
      <c r="M70" s="3"/>
      <c r="N70" s="25"/>
      <c r="O70" s="25"/>
    </row>
    <row r="71" spans="1:15">
      <c r="C71" s="28" t="str">
        <f>IF(OR(D71="",COUNTIF(D$30:D71,D71)&gt;1),"",COUNTIF(D$30:D$100,"&lt;"&amp;D71)+1)</f>
        <v/>
      </c>
      <c r="D71" s="4"/>
      <c r="E71" s="27" t="str">
        <f t="shared" si="0"/>
        <v/>
      </c>
      <c r="K71" s="3"/>
      <c r="L71" s="3"/>
      <c r="M71" s="3"/>
      <c r="N71" s="25"/>
      <c r="O71" s="25"/>
    </row>
    <row r="72" spans="1:15">
      <c r="C72" s="28" t="str">
        <f>IF(OR(D72="",COUNTIF(D$30:D72,D72)&gt;1),"",COUNTIF(D$30:D$100,"&lt;"&amp;D72)+1)</f>
        <v/>
      </c>
      <c r="D72" s="4"/>
      <c r="E72" s="27" t="str">
        <f t="shared" si="0"/>
        <v/>
      </c>
      <c r="K72" s="3"/>
      <c r="L72" s="3"/>
      <c r="M72" s="3"/>
      <c r="N72" s="25"/>
      <c r="O72" s="25"/>
    </row>
    <row r="73" spans="1:15">
      <c r="C73" s="28" t="str">
        <f>IF(OR(D73="",COUNTIF(D$30:D73,D73)&gt;1),"",COUNTIF(D$30:D$100,"&lt;"&amp;D73)+1)</f>
        <v/>
      </c>
      <c r="D73" s="4"/>
      <c r="E73" s="27" t="str">
        <f t="shared" si="0"/>
        <v/>
      </c>
      <c r="K73" s="3"/>
      <c r="L73" s="3"/>
      <c r="M73" s="3"/>
      <c r="N73" s="25"/>
      <c r="O73" s="25"/>
    </row>
    <row r="74" spans="1:15">
      <c r="C74" s="28" t="str">
        <f>IF(OR(D74="",COUNTIF(D$30:D74,D74)&gt;1),"",COUNTIF(D$30:D$100,"&lt;"&amp;D74)+1)</f>
        <v/>
      </c>
      <c r="D74" s="4"/>
      <c r="E74" s="27" t="str">
        <f t="shared" si="0"/>
        <v/>
      </c>
      <c r="K74" s="3"/>
      <c r="L74" s="3"/>
      <c r="M74" s="3"/>
      <c r="N74" s="3"/>
      <c r="O74" s="3"/>
    </row>
    <row r="75" spans="1:15">
      <c r="C75" s="28" t="str">
        <f>IF(OR(D75="",COUNTIF(D$30:D75,D75)&gt;1),"",COUNTIF(D$30:D$100,"&lt;"&amp;D75)+1)</f>
        <v/>
      </c>
      <c r="D75" s="4"/>
      <c r="E75" s="27" t="str">
        <f t="shared" si="0"/>
        <v/>
      </c>
      <c r="K75" s="3"/>
      <c r="L75" s="3"/>
      <c r="M75" s="3"/>
      <c r="N75" s="3"/>
      <c r="O75" s="3"/>
    </row>
    <row r="76" spans="1:15">
      <c r="C76" s="28" t="str">
        <f>IF(OR(D76="",COUNTIF(D$30:D76,D76)&gt;1),"",COUNTIF(D$30:D$100,"&lt;"&amp;D76)+1)</f>
        <v/>
      </c>
      <c r="D76" s="4"/>
      <c r="E76" s="27" t="str">
        <f t="shared" si="0"/>
        <v/>
      </c>
      <c r="K76" s="3"/>
      <c r="L76" s="3"/>
      <c r="M76" s="3"/>
      <c r="N76" s="3"/>
      <c r="O76" s="3"/>
    </row>
    <row r="77" spans="1:15">
      <c r="C77" s="28" t="str">
        <f>IF(OR(D77="",COUNTIF(D$30:D77,D77)&gt;1),"",COUNTIF(D$30:D$100,"&lt;"&amp;D77)+1)</f>
        <v/>
      </c>
      <c r="D77" s="4"/>
      <c r="E77" s="27" t="str">
        <f t="shared" si="0"/>
        <v/>
      </c>
      <c r="K77" s="3"/>
      <c r="L77" s="3"/>
      <c r="M77" s="3"/>
      <c r="N77" s="3"/>
      <c r="O77" s="3"/>
    </row>
    <row r="78" spans="1:15">
      <c r="C78" s="28" t="str">
        <f>IF(OR(D78="",COUNTIF(D$30:D78,D78)&gt;1),"",COUNTIF(D$30:D$100,"&lt;"&amp;D78)+1)</f>
        <v/>
      </c>
      <c r="D78" s="4"/>
      <c r="E78" s="27" t="str">
        <f t="shared" si="0"/>
        <v/>
      </c>
      <c r="K78" s="3"/>
      <c r="L78" s="3"/>
      <c r="M78" s="3"/>
      <c r="N78" s="3"/>
      <c r="O78" s="3"/>
    </row>
    <row r="79" spans="1:15">
      <c r="C79" s="28" t="str">
        <f>IF(OR(D79="",COUNTIF(D$30:D79,D79)&gt;1),"",COUNTIF(D$30:D$100,"&lt;"&amp;D79)+1)</f>
        <v/>
      </c>
      <c r="D79" s="4"/>
      <c r="E79" s="27" t="str">
        <f t="shared" si="0"/>
        <v/>
      </c>
      <c r="K79" s="3"/>
      <c r="L79" s="3"/>
      <c r="M79" s="3"/>
      <c r="N79" s="3"/>
      <c r="O79" s="3"/>
    </row>
    <row r="80" spans="1:15">
      <c r="A80" s="5" t="s">
        <v>10</v>
      </c>
      <c r="C80" s="28" t="str">
        <f>IF(OR(D80="",COUNTIF(D$30:D80,D80)&gt;1),"",COUNTIF(D$30:D$100,"&lt;"&amp;D80)+1)</f>
        <v/>
      </c>
      <c r="D80" s="4"/>
      <c r="E80" s="27" t="str">
        <f t="shared" si="0"/>
        <v/>
      </c>
      <c r="K80" s="3"/>
      <c r="L80" s="3"/>
      <c r="M80" s="3"/>
      <c r="N80" s="3"/>
      <c r="O80" s="3"/>
    </row>
    <row r="81" spans="3:15">
      <c r="C81" s="28" t="str">
        <f>IF(OR(D81="",COUNTIF(D$30:D81,D81)&gt;1),"",COUNTIF(D$30:D$100,"&lt;"&amp;D81)+1)</f>
        <v/>
      </c>
      <c r="D81" s="4"/>
      <c r="E81" s="27" t="str">
        <f t="shared" si="0"/>
        <v/>
      </c>
      <c r="K81" s="3"/>
      <c r="L81" s="3"/>
      <c r="M81" s="3"/>
      <c r="N81" s="3"/>
      <c r="O81" s="3"/>
    </row>
    <row r="82" spans="3:15">
      <c r="C82" s="28" t="str">
        <f>IF(OR(D82="",COUNTIF(D$30:D82,D82)&gt;1),"",COUNTIF(D$30:D$100,"&lt;"&amp;D82)+1)</f>
        <v/>
      </c>
      <c r="D82" s="4"/>
      <c r="E82" s="27" t="str">
        <f t="shared" si="0"/>
        <v/>
      </c>
      <c r="K82" s="3"/>
      <c r="L82" s="3"/>
      <c r="M82" s="3"/>
      <c r="N82" s="3"/>
      <c r="O82" s="3"/>
    </row>
    <row r="83" spans="3:15">
      <c r="C83" s="28" t="str">
        <f>IF(OR(D83="",COUNTIF(D$30:D83,D83)&gt;1),"",COUNTIF(D$30:D$100,"&lt;"&amp;D83)+1)</f>
        <v/>
      </c>
      <c r="D83" s="4"/>
      <c r="E83" s="27" t="str">
        <f t="shared" si="0"/>
        <v/>
      </c>
    </row>
    <row r="84" spans="3:15">
      <c r="C84" s="28" t="str">
        <f>IF(OR(D84="",COUNTIF(D$30:D84,D84)&gt;1),"",COUNTIF(D$30:D$100,"&lt;"&amp;D84)+1)</f>
        <v/>
      </c>
      <c r="D84" s="4"/>
      <c r="E84" s="27" t="str">
        <f t="shared" si="0"/>
        <v/>
      </c>
    </row>
    <row r="85" spans="3:15">
      <c r="C85" s="28" t="str">
        <f>IF(OR(D85="",COUNTIF(D$30:D85,D85)&gt;1),"",COUNTIF(D$30:D$100,"&lt;"&amp;D85)+1)</f>
        <v/>
      </c>
      <c r="D85" s="4"/>
      <c r="E85" s="27" t="str">
        <f t="shared" si="0"/>
        <v/>
      </c>
    </row>
    <row r="86" spans="3:15">
      <c r="C86" s="28" t="str">
        <f>IF(OR(D86="",COUNTIF(D$30:D86,D86)&gt;1),"",COUNTIF(D$30:D$100,"&lt;"&amp;D86)+1)</f>
        <v/>
      </c>
      <c r="D86" s="4"/>
      <c r="E86" s="27" t="str">
        <f t="shared" si="0"/>
        <v/>
      </c>
    </row>
    <row r="87" spans="3:15">
      <c r="C87" s="28" t="str">
        <f>IF(OR(D87="",COUNTIF(D$30:D87,D87)&gt;1),"",COUNTIF(D$30:D$100,"&lt;"&amp;D87)+1)</f>
        <v/>
      </c>
      <c r="D87" s="4"/>
      <c r="E87" s="27" t="str">
        <f t="shared" si="0"/>
        <v/>
      </c>
    </row>
    <row r="88" spans="3:15">
      <c r="C88" s="28" t="str">
        <f>IF(OR(D88="",COUNTIF(D$30:D88,D88)&gt;1),"",COUNTIF(D$30:D$100,"&lt;"&amp;D88)+1)</f>
        <v/>
      </c>
      <c r="D88" s="4"/>
      <c r="E88" s="27" t="str">
        <f t="shared" si="0"/>
        <v/>
      </c>
    </row>
    <row r="89" spans="3:15">
      <c r="C89" s="28" t="str">
        <f>IF(OR(D89="",COUNTIF(D$30:D89,D89)&gt;1),"",COUNTIF(D$30:D$100,"&lt;"&amp;D89)+1)</f>
        <v/>
      </c>
      <c r="D89" s="4"/>
      <c r="E89" s="27" t="str">
        <f t="shared" si="0"/>
        <v/>
      </c>
    </row>
    <row r="90" spans="3:15">
      <c r="C90" s="28" t="str">
        <f>IF(OR(D90="",COUNTIF(D$30:D90,D90)&gt;1),"",COUNTIF(D$30:D$100,"&lt;"&amp;D90)+1)</f>
        <v/>
      </c>
      <c r="D90" s="4"/>
      <c r="E90" s="27" t="str">
        <f t="shared" si="0"/>
        <v/>
      </c>
    </row>
    <row r="91" spans="3:15">
      <c r="C91" s="28" t="str">
        <f>IF(OR(D91="",COUNTIF(D$30:D91,D91)&gt;1),"",COUNTIF(D$30:D$100,"&lt;"&amp;D91)+1)</f>
        <v/>
      </c>
      <c r="D91" s="4"/>
      <c r="E91" s="27" t="str">
        <f t="shared" si="0"/>
        <v/>
      </c>
    </row>
    <row r="92" spans="3:15">
      <c r="C92" s="28" t="str">
        <f>IF(OR(D92="",COUNTIF(D$30:D92,D92)&gt;1),"",COUNTIF(D$30:D$100,"&lt;"&amp;D92)+1)</f>
        <v/>
      </c>
      <c r="D92" s="4"/>
      <c r="E92" s="27" t="str">
        <f t="shared" si="0"/>
        <v/>
      </c>
    </row>
    <row r="93" spans="3:15">
      <c r="C93" s="28" t="str">
        <f>IF(OR(D93="",COUNTIF(D$30:D93,D93)&gt;1),"",COUNTIF(D$30:D$100,"&lt;"&amp;D93)+1)</f>
        <v/>
      </c>
      <c r="D93" s="4"/>
      <c r="E93" s="27" t="str">
        <f t="shared" si="0"/>
        <v/>
      </c>
    </row>
    <row r="94" spans="3:15">
      <c r="C94" s="28" t="str">
        <f>IF(OR(D94="",COUNTIF(D$30:D94,D94)&gt;1),"",COUNTIF(D$30:D$100,"&lt;"&amp;D94)+1)</f>
        <v/>
      </c>
      <c r="D94" s="4"/>
      <c r="E94" s="27" t="str">
        <f t="shared" si="0"/>
        <v/>
      </c>
    </row>
    <row r="95" spans="3:15">
      <c r="C95" s="28" t="str">
        <f>IF(OR(D95="",COUNTIF(D$30:D95,D95)&gt;1),"",COUNTIF(D$30:D$100,"&lt;"&amp;D95)+1)</f>
        <v/>
      </c>
      <c r="D95" s="4"/>
      <c r="E95" s="27" t="str">
        <f t="shared" ref="E95:E100" si="1">IF(ISNUMBER(C95),VLOOKUP(ROW()-29,$C$30:$D$100,2,FALSE),"")</f>
        <v/>
      </c>
    </row>
    <row r="96" spans="3:15">
      <c r="C96" s="28" t="str">
        <f>IF(OR(D96="",COUNTIF(D$30:D96,D96)&gt;1),"",COUNTIF(D$30:D$100,"&lt;"&amp;D96)+1)</f>
        <v/>
      </c>
      <c r="D96" s="4"/>
      <c r="E96" s="27" t="str">
        <f t="shared" si="1"/>
        <v/>
      </c>
    </row>
    <row r="97" spans="3:5">
      <c r="C97" s="28" t="str">
        <f>IF(OR(D97="",COUNTIF(D$30:D97,D97)&gt;1),"",COUNTIF(D$30:D$100,"&lt;"&amp;D97)+1)</f>
        <v/>
      </c>
      <c r="D97" s="4"/>
      <c r="E97" s="27" t="str">
        <f t="shared" si="1"/>
        <v/>
      </c>
    </row>
    <row r="98" spans="3:5">
      <c r="C98" s="28" t="str">
        <f>IF(OR(D98="",COUNTIF(D$30:D98,D98)&gt;1),"",COUNTIF(D$30:D$100,"&lt;"&amp;D98)+1)</f>
        <v/>
      </c>
      <c r="D98" s="4"/>
      <c r="E98" s="27" t="str">
        <f t="shared" si="1"/>
        <v/>
      </c>
    </row>
    <row r="99" spans="3:5">
      <c r="C99" s="28" t="str">
        <f>IF(OR(D99="",COUNTIF(D$30:D99,D99)&gt;1),"",COUNTIF(D$30:D$100,"&lt;"&amp;D99)+1)</f>
        <v/>
      </c>
      <c r="D99" s="4"/>
      <c r="E99" s="27" t="str">
        <f t="shared" si="1"/>
        <v/>
      </c>
    </row>
    <row r="100" spans="3:5">
      <c r="C100" s="28" t="str">
        <f>IF(OR(D100="",COUNTIF(D$30:D100,D100)&gt;1),"",COUNTIF(D$30:D$100,"&lt;"&amp;D100)+1)</f>
        <v/>
      </c>
      <c r="D100" s="4"/>
      <c r="E100" s="27" t="str">
        <f t="shared" si="1"/>
        <v/>
      </c>
    </row>
  </sheetData>
  <mergeCells count="4">
    <mergeCell ref="B27:C27"/>
    <mergeCell ref="B28:C28"/>
    <mergeCell ref="B10:C10"/>
    <mergeCell ref="B11:C11"/>
  </mergeCells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enableFormatConditionsCalculation="0">
    <tabColor indexed="12"/>
  </sheetPr>
  <dimension ref="A1:N58"/>
  <sheetViews>
    <sheetView zoomScaleNormal="100" workbookViewId="0"/>
  </sheetViews>
  <sheetFormatPr baseColWidth="10" defaultRowHeight="12.75"/>
  <cols>
    <col min="1" max="1" width="0.7109375" style="29" customWidth="1"/>
    <col min="2" max="2" width="16.42578125" style="47" bestFit="1" customWidth="1"/>
    <col min="3" max="3" width="24.5703125" style="43" customWidth="1"/>
    <col min="4" max="4" width="35.85546875" style="44" customWidth="1"/>
    <col min="5" max="5" width="12.85546875" style="45" customWidth="1"/>
    <col min="6" max="6" width="12.85546875" style="46" customWidth="1"/>
    <col min="7" max="7" width="1.42578125" style="29" customWidth="1"/>
    <col min="8" max="11" width="11.42578125" style="50"/>
    <col min="12" max="12" width="14" style="50" bestFit="1" customWidth="1"/>
    <col min="13" max="13" width="15.28515625" style="50" bestFit="1" customWidth="1"/>
    <col min="14" max="14" width="11.42578125" style="50"/>
    <col min="15" max="16384" width="11.42578125" style="29"/>
  </cols>
  <sheetData>
    <row r="1" spans="1:14" ht="3.75" customHeight="1">
      <c r="A1" s="49" t="str">
        <f ca="1">MID(CELL("nomfichier",$A$1),FIND("]",CELL("nomfichier",$A$1))+1,32)</f>
        <v>Janvier</v>
      </c>
      <c r="B1" s="48"/>
      <c r="C1" s="30"/>
      <c r="D1" s="30"/>
      <c r="E1" s="31"/>
      <c r="F1" s="31"/>
    </row>
    <row r="2" spans="1:14" s="32" customFormat="1" ht="20.25" customHeight="1">
      <c r="B2" s="33" t="s">
        <v>0</v>
      </c>
      <c r="C2" s="34" t="s">
        <v>2</v>
      </c>
      <c r="D2" s="35" t="s">
        <v>1</v>
      </c>
      <c r="E2" s="36" t="s">
        <v>4</v>
      </c>
      <c r="F2" s="37" t="s">
        <v>5</v>
      </c>
      <c r="H2" s="51" t="s">
        <v>9</v>
      </c>
      <c r="I2" s="52" t="str">
        <f>IF(SUM(E:E)-SUM(F:F)&lt;0,"- "&amp;ABS(SUM(E:E)-SUM(F:F)),IF(SUM(E:E)-SUM(F:F)=0," -","+ "&amp;SUM(E:E)-SUM(F:F)))</f>
        <v xml:space="preserve"> -</v>
      </c>
      <c r="J2" s="51"/>
      <c r="K2" s="51"/>
      <c r="L2" s="53"/>
      <c r="M2" s="53"/>
      <c r="N2" s="53"/>
    </row>
    <row r="3" spans="1:14">
      <c r="B3" s="57">
        <f ca="1">DATE(An,MONTH("1/"&amp;A1),1)</f>
        <v>40179</v>
      </c>
      <c r="C3" s="39"/>
      <c r="D3" s="40"/>
      <c r="E3" s="41"/>
      <c r="F3" s="42"/>
      <c r="H3" s="54" t="str">
        <f>IF(C3&lt;&gt;"",IF(COUNTIF($C$3:C3,C3)&gt;1,"",SUMPRODUCT(($C$3:$C$200=C3)*($F$3:$F$200))/SUM(F:F)),"")</f>
        <v/>
      </c>
      <c r="L3" s="55">
        <f ca="1">IF(B3="","",B3)</f>
        <v>40179</v>
      </c>
      <c r="M3" s="55">
        <f ca="1">IF(L3="","",L3+1)</f>
        <v>40180</v>
      </c>
      <c r="N3" s="50" t="str">
        <f>""</f>
        <v/>
      </c>
    </row>
    <row r="4" spans="1:14">
      <c r="B4" s="38">
        <v>40180</v>
      </c>
      <c r="H4" s="54" t="str">
        <f>IF(C4&lt;&gt;"",IF(COUNTIF($C$3:C4,C4)&gt;1,"",SUMPRODUCT(($C$3:$C$200=C4)*($F$3:$F$200))/SUM(F:F)),"")</f>
        <v/>
      </c>
      <c r="L4" s="55">
        <f>IF(B4="","",B4)</f>
        <v>40180</v>
      </c>
      <c r="M4" s="55">
        <f>IF(L4="","",L4+1)</f>
        <v>40181</v>
      </c>
      <c r="N4" s="50" t="str">
        <f>""</f>
        <v/>
      </c>
    </row>
    <row r="5" spans="1:14">
      <c r="B5" s="38" t="s">
        <v>57</v>
      </c>
      <c r="H5" s="54" t="str">
        <f>IF(C5&lt;&gt;"",IF(COUNTIF($C$3:C5,C5)&gt;1,"",SUMPRODUCT(($C$3:$C$200=C5)*($F$3:$F$200))/SUM(F:F)),"")</f>
        <v/>
      </c>
      <c r="L5" s="55" t="str">
        <f>IF(B5="","",B5)</f>
        <v/>
      </c>
      <c r="M5" s="55" t="str">
        <f t="shared" ref="M5:M58" si="0">IF(L5="","",L5+1)</f>
        <v/>
      </c>
      <c r="N5" s="50" t="str">
        <f>""</f>
        <v/>
      </c>
    </row>
    <row r="6" spans="1:14">
      <c r="B6" s="38"/>
      <c r="H6" s="54" t="str">
        <f>IF(C6&lt;&gt;"",IF(COUNTIF($C$3:C6,C6)&gt;1,"",SUMPRODUCT(($C$3:$C$200=C6)*($F$3:$F$200))/SUM(F:F)),"")</f>
        <v/>
      </c>
      <c r="L6" s="55" t="str">
        <f>IF(B6="","",B6)</f>
        <v/>
      </c>
      <c r="M6" s="55" t="str">
        <f t="shared" si="0"/>
        <v/>
      </c>
      <c r="N6" s="50" t="str">
        <f>""</f>
        <v/>
      </c>
    </row>
    <row r="7" spans="1:14">
      <c r="B7" s="38"/>
      <c r="H7" s="54" t="str">
        <f>IF(C7&lt;&gt;"",IF(COUNTIF($C$3:C7,C7)&gt;1,"",SUMPRODUCT(($C$3:$C$200=C7)*($F$3:$F$200))/SUM(F:F)),"")</f>
        <v/>
      </c>
      <c r="L7" s="55" t="str">
        <f>IF(B7="","",B7)</f>
        <v/>
      </c>
      <c r="M7" s="55" t="str">
        <f t="shared" si="0"/>
        <v/>
      </c>
      <c r="N7" s="50" t="str">
        <f>""</f>
        <v/>
      </c>
    </row>
    <row r="8" spans="1:14">
      <c r="B8" s="38"/>
      <c r="H8" s="54" t="str">
        <f>IF(C8&lt;&gt;"",IF(COUNTIF($C$3:C8,C8)&gt;1,"",SUMPRODUCT(($C$3:$C$200=C8)*($F$3:$F$200))/SUM(F:F)),"")</f>
        <v/>
      </c>
      <c r="L8" s="55" t="str">
        <f t="shared" ref="L8:L58" si="1">IF(B8="","",B8)</f>
        <v/>
      </c>
      <c r="M8" s="55" t="str">
        <f t="shared" si="0"/>
        <v/>
      </c>
      <c r="N8" s="50" t="str">
        <f>""</f>
        <v/>
      </c>
    </row>
    <row r="9" spans="1:14">
      <c r="B9" s="38"/>
      <c r="H9" s="54" t="str">
        <f>IF(C9&lt;&gt;"",IF(COUNTIF($C$3:C9,C9)&gt;1,"",SUMPRODUCT(($C$3:$C$200=C9)*($F$3:$F$200))/SUM(F:F)),"")</f>
        <v/>
      </c>
      <c r="L9" s="55" t="str">
        <f t="shared" si="1"/>
        <v/>
      </c>
      <c r="M9" s="55" t="str">
        <f t="shared" si="0"/>
        <v/>
      </c>
      <c r="N9" s="50" t="str">
        <f>""</f>
        <v/>
      </c>
    </row>
    <row r="10" spans="1:14">
      <c r="B10" s="38"/>
      <c r="H10" s="54" t="str">
        <f>IF(C10&lt;&gt;"",IF(COUNTIF($C$3:C10,C10)&gt;1,"",SUMPRODUCT(($C$3:$C$200=C10)*($F$3:$F$200))/SUM(F:F)),"")</f>
        <v/>
      </c>
      <c r="L10" s="55" t="str">
        <f t="shared" si="1"/>
        <v/>
      </c>
      <c r="M10" s="55" t="str">
        <f t="shared" si="0"/>
        <v/>
      </c>
      <c r="N10" s="50" t="str">
        <f>""</f>
        <v/>
      </c>
    </row>
    <row r="11" spans="1:14">
      <c r="B11" s="38"/>
      <c r="H11" s="54" t="str">
        <f>IF(C11&lt;&gt;"",IF(COUNTIF($C$3:C11,C11)&gt;1,"",SUMPRODUCT(($C$3:$C$200=C11)*($F$3:$F$200))/SUM(F:F)),"")</f>
        <v/>
      </c>
      <c r="L11" s="55" t="str">
        <f t="shared" si="1"/>
        <v/>
      </c>
      <c r="M11" s="55" t="str">
        <f t="shared" si="0"/>
        <v/>
      </c>
      <c r="N11" s="50" t="str">
        <f>""</f>
        <v/>
      </c>
    </row>
    <row r="12" spans="1:14">
      <c r="B12" s="38"/>
      <c r="H12" s="54" t="str">
        <f>IF(C12&lt;&gt;"",IF(COUNTIF($C$3:C12,C12)&gt;1,"",SUMPRODUCT(($C$3:$C$200=C12)*($F$3:$F$200))/SUM(F:F)),"")</f>
        <v/>
      </c>
      <c r="L12" s="55" t="str">
        <f t="shared" si="1"/>
        <v/>
      </c>
      <c r="M12" s="55" t="str">
        <f t="shared" si="0"/>
        <v/>
      </c>
      <c r="N12" s="50" t="str">
        <f>""</f>
        <v/>
      </c>
    </row>
    <row r="13" spans="1:14">
      <c r="B13" s="38"/>
      <c r="H13" s="54" t="str">
        <f>IF(C13&lt;&gt;"",IF(COUNTIF($C$3:C13,C13)&gt;1,"",SUMPRODUCT(($C$3:$C$200=C13)*($F$3:$F$200))/SUM(F:F)),"")</f>
        <v/>
      </c>
      <c r="L13" s="55" t="str">
        <f t="shared" si="1"/>
        <v/>
      </c>
      <c r="M13" s="55" t="str">
        <f t="shared" si="0"/>
        <v/>
      </c>
      <c r="N13" s="50" t="str">
        <f>""</f>
        <v/>
      </c>
    </row>
    <row r="14" spans="1:14">
      <c r="B14" s="38"/>
      <c r="H14" s="54" t="str">
        <f>IF(C14&lt;&gt;"",IF(COUNTIF($C$3:C14,C14)&gt;1,"",SUMPRODUCT(($C$3:$C$200=C14)*($F$3:$F$200))/SUM(F:F)),"")</f>
        <v/>
      </c>
      <c r="L14" s="55" t="str">
        <f t="shared" si="1"/>
        <v/>
      </c>
      <c r="M14" s="55" t="str">
        <f t="shared" si="0"/>
        <v/>
      </c>
      <c r="N14" s="50" t="str">
        <f>""</f>
        <v/>
      </c>
    </row>
    <row r="15" spans="1:14">
      <c r="B15" s="38"/>
      <c r="H15" s="54" t="str">
        <f>IF(C15&lt;&gt;"",IF(COUNTIF($C$3:C15,C15)&gt;1,"",SUMPRODUCT(($C$3:$C$200=C15)*($F$3:$F$200))/SUM(F:F)),"")</f>
        <v/>
      </c>
      <c r="L15" s="55" t="str">
        <f t="shared" si="1"/>
        <v/>
      </c>
      <c r="M15" s="55" t="str">
        <f t="shared" si="0"/>
        <v/>
      </c>
      <c r="N15" s="50" t="str">
        <f>""</f>
        <v/>
      </c>
    </row>
    <row r="16" spans="1:14">
      <c r="B16" s="38"/>
      <c r="H16" s="54" t="str">
        <f>IF(C16&lt;&gt;"",IF(COUNTIF($C$3:C16,C16)&gt;1,"",SUMPRODUCT(($C$3:$C$200=C16)*($F$3:$F$200))/SUM(F:F)),"")</f>
        <v/>
      </c>
      <c r="L16" s="55" t="str">
        <f t="shared" si="1"/>
        <v/>
      </c>
      <c r="M16" s="55" t="str">
        <f t="shared" si="0"/>
        <v/>
      </c>
      <c r="N16" s="50" t="str">
        <f>""</f>
        <v/>
      </c>
    </row>
    <row r="17" spans="2:14">
      <c r="B17" s="38"/>
      <c r="H17" s="54" t="str">
        <f>IF(C17&lt;&gt;"",IF(COUNTIF($C$3:C17,C17)&gt;1,"",SUMPRODUCT(($C$3:$C$200=C17)*($F$3:$F$200))/SUM(F:F)),"")</f>
        <v/>
      </c>
      <c r="L17" s="55" t="str">
        <f t="shared" si="1"/>
        <v/>
      </c>
      <c r="M17" s="55" t="str">
        <f t="shared" si="0"/>
        <v/>
      </c>
      <c r="N17" s="50" t="str">
        <f>""</f>
        <v/>
      </c>
    </row>
    <row r="18" spans="2:14">
      <c r="B18" s="38"/>
      <c r="H18" s="54" t="str">
        <f>IF(C18&lt;&gt;"",IF(COUNTIF($C$3:C18,C18)&gt;1,"",SUMPRODUCT(($C$3:$C$200=C18)*($F$3:$F$200))/SUM(F:F)),"")</f>
        <v/>
      </c>
      <c r="L18" s="55" t="str">
        <f t="shared" si="1"/>
        <v/>
      </c>
      <c r="M18" s="55" t="str">
        <f t="shared" si="0"/>
        <v/>
      </c>
      <c r="N18" s="50" t="str">
        <f>""</f>
        <v/>
      </c>
    </row>
    <row r="19" spans="2:14">
      <c r="B19" s="38"/>
      <c r="H19" s="54" t="str">
        <f>IF(C19&lt;&gt;"",IF(COUNTIF($C$3:C19,C19)&gt;1,"",SUMPRODUCT(($C$3:$C$200=C19)*($F$3:$F$200))/SUM(F:F)),"")</f>
        <v/>
      </c>
      <c r="L19" s="55" t="str">
        <f t="shared" si="1"/>
        <v/>
      </c>
      <c r="M19" s="55" t="str">
        <f t="shared" si="0"/>
        <v/>
      </c>
      <c r="N19" s="50" t="str">
        <f>""</f>
        <v/>
      </c>
    </row>
    <row r="20" spans="2:14">
      <c r="B20" s="38"/>
      <c r="H20" s="54" t="str">
        <f>IF(C20&lt;&gt;"",IF(COUNTIF($C$3:C20,C20)&gt;1,"",SUMPRODUCT(($C$3:$C$200=C20)*($F$3:$F$200))/SUM(F:F)),"")</f>
        <v/>
      </c>
      <c r="L20" s="55" t="str">
        <f t="shared" si="1"/>
        <v/>
      </c>
      <c r="M20" s="55" t="str">
        <f t="shared" si="0"/>
        <v/>
      </c>
      <c r="N20" s="50" t="str">
        <f>""</f>
        <v/>
      </c>
    </row>
    <row r="21" spans="2:14">
      <c r="B21" s="38"/>
      <c r="H21" s="54" t="str">
        <f>IF(C21&lt;&gt;"",IF(COUNTIF($C$3:C21,C21)&gt;1,"",SUMPRODUCT(($C$3:$C$200=C21)*($F$3:$F$200))/SUM(F:F)),"")</f>
        <v/>
      </c>
      <c r="L21" s="55" t="str">
        <f t="shared" si="1"/>
        <v/>
      </c>
      <c r="M21" s="55" t="str">
        <f t="shared" si="0"/>
        <v/>
      </c>
      <c r="N21" s="50" t="str">
        <f>""</f>
        <v/>
      </c>
    </row>
    <row r="22" spans="2:14">
      <c r="B22" s="38"/>
      <c r="H22" s="54" t="str">
        <f>IF(C22&lt;&gt;"",IF(COUNTIF($C$3:C22,C22)&gt;1,"",SUMPRODUCT(($C$3:$C$200=C22)*($F$3:$F$200))/SUM(F:F)),"")</f>
        <v/>
      </c>
      <c r="L22" s="55" t="str">
        <f t="shared" si="1"/>
        <v/>
      </c>
      <c r="M22" s="55" t="str">
        <f t="shared" si="0"/>
        <v/>
      </c>
      <c r="N22" s="50" t="str">
        <f>""</f>
        <v/>
      </c>
    </row>
    <row r="23" spans="2:14">
      <c r="B23" s="38"/>
      <c r="H23" s="54" t="str">
        <f>IF(C23&lt;&gt;"",IF(COUNTIF($C$3:C23,C23)&gt;1,"",SUMPRODUCT(($C$3:$C$200=C23)*($F$3:$F$200))/SUM(F:F)),"")</f>
        <v/>
      </c>
      <c r="L23" s="55" t="str">
        <f t="shared" si="1"/>
        <v/>
      </c>
      <c r="M23" s="55" t="str">
        <f t="shared" si="0"/>
        <v/>
      </c>
      <c r="N23" s="50" t="str">
        <f>""</f>
        <v/>
      </c>
    </row>
    <row r="24" spans="2:14">
      <c r="B24" s="38"/>
      <c r="H24" s="54" t="str">
        <f>IF(C24&lt;&gt;"",IF(COUNTIF($C$3:C24,C24)&gt;1,"",SUMPRODUCT(($C$3:$C$200=C24)*($F$3:$F$200))/SUM(F:F)),"")</f>
        <v/>
      </c>
      <c r="L24" s="55" t="str">
        <f t="shared" si="1"/>
        <v/>
      </c>
      <c r="M24" s="55" t="str">
        <f t="shared" si="0"/>
        <v/>
      </c>
      <c r="N24" s="50" t="str">
        <f>""</f>
        <v/>
      </c>
    </row>
    <row r="25" spans="2:14">
      <c r="B25" s="38"/>
      <c r="H25" s="54" t="str">
        <f>IF(C25&lt;&gt;"",IF(COUNTIF($C$3:C25,C25)&gt;1,"",SUMPRODUCT(($C$3:$C$200=C25)*($F$3:$F$200))/SUM(F:F)),"")</f>
        <v/>
      </c>
      <c r="L25" s="55" t="str">
        <f t="shared" si="1"/>
        <v/>
      </c>
      <c r="M25" s="55" t="str">
        <f t="shared" si="0"/>
        <v/>
      </c>
      <c r="N25" s="50" t="str">
        <f>""</f>
        <v/>
      </c>
    </row>
    <row r="26" spans="2:14">
      <c r="B26" s="38"/>
      <c r="H26" s="54" t="str">
        <f>IF(C26&lt;&gt;"",IF(COUNTIF($C$3:C26,C26)&gt;1,"",SUMPRODUCT(($C$3:$C$200=C26)*($F$3:$F$200))/SUM(F:F)),"")</f>
        <v/>
      </c>
      <c r="L26" s="55" t="str">
        <f t="shared" si="1"/>
        <v/>
      </c>
      <c r="M26" s="55" t="str">
        <f t="shared" si="0"/>
        <v/>
      </c>
      <c r="N26" s="50" t="str">
        <f>""</f>
        <v/>
      </c>
    </row>
    <row r="27" spans="2:14">
      <c r="B27" s="38"/>
      <c r="H27" s="54" t="str">
        <f>IF(C27&lt;&gt;"",IF(COUNTIF($C$3:C27,C27)&gt;1,"",SUMPRODUCT(($C$3:$C$200=C27)*($F$3:$F$200))/SUM(F:F)),"")</f>
        <v/>
      </c>
      <c r="L27" s="55" t="str">
        <f t="shared" si="1"/>
        <v/>
      </c>
      <c r="M27" s="55" t="str">
        <f t="shared" si="0"/>
        <v/>
      </c>
      <c r="N27" s="50" t="str">
        <f>""</f>
        <v/>
      </c>
    </row>
    <row r="28" spans="2:14">
      <c r="B28" s="38"/>
      <c r="H28" s="54" t="str">
        <f>IF(C28&lt;&gt;"",IF(COUNTIF($C$3:C28,C28)&gt;1,"",SUMPRODUCT(($C$3:$C$200=C28)*($F$3:$F$200))/SUM(F:F)),"")</f>
        <v/>
      </c>
      <c r="L28" s="55" t="str">
        <f t="shared" si="1"/>
        <v/>
      </c>
      <c r="M28" s="55" t="str">
        <f t="shared" si="0"/>
        <v/>
      </c>
      <c r="N28" s="50" t="str">
        <f>""</f>
        <v/>
      </c>
    </row>
    <row r="29" spans="2:14">
      <c r="B29" s="38"/>
      <c r="H29" s="54" t="str">
        <f>IF(C29&lt;&gt;"",IF(COUNTIF($C$3:C29,C29)&gt;1,"",SUMPRODUCT(($C$3:$C$200=C29)*($F$3:$F$200))/SUM(F:F)),"")</f>
        <v/>
      </c>
      <c r="L29" s="55" t="str">
        <f t="shared" si="1"/>
        <v/>
      </c>
      <c r="M29" s="55" t="str">
        <f t="shared" si="0"/>
        <v/>
      </c>
      <c r="N29" s="50" t="str">
        <f>""</f>
        <v/>
      </c>
    </row>
    <row r="30" spans="2:14">
      <c r="B30" s="38"/>
      <c r="H30" s="54" t="str">
        <f>IF(C30&lt;&gt;"",IF(COUNTIF($C$3:C30,C30)&gt;1,"",SUMPRODUCT(($C$3:$C$200=C30)*($F$3:$F$200))/SUM(F:F)),"")</f>
        <v/>
      </c>
      <c r="L30" s="55" t="str">
        <f t="shared" si="1"/>
        <v/>
      </c>
      <c r="M30" s="55" t="str">
        <f t="shared" si="0"/>
        <v/>
      </c>
      <c r="N30" s="50" t="str">
        <f>""</f>
        <v/>
      </c>
    </row>
    <row r="31" spans="2:14">
      <c r="B31" s="38"/>
      <c r="H31" s="54" t="str">
        <f>IF(C31&lt;&gt;"",IF(COUNTIF($C$3:C31,C31)&gt;1,"",SUMPRODUCT(($C$3:$C$200=C31)*($F$3:$F$200))/SUM(F:F)),"")</f>
        <v/>
      </c>
      <c r="L31" s="55" t="str">
        <f t="shared" si="1"/>
        <v/>
      </c>
      <c r="M31" s="55" t="str">
        <f t="shared" si="0"/>
        <v/>
      </c>
      <c r="N31" s="50" t="str">
        <f>""</f>
        <v/>
      </c>
    </row>
    <row r="32" spans="2:14">
      <c r="B32" s="38"/>
      <c r="H32" s="54" t="str">
        <f>IF(C32&lt;&gt;"",IF(COUNTIF($C$3:C32,C32)&gt;1,"",SUMPRODUCT(($C$3:$C$200=C32)*($F$3:$F$200))/SUM(F:F)),"")</f>
        <v/>
      </c>
      <c r="L32" s="55" t="str">
        <f t="shared" si="1"/>
        <v/>
      </c>
      <c r="M32" s="55" t="str">
        <f t="shared" si="0"/>
        <v/>
      </c>
      <c r="N32" s="50" t="str">
        <f>""</f>
        <v/>
      </c>
    </row>
    <row r="33" spans="2:14">
      <c r="B33" s="38"/>
      <c r="H33" s="54" t="str">
        <f>IF(C33&lt;&gt;"",IF(COUNTIF($C$3:C33,C33)&gt;1,"",SUMPRODUCT(($C$3:$C$200=C33)*($F$3:$F$200))/SUM(F:F)),"")</f>
        <v/>
      </c>
      <c r="L33" s="55" t="str">
        <f t="shared" si="1"/>
        <v/>
      </c>
      <c r="M33" s="55" t="str">
        <f t="shared" si="0"/>
        <v/>
      </c>
      <c r="N33" s="50" t="str">
        <f>""</f>
        <v/>
      </c>
    </row>
    <row r="34" spans="2:14">
      <c r="B34" s="38"/>
      <c r="H34" s="54" t="str">
        <f>IF(C34&lt;&gt;"",IF(COUNTIF($C$3:C34,C34)&gt;1,"",SUMPRODUCT(($C$3:$C$200=C34)*($F$3:$F$200))/SUM(F:F)),"")</f>
        <v/>
      </c>
      <c r="L34" s="55" t="str">
        <f t="shared" si="1"/>
        <v/>
      </c>
      <c r="M34" s="55" t="str">
        <f t="shared" si="0"/>
        <v/>
      </c>
      <c r="N34" s="50" t="str">
        <f>""</f>
        <v/>
      </c>
    </row>
    <row r="35" spans="2:14">
      <c r="B35" s="38"/>
      <c r="H35" s="54" t="str">
        <f>IF(C35&lt;&gt;"",IF(COUNTIF($C$3:C35,C35)&gt;1,"",SUMPRODUCT(($C$3:$C$200=C35)*($F$3:$F$200))/SUM(F:F)),"")</f>
        <v/>
      </c>
      <c r="L35" s="55" t="str">
        <f t="shared" si="1"/>
        <v/>
      </c>
      <c r="M35" s="55" t="str">
        <f t="shared" si="0"/>
        <v/>
      </c>
      <c r="N35" s="50" t="str">
        <f>""</f>
        <v/>
      </c>
    </row>
    <row r="36" spans="2:14">
      <c r="B36" s="38"/>
      <c r="H36" s="54" t="str">
        <f>IF(C36&lt;&gt;"",IF(COUNTIF($C$3:C36,C36)&gt;1,"",SUMPRODUCT(($C$3:$C$200=C36)*($F$3:$F$200))/SUM(F:F)),"")</f>
        <v/>
      </c>
      <c r="L36" s="55" t="str">
        <f t="shared" si="1"/>
        <v/>
      </c>
      <c r="M36" s="55" t="str">
        <f t="shared" si="0"/>
        <v/>
      </c>
      <c r="N36" s="50" t="str">
        <f>""</f>
        <v/>
      </c>
    </row>
    <row r="37" spans="2:14">
      <c r="B37" s="38"/>
      <c r="H37" s="54" t="str">
        <f>IF(C37&lt;&gt;"",IF(COUNTIF($C$3:C37,C37)&gt;1,"",SUMPRODUCT(($C$3:$C$200=C37)*($F$3:$F$200))/SUM(F:F)),"")</f>
        <v/>
      </c>
      <c r="L37" s="55" t="str">
        <f t="shared" si="1"/>
        <v/>
      </c>
      <c r="M37" s="55" t="str">
        <f t="shared" si="0"/>
        <v/>
      </c>
      <c r="N37" s="50" t="str">
        <f>""</f>
        <v/>
      </c>
    </row>
    <row r="38" spans="2:14">
      <c r="B38" s="38"/>
      <c r="H38" s="54" t="str">
        <f t="shared" ref="H38:H57" si="2">IF(F38&lt;&gt;"",F38/SUM(F:F),"")</f>
        <v/>
      </c>
      <c r="L38" s="55" t="str">
        <f t="shared" si="1"/>
        <v/>
      </c>
      <c r="M38" s="55" t="str">
        <f t="shared" si="0"/>
        <v/>
      </c>
      <c r="N38" s="50" t="str">
        <f>""</f>
        <v/>
      </c>
    </row>
    <row r="39" spans="2:14">
      <c r="B39" s="38"/>
      <c r="H39" s="54" t="str">
        <f t="shared" si="2"/>
        <v/>
      </c>
      <c r="L39" s="55" t="str">
        <f t="shared" si="1"/>
        <v/>
      </c>
      <c r="M39" s="55" t="str">
        <f t="shared" si="0"/>
        <v/>
      </c>
      <c r="N39" s="50" t="str">
        <f>""</f>
        <v/>
      </c>
    </row>
    <row r="40" spans="2:14">
      <c r="B40" s="38"/>
      <c r="H40" s="54" t="str">
        <f t="shared" si="2"/>
        <v/>
      </c>
      <c r="L40" s="55" t="str">
        <f t="shared" si="1"/>
        <v/>
      </c>
      <c r="M40" s="55" t="str">
        <f t="shared" si="0"/>
        <v/>
      </c>
      <c r="N40" s="50" t="str">
        <f>""</f>
        <v/>
      </c>
    </row>
    <row r="41" spans="2:14">
      <c r="B41" s="38"/>
      <c r="H41" s="54" t="str">
        <f t="shared" si="2"/>
        <v/>
      </c>
      <c r="L41" s="55" t="str">
        <f t="shared" si="1"/>
        <v/>
      </c>
      <c r="M41" s="55" t="str">
        <f t="shared" si="0"/>
        <v/>
      </c>
      <c r="N41" s="50" t="str">
        <f>""</f>
        <v/>
      </c>
    </row>
    <row r="42" spans="2:14">
      <c r="B42" s="38"/>
      <c r="H42" s="54" t="str">
        <f t="shared" si="2"/>
        <v/>
      </c>
      <c r="L42" s="55" t="str">
        <f t="shared" si="1"/>
        <v/>
      </c>
      <c r="M42" s="55" t="str">
        <f t="shared" si="0"/>
        <v/>
      </c>
      <c r="N42" s="50" t="str">
        <f>""</f>
        <v/>
      </c>
    </row>
    <row r="43" spans="2:14">
      <c r="B43" s="38"/>
      <c r="H43" s="54" t="str">
        <f t="shared" si="2"/>
        <v/>
      </c>
      <c r="L43" s="55" t="str">
        <f t="shared" si="1"/>
        <v/>
      </c>
      <c r="M43" s="55" t="str">
        <f t="shared" si="0"/>
        <v/>
      </c>
      <c r="N43" s="50" t="str">
        <f>""</f>
        <v/>
      </c>
    </row>
    <row r="44" spans="2:14">
      <c r="B44" s="38"/>
      <c r="H44" s="54" t="str">
        <f t="shared" si="2"/>
        <v/>
      </c>
      <c r="L44" s="55" t="str">
        <f t="shared" si="1"/>
        <v/>
      </c>
      <c r="M44" s="55" t="str">
        <f t="shared" si="0"/>
        <v/>
      </c>
      <c r="N44" s="50" t="str">
        <f>""</f>
        <v/>
      </c>
    </row>
    <row r="45" spans="2:14">
      <c r="B45" s="38"/>
      <c r="H45" s="54" t="str">
        <f t="shared" si="2"/>
        <v/>
      </c>
      <c r="L45" s="55" t="str">
        <f t="shared" si="1"/>
        <v/>
      </c>
      <c r="M45" s="55" t="str">
        <f t="shared" si="0"/>
        <v/>
      </c>
      <c r="N45" s="50" t="str">
        <f>""</f>
        <v/>
      </c>
    </row>
    <row r="46" spans="2:14">
      <c r="B46" s="38"/>
      <c r="H46" s="54" t="str">
        <f t="shared" si="2"/>
        <v/>
      </c>
      <c r="L46" s="55" t="str">
        <f t="shared" si="1"/>
        <v/>
      </c>
      <c r="M46" s="55" t="str">
        <f t="shared" si="0"/>
        <v/>
      </c>
      <c r="N46" s="50" t="str">
        <f>""</f>
        <v/>
      </c>
    </row>
    <row r="47" spans="2:14">
      <c r="B47" s="38"/>
      <c r="H47" s="54" t="str">
        <f t="shared" si="2"/>
        <v/>
      </c>
      <c r="L47" s="55" t="str">
        <f t="shared" si="1"/>
        <v/>
      </c>
      <c r="M47" s="55" t="str">
        <f t="shared" si="0"/>
        <v/>
      </c>
      <c r="N47" s="50" t="str">
        <f>""</f>
        <v/>
      </c>
    </row>
    <row r="48" spans="2:14">
      <c r="B48" s="38"/>
      <c r="H48" s="54" t="str">
        <f t="shared" si="2"/>
        <v/>
      </c>
      <c r="L48" s="55" t="str">
        <f t="shared" si="1"/>
        <v/>
      </c>
      <c r="M48" s="55" t="str">
        <f t="shared" si="0"/>
        <v/>
      </c>
      <c r="N48" s="50" t="str">
        <f>""</f>
        <v/>
      </c>
    </row>
    <row r="49" spans="2:14">
      <c r="B49" s="38"/>
      <c r="H49" s="54" t="str">
        <f t="shared" si="2"/>
        <v/>
      </c>
      <c r="L49" s="55" t="str">
        <f t="shared" si="1"/>
        <v/>
      </c>
      <c r="M49" s="55" t="str">
        <f t="shared" si="0"/>
        <v/>
      </c>
      <c r="N49" s="50" t="str">
        <f>""</f>
        <v/>
      </c>
    </row>
    <row r="50" spans="2:14">
      <c r="B50" s="38"/>
      <c r="H50" s="54" t="str">
        <f t="shared" si="2"/>
        <v/>
      </c>
      <c r="L50" s="55" t="str">
        <f t="shared" si="1"/>
        <v/>
      </c>
      <c r="M50" s="55" t="str">
        <f t="shared" si="0"/>
        <v/>
      </c>
      <c r="N50" s="50" t="str">
        <f>""</f>
        <v/>
      </c>
    </row>
    <row r="51" spans="2:14">
      <c r="H51" s="54" t="str">
        <f t="shared" si="2"/>
        <v/>
      </c>
      <c r="L51" s="55" t="str">
        <f t="shared" si="1"/>
        <v/>
      </c>
      <c r="M51" s="55" t="str">
        <f t="shared" si="0"/>
        <v/>
      </c>
      <c r="N51" s="50" t="str">
        <f>""</f>
        <v/>
      </c>
    </row>
    <row r="52" spans="2:14">
      <c r="H52" s="54" t="str">
        <f t="shared" si="2"/>
        <v/>
      </c>
      <c r="L52" s="55" t="str">
        <f t="shared" si="1"/>
        <v/>
      </c>
      <c r="M52" s="55" t="str">
        <f t="shared" si="0"/>
        <v/>
      </c>
      <c r="N52" s="50" t="str">
        <f>""</f>
        <v/>
      </c>
    </row>
    <row r="53" spans="2:14">
      <c r="H53" s="54" t="str">
        <f t="shared" si="2"/>
        <v/>
      </c>
      <c r="L53" s="55" t="str">
        <f t="shared" si="1"/>
        <v/>
      </c>
      <c r="M53" s="55" t="str">
        <f t="shared" si="0"/>
        <v/>
      </c>
      <c r="N53" s="50" t="str">
        <f>""</f>
        <v/>
      </c>
    </row>
    <row r="54" spans="2:14">
      <c r="H54" s="54" t="str">
        <f t="shared" si="2"/>
        <v/>
      </c>
      <c r="L54" s="55" t="str">
        <f t="shared" si="1"/>
        <v/>
      </c>
      <c r="M54" s="55" t="str">
        <f t="shared" si="0"/>
        <v/>
      </c>
      <c r="N54" s="50" t="str">
        <f>""</f>
        <v/>
      </c>
    </row>
    <row r="55" spans="2:14">
      <c r="H55" s="54" t="str">
        <f t="shared" si="2"/>
        <v/>
      </c>
      <c r="L55" s="55" t="str">
        <f t="shared" si="1"/>
        <v/>
      </c>
      <c r="M55" s="55" t="str">
        <f t="shared" si="0"/>
        <v/>
      </c>
      <c r="N55" s="50" t="str">
        <f>""</f>
        <v/>
      </c>
    </row>
    <row r="56" spans="2:14">
      <c r="H56" s="54" t="str">
        <f t="shared" si="2"/>
        <v/>
      </c>
      <c r="L56" s="55" t="str">
        <f t="shared" si="1"/>
        <v/>
      </c>
      <c r="M56" s="55" t="str">
        <f t="shared" si="0"/>
        <v/>
      </c>
      <c r="N56" s="50" t="str">
        <f>""</f>
        <v/>
      </c>
    </row>
    <row r="57" spans="2:14">
      <c r="H57" s="54" t="str">
        <f t="shared" si="2"/>
        <v/>
      </c>
      <c r="L57" s="55" t="str">
        <f t="shared" si="1"/>
        <v/>
      </c>
      <c r="M57" s="55" t="str">
        <f t="shared" si="0"/>
        <v/>
      </c>
      <c r="N57" s="50" t="str">
        <f>""</f>
        <v/>
      </c>
    </row>
    <row r="58" spans="2:14">
      <c r="H58" s="54"/>
      <c r="L58" s="55" t="str">
        <f t="shared" si="1"/>
        <v/>
      </c>
      <c r="M58" s="55" t="str">
        <f t="shared" si="0"/>
        <v/>
      </c>
      <c r="N58" s="50" t="str">
        <f>""</f>
        <v/>
      </c>
    </row>
  </sheetData>
  <sheetProtection selectLockedCells="1"/>
  <phoneticPr fontId="3" type="noConversion"/>
  <dataValidations count="3">
    <dataValidation type="list" allowBlank="1" showInputMessage="1" showErrorMessage="1" sqref="C3:C65536">
      <formula1>type</formula1>
    </dataValidation>
    <dataValidation type="list" showInputMessage="1" showErrorMessage="1" sqref="B5:B58">
      <formula1>$L4:$M4</formula1>
    </dataValidation>
    <dataValidation type="list" showInputMessage="1" showErrorMessage="1" sqref="B4">
      <formula1>$L3:$N3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 enableFormatConditionsCalculation="0">
    <tabColor indexed="21"/>
  </sheetPr>
  <dimension ref="A1:N58"/>
  <sheetViews>
    <sheetView tabSelected="1" workbookViewId="0">
      <pane ySplit="2" topLeftCell="A3" activePane="bottomLeft" state="frozen"/>
      <selection activeCell="I24" sqref="I24"/>
      <selection pane="bottomLeft" activeCell="B2" sqref="B2:F12"/>
    </sheetView>
  </sheetViews>
  <sheetFormatPr baseColWidth="10" defaultRowHeight="12.75"/>
  <cols>
    <col min="1" max="1" width="0.7109375" style="29" customWidth="1"/>
    <col min="2" max="2" width="16.42578125" style="47" bestFit="1" customWidth="1"/>
    <col min="3" max="3" width="24.5703125" style="43" customWidth="1"/>
    <col min="4" max="4" width="35.85546875" style="44" customWidth="1"/>
    <col min="5" max="5" width="12.85546875" style="45" customWidth="1"/>
    <col min="6" max="6" width="12.85546875" style="46" customWidth="1"/>
    <col min="7" max="7" width="1.42578125" style="29" customWidth="1"/>
    <col min="8" max="11" width="11.42578125" style="50"/>
    <col min="12" max="12" width="14" style="50" bestFit="1" customWidth="1"/>
    <col min="13" max="13" width="13.28515625" style="50" bestFit="1" customWidth="1"/>
    <col min="14" max="14" width="11.42578125" style="50"/>
    <col min="15" max="16384" width="11.42578125" style="29"/>
  </cols>
  <sheetData>
    <row r="1" spans="1:14" ht="3.75" customHeight="1">
      <c r="A1" s="49" t="str">
        <f ca="1">MID(CELL("nomfichier",$A$1),FIND("]",CELL("nomfichier",$A$1))+1,32)</f>
        <v>Février</v>
      </c>
      <c r="B1" s="48"/>
      <c r="C1" s="30"/>
      <c r="D1" s="30"/>
      <c r="E1" s="31"/>
      <c r="F1" s="31"/>
    </row>
    <row r="2" spans="1:14" s="32" customFormat="1" ht="20.25" customHeight="1">
      <c r="B2" s="33" t="s">
        <v>0</v>
      </c>
      <c r="C2" s="34" t="s">
        <v>2</v>
      </c>
      <c r="D2" s="35" t="s">
        <v>1</v>
      </c>
      <c r="E2" s="36" t="s">
        <v>4</v>
      </c>
      <c r="F2" s="37" t="s">
        <v>5</v>
      </c>
      <c r="H2" s="51" t="s">
        <v>9</v>
      </c>
      <c r="I2" s="56" t="str">
        <f>IF(SUM(E:E)-SUM(F:F)&lt;0,"- "&amp;ABS(SUM(E:E)-SUM(F:F)),IF(SUM(E:E)-SUM(F:F)=0," -","+ "&amp;SUM(E:E)-SUM(F:F)))</f>
        <v>- 340</v>
      </c>
      <c r="J2" s="51"/>
      <c r="K2" s="51"/>
      <c r="L2" s="53"/>
      <c r="M2" s="53"/>
      <c r="N2" s="53"/>
    </row>
    <row r="3" spans="1:14">
      <c r="B3" s="57">
        <f ca="1">DATE(An,MONTH("1/"&amp;A1),1)</f>
        <v>40210</v>
      </c>
      <c r="C3" s="39" t="s">
        <v>33</v>
      </c>
      <c r="D3" s="40"/>
      <c r="E3" s="41"/>
      <c r="F3" s="42">
        <v>25</v>
      </c>
      <c r="H3" s="54">
        <f>IF(C3&lt;&gt;"",IF(COUNTIF($C$3:C3,C3)&gt;1,"",SUMPRODUCT(($C$3:$C$200=C3)*($F$3:$F$200))/SUM(F:F)),"")</f>
        <v>0.30882352941176472</v>
      </c>
      <c r="L3" s="55">
        <f ca="1">B3</f>
        <v>40210</v>
      </c>
      <c r="M3" s="55">
        <f ca="1">L3+1</f>
        <v>40211</v>
      </c>
      <c r="N3" s="50" t="str">
        <f>""</f>
        <v/>
      </c>
    </row>
    <row r="4" spans="1:14">
      <c r="B4" s="38">
        <v>40210</v>
      </c>
      <c r="C4" s="43" t="s">
        <v>33</v>
      </c>
      <c r="F4" s="46">
        <v>30</v>
      </c>
      <c r="H4" s="54" t="str">
        <f>IF(C4&lt;&gt;"",IF(COUNTIF($C$3:C4,C4)&gt;1,"",SUMPRODUCT(($C$3:$C$200=C4)*($F$3:$F$200))/SUM(F:F)),"")</f>
        <v/>
      </c>
      <c r="L4" s="55">
        <f>IF(B4="","",B4)</f>
        <v>40210</v>
      </c>
      <c r="M4" s="55">
        <f>IF(L4="","",L4+1)</f>
        <v>40211</v>
      </c>
      <c r="N4" s="50" t="str">
        <f>""</f>
        <v/>
      </c>
    </row>
    <row r="5" spans="1:14">
      <c r="B5" s="38">
        <v>40210</v>
      </c>
      <c r="C5" s="43" t="s">
        <v>33</v>
      </c>
      <c r="F5" s="46">
        <v>40</v>
      </c>
      <c r="H5" s="54" t="str">
        <f>IF(C5&lt;&gt;"",IF(COUNTIF($C$3:C5,C5)&gt;1,"",SUMPRODUCT(($C$3:$C$200=C5)*($F$3:$F$200))/SUM(F:F)),"")</f>
        <v/>
      </c>
      <c r="L5" s="55">
        <f t="shared" ref="L5:L58" si="0">IF(B5="","",B5)</f>
        <v>40210</v>
      </c>
      <c r="M5" s="55">
        <f t="shared" ref="M5:M58" si="1">IF(L5="","",L5+1)</f>
        <v>40211</v>
      </c>
      <c r="N5" s="50" t="str">
        <f>""</f>
        <v/>
      </c>
    </row>
    <row r="6" spans="1:14">
      <c r="B6" s="38">
        <v>40210</v>
      </c>
      <c r="C6" s="43" t="s">
        <v>33</v>
      </c>
      <c r="F6" s="46">
        <v>10</v>
      </c>
      <c r="H6" s="54" t="str">
        <f>IF(C6&lt;&gt;"",IF(COUNTIF($C$3:C6,C6)&gt;1,"",SUMPRODUCT(($C$3:$C$200=C6)*($F$3:$F$200))/SUM(F:F)),"")</f>
        <v/>
      </c>
      <c r="L6" s="55">
        <f t="shared" si="0"/>
        <v>40210</v>
      </c>
      <c r="M6" s="55">
        <f t="shared" si="1"/>
        <v>40211</v>
      </c>
      <c r="N6" s="50" t="str">
        <f>""</f>
        <v/>
      </c>
    </row>
    <row r="7" spans="1:14">
      <c r="B7" s="38">
        <v>40211</v>
      </c>
      <c r="C7" s="43" t="s">
        <v>36</v>
      </c>
      <c r="F7" s="46">
        <v>40</v>
      </c>
      <c r="H7" s="54">
        <f>IF(C7&lt;&gt;"",IF(COUNTIF($C$3:C7,C7)&gt;1,"",SUMPRODUCT(($C$3:$C$200=C7)*($F$3:$F$200))/SUM(F:F)),"")</f>
        <v>0.52941176470588236</v>
      </c>
      <c r="L7" s="55">
        <f t="shared" si="0"/>
        <v>40211</v>
      </c>
      <c r="M7" s="55">
        <f t="shared" si="1"/>
        <v>40212</v>
      </c>
      <c r="N7" s="50" t="str">
        <f>""</f>
        <v/>
      </c>
    </row>
    <row r="8" spans="1:14">
      <c r="B8" s="38">
        <v>40211</v>
      </c>
      <c r="C8" s="43" t="s">
        <v>36</v>
      </c>
      <c r="F8" s="46">
        <v>40</v>
      </c>
      <c r="H8" s="54" t="str">
        <f>IF(C8&lt;&gt;"",IF(COUNTIF($C$3:C8,C8)&gt;1,"",SUMPRODUCT(($C$3:$C$200=C8)*($F$3:$F$200))/SUM(F:F)),"")</f>
        <v/>
      </c>
      <c r="L8" s="55">
        <f t="shared" si="0"/>
        <v>40211</v>
      </c>
      <c r="M8" s="55">
        <f t="shared" si="1"/>
        <v>40212</v>
      </c>
      <c r="N8" s="50" t="str">
        <f>""</f>
        <v/>
      </c>
    </row>
    <row r="9" spans="1:14">
      <c r="B9" s="38">
        <v>40211</v>
      </c>
      <c r="C9" s="43" t="s">
        <v>36</v>
      </c>
      <c r="F9" s="46">
        <v>50</v>
      </c>
      <c r="H9" s="54" t="str">
        <f>IF(C9&lt;&gt;"",IF(COUNTIF($C$3:C9,C9)&gt;1,"",SUMPRODUCT(($C$3:$C$200=C9)*($F$3:$F$200))/SUM(F:F)),"")</f>
        <v/>
      </c>
      <c r="L9" s="55">
        <f t="shared" si="0"/>
        <v>40211</v>
      </c>
      <c r="M9" s="55">
        <f t="shared" si="1"/>
        <v>40212</v>
      </c>
      <c r="N9" s="50" t="str">
        <f>""</f>
        <v/>
      </c>
    </row>
    <row r="10" spans="1:14">
      <c r="B10" s="38">
        <v>40212</v>
      </c>
      <c r="C10" s="43" t="s">
        <v>31</v>
      </c>
      <c r="F10" s="46">
        <v>50</v>
      </c>
      <c r="H10" s="54">
        <f>IF(C10&lt;&gt;"",IF(COUNTIF($C$3:C10,C10)&gt;1,"",SUMPRODUCT(($C$3:$C$200=C10)*($F$3:$F$200))/SUM(F:F)),"")</f>
        <v>0.16176470588235295</v>
      </c>
      <c r="L10" s="55">
        <f t="shared" si="0"/>
        <v>40212</v>
      </c>
      <c r="M10" s="55">
        <f t="shared" si="1"/>
        <v>40213</v>
      </c>
      <c r="N10" s="50" t="str">
        <f>""</f>
        <v/>
      </c>
    </row>
    <row r="11" spans="1:14">
      <c r="B11" s="38">
        <v>40212</v>
      </c>
      <c r="C11" s="43" t="s">
        <v>36</v>
      </c>
      <c r="F11" s="46">
        <v>50</v>
      </c>
      <c r="H11" s="54" t="str">
        <f>IF(C11&lt;&gt;"",IF(COUNTIF($C$3:C11,C11)&gt;1,"",SUMPRODUCT(($C$3:$C$200=C11)*($F$3:$F$200))/SUM(F:F)),"")</f>
        <v/>
      </c>
      <c r="L11" s="55">
        <f t="shared" si="0"/>
        <v>40212</v>
      </c>
      <c r="M11" s="55">
        <f t="shared" si="1"/>
        <v>40213</v>
      </c>
      <c r="N11" s="50" t="str">
        <f>""</f>
        <v/>
      </c>
    </row>
    <row r="12" spans="1:14">
      <c r="B12" s="38">
        <v>40212</v>
      </c>
      <c r="C12" s="43" t="s">
        <v>31</v>
      </c>
      <c r="F12" s="46">
        <v>5</v>
      </c>
      <c r="H12" s="54" t="str">
        <f>IF(C12&lt;&gt;"",IF(COUNTIF($C$3:C12,C12)&gt;1,"",SUMPRODUCT(($C$3:$C$200=C12)*($F$3:$F$200))/SUM(F:F)),"")</f>
        <v/>
      </c>
      <c r="L12" s="55">
        <f t="shared" si="0"/>
        <v>40212</v>
      </c>
      <c r="M12" s="55">
        <f t="shared" si="1"/>
        <v>40213</v>
      </c>
      <c r="N12" s="50" t="str">
        <f>""</f>
        <v/>
      </c>
    </row>
    <row r="13" spans="1:14">
      <c r="B13" s="38">
        <v>40213</v>
      </c>
      <c r="C13" s="43" t="s">
        <v>40</v>
      </c>
      <c r="H13" s="54">
        <f>IF(C13&lt;&gt;"",IF(COUNTIF($C$3:C13,C13)&gt;1,"",SUMPRODUCT(($C$3:$C$200=C13)*($F$3:$F$200))/SUM(F:F)),"")</f>
        <v>0</v>
      </c>
      <c r="L13" s="55">
        <f t="shared" si="0"/>
        <v>40213</v>
      </c>
      <c r="M13" s="55">
        <f t="shared" si="1"/>
        <v>40214</v>
      </c>
      <c r="N13" s="50" t="str">
        <f>""</f>
        <v/>
      </c>
    </row>
    <row r="14" spans="1:14">
      <c r="B14" s="38"/>
      <c r="H14" s="54" t="str">
        <f>IF(C14&lt;&gt;"",IF(COUNTIF($C$3:C14,C14)&gt;1,"",SUMPRODUCT(($C$3:$C$200=C14)*($F$3:$F$200))/SUM(F:F)),"")</f>
        <v/>
      </c>
      <c r="L14" s="55" t="str">
        <f t="shared" si="0"/>
        <v/>
      </c>
      <c r="M14" s="55" t="str">
        <f t="shared" si="1"/>
        <v/>
      </c>
      <c r="N14" s="50" t="str">
        <f>""</f>
        <v/>
      </c>
    </row>
    <row r="15" spans="1:14">
      <c r="B15" s="38"/>
      <c r="H15" s="54" t="str">
        <f>IF(C15&lt;&gt;"",IF(COUNTIF($C$3:C15,C15)&gt;1,"",SUMPRODUCT(($C$3:$C$200=C15)*($F$3:$F$200))/SUM(F:F)),"")</f>
        <v/>
      </c>
      <c r="L15" s="55" t="str">
        <f t="shared" si="0"/>
        <v/>
      </c>
      <c r="M15" s="55" t="str">
        <f t="shared" si="1"/>
        <v/>
      </c>
      <c r="N15" s="50" t="str">
        <f>""</f>
        <v/>
      </c>
    </row>
    <row r="16" spans="1:14">
      <c r="B16" s="38"/>
      <c r="H16" s="54" t="str">
        <f>IF(C16&lt;&gt;"",IF(COUNTIF($C$3:C16,C16)&gt;1,"",SUMPRODUCT(($C$3:$C$200=C16)*($F$3:$F$200))/SUM(F:F)),"")</f>
        <v/>
      </c>
      <c r="L16" s="55" t="str">
        <f t="shared" si="0"/>
        <v/>
      </c>
      <c r="M16" s="55" t="str">
        <f t="shared" si="1"/>
        <v/>
      </c>
      <c r="N16" s="50" t="str">
        <f>""</f>
        <v/>
      </c>
    </row>
    <row r="17" spans="2:14">
      <c r="B17" s="38"/>
      <c r="H17" s="54" t="str">
        <f>IF(C17&lt;&gt;"",IF(COUNTIF($C$3:C17,C17)&gt;1,"",SUMPRODUCT(($C$3:$C$200=C17)*($F$3:$F$200))/SUM(F:F)),"")</f>
        <v/>
      </c>
      <c r="L17" s="55" t="str">
        <f t="shared" si="0"/>
        <v/>
      </c>
      <c r="M17" s="55" t="str">
        <f t="shared" si="1"/>
        <v/>
      </c>
      <c r="N17" s="50" t="str">
        <f>""</f>
        <v/>
      </c>
    </row>
    <row r="18" spans="2:14">
      <c r="B18" s="38"/>
      <c r="H18" s="54" t="str">
        <f>IF(C18&lt;&gt;"",IF(COUNTIF($C$3:C18,C18)&gt;1,"",SUMPRODUCT(($C$3:$C$200=C18)*($F$3:$F$200))/SUM(F:F)),"")</f>
        <v/>
      </c>
      <c r="L18" s="55" t="str">
        <f t="shared" si="0"/>
        <v/>
      </c>
      <c r="M18" s="55" t="str">
        <f t="shared" si="1"/>
        <v/>
      </c>
      <c r="N18" s="50" t="str">
        <f>""</f>
        <v/>
      </c>
    </row>
    <row r="19" spans="2:14">
      <c r="B19" s="38"/>
      <c r="H19" s="54" t="str">
        <f>IF(C19&lt;&gt;"",IF(COUNTIF($C$3:C19,C19)&gt;1,"",SUMPRODUCT(($C$3:$C$200=C19)*($F$3:$F$200))/SUM(F:F)),"")</f>
        <v/>
      </c>
      <c r="L19" s="55" t="str">
        <f t="shared" si="0"/>
        <v/>
      </c>
      <c r="M19" s="55" t="str">
        <f t="shared" si="1"/>
        <v/>
      </c>
      <c r="N19" s="50" t="str">
        <f>""</f>
        <v/>
      </c>
    </row>
    <row r="20" spans="2:14">
      <c r="B20" s="38"/>
      <c r="H20" s="54" t="str">
        <f>IF(C20&lt;&gt;"",IF(COUNTIF($C$3:C20,C20)&gt;1,"",SUMPRODUCT(($C$3:$C$200=C20)*($F$3:$F$200))/SUM(F:F)),"")</f>
        <v/>
      </c>
      <c r="L20" s="55" t="str">
        <f t="shared" si="0"/>
        <v/>
      </c>
      <c r="M20" s="55" t="str">
        <f t="shared" si="1"/>
        <v/>
      </c>
      <c r="N20" s="50" t="str">
        <f>""</f>
        <v/>
      </c>
    </row>
    <row r="21" spans="2:14">
      <c r="B21" s="38"/>
      <c r="H21" s="54" t="str">
        <f>IF(C21&lt;&gt;"",IF(COUNTIF($C$3:C21,C21)&gt;1,"",SUMPRODUCT(($C$3:$C$200=C21)*($F$3:$F$200))/SUM(F:F)),"")</f>
        <v/>
      </c>
      <c r="L21" s="55" t="str">
        <f t="shared" si="0"/>
        <v/>
      </c>
      <c r="M21" s="55" t="str">
        <f t="shared" si="1"/>
        <v/>
      </c>
      <c r="N21" s="50" t="str">
        <f>""</f>
        <v/>
      </c>
    </row>
    <row r="22" spans="2:14">
      <c r="B22" s="38"/>
      <c r="H22" s="54" t="str">
        <f>IF(C22&lt;&gt;"",IF(COUNTIF($C$3:C22,C22)&gt;1,"",SUMPRODUCT(($C$3:$C$200=C22)*($F$3:$F$200))/SUM(F:F)),"")</f>
        <v/>
      </c>
      <c r="L22" s="55" t="str">
        <f t="shared" si="0"/>
        <v/>
      </c>
      <c r="M22" s="55" t="str">
        <f t="shared" si="1"/>
        <v/>
      </c>
      <c r="N22" s="50" t="str">
        <f>""</f>
        <v/>
      </c>
    </row>
    <row r="23" spans="2:14">
      <c r="B23" s="38"/>
      <c r="H23" s="54" t="str">
        <f>IF(C23&lt;&gt;"",IF(COUNTIF($C$3:C23,C23)&gt;1,"",SUMPRODUCT(($C$3:$C$200=C23)*($F$3:$F$200))/SUM(F:F)),"")</f>
        <v/>
      </c>
      <c r="L23" s="55" t="str">
        <f t="shared" si="0"/>
        <v/>
      </c>
      <c r="M23" s="55" t="str">
        <f t="shared" si="1"/>
        <v/>
      </c>
      <c r="N23" s="50" t="str">
        <f>""</f>
        <v/>
      </c>
    </row>
    <row r="24" spans="2:14">
      <c r="B24" s="38"/>
      <c r="H24" s="54" t="str">
        <f>IF(C24&lt;&gt;"",IF(COUNTIF($C$3:C24,C24)&gt;1,"",SUMPRODUCT(($C$3:$C$200=C24)*($F$3:$F$200))/SUM(F:F)),"")</f>
        <v/>
      </c>
      <c r="L24" s="55" t="str">
        <f t="shared" si="0"/>
        <v/>
      </c>
      <c r="M24" s="55" t="str">
        <f t="shared" si="1"/>
        <v/>
      </c>
      <c r="N24" s="50" t="str">
        <f>""</f>
        <v/>
      </c>
    </row>
    <row r="25" spans="2:14">
      <c r="B25" s="38"/>
      <c r="H25" s="54" t="str">
        <f>IF(C25&lt;&gt;"",IF(COUNTIF($C$3:C25,C25)&gt;1,"",SUMPRODUCT(($C$3:$C$200=C25)*($F$3:$F$200))/SUM(F:F)),"")</f>
        <v/>
      </c>
      <c r="L25" s="55" t="str">
        <f t="shared" si="0"/>
        <v/>
      </c>
      <c r="M25" s="55" t="str">
        <f t="shared" si="1"/>
        <v/>
      </c>
      <c r="N25" s="50" t="str">
        <f>""</f>
        <v/>
      </c>
    </row>
    <row r="26" spans="2:14">
      <c r="B26" s="38"/>
      <c r="H26" s="54" t="str">
        <f>IF(C26&lt;&gt;"",IF(COUNTIF($C$3:C26,C26)&gt;1,"",SUMPRODUCT(($C$3:$C$200=C26)*($F$3:$F$200))/SUM(F:F)),"")</f>
        <v/>
      </c>
      <c r="L26" s="55" t="str">
        <f t="shared" si="0"/>
        <v/>
      </c>
      <c r="M26" s="55" t="str">
        <f t="shared" si="1"/>
        <v/>
      </c>
      <c r="N26" s="50" t="str">
        <f>""</f>
        <v/>
      </c>
    </row>
    <row r="27" spans="2:14">
      <c r="B27" s="38"/>
      <c r="H27" s="54" t="str">
        <f>IF(C27&lt;&gt;"",IF(COUNTIF($C$3:C27,C27)&gt;1,"",SUMPRODUCT(($C$3:$C$200=C27)*($F$3:$F$200))/SUM(F:F)),"")</f>
        <v/>
      </c>
      <c r="L27" s="55" t="str">
        <f t="shared" si="0"/>
        <v/>
      </c>
      <c r="M27" s="55" t="str">
        <f t="shared" si="1"/>
        <v/>
      </c>
      <c r="N27" s="50" t="str">
        <f>""</f>
        <v/>
      </c>
    </row>
    <row r="28" spans="2:14">
      <c r="B28" s="38"/>
      <c r="H28" s="54" t="str">
        <f>IF(C28&lt;&gt;"",IF(COUNTIF($C$3:C28,C28)&gt;1,"",SUMPRODUCT(($C$3:$C$200=C28)*($F$3:$F$200))/SUM(F:F)),"")</f>
        <v/>
      </c>
      <c r="L28" s="55" t="str">
        <f t="shared" si="0"/>
        <v/>
      </c>
      <c r="M28" s="55" t="str">
        <f t="shared" si="1"/>
        <v/>
      </c>
      <c r="N28" s="50" t="str">
        <f>""</f>
        <v/>
      </c>
    </row>
    <row r="29" spans="2:14">
      <c r="B29" s="38"/>
      <c r="H29" s="54" t="str">
        <f>IF(C29&lt;&gt;"",IF(COUNTIF($C$3:C29,C29)&gt;1,"",SUMPRODUCT(($C$3:$C$200=C29)*($F$3:$F$200))/SUM(F:F)),"")</f>
        <v/>
      </c>
      <c r="L29" s="55" t="str">
        <f t="shared" si="0"/>
        <v/>
      </c>
      <c r="M29" s="55" t="str">
        <f t="shared" si="1"/>
        <v/>
      </c>
      <c r="N29" s="50" t="str">
        <f>""</f>
        <v/>
      </c>
    </row>
    <row r="30" spans="2:14">
      <c r="B30" s="38"/>
      <c r="H30" s="54" t="str">
        <f>IF(C30&lt;&gt;"",IF(COUNTIF($C$3:C30,C30)&gt;1,"",SUMPRODUCT(($C$3:$C$200=C30)*($F$3:$F$200))/SUM(F:F)),"")</f>
        <v/>
      </c>
      <c r="L30" s="55" t="str">
        <f t="shared" si="0"/>
        <v/>
      </c>
      <c r="M30" s="55" t="str">
        <f t="shared" si="1"/>
        <v/>
      </c>
      <c r="N30" s="50" t="str">
        <f>""</f>
        <v/>
      </c>
    </row>
    <row r="31" spans="2:14">
      <c r="B31" s="38"/>
      <c r="H31" s="54" t="str">
        <f t="shared" ref="H31:H50" si="2">IF(F31&lt;&gt;"",F31/SUM(F:F),"")</f>
        <v/>
      </c>
      <c r="L31" s="55" t="str">
        <f t="shared" si="0"/>
        <v/>
      </c>
      <c r="M31" s="55" t="str">
        <f t="shared" si="1"/>
        <v/>
      </c>
      <c r="N31" s="50" t="str">
        <f>""</f>
        <v/>
      </c>
    </row>
    <row r="32" spans="2:14">
      <c r="B32" s="38"/>
      <c r="H32" s="54" t="str">
        <f t="shared" si="2"/>
        <v/>
      </c>
      <c r="L32" s="55" t="str">
        <f t="shared" si="0"/>
        <v/>
      </c>
      <c r="M32" s="55" t="str">
        <f t="shared" si="1"/>
        <v/>
      </c>
      <c r="N32" s="50" t="str">
        <f>""</f>
        <v/>
      </c>
    </row>
    <row r="33" spans="2:14">
      <c r="B33" s="38"/>
      <c r="H33" s="54" t="str">
        <f t="shared" si="2"/>
        <v/>
      </c>
      <c r="L33" s="55" t="str">
        <f t="shared" si="0"/>
        <v/>
      </c>
      <c r="M33" s="55" t="str">
        <f t="shared" si="1"/>
        <v/>
      </c>
      <c r="N33" s="50" t="str">
        <f>""</f>
        <v/>
      </c>
    </row>
    <row r="34" spans="2:14">
      <c r="B34" s="38"/>
      <c r="H34" s="54" t="str">
        <f t="shared" si="2"/>
        <v/>
      </c>
      <c r="L34" s="55" t="str">
        <f t="shared" si="0"/>
        <v/>
      </c>
      <c r="M34" s="55" t="str">
        <f t="shared" si="1"/>
        <v/>
      </c>
      <c r="N34" s="50" t="str">
        <f>""</f>
        <v/>
      </c>
    </row>
    <row r="35" spans="2:14">
      <c r="B35" s="38"/>
      <c r="H35" s="54" t="str">
        <f t="shared" si="2"/>
        <v/>
      </c>
      <c r="L35" s="55" t="str">
        <f t="shared" si="0"/>
        <v/>
      </c>
      <c r="M35" s="55" t="str">
        <f t="shared" si="1"/>
        <v/>
      </c>
      <c r="N35" s="50" t="str">
        <f>""</f>
        <v/>
      </c>
    </row>
    <row r="36" spans="2:14">
      <c r="B36" s="38"/>
      <c r="H36" s="54" t="str">
        <f t="shared" si="2"/>
        <v/>
      </c>
      <c r="L36" s="55" t="str">
        <f t="shared" si="0"/>
        <v/>
      </c>
      <c r="M36" s="55" t="str">
        <f t="shared" si="1"/>
        <v/>
      </c>
      <c r="N36" s="50" t="str">
        <f>""</f>
        <v/>
      </c>
    </row>
    <row r="37" spans="2:14">
      <c r="B37" s="38"/>
      <c r="H37" s="54" t="str">
        <f t="shared" si="2"/>
        <v/>
      </c>
      <c r="L37" s="55" t="str">
        <f t="shared" si="0"/>
        <v/>
      </c>
      <c r="M37" s="55" t="str">
        <f t="shared" si="1"/>
        <v/>
      </c>
      <c r="N37" s="50" t="str">
        <f>""</f>
        <v/>
      </c>
    </row>
    <row r="38" spans="2:14">
      <c r="B38" s="38"/>
      <c r="H38" s="54" t="str">
        <f t="shared" si="2"/>
        <v/>
      </c>
      <c r="L38" s="55" t="str">
        <f t="shared" si="0"/>
        <v/>
      </c>
      <c r="M38" s="55" t="str">
        <f t="shared" si="1"/>
        <v/>
      </c>
      <c r="N38" s="50" t="str">
        <f>""</f>
        <v/>
      </c>
    </row>
    <row r="39" spans="2:14">
      <c r="B39" s="38"/>
      <c r="H39" s="54" t="str">
        <f t="shared" si="2"/>
        <v/>
      </c>
      <c r="L39" s="55" t="str">
        <f t="shared" si="0"/>
        <v/>
      </c>
      <c r="M39" s="55" t="str">
        <f t="shared" si="1"/>
        <v/>
      </c>
      <c r="N39" s="50" t="str">
        <f>""</f>
        <v/>
      </c>
    </row>
    <row r="40" spans="2:14">
      <c r="B40" s="38"/>
      <c r="H40" s="54" t="str">
        <f t="shared" si="2"/>
        <v/>
      </c>
      <c r="L40" s="55" t="str">
        <f t="shared" si="0"/>
        <v/>
      </c>
      <c r="M40" s="55" t="str">
        <f t="shared" si="1"/>
        <v/>
      </c>
      <c r="N40" s="50" t="str">
        <f>""</f>
        <v/>
      </c>
    </row>
    <row r="41" spans="2:14">
      <c r="B41" s="38"/>
      <c r="H41" s="54" t="str">
        <f t="shared" si="2"/>
        <v/>
      </c>
      <c r="L41" s="55" t="str">
        <f t="shared" si="0"/>
        <v/>
      </c>
      <c r="M41" s="55" t="str">
        <f t="shared" si="1"/>
        <v/>
      </c>
      <c r="N41" s="50" t="str">
        <f>""</f>
        <v/>
      </c>
    </row>
    <row r="42" spans="2:14">
      <c r="B42" s="38"/>
      <c r="H42" s="54" t="str">
        <f t="shared" si="2"/>
        <v/>
      </c>
      <c r="L42" s="55" t="str">
        <f t="shared" si="0"/>
        <v/>
      </c>
      <c r="M42" s="55" t="str">
        <f t="shared" si="1"/>
        <v/>
      </c>
      <c r="N42" s="50" t="str">
        <f>""</f>
        <v/>
      </c>
    </row>
    <row r="43" spans="2:14">
      <c r="B43" s="38"/>
      <c r="H43" s="54" t="str">
        <f t="shared" si="2"/>
        <v/>
      </c>
      <c r="L43" s="55" t="str">
        <f t="shared" si="0"/>
        <v/>
      </c>
      <c r="M43" s="55" t="str">
        <f t="shared" si="1"/>
        <v/>
      </c>
      <c r="N43" s="50" t="str">
        <f>""</f>
        <v/>
      </c>
    </row>
    <row r="44" spans="2:14">
      <c r="B44" s="38"/>
      <c r="H44" s="54" t="str">
        <f t="shared" si="2"/>
        <v/>
      </c>
      <c r="L44" s="55" t="str">
        <f t="shared" si="0"/>
        <v/>
      </c>
      <c r="M44" s="55" t="str">
        <f t="shared" si="1"/>
        <v/>
      </c>
      <c r="N44" s="50" t="str">
        <f>""</f>
        <v/>
      </c>
    </row>
    <row r="45" spans="2:14">
      <c r="B45" s="38"/>
      <c r="H45" s="54" t="str">
        <f t="shared" si="2"/>
        <v/>
      </c>
      <c r="L45" s="55" t="str">
        <f t="shared" si="0"/>
        <v/>
      </c>
      <c r="M45" s="55" t="str">
        <f t="shared" si="1"/>
        <v/>
      </c>
      <c r="N45" s="50" t="str">
        <f>""</f>
        <v/>
      </c>
    </row>
    <row r="46" spans="2:14">
      <c r="B46" s="38"/>
      <c r="H46" s="54" t="str">
        <f t="shared" si="2"/>
        <v/>
      </c>
      <c r="L46" s="55" t="str">
        <f t="shared" si="0"/>
        <v/>
      </c>
      <c r="M46" s="55" t="str">
        <f t="shared" si="1"/>
        <v/>
      </c>
      <c r="N46" s="50" t="str">
        <f>""</f>
        <v/>
      </c>
    </row>
    <row r="47" spans="2:14">
      <c r="B47" s="38"/>
      <c r="H47" s="54" t="str">
        <f t="shared" si="2"/>
        <v/>
      </c>
      <c r="L47" s="55" t="str">
        <f t="shared" si="0"/>
        <v/>
      </c>
      <c r="M47" s="55" t="str">
        <f t="shared" si="1"/>
        <v/>
      </c>
      <c r="N47" s="50" t="str">
        <f>""</f>
        <v/>
      </c>
    </row>
    <row r="48" spans="2:14">
      <c r="B48" s="38"/>
      <c r="H48" s="54" t="str">
        <f t="shared" si="2"/>
        <v/>
      </c>
      <c r="L48" s="55" t="str">
        <f t="shared" si="0"/>
        <v/>
      </c>
      <c r="M48" s="55" t="str">
        <f t="shared" si="1"/>
        <v/>
      </c>
      <c r="N48" s="50" t="str">
        <f>""</f>
        <v/>
      </c>
    </row>
    <row r="49" spans="2:14">
      <c r="B49" s="38"/>
      <c r="H49" s="54" t="str">
        <f t="shared" si="2"/>
        <v/>
      </c>
      <c r="L49" s="55" t="str">
        <f t="shared" si="0"/>
        <v/>
      </c>
      <c r="M49" s="55" t="str">
        <f t="shared" si="1"/>
        <v/>
      </c>
      <c r="N49" s="50" t="str">
        <f>""</f>
        <v/>
      </c>
    </row>
    <row r="50" spans="2:14">
      <c r="B50" s="38"/>
      <c r="H50" s="54" t="str">
        <f t="shared" si="2"/>
        <v/>
      </c>
      <c r="L50" s="55" t="str">
        <f t="shared" si="0"/>
        <v/>
      </c>
      <c r="M50" s="55" t="str">
        <f t="shared" si="1"/>
        <v/>
      </c>
      <c r="N50" s="50" t="str">
        <f>""</f>
        <v/>
      </c>
    </row>
    <row r="51" spans="2:14">
      <c r="L51" s="55" t="str">
        <f t="shared" si="0"/>
        <v/>
      </c>
      <c r="M51" s="55" t="str">
        <f t="shared" si="1"/>
        <v/>
      </c>
      <c r="N51" s="50" t="str">
        <f>""</f>
        <v/>
      </c>
    </row>
    <row r="52" spans="2:14">
      <c r="L52" s="55" t="str">
        <f t="shared" si="0"/>
        <v/>
      </c>
      <c r="M52" s="55" t="str">
        <f t="shared" si="1"/>
        <v/>
      </c>
      <c r="N52" s="50" t="str">
        <f>""</f>
        <v/>
      </c>
    </row>
    <row r="53" spans="2:14">
      <c r="L53" s="55" t="str">
        <f t="shared" si="0"/>
        <v/>
      </c>
      <c r="M53" s="55" t="str">
        <f t="shared" si="1"/>
        <v/>
      </c>
      <c r="N53" s="50" t="str">
        <f>""</f>
        <v/>
      </c>
    </row>
    <row r="54" spans="2:14">
      <c r="L54" s="55" t="str">
        <f t="shared" si="0"/>
        <v/>
      </c>
      <c r="M54" s="55" t="str">
        <f t="shared" si="1"/>
        <v/>
      </c>
      <c r="N54" s="50" t="str">
        <f>""</f>
        <v/>
      </c>
    </row>
    <row r="55" spans="2:14">
      <c r="L55" s="55" t="str">
        <f t="shared" si="0"/>
        <v/>
      </c>
      <c r="M55" s="55" t="str">
        <f t="shared" si="1"/>
        <v/>
      </c>
      <c r="N55" s="50" t="str">
        <f>""</f>
        <v/>
      </c>
    </row>
    <row r="56" spans="2:14">
      <c r="L56" s="55" t="str">
        <f t="shared" si="0"/>
        <v/>
      </c>
      <c r="M56" s="55" t="str">
        <f t="shared" si="1"/>
        <v/>
      </c>
      <c r="N56" s="50" t="str">
        <f>""</f>
        <v/>
      </c>
    </row>
    <row r="57" spans="2:14">
      <c r="L57" s="55" t="str">
        <f t="shared" si="0"/>
        <v/>
      </c>
      <c r="M57" s="55" t="str">
        <f t="shared" si="1"/>
        <v/>
      </c>
      <c r="N57" s="50" t="str">
        <f>""</f>
        <v/>
      </c>
    </row>
    <row r="58" spans="2:14">
      <c r="L58" s="55" t="str">
        <f t="shared" si="0"/>
        <v/>
      </c>
      <c r="M58" s="55" t="str">
        <f t="shared" si="1"/>
        <v/>
      </c>
      <c r="N58" s="50" t="str">
        <f>""</f>
        <v/>
      </c>
    </row>
  </sheetData>
  <sheetProtection sheet="1" selectLockedCells="1"/>
  <phoneticPr fontId="3" type="noConversion"/>
  <dataValidations count="3">
    <dataValidation type="list" allowBlank="1" showInputMessage="1" showErrorMessage="1" sqref="C3:C65536">
      <formula1>type</formula1>
    </dataValidation>
    <dataValidation type="list" showInputMessage="1" showErrorMessage="1" sqref="B5:B58">
      <formula1>$L4:$M4</formula1>
    </dataValidation>
    <dataValidation type="list" showInputMessage="1" showErrorMessage="1" sqref="B4">
      <formula1>$L3:$N3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 enableFormatConditionsCalculation="0">
    <tabColor indexed="17"/>
  </sheetPr>
  <dimension ref="A1:N58"/>
  <sheetViews>
    <sheetView workbookViewId="0">
      <pane ySplit="2" topLeftCell="A45" activePane="bottomLeft" state="frozen"/>
      <selection activeCell="I24" sqref="I24"/>
      <selection pane="bottomLeft" activeCell="B58" sqref="B58"/>
    </sheetView>
  </sheetViews>
  <sheetFormatPr baseColWidth="10" defaultRowHeight="12.75"/>
  <cols>
    <col min="1" max="1" width="0.7109375" style="29" customWidth="1"/>
    <col min="2" max="2" width="16.42578125" style="47" bestFit="1" customWidth="1"/>
    <col min="3" max="3" width="24.5703125" style="43" customWidth="1"/>
    <col min="4" max="4" width="35.85546875" style="44" customWidth="1"/>
    <col min="5" max="5" width="12.85546875" style="45" customWidth="1"/>
    <col min="6" max="6" width="12.85546875" style="46" customWidth="1"/>
    <col min="7" max="7" width="1.42578125" style="29" customWidth="1"/>
    <col min="8" max="11" width="11.42578125" style="50"/>
    <col min="12" max="12" width="14" style="50" bestFit="1" customWidth="1"/>
    <col min="13" max="13" width="13.28515625" style="50" bestFit="1" customWidth="1"/>
    <col min="14" max="14" width="11.42578125" style="50"/>
    <col min="15" max="16384" width="11.42578125" style="29"/>
  </cols>
  <sheetData>
    <row r="1" spans="1:14" ht="3.75" customHeight="1">
      <c r="A1" s="49" t="str">
        <f ca="1">MID(CELL("nomfichier",$A$1),FIND("]",CELL("nomfichier",$A$1))+1,32)</f>
        <v>Mars</v>
      </c>
      <c r="B1" s="48"/>
      <c r="C1" s="30"/>
      <c r="D1" s="30"/>
      <c r="E1" s="31"/>
      <c r="F1" s="31"/>
    </row>
    <row r="2" spans="1:14" s="32" customFormat="1" ht="20.25" customHeight="1">
      <c r="B2" s="33" t="s">
        <v>0</v>
      </c>
      <c r="C2" s="34" t="s">
        <v>2</v>
      </c>
      <c r="D2" s="35" t="s">
        <v>1</v>
      </c>
      <c r="E2" s="36" t="s">
        <v>4</v>
      </c>
      <c r="F2" s="37" t="s">
        <v>5</v>
      </c>
      <c r="H2" s="51" t="s">
        <v>9</v>
      </c>
      <c r="I2" s="52" t="str">
        <f>IF(SUM(E:E)-SUM(F:F)&lt;0,"- "&amp;ABS(SUM(E:E)-SUM(F:F)),IF(SUM(E:E)-SUM(F:F)=0," -","+ "&amp;SUM(E:E)-SUM(F:F)))</f>
        <v xml:space="preserve"> -</v>
      </c>
      <c r="J2" s="51"/>
      <c r="K2" s="51"/>
      <c r="L2" s="53"/>
      <c r="M2" s="53"/>
      <c r="N2" s="53"/>
    </row>
    <row r="3" spans="1:14">
      <c r="B3" s="57">
        <f ca="1">DATE(An,MONTH("1/"&amp;A1),1)</f>
        <v>40238</v>
      </c>
      <c r="C3" s="39"/>
      <c r="D3" s="40"/>
      <c r="E3" s="41"/>
      <c r="F3" s="42"/>
      <c r="H3" s="54" t="str">
        <f>IF(C3&lt;&gt;"",IF(COUNTIF($C$3:C3,C3)&gt;1,"",SUMPRODUCT(($C$3:$C$200=C3)*($F$3:$F$200))/SUM(F:F)),"")</f>
        <v/>
      </c>
      <c r="L3" s="55">
        <f ca="1">B3</f>
        <v>40238</v>
      </c>
      <c r="M3" s="55">
        <f ca="1">L3+1</f>
        <v>40239</v>
      </c>
      <c r="N3" s="50" t="str">
        <f>""</f>
        <v/>
      </c>
    </row>
    <row r="4" spans="1:14">
      <c r="B4" s="38" t="s">
        <v>57</v>
      </c>
      <c r="H4" s="54" t="str">
        <f>IF(C4&lt;&gt;"",IF(COUNTIF($C$3:C4,C4)&gt;1,"",SUMPRODUCT(($C$3:$C$200=C4)*($F$3:$F$200))/SUM(F:F)),"")</f>
        <v/>
      </c>
      <c r="L4" s="55" t="str">
        <f>IF(B4="","",B4)</f>
        <v/>
      </c>
      <c r="M4" s="55" t="str">
        <f>IF(L4="","",L4+1)</f>
        <v/>
      </c>
      <c r="N4" s="50" t="str">
        <f>""</f>
        <v/>
      </c>
    </row>
    <row r="5" spans="1:14">
      <c r="B5" s="38" t="s">
        <v>57</v>
      </c>
      <c r="H5" s="54" t="str">
        <f>IF(C5&lt;&gt;"",IF(COUNTIF($C$3:C5,C5)&gt;1,"",SUMPRODUCT(($C$3:$C$200=C5)*($F$3:$F$200))/SUM(F:F)),"")</f>
        <v/>
      </c>
      <c r="L5" s="55" t="str">
        <f t="shared" ref="L5:L58" si="0">IF(B5="","",B5)</f>
        <v/>
      </c>
      <c r="M5" s="55" t="str">
        <f t="shared" ref="M5:M58" si="1">IF(L5="","",L5+1)</f>
        <v/>
      </c>
      <c r="N5" s="50" t="str">
        <f>""</f>
        <v/>
      </c>
    </row>
    <row r="6" spans="1:14">
      <c r="B6" s="38"/>
      <c r="H6" s="54" t="str">
        <f>IF(C6&lt;&gt;"",IF(COUNTIF($C$3:C6,C6)&gt;1,"",SUMPRODUCT(($C$3:$C$200=C6)*($F$3:$F$200))/SUM(F:F)),"")</f>
        <v/>
      </c>
      <c r="L6" s="55" t="str">
        <f t="shared" si="0"/>
        <v/>
      </c>
      <c r="M6" s="55" t="str">
        <f t="shared" si="1"/>
        <v/>
      </c>
      <c r="N6" s="50" t="str">
        <f>""</f>
        <v/>
      </c>
    </row>
    <row r="7" spans="1:14">
      <c r="B7" s="38"/>
      <c r="H7" s="54" t="str">
        <f>IF(C7&lt;&gt;"",IF(COUNTIF($C$3:C7,C7)&gt;1,"",SUMPRODUCT(($C$3:$C$200=C7)*($F$3:$F$200))/SUM(F:F)),"")</f>
        <v/>
      </c>
      <c r="L7" s="55" t="str">
        <f t="shared" si="0"/>
        <v/>
      </c>
      <c r="M7" s="55" t="str">
        <f t="shared" si="1"/>
        <v/>
      </c>
      <c r="N7" s="50" t="str">
        <f>""</f>
        <v/>
      </c>
    </row>
    <row r="8" spans="1:14">
      <c r="B8" s="38"/>
      <c r="H8" s="54" t="str">
        <f>IF(C8&lt;&gt;"",IF(COUNTIF($C$3:C8,C8)&gt;1,"",SUMPRODUCT(($C$3:$C$200=C8)*($F$3:$F$200))/SUM(F:F)),"")</f>
        <v/>
      </c>
      <c r="L8" s="55" t="str">
        <f t="shared" si="0"/>
        <v/>
      </c>
      <c r="M8" s="55" t="str">
        <f t="shared" si="1"/>
        <v/>
      </c>
      <c r="N8" s="50" t="str">
        <f>""</f>
        <v/>
      </c>
    </row>
    <row r="9" spans="1:14">
      <c r="B9" s="38"/>
      <c r="H9" s="54" t="str">
        <f>IF(C9&lt;&gt;"",IF(COUNTIF($C$3:C9,C9)&gt;1,"",SUMPRODUCT(($C$3:$C$200=C9)*($F$3:$F$200))/SUM(F:F)),"")</f>
        <v/>
      </c>
      <c r="L9" s="55" t="str">
        <f t="shared" si="0"/>
        <v/>
      </c>
      <c r="M9" s="55" t="str">
        <f t="shared" si="1"/>
        <v/>
      </c>
      <c r="N9" s="50" t="str">
        <f>""</f>
        <v/>
      </c>
    </row>
    <row r="10" spans="1:14">
      <c r="B10" s="38"/>
      <c r="H10" s="54" t="str">
        <f>IF(C10&lt;&gt;"",IF(COUNTIF($C$3:C10,C10)&gt;1,"",SUMPRODUCT(($C$3:$C$200=C10)*($F$3:$F$200))/SUM(F:F)),"")</f>
        <v/>
      </c>
      <c r="L10" s="55" t="str">
        <f t="shared" si="0"/>
        <v/>
      </c>
      <c r="M10" s="55" t="str">
        <f t="shared" si="1"/>
        <v/>
      </c>
      <c r="N10" s="50" t="str">
        <f>""</f>
        <v/>
      </c>
    </row>
    <row r="11" spans="1:14">
      <c r="B11" s="38"/>
      <c r="H11" s="54" t="str">
        <f>IF(C11&lt;&gt;"",IF(COUNTIF($C$3:C11,C11)&gt;1,"",SUMPRODUCT(($C$3:$C$200=C11)*($F$3:$F$200))/SUM(F:F)),"")</f>
        <v/>
      </c>
      <c r="L11" s="55" t="str">
        <f t="shared" si="0"/>
        <v/>
      </c>
      <c r="M11" s="55" t="str">
        <f t="shared" si="1"/>
        <v/>
      </c>
      <c r="N11" s="50" t="str">
        <f>""</f>
        <v/>
      </c>
    </row>
    <row r="12" spans="1:14">
      <c r="B12" s="38"/>
      <c r="H12" s="54" t="str">
        <f>IF(C12&lt;&gt;"",IF(COUNTIF($C$3:C12,C12)&gt;1,"",SUMPRODUCT(($C$3:$C$200=C12)*($F$3:$F$200))/SUM(F:F)),"")</f>
        <v/>
      </c>
      <c r="L12" s="55" t="str">
        <f t="shared" si="0"/>
        <v/>
      </c>
      <c r="M12" s="55" t="str">
        <f t="shared" si="1"/>
        <v/>
      </c>
      <c r="N12" s="50" t="str">
        <f>""</f>
        <v/>
      </c>
    </row>
    <row r="13" spans="1:14">
      <c r="B13" s="38"/>
      <c r="H13" s="54" t="str">
        <f>IF(C13&lt;&gt;"",IF(COUNTIF($C$3:C13,C13)&gt;1,"",SUMPRODUCT(($C$3:$C$200=C13)*($F$3:$F$200))/SUM(F:F)),"")</f>
        <v/>
      </c>
      <c r="L13" s="55" t="str">
        <f t="shared" si="0"/>
        <v/>
      </c>
      <c r="M13" s="55" t="str">
        <f t="shared" si="1"/>
        <v/>
      </c>
      <c r="N13" s="50" t="str">
        <f>""</f>
        <v/>
      </c>
    </row>
    <row r="14" spans="1:14">
      <c r="B14" s="38"/>
      <c r="H14" s="54" t="str">
        <f>IF(C14&lt;&gt;"",IF(COUNTIF($C$3:C14,C14)&gt;1,"",SUMPRODUCT(($C$3:$C$200=C14)*($F$3:$F$200))/SUM(F:F)),"")</f>
        <v/>
      </c>
      <c r="L14" s="55" t="str">
        <f t="shared" si="0"/>
        <v/>
      </c>
      <c r="M14" s="55" t="str">
        <f t="shared" si="1"/>
        <v/>
      </c>
      <c r="N14" s="50" t="str">
        <f>""</f>
        <v/>
      </c>
    </row>
    <row r="15" spans="1:14">
      <c r="B15" s="38"/>
      <c r="H15" s="54" t="str">
        <f>IF(C15&lt;&gt;"",IF(COUNTIF($C$3:C15,C15)&gt;1,"",SUMPRODUCT(($C$3:$C$200=C15)*($F$3:$F$200))/SUM(F:F)),"")</f>
        <v/>
      </c>
      <c r="L15" s="55" t="str">
        <f t="shared" si="0"/>
        <v/>
      </c>
      <c r="M15" s="55" t="str">
        <f t="shared" si="1"/>
        <v/>
      </c>
      <c r="N15" s="50" t="str">
        <f>""</f>
        <v/>
      </c>
    </row>
    <row r="16" spans="1:14">
      <c r="B16" s="38"/>
      <c r="H16" s="54" t="str">
        <f>IF(C16&lt;&gt;"",IF(COUNTIF($C$3:C16,C16)&gt;1,"",SUMPRODUCT(($C$3:$C$200=C16)*($F$3:$F$200))/SUM(F:F)),"")</f>
        <v/>
      </c>
      <c r="L16" s="55" t="str">
        <f t="shared" si="0"/>
        <v/>
      </c>
      <c r="M16" s="55" t="str">
        <f t="shared" si="1"/>
        <v/>
      </c>
      <c r="N16" s="50" t="str">
        <f>""</f>
        <v/>
      </c>
    </row>
    <row r="17" spans="2:14">
      <c r="B17" s="38"/>
      <c r="H17" s="54" t="str">
        <f>IF(C17&lt;&gt;"",IF(COUNTIF($C$3:C17,C17)&gt;1,"",SUMPRODUCT(($C$3:$C$200=C17)*($F$3:$F$200))/SUM(F:F)),"")</f>
        <v/>
      </c>
      <c r="L17" s="55" t="str">
        <f t="shared" si="0"/>
        <v/>
      </c>
      <c r="M17" s="55" t="str">
        <f t="shared" si="1"/>
        <v/>
      </c>
      <c r="N17" s="50" t="str">
        <f>""</f>
        <v/>
      </c>
    </row>
    <row r="18" spans="2:14">
      <c r="B18" s="38"/>
      <c r="H18" s="54" t="str">
        <f>IF(C18&lt;&gt;"",IF(COUNTIF($C$3:C18,C18)&gt;1,"",SUMPRODUCT(($C$3:$C$200=C18)*($F$3:$F$200))/SUM(F:F)),"")</f>
        <v/>
      </c>
      <c r="L18" s="55" t="str">
        <f t="shared" si="0"/>
        <v/>
      </c>
      <c r="M18" s="55" t="str">
        <f t="shared" si="1"/>
        <v/>
      </c>
      <c r="N18" s="50" t="str">
        <f>""</f>
        <v/>
      </c>
    </row>
    <row r="19" spans="2:14">
      <c r="B19" s="38"/>
      <c r="H19" s="54" t="str">
        <f>IF(C19&lt;&gt;"",IF(COUNTIF($C$3:C19,C19)&gt;1,"",SUMPRODUCT(($C$3:$C$200=C19)*($F$3:$F$200))/SUM(F:F)),"")</f>
        <v/>
      </c>
      <c r="L19" s="55" t="str">
        <f t="shared" si="0"/>
        <v/>
      </c>
      <c r="M19" s="55" t="str">
        <f t="shared" si="1"/>
        <v/>
      </c>
      <c r="N19" s="50" t="str">
        <f>""</f>
        <v/>
      </c>
    </row>
    <row r="20" spans="2:14">
      <c r="B20" s="38"/>
      <c r="H20" s="54" t="str">
        <f>IF(C20&lt;&gt;"",IF(COUNTIF($C$3:C20,C20)&gt;1,"",SUMPRODUCT(($C$3:$C$200=C20)*($F$3:$F$200))/SUM(F:F)),"")</f>
        <v/>
      </c>
      <c r="L20" s="55" t="str">
        <f t="shared" si="0"/>
        <v/>
      </c>
      <c r="M20" s="55" t="str">
        <f t="shared" si="1"/>
        <v/>
      </c>
      <c r="N20" s="50" t="str">
        <f>""</f>
        <v/>
      </c>
    </row>
    <row r="21" spans="2:14">
      <c r="B21" s="38"/>
      <c r="H21" s="54" t="str">
        <f>IF(C21&lt;&gt;"",IF(COUNTIF($C$3:C21,C21)&gt;1,"",SUMPRODUCT(($C$3:$C$200=C21)*($F$3:$F$200))/SUM(F:F)),"")</f>
        <v/>
      </c>
      <c r="L21" s="55" t="str">
        <f t="shared" si="0"/>
        <v/>
      </c>
      <c r="M21" s="55" t="str">
        <f t="shared" si="1"/>
        <v/>
      </c>
      <c r="N21" s="50" t="str">
        <f>""</f>
        <v/>
      </c>
    </row>
    <row r="22" spans="2:14">
      <c r="B22" s="38"/>
      <c r="H22" s="54" t="str">
        <f>IF(C22&lt;&gt;"",IF(COUNTIF($C$3:C22,C22)&gt;1,"",SUMPRODUCT(($C$3:$C$200=C22)*($F$3:$F$200))/SUM(F:F)),"")</f>
        <v/>
      </c>
      <c r="L22" s="55" t="str">
        <f t="shared" si="0"/>
        <v/>
      </c>
      <c r="M22" s="55" t="str">
        <f t="shared" si="1"/>
        <v/>
      </c>
      <c r="N22" s="50" t="str">
        <f>""</f>
        <v/>
      </c>
    </row>
    <row r="23" spans="2:14">
      <c r="B23" s="38"/>
      <c r="H23" s="54" t="str">
        <f>IF(C23&lt;&gt;"",IF(COUNTIF($C$3:C23,C23)&gt;1,"",SUMPRODUCT(($C$3:$C$200=C23)*($F$3:$F$200))/SUM(F:F)),"")</f>
        <v/>
      </c>
      <c r="L23" s="55" t="str">
        <f t="shared" si="0"/>
        <v/>
      </c>
      <c r="M23" s="55" t="str">
        <f t="shared" si="1"/>
        <v/>
      </c>
      <c r="N23" s="50" t="str">
        <f>""</f>
        <v/>
      </c>
    </row>
    <row r="24" spans="2:14">
      <c r="B24" s="38"/>
      <c r="H24" s="54" t="str">
        <f>IF(C24&lt;&gt;"",IF(COUNTIF($C$3:C24,C24)&gt;1,"",SUMPRODUCT(($C$3:$C$200=C24)*($F$3:$F$200))/SUM(F:F)),"")</f>
        <v/>
      </c>
      <c r="L24" s="55" t="str">
        <f t="shared" si="0"/>
        <v/>
      </c>
      <c r="M24" s="55" t="str">
        <f t="shared" si="1"/>
        <v/>
      </c>
      <c r="N24" s="50" t="str">
        <f>""</f>
        <v/>
      </c>
    </row>
    <row r="25" spans="2:14">
      <c r="B25" s="38"/>
      <c r="H25" s="54" t="str">
        <f>IF(C25&lt;&gt;"",IF(COUNTIF($C$3:C25,C25)&gt;1,"",SUMPRODUCT(($C$3:$C$200=C25)*($F$3:$F$200))/SUM(F:F)),"")</f>
        <v/>
      </c>
      <c r="L25" s="55" t="str">
        <f t="shared" si="0"/>
        <v/>
      </c>
      <c r="M25" s="55" t="str">
        <f t="shared" si="1"/>
        <v/>
      </c>
      <c r="N25" s="50" t="str">
        <f>""</f>
        <v/>
      </c>
    </row>
    <row r="26" spans="2:14">
      <c r="B26" s="38"/>
      <c r="H26" s="54" t="str">
        <f>IF(C26&lt;&gt;"",IF(COUNTIF($C$3:C26,C26)&gt;1,"",SUMPRODUCT(($C$3:$C$200=C26)*($F$3:$F$200))/SUM(F:F)),"")</f>
        <v/>
      </c>
      <c r="L26" s="55" t="str">
        <f t="shared" si="0"/>
        <v/>
      </c>
      <c r="M26" s="55" t="str">
        <f t="shared" si="1"/>
        <v/>
      </c>
      <c r="N26" s="50" t="str">
        <f>""</f>
        <v/>
      </c>
    </row>
    <row r="27" spans="2:14">
      <c r="B27" s="38"/>
      <c r="H27" s="54" t="str">
        <f>IF(C27&lt;&gt;"",IF(COUNTIF($C$3:C27,C27)&gt;1,"",SUMPRODUCT(($C$3:$C$200=C27)*($F$3:$F$200))/SUM(F:F)),"")</f>
        <v/>
      </c>
      <c r="L27" s="55" t="str">
        <f t="shared" si="0"/>
        <v/>
      </c>
      <c r="M27" s="55" t="str">
        <f t="shared" si="1"/>
        <v/>
      </c>
      <c r="N27" s="50" t="str">
        <f>""</f>
        <v/>
      </c>
    </row>
    <row r="28" spans="2:14">
      <c r="B28" s="38"/>
      <c r="H28" s="54" t="str">
        <f>IF(C28&lt;&gt;"",IF(COUNTIF($C$3:C28,C28)&gt;1,"",SUMPRODUCT(($C$3:$C$200=C28)*($F$3:$F$200))/SUM(F:F)),"")</f>
        <v/>
      </c>
      <c r="L28" s="55" t="str">
        <f t="shared" si="0"/>
        <v/>
      </c>
      <c r="M28" s="55" t="str">
        <f t="shared" si="1"/>
        <v/>
      </c>
      <c r="N28" s="50" t="str">
        <f>""</f>
        <v/>
      </c>
    </row>
    <row r="29" spans="2:14">
      <c r="B29" s="38"/>
      <c r="H29" s="54" t="str">
        <f>IF(C29&lt;&gt;"",IF(COUNTIF($C$3:C29,C29)&gt;1,"",SUMPRODUCT(($C$3:$C$200=C29)*($F$3:$F$200))/SUM(F:F)),"")</f>
        <v/>
      </c>
      <c r="L29" s="55" t="str">
        <f t="shared" si="0"/>
        <v/>
      </c>
      <c r="M29" s="55" t="str">
        <f t="shared" si="1"/>
        <v/>
      </c>
      <c r="N29" s="50" t="str">
        <f>""</f>
        <v/>
      </c>
    </row>
    <row r="30" spans="2:14">
      <c r="B30" s="38"/>
      <c r="H30" s="54" t="str">
        <f>IF(C30&lt;&gt;"",IF(COUNTIF($C$3:C30,C30)&gt;1,"",SUMPRODUCT(($C$3:$C$200=C30)*($F$3:$F$200))/SUM(F:F)),"")</f>
        <v/>
      </c>
      <c r="L30" s="55" t="str">
        <f t="shared" si="0"/>
        <v/>
      </c>
      <c r="M30" s="55" t="str">
        <f t="shared" si="1"/>
        <v/>
      </c>
      <c r="N30" s="50" t="str">
        <f>""</f>
        <v/>
      </c>
    </row>
    <row r="31" spans="2:14">
      <c r="B31" s="38"/>
      <c r="H31" s="54" t="str">
        <f>IF(C31&lt;&gt;"",IF(COUNTIF($C$3:C31,C31)&gt;1,"",SUMPRODUCT(($C$3:$C$200=C31)*($F$3:$F$200))/SUM(F:F)),"")</f>
        <v/>
      </c>
      <c r="L31" s="55" t="str">
        <f t="shared" si="0"/>
        <v/>
      </c>
      <c r="M31" s="55" t="str">
        <f t="shared" si="1"/>
        <v/>
      </c>
      <c r="N31" s="50" t="str">
        <f>""</f>
        <v/>
      </c>
    </row>
    <row r="32" spans="2:14">
      <c r="B32" s="38"/>
      <c r="H32" s="54" t="str">
        <f>IF(C32&lt;&gt;"",IF(COUNTIF($C$3:C32,C32)&gt;1,"",SUMPRODUCT(($C$3:$C$200=C32)*($F$3:$F$200))/SUM(F:F)),"")</f>
        <v/>
      </c>
      <c r="L32" s="55" t="str">
        <f t="shared" si="0"/>
        <v/>
      </c>
      <c r="M32" s="55" t="str">
        <f t="shared" si="1"/>
        <v/>
      </c>
      <c r="N32" s="50" t="str">
        <f>""</f>
        <v/>
      </c>
    </row>
    <row r="33" spans="2:14">
      <c r="B33" s="38"/>
      <c r="H33" s="54" t="str">
        <f>IF(C33&lt;&gt;"",IF(COUNTIF($C$3:C33,C33)&gt;1,"",SUMPRODUCT(($C$3:$C$200=C33)*($F$3:$F$200))/SUM(F:F)),"")</f>
        <v/>
      </c>
      <c r="L33" s="55" t="str">
        <f t="shared" si="0"/>
        <v/>
      </c>
      <c r="M33" s="55" t="str">
        <f t="shared" si="1"/>
        <v/>
      </c>
      <c r="N33" s="50" t="str">
        <f>""</f>
        <v/>
      </c>
    </row>
    <row r="34" spans="2:14">
      <c r="B34" s="38"/>
      <c r="H34" s="54" t="str">
        <f t="shared" ref="H34:H50" si="2">IF(F34&lt;&gt;"",F34/SUM(F:F),"")</f>
        <v/>
      </c>
      <c r="L34" s="55" t="str">
        <f t="shared" si="0"/>
        <v/>
      </c>
      <c r="M34" s="55" t="str">
        <f t="shared" si="1"/>
        <v/>
      </c>
      <c r="N34" s="50" t="str">
        <f>""</f>
        <v/>
      </c>
    </row>
    <row r="35" spans="2:14">
      <c r="B35" s="38"/>
      <c r="H35" s="54" t="str">
        <f t="shared" si="2"/>
        <v/>
      </c>
      <c r="L35" s="55" t="str">
        <f t="shared" si="0"/>
        <v/>
      </c>
      <c r="M35" s="55" t="str">
        <f t="shared" si="1"/>
        <v/>
      </c>
      <c r="N35" s="50" t="str">
        <f>""</f>
        <v/>
      </c>
    </row>
    <row r="36" spans="2:14">
      <c r="B36" s="38"/>
      <c r="H36" s="54" t="str">
        <f t="shared" si="2"/>
        <v/>
      </c>
      <c r="L36" s="55" t="str">
        <f t="shared" si="0"/>
        <v/>
      </c>
      <c r="M36" s="55" t="str">
        <f t="shared" si="1"/>
        <v/>
      </c>
      <c r="N36" s="50" t="str">
        <f>""</f>
        <v/>
      </c>
    </row>
    <row r="37" spans="2:14">
      <c r="B37" s="38"/>
      <c r="H37" s="54" t="str">
        <f t="shared" si="2"/>
        <v/>
      </c>
      <c r="L37" s="55" t="str">
        <f t="shared" si="0"/>
        <v/>
      </c>
      <c r="M37" s="55" t="str">
        <f t="shared" si="1"/>
        <v/>
      </c>
      <c r="N37" s="50" t="str">
        <f>""</f>
        <v/>
      </c>
    </row>
    <row r="38" spans="2:14">
      <c r="B38" s="38"/>
      <c r="H38" s="54" t="str">
        <f t="shared" si="2"/>
        <v/>
      </c>
      <c r="L38" s="55" t="str">
        <f t="shared" si="0"/>
        <v/>
      </c>
      <c r="M38" s="55" t="str">
        <f t="shared" si="1"/>
        <v/>
      </c>
      <c r="N38" s="50" t="str">
        <f>""</f>
        <v/>
      </c>
    </row>
    <row r="39" spans="2:14">
      <c r="B39" s="38"/>
      <c r="H39" s="54" t="str">
        <f t="shared" si="2"/>
        <v/>
      </c>
      <c r="L39" s="55" t="str">
        <f t="shared" si="0"/>
        <v/>
      </c>
      <c r="M39" s="55" t="str">
        <f t="shared" si="1"/>
        <v/>
      </c>
      <c r="N39" s="50" t="str">
        <f>""</f>
        <v/>
      </c>
    </row>
    <row r="40" spans="2:14">
      <c r="B40" s="38"/>
      <c r="H40" s="54" t="str">
        <f t="shared" si="2"/>
        <v/>
      </c>
      <c r="L40" s="55" t="str">
        <f t="shared" si="0"/>
        <v/>
      </c>
      <c r="M40" s="55" t="str">
        <f t="shared" si="1"/>
        <v/>
      </c>
      <c r="N40" s="50" t="str">
        <f>""</f>
        <v/>
      </c>
    </row>
    <row r="41" spans="2:14">
      <c r="B41" s="38"/>
      <c r="H41" s="54" t="str">
        <f t="shared" si="2"/>
        <v/>
      </c>
      <c r="L41" s="55" t="str">
        <f t="shared" si="0"/>
        <v/>
      </c>
      <c r="M41" s="55" t="str">
        <f t="shared" si="1"/>
        <v/>
      </c>
      <c r="N41" s="50" t="str">
        <f>""</f>
        <v/>
      </c>
    </row>
    <row r="42" spans="2:14">
      <c r="B42" s="38"/>
      <c r="H42" s="54" t="str">
        <f t="shared" si="2"/>
        <v/>
      </c>
      <c r="L42" s="55" t="str">
        <f t="shared" si="0"/>
        <v/>
      </c>
      <c r="M42" s="55" t="str">
        <f t="shared" si="1"/>
        <v/>
      </c>
      <c r="N42" s="50" t="str">
        <f>""</f>
        <v/>
      </c>
    </row>
    <row r="43" spans="2:14">
      <c r="B43" s="38"/>
      <c r="H43" s="54" t="str">
        <f t="shared" si="2"/>
        <v/>
      </c>
      <c r="L43" s="55" t="str">
        <f t="shared" si="0"/>
        <v/>
      </c>
      <c r="M43" s="55" t="str">
        <f t="shared" si="1"/>
        <v/>
      </c>
      <c r="N43" s="50" t="str">
        <f>""</f>
        <v/>
      </c>
    </row>
    <row r="44" spans="2:14">
      <c r="B44" s="38"/>
      <c r="H44" s="54" t="str">
        <f t="shared" si="2"/>
        <v/>
      </c>
      <c r="L44" s="55" t="str">
        <f t="shared" si="0"/>
        <v/>
      </c>
      <c r="M44" s="55" t="str">
        <f t="shared" si="1"/>
        <v/>
      </c>
      <c r="N44" s="50" t="str">
        <f>""</f>
        <v/>
      </c>
    </row>
    <row r="45" spans="2:14">
      <c r="B45" s="38"/>
      <c r="H45" s="54" t="str">
        <f t="shared" si="2"/>
        <v/>
      </c>
      <c r="L45" s="55" t="str">
        <f t="shared" si="0"/>
        <v/>
      </c>
      <c r="M45" s="55" t="str">
        <f t="shared" si="1"/>
        <v/>
      </c>
      <c r="N45" s="50" t="str">
        <f>""</f>
        <v/>
      </c>
    </row>
    <row r="46" spans="2:14">
      <c r="B46" s="38"/>
      <c r="H46" s="54" t="str">
        <f t="shared" si="2"/>
        <v/>
      </c>
      <c r="L46" s="55" t="str">
        <f t="shared" si="0"/>
        <v/>
      </c>
      <c r="M46" s="55" t="str">
        <f t="shared" si="1"/>
        <v/>
      </c>
      <c r="N46" s="50" t="str">
        <f>""</f>
        <v/>
      </c>
    </row>
    <row r="47" spans="2:14">
      <c r="B47" s="38"/>
      <c r="H47" s="54" t="str">
        <f t="shared" si="2"/>
        <v/>
      </c>
      <c r="L47" s="55" t="str">
        <f t="shared" si="0"/>
        <v/>
      </c>
      <c r="M47" s="55" t="str">
        <f t="shared" si="1"/>
        <v/>
      </c>
      <c r="N47" s="50" t="str">
        <f>""</f>
        <v/>
      </c>
    </row>
    <row r="48" spans="2:14">
      <c r="B48" s="38"/>
      <c r="H48" s="54" t="str">
        <f t="shared" si="2"/>
        <v/>
      </c>
      <c r="L48" s="55" t="str">
        <f t="shared" si="0"/>
        <v/>
      </c>
      <c r="M48" s="55" t="str">
        <f t="shared" si="1"/>
        <v/>
      </c>
      <c r="N48" s="50" t="str">
        <f>""</f>
        <v/>
      </c>
    </row>
    <row r="49" spans="2:14">
      <c r="B49" s="38"/>
      <c r="H49" s="54" t="str">
        <f t="shared" si="2"/>
        <v/>
      </c>
      <c r="L49" s="55" t="str">
        <f t="shared" si="0"/>
        <v/>
      </c>
      <c r="M49" s="55" t="str">
        <f t="shared" si="1"/>
        <v/>
      </c>
      <c r="N49" s="50" t="str">
        <f>""</f>
        <v/>
      </c>
    </row>
    <row r="50" spans="2:14">
      <c r="B50" s="38"/>
      <c r="H50" s="54" t="str">
        <f t="shared" si="2"/>
        <v/>
      </c>
      <c r="L50" s="55" t="str">
        <f t="shared" si="0"/>
        <v/>
      </c>
      <c r="M50" s="55" t="str">
        <f t="shared" si="1"/>
        <v/>
      </c>
      <c r="N50" s="50" t="str">
        <f>""</f>
        <v/>
      </c>
    </row>
    <row r="51" spans="2:14">
      <c r="L51" s="55" t="str">
        <f t="shared" si="0"/>
        <v/>
      </c>
      <c r="M51" s="55" t="str">
        <f t="shared" si="1"/>
        <v/>
      </c>
      <c r="N51" s="50" t="str">
        <f>""</f>
        <v/>
      </c>
    </row>
    <row r="52" spans="2:14">
      <c r="L52" s="55" t="str">
        <f t="shared" si="0"/>
        <v/>
      </c>
      <c r="M52" s="55" t="str">
        <f t="shared" si="1"/>
        <v/>
      </c>
      <c r="N52" s="50" t="str">
        <f>""</f>
        <v/>
      </c>
    </row>
    <row r="53" spans="2:14">
      <c r="L53" s="55" t="str">
        <f t="shared" si="0"/>
        <v/>
      </c>
      <c r="M53" s="55" t="str">
        <f t="shared" si="1"/>
        <v/>
      </c>
      <c r="N53" s="50" t="str">
        <f>""</f>
        <v/>
      </c>
    </row>
    <row r="54" spans="2:14">
      <c r="L54" s="55" t="str">
        <f t="shared" si="0"/>
        <v/>
      </c>
      <c r="M54" s="55" t="str">
        <f t="shared" si="1"/>
        <v/>
      </c>
      <c r="N54" s="50" t="str">
        <f>""</f>
        <v/>
      </c>
    </row>
    <row r="55" spans="2:14">
      <c r="L55" s="55" t="str">
        <f t="shared" si="0"/>
        <v/>
      </c>
      <c r="M55" s="55" t="str">
        <f t="shared" si="1"/>
        <v/>
      </c>
      <c r="N55" s="50" t="str">
        <f>""</f>
        <v/>
      </c>
    </row>
    <row r="56" spans="2:14">
      <c r="L56" s="55" t="str">
        <f t="shared" si="0"/>
        <v/>
      </c>
      <c r="M56" s="55" t="str">
        <f t="shared" si="1"/>
        <v/>
      </c>
      <c r="N56" s="50" t="str">
        <f>""</f>
        <v/>
      </c>
    </row>
    <row r="57" spans="2:14">
      <c r="L57" s="55" t="str">
        <f t="shared" si="0"/>
        <v/>
      </c>
      <c r="M57" s="55" t="str">
        <f t="shared" si="1"/>
        <v/>
      </c>
      <c r="N57" s="50" t="str">
        <f>""</f>
        <v/>
      </c>
    </row>
    <row r="58" spans="2:14">
      <c r="L58" s="55" t="str">
        <f t="shared" si="0"/>
        <v/>
      </c>
      <c r="M58" s="55" t="str">
        <f t="shared" si="1"/>
        <v/>
      </c>
      <c r="N58" s="50" t="str">
        <f>""</f>
        <v/>
      </c>
    </row>
  </sheetData>
  <sheetProtection sheet="1" selectLockedCells="1"/>
  <phoneticPr fontId="3" type="noConversion"/>
  <dataValidations count="3">
    <dataValidation type="list" allowBlank="1" showInputMessage="1" showErrorMessage="1" sqref="C3:C65536">
      <formula1>type</formula1>
    </dataValidation>
    <dataValidation type="list" showInputMessage="1" showErrorMessage="1" sqref="B5:B58">
      <formula1>$L4:$M4</formula1>
    </dataValidation>
    <dataValidation type="list" showInputMessage="1" showErrorMessage="1" sqref="B4">
      <formula1>$L3:$N3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GESTION</vt:lpstr>
      <vt:lpstr>Janvier</vt:lpstr>
      <vt:lpstr>Février</vt:lpstr>
      <vt:lpstr>Mars</vt:lpstr>
      <vt:lpstr>An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Alain</cp:lastModifiedBy>
  <cp:lastPrinted>2010-08-18T16:47:06Z</cp:lastPrinted>
  <dcterms:created xsi:type="dcterms:W3CDTF">2007-03-11T10:28:47Z</dcterms:created>
  <dcterms:modified xsi:type="dcterms:W3CDTF">2010-08-23T21:07:31Z</dcterms:modified>
</cp:coreProperties>
</file>